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drawings/drawing4.xml" ContentType="application/vnd.openxmlformats-officedocument.drawing+xml"/>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codeName="{26A90621-87C4-6C01-FD6A-EE6E7C140903}"/>
  <workbookPr codeName="ThisWorkbook"/>
  <mc:AlternateContent xmlns:mc="http://schemas.openxmlformats.org/markup-compatibility/2006">
    <mc:Choice Requires="x15">
      <x15ac:absPath xmlns:x15ac="http://schemas.microsoft.com/office/spreadsheetml/2010/11/ac" url="https://nmgov.sharepoint.com/sites/ENV-CTFP/Shared Documents/IMPL/CI CALC/TIER 1/T1_release_versions/"/>
    </mc:Choice>
  </mc:AlternateContent>
  <xr:revisionPtr revIDLastSave="3386" documentId="13_ncr:1_{18DD2489-8915-42F0-8A46-C7C3150CBB07}" xr6:coauthVersionLast="47" xr6:coauthVersionMax="47" xr10:uidLastSave="{3F1D20F8-1F15-49F0-BFC9-A2CA7345EA6E}"/>
  <bookViews>
    <workbookView xWindow="-120" yWindow="-120" windowWidth="29040" windowHeight="15720" activeTab="1" xr2:uid="{B0F4BD12-1FAD-4F98-9E36-B09035ACBCE0}"/>
  </bookViews>
  <sheets>
    <sheet name="Introduction" sheetId="31" r:id="rId1"/>
    <sheet name="PathwaySummary" sheetId="29" r:id="rId2"/>
    <sheet name="Feedstock" sheetId="33" r:id="rId3"/>
    <sheet name="BiodieselProduction" sheetId="26" r:id="rId4"/>
    <sheet name="Background" sheetId="14" r:id="rId5"/>
  </sheets>
  <definedNames>
    <definedName name="_xlnm._FilterDatabase" localSheetId="2" hidden="1">Feedstock!$C$2:$D$2</definedName>
    <definedName name="_xleta.IFERROR" hidden="1" xlm="1">#NAME?</definedName>
    <definedName name="_xleta.N" hidden="1" xlm="1">#NAME?</definedName>
    <definedName name="_xleta.SUM" hidden="1" xlm="1">#NAME?</definedName>
    <definedName name="_xleta.T" hidden="1" xlm="1">#NAME?</definedName>
    <definedName name="_xleta.VLOOKUP" hidden="1" xlm="1">#NAME?</definedName>
    <definedName name="_xleta.XLOOKUP" hidden="1" xlm="1">#NAME?</definedName>
    <definedName name="_xlpm.AD_VSD" hidden="1" xlm="1">#NAME?</definedName>
    <definedName name="_xlpm.delim" hidden="1" xlm="1">#NAME?</definedName>
    <definedName name="_xlpm.idx" hidden="1" xlm="1">#NAME?</definedName>
    <definedName name="_xlpm.mfrac_effluent_solids_screened" hidden="1" xlm="1">#NAME?</definedName>
    <definedName name="_xlpm.p" hidden="1" xlm="1">#NAME?</definedName>
    <definedName name="_xlpm.pt" hidden="1" xlm="1">#NAME?</definedName>
    <definedName name="_xlpm.ptw" hidden="1" xlm="1">#NAME?</definedName>
    <definedName name="_xlpm.ptwy" hidden="1" xlm="1">#NAME?</definedName>
    <definedName name="_xlpm.region" hidden="1" xlm="1">#NAME?</definedName>
    <definedName name="_xlpm.T_avg" hidden="1" xlm="1">#NAME?</definedName>
    <definedName name="Btu2J">Background!$M$4</definedName>
    <definedName name="Btu2mmBtu">Background!$M$10</definedName>
    <definedName name="CContent_CO">Background!$C$69</definedName>
    <definedName name="CContent_CO2">Background!$C$70</definedName>
    <definedName name="CContent_VOC">Background!$C$68</definedName>
    <definedName name="g2lb">Background!$I$16</definedName>
    <definedName name="grid_CIs">Background!$E$29:$E$57</definedName>
    <definedName name="grid_names">Background!$D$29:$D$57</definedName>
    <definedName name="GWP_CH4">Background!$C$62</definedName>
    <definedName name="GWP_CO">Background!$C$65</definedName>
    <definedName name="GWP_N2O">Background!$C$63</definedName>
    <definedName name="GWP_VOC">Background!$C$64</definedName>
    <definedName name="lb2MT">Background!$L$15</definedName>
    <definedName name="lb2T">Background!$L$17</definedName>
    <definedName name="MJ2Btu">Background!$J$9</definedName>
    <definedName name="mmBtu2Btu">Background!$N$9</definedName>
    <definedName name="mmBtu2kWh">Background!$N$8</definedName>
    <definedName name="mmBtu2MJ">Background!$N$6</definedName>
    <definedName name="MT2lb">Background!$K$16</definedName>
    <definedName name="NG_heat_ratio">Background!$E$5</definedName>
    <definedName name="T2lb">Background!$M$16</definedName>
    <definedName name="user_grid_CI">BiodieselProduction!$C$18</definedName>
    <definedName name="user_grid_name">BiodieselProduction!$C$17</definedName>
    <definedName name="Wh2J">Background!$K$4</definedName>
  </definedNames>
  <calcPr calcId="191028" iterate="1"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33" l="1"/>
  <c r="D279" i="33"/>
  <c r="C69" i="14"/>
  <c r="C70" i="14"/>
  <c r="C64" i="14"/>
  <c r="C65" i="14"/>
  <c r="F21" i="29" l="1"/>
  <c r="M7" i="14"/>
  <c r="K5" i="14"/>
  <c r="K6" i="14"/>
  <c r="K9" i="14"/>
  <c r="L24" i="14"/>
  <c r="K24" i="14"/>
  <c r="J24" i="14"/>
  <c r="I24" i="14"/>
  <c r="M23" i="14"/>
  <c r="K23" i="14"/>
  <c r="J23" i="14"/>
  <c r="I23" i="14"/>
  <c r="M22" i="14"/>
  <c r="L22" i="14"/>
  <c r="J22" i="14"/>
  <c r="I22" i="14"/>
  <c r="M21" i="14"/>
  <c r="L21" i="14"/>
  <c r="K21" i="14"/>
  <c r="I21" i="14"/>
  <c r="J9" i="14"/>
  <c r="I9" i="14"/>
  <c r="J7" i="14"/>
  <c r="I7" i="14"/>
  <c r="M6" i="14"/>
  <c r="I6" i="14"/>
  <c r="M5" i="14"/>
  <c r="J5" i="14"/>
  <c r="N4" i="14"/>
  <c r="L4" i="14"/>
  <c r="K16" i="14"/>
  <c r="J16" i="14"/>
  <c r="I16" i="14"/>
  <c r="L15" i="14"/>
  <c r="J15" i="14"/>
  <c r="I15" i="14"/>
  <c r="L14" i="14"/>
  <c r="K14" i="14"/>
  <c r="I14" i="14"/>
  <c r="M13" i="14"/>
  <c r="L17" i="14" s="1"/>
  <c r="AB19" i="29"/>
  <c r="AA19" i="29"/>
  <c r="Z19" i="29"/>
  <c r="Y19" i="29"/>
  <c r="X19" i="29"/>
  <c r="W19" i="29"/>
  <c r="V19" i="29"/>
  <c r="U19" i="29"/>
  <c r="T19" i="29"/>
  <c r="S19" i="29"/>
  <c r="R19" i="29"/>
  <c r="Q19" i="29"/>
  <c r="P19" i="29"/>
  <c r="O19" i="29"/>
  <c r="N19" i="29"/>
  <c r="M19" i="29"/>
  <c r="L19" i="29"/>
  <c r="K19" i="29"/>
  <c r="J19" i="29"/>
  <c r="I19" i="29"/>
  <c r="D27" i="33"/>
  <c r="D653" i="33"/>
  <c r="D26" i="33"/>
  <c r="M14" i="14" l="1"/>
  <c r="I17" i="14"/>
  <c r="K17" i="14"/>
  <c r="M16" i="14"/>
  <c r="K10" i="14"/>
  <c r="K8" i="14"/>
  <c r="J17" i="14"/>
  <c r="L10" i="14"/>
  <c r="N7" i="14"/>
  <c r="M8" i="14"/>
  <c r="N9" i="14"/>
  <c r="L6" i="14"/>
  <c r="L9" i="14"/>
  <c r="N8" i="14"/>
  <c r="J10" i="14"/>
  <c r="N5" i="14"/>
  <c r="M10" i="14"/>
  <c r="L7" i="14"/>
  <c r="L5" i="14"/>
  <c r="N6" i="14"/>
  <c r="I10" i="14"/>
  <c r="I8" i="14"/>
  <c r="J8" i="14"/>
  <c r="M15" i="14"/>
  <c r="E29" i="29"/>
  <c r="D29" i="29"/>
  <c r="C29" i="29"/>
  <c r="F18" i="33" l="1"/>
  <c r="C7" i="33"/>
  <c r="I9" i="29" s="1"/>
  <c r="H11" i="29" a="1"/>
  <c r="H11" i="29" s="1"/>
  <c r="F14" i="33"/>
  <c r="F13" i="33"/>
  <c r="F23" i="29"/>
  <c r="F22" i="29"/>
  <c r="F662" i="33"/>
  <c r="F661" i="33"/>
  <c r="F660" i="33"/>
  <c r="F659" i="33"/>
  <c r="F658" i="33"/>
  <c r="F657" i="33"/>
  <c r="F656" i="33"/>
  <c r="F655" i="33"/>
  <c r="F654" i="33"/>
  <c r="F653" i="33"/>
  <c r="F652" i="33"/>
  <c r="F651" i="33"/>
  <c r="F650" i="33"/>
  <c r="F649" i="33"/>
  <c r="F648" i="33"/>
  <c r="F647" i="33"/>
  <c r="F646" i="33"/>
  <c r="F645" i="33"/>
  <c r="F644" i="33"/>
  <c r="F643" i="33"/>
  <c r="F642" i="33"/>
  <c r="F641" i="33"/>
  <c r="F640" i="33"/>
  <c r="F639" i="33"/>
  <c r="F629" i="33"/>
  <c r="F628" i="33"/>
  <c r="F627" i="33"/>
  <c r="F626" i="33"/>
  <c r="F625" i="33"/>
  <c r="F624" i="33"/>
  <c r="F623" i="33"/>
  <c r="F622" i="33"/>
  <c r="F621" i="33"/>
  <c r="F620" i="33"/>
  <c r="F619" i="33"/>
  <c r="F618" i="33"/>
  <c r="F617" i="33"/>
  <c r="F616" i="33"/>
  <c r="F615" i="33"/>
  <c r="F614" i="33"/>
  <c r="F613" i="33"/>
  <c r="F612" i="33"/>
  <c r="F611" i="33"/>
  <c r="F610" i="33"/>
  <c r="F609" i="33"/>
  <c r="F608" i="33"/>
  <c r="F607" i="33"/>
  <c r="F606" i="33"/>
  <c r="F596" i="33"/>
  <c r="F595" i="33"/>
  <c r="F594" i="33"/>
  <c r="F593" i="33"/>
  <c r="F592" i="33"/>
  <c r="F591" i="33"/>
  <c r="F590" i="33"/>
  <c r="F589" i="33"/>
  <c r="F588" i="33"/>
  <c r="F587" i="33"/>
  <c r="F586" i="33"/>
  <c r="F585" i="33"/>
  <c r="F584" i="33"/>
  <c r="F583" i="33"/>
  <c r="F582" i="33"/>
  <c r="F581" i="33"/>
  <c r="F580" i="33"/>
  <c r="F579" i="33"/>
  <c r="F578" i="33"/>
  <c r="F577" i="33"/>
  <c r="F576" i="33"/>
  <c r="F575" i="33"/>
  <c r="F574" i="33"/>
  <c r="F573" i="33"/>
  <c r="F563" i="33"/>
  <c r="F562" i="33"/>
  <c r="F561" i="33"/>
  <c r="F560" i="33"/>
  <c r="F559" i="33"/>
  <c r="F558" i="33"/>
  <c r="F557" i="33"/>
  <c r="F556" i="33"/>
  <c r="F555" i="33"/>
  <c r="F554" i="33"/>
  <c r="F553" i="33"/>
  <c r="F552" i="33"/>
  <c r="F551" i="33"/>
  <c r="F550" i="33"/>
  <c r="F549" i="33"/>
  <c r="F548" i="33"/>
  <c r="F547" i="33"/>
  <c r="F546" i="33"/>
  <c r="F545" i="33"/>
  <c r="F544" i="33"/>
  <c r="F543" i="33"/>
  <c r="F542" i="33"/>
  <c r="F541" i="33"/>
  <c r="F540" i="33"/>
  <c r="F530" i="33"/>
  <c r="F529" i="33"/>
  <c r="F528" i="33"/>
  <c r="F527" i="33"/>
  <c r="F526" i="33"/>
  <c r="F525" i="33"/>
  <c r="F524" i="33"/>
  <c r="F523" i="33"/>
  <c r="F522" i="33"/>
  <c r="F521" i="33"/>
  <c r="F520" i="33"/>
  <c r="F519" i="33"/>
  <c r="F518" i="33"/>
  <c r="F517" i="33"/>
  <c r="F516" i="33"/>
  <c r="F515" i="33"/>
  <c r="F514" i="33"/>
  <c r="F513" i="33"/>
  <c r="F512" i="33"/>
  <c r="F511" i="33"/>
  <c r="F510" i="33"/>
  <c r="F509" i="33"/>
  <c r="F508" i="33"/>
  <c r="F507" i="33"/>
  <c r="F497" i="33"/>
  <c r="F496" i="33"/>
  <c r="F495" i="33"/>
  <c r="F494" i="33"/>
  <c r="F493" i="33"/>
  <c r="F492" i="33"/>
  <c r="F491" i="33"/>
  <c r="F490" i="33"/>
  <c r="F489" i="33"/>
  <c r="F488" i="33"/>
  <c r="F487" i="33"/>
  <c r="F486" i="33"/>
  <c r="F485" i="33"/>
  <c r="F484" i="33"/>
  <c r="F483" i="33"/>
  <c r="F482" i="33"/>
  <c r="F481" i="33"/>
  <c r="F480" i="33"/>
  <c r="F479" i="33"/>
  <c r="F478" i="33"/>
  <c r="F477" i="33"/>
  <c r="F476" i="33"/>
  <c r="F475" i="33"/>
  <c r="F474" i="33"/>
  <c r="F464" i="33"/>
  <c r="F463" i="33"/>
  <c r="F462" i="33"/>
  <c r="F461" i="33"/>
  <c r="F460" i="33"/>
  <c r="F459" i="33"/>
  <c r="F458" i="33"/>
  <c r="F457" i="33"/>
  <c r="F456" i="33"/>
  <c r="F455" i="33"/>
  <c r="F454" i="33"/>
  <c r="F453" i="33"/>
  <c r="F452" i="33"/>
  <c r="F451" i="33"/>
  <c r="F450" i="33"/>
  <c r="F449" i="33"/>
  <c r="F448" i="33"/>
  <c r="F447" i="33"/>
  <c r="F446" i="33"/>
  <c r="F445" i="33"/>
  <c r="F444" i="33"/>
  <c r="F443" i="33"/>
  <c r="F442" i="33"/>
  <c r="F441" i="33"/>
  <c r="F431" i="33"/>
  <c r="F430" i="33"/>
  <c r="F429" i="33"/>
  <c r="F428" i="33"/>
  <c r="F427" i="33"/>
  <c r="F426" i="33"/>
  <c r="F425" i="33"/>
  <c r="F424" i="33"/>
  <c r="F423" i="33"/>
  <c r="F422" i="33"/>
  <c r="F421" i="33"/>
  <c r="F420" i="33"/>
  <c r="F419" i="33"/>
  <c r="F418" i="33"/>
  <c r="F417" i="33"/>
  <c r="F416" i="33"/>
  <c r="F415" i="33"/>
  <c r="F414" i="33"/>
  <c r="F413" i="33"/>
  <c r="F412" i="33"/>
  <c r="F411" i="33"/>
  <c r="F410" i="33"/>
  <c r="F409" i="33"/>
  <c r="F408" i="33"/>
  <c r="F398" i="33"/>
  <c r="F397" i="33"/>
  <c r="F396" i="33"/>
  <c r="F395" i="33"/>
  <c r="F394" i="33"/>
  <c r="F393" i="33"/>
  <c r="F392" i="33"/>
  <c r="F391" i="33"/>
  <c r="F390" i="33"/>
  <c r="F389" i="33"/>
  <c r="F388" i="33"/>
  <c r="F387" i="33"/>
  <c r="F386" i="33"/>
  <c r="F385" i="33"/>
  <c r="F384" i="33"/>
  <c r="F383" i="33"/>
  <c r="F382" i="33"/>
  <c r="F381" i="33"/>
  <c r="F380" i="33"/>
  <c r="F379" i="33"/>
  <c r="F378" i="33"/>
  <c r="F377" i="33"/>
  <c r="F376" i="33"/>
  <c r="F375" i="33"/>
  <c r="F365" i="33"/>
  <c r="F364" i="33"/>
  <c r="F363" i="33"/>
  <c r="F362" i="33"/>
  <c r="F361" i="33"/>
  <c r="F360" i="33"/>
  <c r="F359" i="33"/>
  <c r="F358" i="33"/>
  <c r="F357" i="33"/>
  <c r="F356" i="33"/>
  <c r="F355" i="33"/>
  <c r="F354" i="33"/>
  <c r="F353" i="33"/>
  <c r="F352" i="33"/>
  <c r="F351" i="33"/>
  <c r="F350" i="33"/>
  <c r="F349" i="33"/>
  <c r="F348" i="33"/>
  <c r="F347" i="33"/>
  <c r="F346" i="33"/>
  <c r="F345" i="33"/>
  <c r="F344" i="33"/>
  <c r="F343" i="33"/>
  <c r="F342" i="33"/>
  <c r="F332" i="33"/>
  <c r="F331" i="33"/>
  <c r="F330" i="33"/>
  <c r="F329" i="33"/>
  <c r="F328" i="33"/>
  <c r="F327" i="33"/>
  <c r="F326" i="33"/>
  <c r="F325" i="33"/>
  <c r="F324" i="33"/>
  <c r="F323" i="33"/>
  <c r="F322" i="33"/>
  <c r="F321" i="33"/>
  <c r="F320" i="33"/>
  <c r="F319" i="33"/>
  <c r="F318" i="33"/>
  <c r="F317" i="33"/>
  <c r="F316" i="33"/>
  <c r="F315" i="33"/>
  <c r="F314" i="33"/>
  <c r="F313" i="33"/>
  <c r="F312" i="33"/>
  <c r="F311" i="33"/>
  <c r="F310" i="33"/>
  <c r="F309" i="33"/>
  <c r="F299" i="33"/>
  <c r="F298" i="33"/>
  <c r="F297" i="33"/>
  <c r="F296" i="33"/>
  <c r="F295" i="33"/>
  <c r="F294" i="33"/>
  <c r="F293" i="33"/>
  <c r="F292" i="33"/>
  <c r="F291" i="33"/>
  <c r="F290" i="33"/>
  <c r="F289" i="33"/>
  <c r="F288" i="33"/>
  <c r="F287" i="33"/>
  <c r="F286" i="33"/>
  <c r="F285" i="33"/>
  <c r="F284" i="33"/>
  <c r="F283" i="33"/>
  <c r="F282" i="33"/>
  <c r="F281" i="33"/>
  <c r="F280" i="33"/>
  <c r="F279" i="33"/>
  <c r="F278" i="33"/>
  <c r="F277" i="33"/>
  <c r="F276" i="33"/>
  <c r="F266" i="33"/>
  <c r="F265" i="33"/>
  <c r="F264" i="33"/>
  <c r="F263" i="33"/>
  <c r="F262" i="33"/>
  <c r="F261" i="33"/>
  <c r="F260" i="33"/>
  <c r="F259" i="33"/>
  <c r="F258" i="33"/>
  <c r="F257" i="33"/>
  <c r="F256" i="33"/>
  <c r="F255" i="33"/>
  <c r="F254" i="33"/>
  <c r="F253" i="33"/>
  <c r="F252" i="33"/>
  <c r="F251" i="33"/>
  <c r="F250" i="33"/>
  <c r="F249" i="33"/>
  <c r="F248" i="33"/>
  <c r="F247" i="33"/>
  <c r="F246" i="33"/>
  <c r="F245" i="33"/>
  <c r="F244" i="33"/>
  <c r="F243" i="33"/>
  <c r="F233" i="33"/>
  <c r="F232" i="33"/>
  <c r="F231" i="33"/>
  <c r="F230" i="33"/>
  <c r="F229" i="33"/>
  <c r="F228" i="33"/>
  <c r="F227" i="33"/>
  <c r="F226" i="33"/>
  <c r="F225" i="33"/>
  <c r="F224" i="33"/>
  <c r="F223" i="33"/>
  <c r="F222" i="33"/>
  <c r="F221" i="33"/>
  <c r="F220" i="33"/>
  <c r="F219" i="33"/>
  <c r="F218" i="33"/>
  <c r="F217" i="33"/>
  <c r="F216" i="33"/>
  <c r="F215" i="33"/>
  <c r="F214" i="33"/>
  <c r="F213" i="33"/>
  <c r="F212" i="33"/>
  <c r="F211" i="33"/>
  <c r="F210" i="33"/>
  <c r="F200" i="33"/>
  <c r="F199" i="33"/>
  <c r="F198" i="33"/>
  <c r="F197" i="33"/>
  <c r="F196" i="33"/>
  <c r="F195" i="33"/>
  <c r="F194" i="33"/>
  <c r="F193" i="33"/>
  <c r="F192" i="33"/>
  <c r="F191" i="33"/>
  <c r="F190" i="33"/>
  <c r="F189" i="33"/>
  <c r="F188" i="33"/>
  <c r="F187" i="33"/>
  <c r="F186" i="33"/>
  <c r="F185" i="33"/>
  <c r="F184" i="33"/>
  <c r="F183" i="33"/>
  <c r="F182" i="33"/>
  <c r="F181" i="33"/>
  <c r="F180" i="33"/>
  <c r="F179" i="33"/>
  <c r="F178" i="33"/>
  <c r="F177" i="33"/>
  <c r="F167" i="33"/>
  <c r="F166" i="33"/>
  <c r="F165" i="33"/>
  <c r="F164" i="33"/>
  <c r="F163" i="33"/>
  <c r="F162" i="33"/>
  <c r="F161" i="33"/>
  <c r="F160" i="33"/>
  <c r="F159" i="33"/>
  <c r="F158" i="33"/>
  <c r="F157" i="33"/>
  <c r="F156" i="33"/>
  <c r="F155" i="33"/>
  <c r="F154" i="33"/>
  <c r="F153" i="33"/>
  <c r="F152" i="33"/>
  <c r="F151" i="33"/>
  <c r="F150" i="33"/>
  <c r="F149" i="33"/>
  <c r="F148" i="33"/>
  <c r="F147" i="33"/>
  <c r="F146" i="33"/>
  <c r="F145" i="33"/>
  <c r="F144" i="33"/>
  <c r="F134" i="33"/>
  <c r="F133" i="33"/>
  <c r="F132" i="33"/>
  <c r="F131" i="33"/>
  <c r="F130" i="33"/>
  <c r="F129" i="33"/>
  <c r="F128" i="33"/>
  <c r="F127" i="33"/>
  <c r="F126" i="33"/>
  <c r="F125" i="33"/>
  <c r="F124" i="33"/>
  <c r="F123" i="33"/>
  <c r="F122" i="33"/>
  <c r="F121" i="33"/>
  <c r="F120" i="33"/>
  <c r="F119" i="33"/>
  <c r="F118" i="33"/>
  <c r="F117" i="33"/>
  <c r="F116" i="33"/>
  <c r="F115" i="33"/>
  <c r="F114" i="33"/>
  <c r="F113" i="33"/>
  <c r="F112" i="33"/>
  <c r="F111" i="33"/>
  <c r="F101" i="33"/>
  <c r="F100" i="33"/>
  <c r="F99" i="33"/>
  <c r="F98" i="33"/>
  <c r="F97" i="33"/>
  <c r="F96" i="33"/>
  <c r="F95" i="33"/>
  <c r="F94" i="33"/>
  <c r="F93" i="33"/>
  <c r="F92" i="33"/>
  <c r="F91" i="33"/>
  <c r="F90" i="33"/>
  <c r="F89" i="33"/>
  <c r="F88" i="33"/>
  <c r="F87" i="33"/>
  <c r="F86" i="33"/>
  <c r="F85" i="33"/>
  <c r="F84" i="33"/>
  <c r="F83" i="33"/>
  <c r="F82" i="33"/>
  <c r="F81" i="33"/>
  <c r="F80" i="33"/>
  <c r="F79" i="33"/>
  <c r="F78" i="33"/>
  <c r="F68" i="33"/>
  <c r="F67" i="33"/>
  <c r="F66" i="33"/>
  <c r="F65" i="33"/>
  <c r="F64" i="33"/>
  <c r="F63" i="33"/>
  <c r="F62" i="33"/>
  <c r="F61" i="33"/>
  <c r="F60" i="33"/>
  <c r="F59" i="33"/>
  <c r="F58" i="33"/>
  <c r="F57" i="33"/>
  <c r="F56" i="33"/>
  <c r="F55" i="33"/>
  <c r="F54" i="33"/>
  <c r="F53" i="33"/>
  <c r="F52" i="33"/>
  <c r="F51" i="33"/>
  <c r="F50" i="33"/>
  <c r="F49" i="33"/>
  <c r="F48" i="33"/>
  <c r="F47" i="33"/>
  <c r="F46" i="33"/>
  <c r="F45" i="33"/>
  <c r="F35" i="33"/>
  <c r="F34" i="33"/>
  <c r="F33" i="33"/>
  <c r="F32" i="33"/>
  <c r="F31" i="33"/>
  <c r="F30" i="33"/>
  <c r="F29" i="33"/>
  <c r="F28" i="33"/>
  <c r="F27" i="33"/>
  <c r="F26" i="33"/>
  <c r="F25" i="33"/>
  <c r="F24" i="33"/>
  <c r="F23" i="33"/>
  <c r="F22" i="33"/>
  <c r="F21" i="33"/>
  <c r="F20" i="33"/>
  <c r="F19" i="33"/>
  <c r="F17" i="33"/>
  <c r="F16" i="33"/>
  <c r="F15" i="33"/>
  <c r="F12" i="33"/>
  <c r="M43" i="33"/>
  <c r="O43" i="33" s="1"/>
  <c r="Q43" i="33" s="1"/>
  <c r="N43" i="33"/>
  <c r="P43" i="33" s="1"/>
  <c r="R43" i="33" s="1"/>
  <c r="M44" i="33"/>
  <c r="O44" i="33" s="1"/>
  <c r="N44" i="33"/>
  <c r="P44" i="33"/>
  <c r="Q44" i="33"/>
  <c r="R44" i="33"/>
  <c r="D33" i="29" l="1"/>
  <c r="D32" i="29"/>
  <c r="D31" i="29"/>
  <c r="D30" i="29"/>
  <c r="D28" i="29"/>
  <c r="D27" i="29"/>
  <c r="D26" i="29"/>
  <c r="E28" i="29"/>
  <c r="E27" i="29"/>
  <c r="E26" i="29"/>
  <c r="E25" i="29"/>
  <c r="D25" i="29" a="1"/>
  <c r="D25" i="29" s="1"/>
  <c r="D23" i="29"/>
  <c r="D22" i="29"/>
  <c r="D21" i="29"/>
  <c r="H21" i="29" s="1"/>
  <c r="C20" i="29"/>
  <c r="C12" i="29"/>
  <c r="C11" i="29"/>
  <c r="C10" i="29"/>
  <c r="C9" i="29"/>
  <c r="C28" i="29"/>
  <c r="C27" i="29"/>
  <c r="C26" i="29"/>
  <c r="D661" i="33" l="1" a="1"/>
  <c r="D661" i="33" s="1"/>
  <c r="D660" i="33" a="1"/>
  <c r="D660" i="33" s="1"/>
  <c r="D656" i="33"/>
  <c r="D655" i="33"/>
  <c r="D654" i="33"/>
  <c r="D647" i="33" a="1"/>
  <c r="D647" i="33" s="1"/>
  <c r="R638" i="33"/>
  <c r="Q638" i="33"/>
  <c r="P638" i="33"/>
  <c r="N638" i="33"/>
  <c r="M638" i="33"/>
  <c r="O638" i="33" s="1"/>
  <c r="N637" i="33"/>
  <c r="P637" i="33" s="1"/>
  <c r="R637" i="33" s="1"/>
  <c r="M637" i="33"/>
  <c r="O637" i="33" s="1"/>
  <c r="Q637" i="33" s="1"/>
  <c r="C634" i="33"/>
  <c r="D628" i="33" a="1"/>
  <c r="D628" i="33" s="1"/>
  <c r="D627" i="33" a="1"/>
  <c r="D627" i="33" s="1"/>
  <c r="D623" i="33"/>
  <c r="D622" i="33"/>
  <c r="D621" i="33"/>
  <c r="D620" i="33"/>
  <c r="D614" i="33" a="1"/>
  <c r="D614" i="33" s="1"/>
  <c r="R605" i="33"/>
  <c r="Q605" i="33"/>
  <c r="P605" i="33"/>
  <c r="N605" i="33"/>
  <c r="M605" i="33"/>
  <c r="O605" i="33" s="1"/>
  <c r="N604" i="33"/>
  <c r="P604" i="33" s="1"/>
  <c r="R604" i="33" s="1"/>
  <c r="M604" i="33"/>
  <c r="O604" i="33" s="1"/>
  <c r="Q604" i="33" s="1"/>
  <c r="C601" i="33"/>
  <c r="D595" i="33" a="1"/>
  <c r="D595" i="33" s="1"/>
  <c r="D594" i="33" a="1"/>
  <c r="D594" i="33" s="1"/>
  <c r="D590" i="33"/>
  <c r="D589" i="33"/>
  <c r="D588" i="33"/>
  <c r="D587" i="33"/>
  <c r="D581" i="33" a="1"/>
  <c r="D581" i="33" s="1"/>
  <c r="R572" i="33"/>
  <c r="Q572" i="33"/>
  <c r="P572" i="33"/>
  <c r="N572" i="33"/>
  <c r="M572" i="33"/>
  <c r="O572" i="33" s="1"/>
  <c r="N571" i="33"/>
  <c r="P571" i="33" s="1"/>
  <c r="R571" i="33" s="1"/>
  <c r="M571" i="33"/>
  <c r="O571" i="33" s="1"/>
  <c r="Q571" i="33" s="1"/>
  <c r="C568" i="33"/>
  <c r="D562" i="33" a="1"/>
  <c r="D562" i="33" s="1"/>
  <c r="D561" i="33" a="1"/>
  <c r="D561" i="33" s="1"/>
  <c r="D557" i="33"/>
  <c r="D556" i="33"/>
  <c r="D555" i="33"/>
  <c r="D554" i="33"/>
  <c r="D548" i="33" a="1"/>
  <c r="D548" i="33" s="1"/>
  <c r="R539" i="33"/>
  <c r="Q539" i="33"/>
  <c r="P539" i="33"/>
  <c r="N539" i="33"/>
  <c r="M539" i="33"/>
  <c r="O539" i="33" s="1"/>
  <c r="N538" i="33"/>
  <c r="P538" i="33" s="1"/>
  <c r="R538" i="33" s="1"/>
  <c r="M538" i="33"/>
  <c r="O538" i="33" s="1"/>
  <c r="Q538" i="33" s="1"/>
  <c r="C535" i="33"/>
  <c r="D529" i="33" a="1"/>
  <c r="D529" i="33" s="1"/>
  <c r="D528" i="33" a="1"/>
  <c r="D528" i="33" s="1"/>
  <c r="D524" i="33"/>
  <c r="D523" i="33"/>
  <c r="D522" i="33"/>
  <c r="D521" i="33"/>
  <c r="D515" i="33" a="1"/>
  <c r="D515" i="33" s="1"/>
  <c r="R506" i="33"/>
  <c r="Q506" i="33"/>
  <c r="P506" i="33"/>
  <c r="N506" i="33"/>
  <c r="M506" i="33"/>
  <c r="O506" i="33" s="1"/>
  <c r="N505" i="33"/>
  <c r="P505" i="33" s="1"/>
  <c r="R505" i="33" s="1"/>
  <c r="M505" i="33"/>
  <c r="O505" i="33" s="1"/>
  <c r="Q505" i="33" s="1"/>
  <c r="C502" i="33"/>
  <c r="V22" i="33" s="1"/>
  <c r="D496" i="33" a="1"/>
  <c r="D496" i="33" s="1"/>
  <c r="D495" i="33" a="1"/>
  <c r="D495" i="33" s="1"/>
  <c r="D491" i="33"/>
  <c r="D490" i="33"/>
  <c r="D489" i="33"/>
  <c r="D488" i="33"/>
  <c r="D482" i="33" a="1"/>
  <c r="D482" i="33" s="1"/>
  <c r="R473" i="33"/>
  <c r="Q473" i="33"/>
  <c r="P473" i="33"/>
  <c r="N473" i="33"/>
  <c r="M473" i="33"/>
  <c r="O473" i="33" s="1"/>
  <c r="N472" i="33"/>
  <c r="P472" i="33" s="1"/>
  <c r="R472" i="33" s="1"/>
  <c r="M472" i="33"/>
  <c r="O472" i="33" s="1"/>
  <c r="Q472" i="33" s="1"/>
  <c r="C469" i="33"/>
  <c r="V21" i="33" s="1"/>
  <c r="D463" i="33" a="1"/>
  <c r="D463" i="33" s="1"/>
  <c r="D462" i="33" a="1"/>
  <c r="D462" i="33" s="1"/>
  <c r="D458" i="33"/>
  <c r="D457" i="33"/>
  <c r="D456" i="33"/>
  <c r="D455" i="33"/>
  <c r="D449" i="33" a="1"/>
  <c r="D449" i="33" s="1"/>
  <c r="R440" i="33"/>
  <c r="Q440" i="33"/>
  <c r="P440" i="33"/>
  <c r="N440" i="33"/>
  <c r="M440" i="33"/>
  <c r="O440" i="33" s="1"/>
  <c r="N439" i="33"/>
  <c r="P439" i="33" s="1"/>
  <c r="R439" i="33" s="1"/>
  <c r="M439" i="33"/>
  <c r="O439" i="33" s="1"/>
  <c r="Q439" i="33" s="1"/>
  <c r="C436" i="33"/>
  <c r="V9" i="29" s="1"/>
  <c r="D430" i="33" a="1"/>
  <c r="D430" i="33" s="1"/>
  <c r="D429" i="33" a="1"/>
  <c r="D429" i="33" s="1"/>
  <c r="D425" i="33"/>
  <c r="D424" i="33"/>
  <c r="D423" i="33"/>
  <c r="D422" i="33"/>
  <c r="D416" i="33" a="1"/>
  <c r="D416" i="33" s="1"/>
  <c r="R407" i="33"/>
  <c r="Q407" i="33"/>
  <c r="P407" i="33"/>
  <c r="N407" i="33"/>
  <c r="M407" i="33"/>
  <c r="O407" i="33" s="1"/>
  <c r="N406" i="33"/>
  <c r="P406" i="33" s="1"/>
  <c r="R406" i="33" s="1"/>
  <c r="M406" i="33"/>
  <c r="O406" i="33" s="1"/>
  <c r="Q406" i="33" s="1"/>
  <c r="C403" i="33"/>
  <c r="D397" i="33" a="1"/>
  <c r="D397" i="33" s="1"/>
  <c r="D396" i="33" a="1"/>
  <c r="D396" i="33" s="1"/>
  <c r="D392" i="33"/>
  <c r="D391" i="33"/>
  <c r="D390" i="33"/>
  <c r="D389" i="33"/>
  <c r="D383" i="33" a="1"/>
  <c r="D383" i="33" s="1"/>
  <c r="R374" i="33"/>
  <c r="Q374" i="33"/>
  <c r="P374" i="33"/>
  <c r="N374" i="33"/>
  <c r="M374" i="33"/>
  <c r="O374" i="33" s="1"/>
  <c r="N373" i="33"/>
  <c r="P373" i="33" s="1"/>
  <c r="R373" i="33" s="1"/>
  <c r="M373" i="33"/>
  <c r="O373" i="33" s="1"/>
  <c r="Q373" i="33" s="1"/>
  <c r="C370" i="33"/>
  <c r="D364" i="33" a="1"/>
  <c r="D364" i="33" s="1"/>
  <c r="D363" i="33" a="1"/>
  <c r="D363" i="33" s="1"/>
  <c r="D359" i="33"/>
  <c r="D358" i="33"/>
  <c r="D357" i="33"/>
  <c r="D356" i="33"/>
  <c r="D350" i="33" a="1"/>
  <c r="D350" i="33" s="1"/>
  <c r="R341" i="33"/>
  <c r="Q341" i="33"/>
  <c r="P341" i="33"/>
  <c r="N341" i="33"/>
  <c r="M341" i="33"/>
  <c r="O341" i="33" s="1"/>
  <c r="N340" i="33"/>
  <c r="P340" i="33" s="1"/>
  <c r="R340" i="33" s="1"/>
  <c r="M340" i="33"/>
  <c r="O340" i="33" s="1"/>
  <c r="Q340" i="33" s="1"/>
  <c r="C337" i="33"/>
  <c r="S9" i="29" s="1"/>
  <c r="D331" i="33" a="1"/>
  <c r="D331" i="33" s="1"/>
  <c r="D330" i="33" a="1"/>
  <c r="D330" i="33" s="1"/>
  <c r="D326" i="33"/>
  <c r="D325" i="33"/>
  <c r="D324" i="33"/>
  <c r="D323" i="33"/>
  <c r="D317" i="33" a="1"/>
  <c r="D317" i="33" s="1"/>
  <c r="R308" i="33"/>
  <c r="Q308" i="33"/>
  <c r="P308" i="33"/>
  <c r="N308" i="33"/>
  <c r="M308" i="33"/>
  <c r="O308" i="33" s="1"/>
  <c r="N307" i="33"/>
  <c r="P307" i="33" s="1"/>
  <c r="R307" i="33" s="1"/>
  <c r="M307" i="33"/>
  <c r="O307" i="33" s="1"/>
  <c r="Q307" i="33" s="1"/>
  <c r="C304" i="33"/>
  <c r="D298" i="33" a="1"/>
  <c r="D298" i="33" s="1"/>
  <c r="D297" i="33" a="1"/>
  <c r="D297" i="33" s="1"/>
  <c r="D293" i="33"/>
  <c r="D292" i="33"/>
  <c r="D291" i="33"/>
  <c r="D290" i="33"/>
  <c r="D284" i="33" a="1"/>
  <c r="D284" i="33" s="1"/>
  <c r="R275" i="33"/>
  <c r="Q275" i="33"/>
  <c r="P275" i="33"/>
  <c r="N275" i="33"/>
  <c r="M275" i="33"/>
  <c r="O275" i="33" s="1"/>
  <c r="N274" i="33"/>
  <c r="P274" i="33" s="1"/>
  <c r="R274" i="33" s="1"/>
  <c r="M274" i="33"/>
  <c r="O274" i="33" s="1"/>
  <c r="Q274" i="33" s="1"/>
  <c r="C271" i="33"/>
  <c r="D265" i="33" a="1"/>
  <c r="D265" i="33" s="1"/>
  <c r="D264" i="33" a="1"/>
  <c r="D264" i="33" s="1"/>
  <c r="D260" i="33"/>
  <c r="D259" i="33"/>
  <c r="D258" i="33"/>
  <c r="D257" i="33"/>
  <c r="D251" i="33" a="1"/>
  <c r="D251" i="33" s="1"/>
  <c r="R242" i="33"/>
  <c r="Q242" i="33"/>
  <c r="P242" i="33"/>
  <c r="N242" i="33"/>
  <c r="M242" i="33"/>
  <c r="O242" i="33" s="1"/>
  <c r="N241" i="33"/>
  <c r="P241" i="33" s="1"/>
  <c r="R241" i="33" s="1"/>
  <c r="M241" i="33"/>
  <c r="O241" i="33" s="1"/>
  <c r="Q241" i="33" s="1"/>
  <c r="C238" i="33"/>
  <c r="P9" i="29" s="1"/>
  <c r="D232" i="33" a="1"/>
  <c r="D232" i="33" s="1"/>
  <c r="D231" i="33" a="1"/>
  <c r="D231" i="33" s="1"/>
  <c r="D227" i="33"/>
  <c r="D226" i="33"/>
  <c r="D225" i="33"/>
  <c r="D224" i="33"/>
  <c r="D218" i="33" a="1"/>
  <c r="D218" i="33" s="1"/>
  <c r="R209" i="33"/>
  <c r="Q209" i="33"/>
  <c r="P209" i="33"/>
  <c r="N209" i="33"/>
  <c r="M209" i="33"/>
  <c r="O209" i="33" s="1"/>
  <c r="N208" i="33"/>
  <c r="P208" i="33" s="1"/>
  <c r="R208" i="33" s="1"/>
  <c r="M208" i="33"/>
  <c r="O208" i="33" s="1"/>
  <c r="Q208" i="33" s="1"/>
  <c r="C205" i="33"/>
  <c r="D199" i="33" a="1"/>
  <c r="D199" i="33" s="1"/>
  <c r="D198" i="33" a="1"/>
  <c r="D198" i="33" s="1"/>
  <c r="D194" i="33"/>
  <c r="D193" i="33"/>
  <c r="D192" i="33"/>
  <c r="D191" i="33"/>
  <c r="D185" i="33" a="1"/>
  <c r="D185" i="33" s="1"/>
  <c r="R176" i="33"/>
  <c r="Q176" i="33"/>
  <c r="P176" i="33"/>
  <c r="N176" i="33"/>
  <c r="M176" i="33"/>
  <c r="O176" i="33" s="1"/>
  <c r="N175" i="33"/>
  <c r="P175" i="33" s="1"/>
  <c r="R175" i="33" s="1"/>
  <c r="M175" i="33"/>
  <c r="O175" i="33" s="1"/>
  <c r="Q175" i="33" s="1"/>
  <c r="C172" i="33"/>
  <c r="N9" i="29" s="1"/>
  <c r="D166" i="33" a="1"/>
  <c r="D166" i="33" s="1"/>
  <c r="D165" i="33" a="1"/>
  <c r="D165" i="33" s="1"/>
  <c r="D161" i="33"/>
  <c r="D160" i="33"/>
  <c r="D159" i="33"/>
  <c r="D158" i="33"/>
  <c r="D152" i="33" a="1"/>
  <c r="D152" i="33" s="1"/>
  <c r="R143" i="33"/>
  <c r="Q143" i="33"/>
  <c r="P143" i="33"/>
  <c r="N143" i="33"/>
  <c r="M143" i="33"/>
  <c r="O143" i="33" s="1"/>
  <c r="N142" i="33"/>
  <c r="P142" i="33" s="1"/>
  <c r="R142" i="33" s="1"/>
  <c r="M142" i="33"/>
  <c r="O142" i="33" s="1"/>
  <c r="Q142" i="33" s="1"/>
  <c r="C139" i="33"/>
  <c r="D133" i="33" a="1"/>
  <c r="D133" i="33" s="1"/>
  <c r="D132" i="33" a="1"/>
  <c r="D132" i="33" s="1"/>
  <c r="D128" i="33"/>
  <c r="D127" i="33"/>
  <c r="D126" i="33"/>
  <c r="D125" i="33"/>
  <c r="D119" i="33" a="1"/>
  <c r="D119" i="33" s="1"/>
  <c r="R110" i="33"/>
  <c r="Q110" i="33"/>
  <c r="P110" i="33"/>
  <c r="N110" i="33"/>
  <c r="M110" i="33"/>
  <c r="O110" i="33" s="1"/>
  <c r="N109" i="33"/>
  <c r="P109" i="33" s="1"/>
  <c r="R109" i="33" s="1"/>
  <c r="M109" i="33"/>
  <c r="O109" i="33" s="1"/>
  <c r="Q109" i="33" s="1"/>
  <c r="C106" i="33"/>
  <c r="D100" i="33" a="1"/>
  <c r="D100" i="33" s="1"/>
  <c r="D99" i="33" a="1"/>
  <c r="D99" i="33" s="1"/>
  <c r="D95" i="33"/>
  <c r="D94" i="33"/>
  <c r="D93" i="33"/>
  <c r="D92" i="33"/>
  <c r="D86" i="33" a="1"/>
  <c r="D86" i="33" s="1"/>
  <c r="R77" i="33"/>
  <c r="Q77" i="33"/>
  <c r="P77" i="33"/>
  <c r="N77" i="33"/>
  <c r="M77" i="33"/>
  <c r="O77" i="33" s="1"/>
  <c r="N76" i="33"/>
  <c r="P76" i="33" s="1"/>
  <c r="R76" i="33" s="1"/>
  <c r="M76" i="33"/>
  <c r="O76" i="33" s="1"/>
  <c r="Q76" i="33" s="1"/>
  <c r="C73" i="33"/>
  <c r="D67" i="33" a="1"/>
  <c r="D67" i="33" s="1"/>
  <c r="D66" i="33" a="1"/>
  <c r="D66" i="33" s="1"/>
  <c r="D62" i="33"/>
  <c r="D61" i="33"/>
  <c r="D60" i="33"/>
  <c r="D59" i="33"/>
  <c r="D53" i="33" a="1"/>
  <c r="D53" i="33" s="1"/>
  <c r="C40" i="33"/>
  <c r="J9" i="29" s="1"/>
  <c r="D34" i="33" a="1"/>
  <c r="D34" i="33" s="1"/>
  <c r="D33" i="33" a="1"/>
  <c r="D33" i="33" s="1"/>
  <c r="D29" i="33"/>
  <c r="D28" i="33"/>
  <c r="D20" i="33" a="1"/>
  <c r="D20" i="33" s="1"/>
  <c r="R11" i="33"/>
  <c r="Q11" i="33"/>
  <c r="P11" i="33"/>
  <c r="N11" i="33"/>
  <c r="M11" i="33"/>
  <c r="O11" i="33" s="1"/>
  <c r="N10" i="33"/>
  <c r="P10" i="33" s="1"/>
  <c r="R10" i="33" s="1"/>
  <c r="M10" i="33"/>
  <c r="O10" i="33" s="1"/>
  <c r="Q10" i="33" s="1"/>
  <c r="X9" i="29" l="1"/>
  <c r="X16" i="29" s="1"/>
  <c r="R9" i="29"/>
  <c r="R16" i="29" s="1"/>
  <c r="O9" i="29"/>
  <c r="O16" i="29" s="1"/>
  <c r="W9" i="29"/>
  <c r="W16" i="29" s="1"/>
  <c r="K9" i="29"/>
  <c r="K16" i="29" s="1"/>
  <c r="M9" i="29"/>
  <c r="M16" i="29" s="1"/>
  <c r="U9" i="29"/>
  <c r="U16" i="29" s="1"/>
  <c r="J16" i="29"/>
  <c r="L9" i="29"/>
  <c r="L16" i="29" s="1"/>
  <c r="T9" i="29"/>
  <c r="T16" i="29" s="1"/>
  <c r="AB9" i="29"/>
  <c r="AB16" i="29" s="1"/>
  <c r="AA9" i="29"/>
  <c r="AA16" i="29" s="1"/>
  <c r="Z9" i="29"/>
  <c r="Z16" i="29" s="1"/>
  <c r="Q9" i="29"/>
  <c r="Q16" i="29" s="1"/>
  <c r="Y9" i="29"/>
  <c r="Y16" i="29" s="1"/>
  <c r="V19" i="33"/>
  <c r="V13" i="33"/>
  <c r="V11" i="33"/>
  <c r="V25" i="33"/>
  <c r="V8" i="33"/>
  <c r="V9" i="33"/>
  <c r="V23" i="33"/>
  <c r="V16" i="33"/>
  <c r="V24" i="33"/>
  <c r="V18" i="33"/>
  <c r="D299" i="33"/>
  <c r="Q10" i="29" s="1"/>
  <c r="D134" i="33"/>
  <c r="L10" i="29" s="1"/>
  <c r="D398" i="33"/>
  <c r="T10" i="29" s="1"/>
  <c r="D233" i="33"/>
  <c r="O10" i="29" s="1"/>
  <c r="D35" i="33"/>
  <c r="I10" i="29" s="1"/>
  <c r="D332" i="33"/>
  <c r="R10" i="29" s="1"/>
  <c r="D662" i="33"/>
  <c r="AB10" i="29" s="1"/>
  <c r="V10" i="33"/>
  <c r="V15" i="33"/>
  <c r="D464" i="33"/>
  <c r="V10" i="29" s="1"/>
  <c r="D68" i="33"/>
  <c r="J10" i="29" s="1"/>
  <c r="V12" i="33"/>
  <c r="N16" i="29"/>
  <c r="D596" i="33"/>
  <c r="Z10" i="29" s="1"/>
  <c r="D563" i="33"/>
  <c r="Y10" i="29" s="1"/>
  <c r="V20" i="33"/>
  <c r="V16" i="29"/>
  <c r="D497" i="33"/>
  <c r="W10" i="29" s="1"/>
  <c r="D629" i="33"/>
  <c r="AA10" i="29" s="1"/>
  <c r="D101" i="33"/>
  <c r="K10" i="29" s="1"/>
  <c r="V14" i="33"/>
  <c r="P16" i="29"/>
  <c r="V17" i="33"/>
  <c r="S16" i="29"/>
  <c r="D365" i="33"/>
  <c r="S10" i="29" s="1"/>
  <c r="D200" i="33"/>
  <c r="N10" i="29" s="1"/>
  <c r="D266" i="33"/>
  <c r="P10" i="29" s="1"/>
  <c r="D530" i="33"/>
  <c r="X10" i="29" s="1"/>
  <c r="D431" i="33"/>
  <c r="U10" i="29" s="1"/>
  <c r="V7" i="33"/>
  <c r="I16" i="29"/>
  <c r="V26" i="33"/>
  <c r="D167" i="33"/>
  <c r="M10" i="29" s="1"/>
  <c r="H10" i="29" l="1"/>
  <c r="D19" i="29" s="1"/>
  <c r="W7" i="33" a="1"/>
  <c r="W7" i="33" s="1"/>
  <c r="AB11" i="29" l="1"/>
  <c r="N11" i="29"/>
  <c r="U11" i="29"/>
  <c r="M11" i="29"/>
  <c r="L11" i="29"/>
  <c r="AA11" i="29"/>
  <c r="Z11" i="29"/>
  <c r="R11" i="29"/>
  <c r="J11" i="29"/>
  <c r="O11" i="29"/>
  <c r="T11" i="29"/>
  <c r="S11" i="29"/>
  <c r="Q11" i="29"/>
  <c r="I11" i="29"/>
  <c r="P11" i="29"/>
  <c r="K11" i="29"/>
  <c r="W11" i="29"/>
  <c r="V11" i="29"/>
  <c r="X11" i="29"/>
  <c r="Y11" i="29"/>
  <c r="D17" i="29"/>
  <c r="D18" i="29"/>
  <c r="E22" i="29"/>
  <c r="F24" i="29" l="1"/>
  <c r="C24" i="29"/>
  <c r="C31" i="29"/>
  <c r="C32" i="29"/>
  <c r="C33" i="29"/>
  <c r="C30" i="29"/>
  <c r="C21" i="14"/>
  <c r="C23" i="29"/>
  <c r="C22" i="29"/>
  <c r="E21" i="29"/>
  <c r="C21" i="29"/>
  <c r="H22" i="29" l="1"/>
  <c r="H23" i="29"/>
  <c r="F33" i="29" l="1"/>
  <c r="H33" i="29" s="1"/>
  <c r="F25" i="29" l="1"/>
  <c r="H25" i="29" s="1"/>
  <c r="D20" i="29" l="1"/>
  <c r="H12" i="29" l="1"/>
  <c r="D24" i="29" l="1"/>
  <c r="H24" i="29" s="1"/>
  <c r="L12" i="29"/>
  <c r="Y12" i="29"/>
  <c r="S12" i="29"/>
  <c r="I12" i="29"/>
  <c r="P12" i="29"/>
  <c r="V12" i="29"/>
  <c r="T12" i="29"/>
  <c r="J12" i="29"/>
  <c r="K12" i="29"/>
  <c r="Q12" i="29"/>
  <c r="AA12" i="29"/>
  <c r="Z12" i="29"/>
  <c r="X12" i="29"/>
  <c r="R12" i="29"/>
  <c r="D34" i="29"/>
  <c r="O12" i="29"/>
  <c r="M12" i="29"/>
  <c r="W12" i="29"/>
  <c r="AB12" i="29"/>
  <c r="N12" i="29"/>
  <c r="U12" i="29"/>
  <c r="W29" i="29" l="1"/>
  <c r="W32" i="29"/>
  <c r="W20" i="29"/>
  <c r="W25" i="29"/>
  <c r="W34" i="29"/>
  <c r="W17" i="29"/>
  <c r="W23" i="29"/>
  <c r="W28" i="29"/>
  <c r="W33" i="29"/>
  <c r="W24" i="29"/>
  <c r="W27" i="29"/>
  <c r="W26" i="29"/>
  <c r="W31" i="29"/>
  <c r="W21" i="29"/>
  <c r="W22" i="29"/>
  <c r="W30" i="29"/>
  <c r="Q29" i="29"/>
  <c r="Q23" i="29"/>
  <c r="Q34" i="29"/>
  <c r="Q25" i="29"/>
  <c r="Q27" i="29"/>
  <c r="Q32" i="29"/>
  <c r="Q22" i="29"/>
  <c r="Q28" i="29"/>
  <c r="Q20" i="29"/>
  <c r="Q31" i="29"/>
  <c r="Q30" i="29"/>
  <c r="Q21" i="29"/>
  <c r="Q26" i="29"/>
  <c r="Q17" i="29"/>
  <c r="Q33" i="29"/>
  <c r="Q24" i="29"/>
  <c r="K33" i="29"/>
  <c r="K21" i="29"/>
  <c r="K25" i="29"/>
  <c r="K34" i="29"/>
  <c r="K30" i="29"/>
  <c r="K22" i="29"/>
  <c r="K26" i="29"/>
  <c r="K32" i="29"/>
  <c r="K23" i="29"/>
  <c r="K27" i="29"/>
  <c r="K20" i="29"/>
  <c r="K17" i="29"/>
  <c r="K29" i="29"/>
  <c r="K31" i="29"/>
  <c r="K28" i="29"/>
  <c r="K24" i="29"/>
  <c r="O29" i="29"/>
  <c r="O23" i="29"/>
  <c r="O30" i="29"/>
  <c r="O25" i="29"/>
  <c r="O26" i="29"/>
  <c r="O20" i="29"/>
  <c r="O28" i="29"/>
  <c r="O17" i="29"/>
  <c r="O27" i="29"/>
  <c r="O34" i="29"/>
  <c r="O24" i="29"/>
  <c r="O22" i="29"/>
  <c r="O21" i="29"/>
  <c r="O33" i="29"/>
  <c r="O31" i="29"/>
  <c r="O32" i="29"/>
  <c r="J23" i="29"/>
  <c r="J22" i="29"/>
  <c r="J33" i="29"/>
  <c r="J21" i="29"/>
  <c r="J24" i="29"/>
  <c r="J25" i="29"/>
  <c r="J34" i="29"/>
  <c r="J17" i="29"/>
  <c r="J31" i="29"/>
  <c r="J32" i="29"/>
  <c r="J30" i="29"/>
  <c r="J29" i="29"/>
  <c r="J26" i="29"/>
  <c r="J28" i="29"/>
  <c r="J20" i="29"/>
  <c r="J27" i="29" s="1"/>
  <c r="T27" i="29"/>
  <c r="T33" i="29"/>
  <c r="T32" i="29"/>
  <c r="T34" i="29"/>
  <c r="T22" i="29"/>
  <c r="T26" i="29"/>
  <c r="T24" i="29"/>
  <c r="T23" i="29"/>
  <c r="T28" i="29"/>
  <c r="T31" i="29"/>
  <c r="T21" i="29"/>
  <c r="T30" i="29"/>
  <c r="T25" i="29"/>
  <c r="T29" i="29"/>
  <c r="T20" i="29"/>
  <c r="T17" i="29"/>
  <c r="R28" i="29"/>
  <c r="R25" i="29"/>
  <c r="R17" i="29"/>
  <c r="R21" i="29"/>
  <c r="R31" i="29"/>
  <c r="R27" i="29"/>
  <c r="R20" i="29"/>
  <c r="R34" i="29"/>
  <c r="R22" i="29"/>
  <c r="R30" i="29"/>
  <c r="R23" i="29"/>
  <c r="R32" i="29"/>
  <c r="R26" i="29"/>
  <c r="R29" i="29"/>
  <c r="R33" i="29"/>
  <c r="R24" i="29"/>
  <c r="V21" i="29"/>
  <c r="V28" i="29"/>
  <c r="V22" i="29"/>
  <c r="V20" i="29"/>
  <c r="V31" i="29"/>
  <c r="V32" i="29"/>
  <c r="V24" i="29"/>
  <c r="V27" i="29"/>
  <c r="V17" i="29"/>
  <c r="V30" i="29"/>
  <c r="V34" i="29"/>
  <c r="V26" i="29"/>
  <c r="V25" i="29"/>
  <c r="V29" i="29"/>
  <c r="V23" i="29"/>
  <c r="V33" i="29"/>
  <c r="Y31" i="29"/>
  <c r="Y32" i="29"/>
  <c r="Y27" i="29"/>
  <c r="Y24" i="29"/>
  <c r="Y26" i="29"/>
  <c r="Y28" i="29"/>
  <c r="Y34" i="29"/>
  <c r="Y30" i="29"/>
  <c r="Y22" i="29"/>
  <c r="Y23" i="29"/>
  <c r="Y21" i="29"/>
  <c r="Y29" i="29"/>
  <c r="Y25" i="29"/>
  <c r="Y17" i="29"/>
  <c r="Y33" i="29"/>
  <c r="Y20" i="29"/>
  <c r="M28" i="29"/>
  <c r="M21" i="29"/>
  <c r="M26" i="29"/>
  <c r="M27" i="29"/>
  <c r="M32" i="29"/>
  <c r="M24" i="29"/>
  <c r="M29" i="29"/>
  <c r="M22" i="29"/>
  <c r="M17" i="29"/>
  <c r="M34" i="29"/>
  <c r="M25" i="29"/>
  <c r="M30" i="29"/>
  <c r="M23" i="29"/>
  <c r="M31" i="29"/>
  <c r="M33" i="29"/>
  <c r="M20" i="29"/>
  <c r="U28" i="29"/>
  <c r="U25" i="29"/>
  <c r="U33" i="29"/>
  <c r="U27" i="29"/>
  <c r="U22" i="29"/>
  <c r="U20" i="29"/>
  <c r="U29" i="29"/>
  <c r="U21" i="29"/>
  <c r="U17" i="29"/>
  <c r="U34" i="29"/>
  <c r="U26" i="29"/>
  <c r="U23" i="29"/>
  <c r="U24" i="29"/>
  <c r="U31" i="29"/>
  <c r="U32" i="29"/>
  <c r="U30" i="29"/>
  <c r="X24" i="29"/>
  <c r="X23" i="29"/>
  <c r="X27" i="29"/>
  <c r="X32" i="29"/>
  <c r="X22" i="29"/>
  <c r="X30" i="29"/>
  <c r="X34" i="29"/>
  <c r="X26" i="29"/>
  <c r="X25" i="29"/>
  <c r="X17" i="29"/>
  <c r="X33" i="29"/>
  <c r="X29" i="29"/>
  <c r="X20" i="29"/>
  <c r="X28" i="29"/>
  <c r="X31" i="29"/>
  <c r="X21" i="29"/>
  <c r="P27" i="29"/>
  <c r="P21" i="29"/>
  <c r="P26" i="29"/>
  <c r="P17" i="29"/>
  <c r="P29" i="29"/>
  <c r="P22" i="29"/>
  <c r="P32" i="29"/>
  <c r="P30" i="29"/>
  <c r="P20" i="29"/>
  <c r="P25" i="29"/>
  <c r="P23" i="29"/>
  <c r="P24" i="29"/>
  <c r="P31" i="29"/>
  <c r="P34" i="29"/>
  <c r="P28" i="29"/>
  <c r="P33" i="29"/>
  <c r="N26" i="29"/>
  <c r="N21" i="29"/>
  <c r="N27" i="29"/>
  <c r="N23" i="29"/>
  <c r="N30" i="29"/>
  <c r="N33" i="29"/>
  <c r="N28" i="29"/>
  <c r="N25" i="29"/>
  <c r="N31" i="29"/>
  <c r="N29" i="29"/>
  <c r="N34" i="29"/>
  <c r="N32" i="29"/>
  <c r="N22" i="29"/>
  <c r="N20" i="29"/>
  <c r="N24" i="29"/>
  <c r="N17" i="29"/>
  <c r="Z26" i="29"/>
  <c r="Z32" i="29"/>
  <c r="Z28" i="29"/>
  <c r="Z23" i="29"/>
  <c r="Z17" i="29"/>
  <c r="Z29" i="29"/>
  <c r="Z25" i="29"/>
  <c r="Z27" i="29"/>
  <c r="Z34" i="29"/>
  <c r="Z20" i="29"/>
  <c r="Z24" i="29"/>
  <c r="Z22" i="29"/>
  <c r="Z30" i="29"/>
  <c r="Z21" i="29"/>
  <c r="Z31" i="29"/>
  <c r="Z33" i="29"/>
  <c r="I21" i="29"/>
  <c r="I22" i="29"/>
  <c r="I33" i="29"/>
  <c r="I23" i="29"/>
  <c r="I24" i="29"/>
  <c r="H19" i="29"/>
  <c r="F19" i="29" s="1"/>
  <c r="I25" i="29"/>
  <c r="I34" i="29"/>
  <c r="I17" i="29"/>
  <c r="I31" i="29"/>
  <c r="I26" i="29"/>
  <c r="I28" i="29"/>
  <c r="I20" i="29"/>
  <c r="I27" i="29" s="1"/>
  <c r="I30" i="29"/>
  <c r="I32" i="29"/>
  <c r="I29" i="29"/>
  <c r="L27" i="29"/>
  <c r="L25" i="29"/>
  <c r="L26" i="29"/>
  <c r="L23" i="29"/>
  <c r="L32" i="29"/>
  <c r="L20" i="29"/>
  <c r="L31" i="29"/>
  <c r="L30" i="29"/>
  <c r="L21" i="29"/>
  <c r="L33" i="29"/>
  <c r="L24" i="29"/>
  <c r="L28" i="29"/>
  <c r="L22" i="29"/>
  <c r="L17" i="29"/>
  <c r="L34" i="29"/>
  <c r="L29" i="29"/>
  <c r="AB22" i="29"/>
  <c r="AB31" i="29"/>
  <c r="AB25" i="29"/>
  <c r="AB29" i="29"/>
  <c r="AB32" i="29"/>
  <c r="AB23" i="29"/>
  <c r="AB27" i="29"/>
  <c r="AB17" i="29"/>
  <c r="AB26" i="29"/>
  <c r="AB21" i="29"/>
  <c r="AB28" i="29"/>
  <c r="AB33" i="29"/>
  <c r="AB20" i="29"/>
  <c r="AB34" i="29"/>
  <c r="AB30" i="29"/>
  <c r="AB24" i="29"/>
  <c r="AA32" i="29"/>
  <c r="AA26" i="29"/>
  <c r="AA25" i="29"/>
  <c r="AA24" i="29"/>
  <c r="AA30" i="29"/>
  <c r="AA27" i="29"/>
  <c r="AA33" i="29"/>
  <c r="AA20" i="29"/>
  <c r="AA34" i="29"/>
  <c r="AA29" i="29"/>
  <c r="AA22" i="29"/>
  <c r="AA21" i="29"/>
  <c r="AA17" i="29"/>
  <c r="AA23" i="29"/>
  <c r="AA31" i="29"/>
  <c r="AA28" i="29"/>
  <c r="S26" i="29"/>
  <c r="S24" i="29"/>
  <c r="S23" i="29"/>
  <c r="S22" i="29"/>
  <c r="S33" i="29"/>
  <c r="S34" i="29"/>
  <c r="S27" i="29"/>
  <c r="S31" i="29"/>
  <c r="S25" i="29"/>
  <c r="S28" i="29"/>
  <c r="S20" i="29"/>
  <c r="S32" i="29"/>
  <c r="S21" i="29"/>
  <c r="S29" i="29"/>
  <c r="S17" i="29"/>
  <c r="S30" i="29"/>
  <c r="H28" i="29" l="1"/>
  <c r="F28" i="29" s="1"/>
  <c r="H27" i="29"/>
  <c r="F27" i="29" s="1"/>
  <c r="H26" i="29"/>
  <c r="F26" i="29" s="1"/>
  <c r="H17" i="29"/>
  <c r="F17" i="29" s="1"/>
  <c r="H29" i="29"/>
  <c r="F29" i="29" s="1"/>
  <c r="F34" i="29" l="1"/>
  <c r="H34" i="29" s="1"/>
  <c r="D30" i="33" l="1" a="1"/>
  <c r="D30" i="33" s="1"/>
  <c r="I18" i="29" s="1"/>
  <c r="D63" i="33" a="1"/>
  <c r="D63" i="33" s="1"/>
  <c r="J18" i="29" s="1"/>
  <c r="J35" i="29" s="1"/>
  <c r="J37" i="29" s="1"/>
  <c r="D96" i="33" a="1"/>
  <c r="D96" i="33" s="1"/>
  <c r="K18" i="29" s="1"/>
  <c r="K35" i="29" s="1"/>
  <c r="K37" i="29" s="1"/>
  <c r="D129" i="33" a="1"/>
  <c r="D129" i="33" s="1"/>
  <c r="L18" i="29" s="1"/>
  <c r="L35" i="29" s="1"/>
  <c r="L37" i="29" s="1"/>
  <c r="D162" i="33" a="1"/>
  <c r="D162" i="33" s="1"/>
  <c r="M18" i="29" s="1"/>
  <c r="M35" i="29" s="1"/>
  <c r="M37" i="29" s="1"/>
  <c r="D195" i="33" a="1"/>
  <c r="D195" i="33" s="1"/>
  <c r="N18" i="29" s="1"/>
  <c r="N35" i="29" s="1"/>
  <c r="N37" i="29" s="1"/>
  <c r="D228" i="33" a="1"/>
  <c r="D228" i="33" s="1"/>
  <c r="O18" i="29" s="1"/>
  <c r="O35" i="29" s="1"/>
  <c r="O37" i="29" s="1"/>
  <c r="D261" i="33" a="1"/>
  <c r="D261" i="33" s="1"/>
  <c r="P18" i="29" s="1"/>
  <c r="P35" i="29" s="1"/>
  <c r="P37" i="29" s="1"/>
  <c r="D294" i="33" a="1"/>
  <c r="D294" i="33" s="1"/>
  <c r="Q18" i="29" s="1"/>
  <c r="Q35" i="29" s="1"/>
  <c r="Q37" i="29" s="1"/>
  <c r="D327" i="33" a="1"/>
  <c r="D327" i="33" s="1"/>
  <c r="R18" i="29" s="1"/>
  <c r="R35" i="29" s="1"/>
  <c r="R37" i="29" s="1"/>
  <c r="D360" i="33" a="1"/>
  <c r="D360" i="33" s="1"/>
  <c r="S18" i="29" s="1"/>
  <c r="S35" i="29" s="1"/>
  <c r="S37" i="29" s="1"/>
  <c r="D393" i="33" a="1"/>
  <c r="D393" i="33" s="1"/>
  <c r="T18" i="29" s="1"/>
  <c r="T35" i="29" s="1"/>
  <c r="T37" i="29" s="1"/>
  <c r="D426" i="33" a="1"/>
  <c r="D426" i="33" s="1"/>
  <c r="U18" i="29" s="1"/>
  <c r="U35" i="29" s="1"/>
  <c r="U37" i="29" s="1"/>
  <c r="D459" i="33" a="1"/>
  <c r="D459" i="33" s="1"/>
  <c r="V18" i="29" s="1"/>
  <c r="V35" i="29" s="1"/>
  <c r="V37" i="29" s="1"/>
  <c r="D492" i="33" a="1"/>
  <c r="D492" i="33" s="1"/>
  <c r="W18" i="29" s="1"/>
  <c r="W35" i="29" s="1"/>
  <c r="W37" i="29" s="1"/>
  <c r="D525" i="33" a="1"/>
  <c r="D525" i="33" s="1"/>
  <c r="X18" i="29" s="1"/>
  <c r="X35" i="29" s="1"/>
  <c r="X37" i="29" s="1"/>
  <c r="D558" i="33" a="1"/>
  <c r="D558" i="33" s="1"/>
  <c r="Y18" i="29" s="1"/>
  <c r="Y35" i="29" s="1"/>
  <c r="Y37" i="29" s="1"/>
  <c r="D591" i="33" a="1"/>
  <c r="D591" i="33" s="1"/>
  <c r="Z18" i="29" s="1"/>
  <c r="Z35" i="29" s="1"/>
  <c r="Z37" i="29" s="1"/>
  <c r="D624" i="33" a="1"/>
  <c r="D624" i="33" s="1"/>
  <c r="AA18" i="29" s="1"/>
  <c r="AA35" i="29" s="1"/>
  <c r="AA37" i="29" s="1"/>
  <c r="D657" i="33" a="1"/>
  <c r="D657" i="33" s="1"/>
  <c r="AB18" i="29" s="1"/>
  <c r="AB35" i="29" s="1"/>
  <c r="AB37" i="29" s="1"/>
  <c r="F20" i="29"/>
  <c r="H20" i="29" s="1"/>
  <c r="F30" i="29"/>
  <c r="H30" i="29" s="1"/>
  <c r="F31" i="29"/>
  <c r="H31" i="29" s="1"/>
  <c r="F32" i="29"/>
  <c r="H32" i="29" s="1"/>
  <c r="I35" i="29" l="1"/>
  <c r="I37" i="29" s="1"/>
  <c r="H18" i="29"/>
  <c r="F18"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NMED</author>
    <author>Yu, Guo@ARB</author>
  </authors>
  <commentList>
    <comment ref="E4" authorId="0" shapeId="0" xr:uid="{96898BD5-077C-4B38-B0C7-912C075FFC78}">
      <text>
        <r>
          <rPr>
            <sz val="9"/>
            <color indexed="81"/>
            <rFont val="Tahoma"/>
            <family val="2"/>
          </rPr>
          <t>Original external formula:_x000D_
='[NM-GREET_v1.0.xlsm]Fuel_Specs'!$B$40/MJ2Btu</t>
        </r>
      </text>
    </comment>
    <comment ref="E5" authorId="0" shapeId="0" xr:uid="{BDE4460D-1DDF-4BB6-8341-C1946B4C8143}">
      <text>
        <r>
          <rPr>
            <sz val="9"/>
            <color indexed="81"/>
            <rFont val="Tahoma"/>
            <family val="2"/>
          </rPr>
          <t>Original external formula:_x000D_
='[NM-GREET_v1.0.xlsm]Fuel_Specs'!$I$81</t>
        </r>
      </text>
    </comment>
    <comment ref="E6" authorId="0" shapeId="0" xr:uid="{E64000E9-3312-4B77-B4E6-713D2920D0F9}">
      <text>
        <r>
          <rPr>
            <sz val="9"/>
            <color indexed="81"/>
            <rFont val="Tahoma"/>
            <family val="2"/>
          </rPr>
          <t>Original external formula:_x000D_
='[NM-GREET_v1.0.xlsm]BioOil'!$C$284</t>
        </r>
      </text>
    </comment>
    <comment ref="E7" authorId="0" shapeId="0" xr:uid="{41D9BB8C-04B4-4082-AD53-C225E394174F}">
      <text>
        <r>
          <rPr>
            <sz val="9"/>
            <color indexed="81"/>
            <rFont val="Tahoma"/>
            <family val="2"/>
          </rPr>
          <t>Original external formula:_x000D_
='[NM-GREET_v1.0.xlsm]BioOil'!$C$453/'[NM-GREET_v1.0.xlsm]BioOil'!$C$130</t>
        </r>
      </text>
    </comment>
    <comment ref="E8" authorId="0" shapeId="0" xr:uid="{913A06E0-11C9-44D9-8349-7185BF36A5E2}">
      <text>
        <r>
          <rPr>
            <sz val="9"/>
            <color indexed="81"/>
            <rFont val="Tahoma"/>
            <family val="2"/>
          </rPr>
          <t>Original external formula:_x000D_
='[NM-GREET_v1.0.xlsm]BioOil'!$E$453*'[NM-GREET_v1.0.xlsm]BioOil'!$E$40*lb2MT*'[NM-GREET_v1.0.xlsm]BioOil'!$E$310</t>
        </r>
      </text>
    </comment>
    <comment ref="E9" authorId="0" shapeId="0" xr:uid="{A25E108E-C8B2-4E78-A4A5-05CD9FEA79F3}">
      <text>
        <r>
          <rPr>
            <sz val="9"/>
            <color indexed="81"/>
            <rFont val="Tahoma"/>
            <family val="2"/>
          </rPr>
          <t>Original external formula:_x000D_
='[NM-GREET_v1.0.xlsm]EtOH'!$CD$573/'[NM-GREET_v1.0.xlsm]BioOil'!$D$70</t>
        </r>
      </text>
    </comment>
    <comment ref="E10" authorId="0" shapeId="0" xr:uid="{70ECEACA-57CC-4FFF-A6AE-84E19BA61451}">
      <text>
        <r>
          <rPr>
            <sz val="9"/>
            <color indexed="81"/>
            <rFont val="Tahoma"/>
            <family val="2"/>
          </rPr>
          <t>Original external formula:_x000D_
=(GWP_VOC*SUM('[NM-GREET_v1.0.xlsm]BioOil'!$BR$405:$BS$405)+
  GWP_CO*SUM('[NM-GREET_v1.0.xlsm]BioOil'!$BR$406:$BS$406)+
  GWP_CH4*SUM('[NM-GREET_v1.0.xlsm]BioOil'!$BR$413:$BS$413)+
  GWP_N2O*SUM('[NM-GREET_v1.0.xlsm]BioOil'!$BR$414:$BS$414)+
  SUM('[NM-GREET_v1.0.xlsm]BioOil'!$BR$415:$BS$415))
/'[NM-GREET_v1.0.xlsm]BioOil'!$D$70</t>
        </r>
      </text>
    </comment>
    <comment ref="E11" authorId="0" shapeId="0" xr:uid="{B7071902-22C0-4C44-875E-E8C3EF2D7EE5}">
      <text>
        <r>
          <rPr>
            <sz val="9"/>
            <color indexed="81"/>
            <rFont val="Tahoma"/>
            <family val="2"/>
          </rPr>
          <t>Original external formula:_x000D_
=(GWP_VOC*'[NM-GREET_v1.0.xlsm]BioOil'!$FK$405+
  GWP_CO*'[NM-GREET_v1.0.xlsm]BioOil'!$FK$406+
  GWP_CH4*'[NM-GREET_v1.0.xlsm]BioOil'!$FK$413+
  GWP_N2O*'[NM-GREET_v1.0.xlsm]BioOil'!$FK$414+
  '[NM-GREET_v1.0.xlsm]BioOil'!$FK$415)
/'[NM-GREET_v1.0.xlsm]BioOil'!$D$70</t>
        </r>
      </text>
    </comment>
    <comment ref="E12" authorId="0" shapeId="0" xr:uid="{F997409E-6F78-4F02-ABCF-23B097147626}">
      <text>
        <r>
          <rPr>
            <sz val="9"/>
            <color indexed="81"/>
            <rFont val="Tahoma"/>
            <family val="2"/>
          </rPr>
          <t>Original external formula:_x000D_
=(GWP_VOC*'[NM-GREET_v1.0.xlsm]T&amp;D'!$GR$138+
  GWP_CO*'[NM-GREET_v1.0.xlsm]T&amp;D'!$GR$139+
  GWP_CH4*'[NM-GREET_v1.0.xlsm]T&amp;D'!$GR$146+
  GWP_N2O*'[NM-GREET_v1.0.xlsm]T&amp;D'!$GR$147+
  '[NM-GREET_v1.0.xlsm]T&amp;D'!$GR$148)
/'[NM-GREET_v1.0.xlsm]T&amp;D'!$GR$112/T2lb</t>
        </r>
      </text>
    </comment>
    <comment ref="E13" authorId="0" shapeId="0" xr:uid="{DED9CA16-AB41-4EDF-B912-50D14BCF85A0}">
      <text>
        <r>
          <rPr>
            <sz val="9"/>
            <color indexed="81"/>
            <rFont val="Tahoma"/>
            <family val="2"/>
          </rPr>
          <t>Original external formula:_x000D_
=(GWP_VOC*'[NM-GREET_v1.0.xlsm]T&amp;D'!$GQ$138+
  GWP_CO*'[NM-GREET_v1.0.xlsm]T&amp;D'!$GQ$139+
  GWP_CH4*'[NM-GREET_v1.0.xlsm]T&amp;D'!$GQ$146+
  GWP_N2O*'[NM-GREET_v1.0.xlsm]T&amp;D'!$GQ$147+
  '[NM-GREET_v1.0.xlsm]T&amp;D'!$GQ$148)
/'[NM-GREET_v1.0.xlsm]T&amp;D'!$GQ$112/T2lb</t>
        </r>
      </text>
    </comment>
    <comment ref="E14" authorId="0" shapeId="0" xr:uid="{C442262A-31F9-440C-9AD7-3F9C0AC1423B}">
      <text>
        <r>
          <rPr>
            <sz val="9"/>
            <color indexed="81"/>
            <rFont val="Tahoma"/>
            <family val="2"/>
          </rPr>
          <t>Original external formula:_x000D_
=(GWP_VOC*'[NM-GREET_v1.0.xlsm]T&amp;D'!$GO$138+
  GWP_CO*'[NM-GREET_v1.0.xlsm]T&amp;D'!$GO$139+
  GWP_CH4*'[NM-GREET_v1.0.xlsm]T&amp;D'!$GO$146+
  GWP_N2O*'[NM-GREET_v1.0.xlsm]T&amp;D'!$GO$147+
  '[NM-GREET_v1.0.xlsm]T&amp;D'!$GO$148)
/'[NM-GREET_v1.0.xlsm]T&amp;D'!$GO$112/T2lb</t>
        </r>
      </text>
    </comment>
    <comment ref="E20" authorId="0" shapeId="0" xr:uid="{72E07A15-40C4-493B-9152-59A183A3AEE7}">
      <text>
        <r>
          <rPr>
            <sz val="9"/>
            <color indexed="81"/>
            <rFont val="Tahoma"/>
            <family val="2"/>
          </rPr>
          <t>Original external formula:_x000D_
=[t1_biomethane_manure.xlsm]Background!$D$50</t>
        </r>
      </text>
    </comment>
    <comment ref="E23" authorId="0" shapeId="0" xr:uid="{6B5CC5ED-BA30-49AA-ADA2-C03E97E366E3}">
      <text>
        <r>
          <rPr>
            <sz val="9"/>
            <color indexed="81"/>
            <rFont val="Tahoma"/>
            <family val="2"/>
          </rPr>
          <t>Original external formula:_x000D_
=(GWP_VOC*'[NM-GREET_v1.0.xlsm]T&amp;D'!$GY$138+
  GWP_CO*'[NM-GREET_v1.0.xlsm]T&amp;D'!$GY$139+
  GWP_CH4*'[NM-GREET_v1.0.xlsm]T&amp;D'!$GY$146+
  GWP_N2O*'[NM-GREET_v1.0.xlsm]T&amp;D'!$GY$147+
  '[NM-GREET_v1.0.xlsm]T&amp;D'!$GY$148)
/'[NM-GREET_v1.0.xlsm]T&amp;D'!$GY$112/mmBtu2MJ*$E$4</t>
        </r>
      </text>
    </comment>
    <comment ref="E24" authorId="0" shapeId="0" xr:uid="{05F9A761-D0F0-4AA2-89A4-D11D036E124D}">
      <text>
        <r>
          <rPr>
            <sz val="9"/>
            <color indexed="81"/>
            <rFont val="Tahoma"/>
            <family val="2"/>
          </rPr>
          <t>Original external formula:_x000D_
=(GWP_VOC*'[NM-GREET_v1.0.xlsm]T&amp;D'!$HB$138+
  GWP_CO*'[NM-GREET_v1.0.xlsm]T&amp;D'!$HB$139+
  GWP_CH4*'[NM-GREET_v1.0.xlsm]T&amp;D'!$HB$146+
  GWP_N2O*'[NM-GREET_v1.0.xlsm]T&amp;D'!$HB$147+
  '[NM-GREET_v1.0.xlsm]T&amp;D'!$HB$148)
/'[NM-GREET_v1.0.xlsm]T&amp;D'!$HB$112/mmBtu2MJ*$E$4</t>
        </r>
      </text>
    </comment>
    <comment ref="E25" authorId="0" shapeId="0" xr:uid="{6A159D1D-39B2-49A2-9CC3-8365486F0B83}">
      <text>
        <r>
          <rPr>
            <sz val="9"/>
            <color indexed="81"/>
            <rFont val="Tahoma"/>
            <family val="2"/>
          </rPr>
          <t>Original external formula:_x000D_
=(GWP_VOC*'[NM-GREET_v1.0.xlsm]T&amp;D'!$GZ$138+
  GWP_CO*'[NM-GREET_v1.0.xlsm]T&amp;D'!$GZ$139+
  GWP_CH4*'[NM-GREET_v1.0.xlsm]T&amp;D'!$GZ$146+
  GWP_N2O*'[NM-GREET_v1.0.xlsm]T&amp;D'!$GZ$147+
  '[NM-GREET_v1.0.xlsm]T&amp;D'!$GZ$148)
/'[NM-GREET_v1.0.xlsm]T&amp;D'!$GZ$112/mmBtu2MJ*$E$4</t>
        </r>
      </text>
    </comment>
    <comment ref="E27" authorId="0" shapeId="0" xr:uid="{BD8B147A-5195-4328-B720-C2E847E1EDCD}">
      <text>
        <r>
          <rPr>
            <sz val="9"/>
            <color indexed="81"/>
            <rFont val="Tahoma"/>
            <family val="2"/>
          </rPr>
          <t>Original external formula:_x000D_
='[NM-GREET_v1.0.xlsm]BioOil'!$AC$433</t>
        </r>
      </text>
    </comment>
    <comment ref="E28" authorId="0" shapeId="0" xr:uid="{20CE8A2F-2984-486D-B29B-8DCF1893B705}">
      <text>
        <r>
          <rPr>
            <sz val="9"/>
            <color indexed="81"/>
            <rFont val="Tahoma"/>
            <family val="2"/>
          </rPr>
          <t>Original external formula:_x000D_
='[NM-GREET_v1.0.xlsm]Results_NM'!$W$16</t>
        </r>
      </text>
    </comment>
    <comment ref="E29" authorId="0" shapeId="0" xr:uid="{72BB9819-FDD1-45D6-933B-A3651CB7A40A}">
      <text>
        <r>
          <rPr>
            <sz val="9"/>
            <color indexed="81"/>
            <rFont val="Tahoma"/>
            <family val="2"/>
          </rPr>
          <t>Original external formula:_x000D_
=SUM('[NM-GREET_v1.0.xlsm]Electric'!$B$222:$C$222)/mmBtu2kWh</t>
        </r>
      </text>
    </comment>
    <comment ref="E30" authorId="1" shapeId="0" xr:uid="{7CDFE699-F212-4DD4-B95A-F223807BC305}">
      <text>
        <r>
          <rPr>
            <sz val="9"/>
            <color indexed="81"/>
            <rFont val="Tahoma"/>
            <family val="2"/>
          </rPr>
          <t>NMED:
Input a user defined electricity emission factor here if applicable.</t>
        </r>
      </text>
    </comment>
    <comment ref="E31" authorId="0" shapeId="0" xr:uid="{22F035A9-17B8-4715-BB2F-154E375D5409}">
      <text>
        <r>
          <rPr>
            <sz val="9"/>
            <color indexed="81"/>
            <rFont val="Tahoma"/>
            <family val="2"/>
          </rPr>
          <t>Original external formula:_x000D_
=(GWP_VOC*'[NM-GREET_v1.0.xlsm]Generation_mixes'!E$56+
  GWP_CO*'[NM-GREET_v1.0.xlsm]Generation_mixes'!E$57+
  GWP_CH4*'[NM-GREET_v1.0.xlsm]Generation_mixes'!E$64+
  GWP_N2O*'[NM-GREET_v1.0.xlsm]Generation_mixes'!E$65+
  '[NM-GREET_v1.0.xlsm]Generation_mixes'!E$66)
/mmBtu2kWh</t>
        </r>
      </text>
    </comment>
    <comment ref="E32" authorId="0" shapeId="0" xr:uid="{9B1FE0E1-73D2-4473-BA6B-130591A22EF4}">
      <text>
        <r>
          <rPr>
            <sz val="9"/>
            <color indexed="81"/>
            <rFont val="Tahoma"/>
            <family val="2"/>
          </rPr>
          <t>Original external formula:_x000D_
=(GWP_VOC*'[NM-GREET_v1.0.xlsm]Generation_mixes'!F$56+
  GWP_CO*'[NM-GREET_v1.0.xlsm]Generation_mixes'!F$57+
  GWP_CH4*'[NM-GREET_v1.0.xlsm]Generation_mixes'!F$64+
  GWP_N2O*'[NM-GREET_v1.0.xlsm]Generation_mixes'!F$65+
  '[NM-GREET_v1.0.xlsm]Generation_mixes'!F$66)
/mmBtu2kWh</t>
        </r>
      </text>
    </comment>
    <comment ref="E33" authorId="0" shapeId="0" xr:uid="{6700A6A1-ABE2-465E-8FC4-C8D4774AE0C9}">
      <text>
        <r>
          <rPr>
            <sz val="9"/>
            <color indexed="81"/>
            <rFont val="Tahoma"/>
            <family val="2"/>
          </rPr>
          <t>Original external formula:_x000D_
=(GWP_VOC*'[NM-GREET_v1.0.xlsm]Generation_mixes'!G$56+
  GWP_CO*'[NM-GREET_v1.0.xlsm]Generation_mixes'!G$57+
  GWP_CH4*'[NM-GREET_v1.0.xlsm]Generation_mixes'!G$64+
  GWP_N2O*'[NM-GREET_v1.0.xlsm]Generation_mixes'!G$65+
  '[NM-GREET_v1.0.xlsm]Generation_mixes'!G$66)
/mmBtu2kWh</t>
        </r>
      </text>
    </comment>
    <comment ref="E34" authorId="0" shapeId="0" xr:uid="{CEE4BC30-3B4B-4CA6-B5A2-325262C07BF4}">
      <text>
        <r>
          <rPr>
            <sz val="9"/>
            <color indexed="81"/>
            <rFont val="Tahoma"/>
            <family val="2"/>
          </rPr>
          <t>Original external formula:_x000D_
=(GWP_VOC*'[NM-GREET_v1.0.xlsm]Generation_mixes'!H$56+
  GWP_CO*'[NM-GREET_v1.0.xlsm]Generation_mixes'!H$57+
  GWP_CH4*'[NM-GREET_v1.0.xlsm]Generation_mixes'!H$64+
  GWP_N2O*'[NM-GREET_v1.0.xlsm]Generation_mixes'!H$65+
  '[NM-GREET_v1.0.xlsm]Generation_mixes'!H$66)
/mmBtu2kWh</t>
        </r>
      </text>
    </comment>
    <comment ref="E35" authorId="0" shapeId="0" xr:uid="{5C586187-0467-4DD6-8CBA-80E3283160C7}">
      <text>
        <r>
          <rPr>
            <sz val="9"/>
            <color indexed="81"/>
            <rFont val="Tahoma"/>
            <family val="2"/>
          </rPr>
          <t>Original external formula:_x000D_
=(GWP_VOC*'[NM-GREET_v1.0.xlsm]Generation_mixes'!I$56+
  GWP_CO*'[NM-GREET_v1.0.xlsm]Generation_mixes'!I$57+
  GWP_CH4*'[NM-GREET_v1.0.xlsm]Generation_mixes'!I$64+
  GWP_N2O*'[NM-GREET_v1.0.xlsm]Generation_mixes'!I$65+
  '[NM-GREET_v1.0.xlsm]Generation_mixes'!I$66)
/mmBtu2kWh</t>
        </r>
      </text>
    </comment>
    <comment ref="E36" authorId="0" shapeId="0" xr:uid="{B3C8D5A5-C05A-41F8-AF6C-9CB3C1F11EAC}">
      <text>
        <r>
          <rPr>
            <sz val="9"/>
            <color indexed="81"/>
            <rFont val="Tahoma"/>
            <family val="2"/>
          </rPr>
          <t>Original external formula:_x000D_
=(GWP_VOC*'[NM-GREET_v1.0.xlsm]Generation_mixes'!J$56+
  GWP_CO*'[NM-GREET_v1.0.xlsm]Generation_mixes'!J$57+
  GWP_CH4*'[NM-GREET_v1.0.xlsm]Generation_mixes'!J$64+
  GWP_N2O*'[NM-GREET_v1.0.xlsm]Generation_mixes'!J$65+
  '[NM-GREET_v1.0.xlsm]Generation_mixes'!J$66)
/mmBtu2kWh</t>
        </r>
      </text>
    </comment>
    <comment ref="E37" authorId="0" shapeId="0" xr:uid="{007DBCF6-771A-4066-A441-2636F2459604}">
      <text>
        <r>
          <rPr>
            <sz val="9"/>
            <color indexed="81"/>
            <rFont val="Tahoma"/>
            <family val="2"/>
          </rPr>
          <t>Original external formula:_x000D_
=(GWP_VOC*'[NM-GREET_v1.0.xlsm]Generation_mixes'!K$56+
  GWP_CO*'[NM-GREET_v1.0.xlsm]Generation_mixes'!K$57+
  GWP_CH4*'[NM-GREET_v1.0.xlsm]Generation_mixes'!K$64+
  GWP_N2O*'[NM-GREET_v1.0.xlsm]Generation_mixes'!K$65+
  '[NM-GREET_v1.0.xlsm]Generation_mixes'!K$66)
/mmBtu2kWh</t>
        </r>
      </text>
    </comment>
    <comment ref="E38" authorId="0" shapeId="0" xr:uid="{B2A9864F-35DF-4519-93F3-BC42D2B9382B}">
      <text>
        <r>
          <rPr>
            <sz val="9"/>
            <color indexed="81"/>
            <rFont val="Tahoma"/>
            <family val="2"/>
          </rPr>
          <t>Original external formula:_x000D_
=(GWP_VOC*'[NM-GREET_v1.0.xlsm]Generation_mixes'!L$56+
  GWP_CO*'[NM-GREET_v1.0.xlsm]Generation_mixes'!L$57+
  GWP_CH4*'[NM-GREET_v1.0.xlsm]Generation_mixes'!L$64+
  GWP_N2O*'[NM-GREET_v1.0.xlsm]Generation_mixes'!L$65+
  '[NM-GREET_v1.0.xlsm]Generation_mixes'!L$66)
/mmBtu2kWh</t>
        </r>
      </text>
    </comment>
    <comment ref="E39" authorId="0" shapeId="0" xr:uid="{33EC7568-FEC9-4AB2-9320-23A2A6981A35}">
      <text>
        <r>
          <rPr>
            <sz val="9"/>
            <color indexed="81"/>
            <rFont val="Tahoma"/>
            <family val="2"/>
          </rPr>
          <t>Original external formula:_x000D_
=(GWP_VOC*'[NM-GREET_v1.0.xlsm]Generation_mixes'!M$56+
  GWP_CO*'[NM-GREET_v1.0.xlsm]Generation_mixes'!M$57+
  GWP_CH4*'[NM-GREET_v1.0.xlsm]Generation_mixes'!M$64+
  GWP_N2O*'[NM-GREET_v1.0.xlsm]Generation_mixes'!M$65+
  '[NM-GREET_v1.0.xlsm]Generation_mixes'!M$66)
/mmBtu2kWh</t>
        </r>
      </text>
    </comment>
    <comment ref="E40" authorId="0" shapeId="0" xr:uid="{F3A40049-D5F7-47BF-BC75-748A20762A8F}">
      <text>
        <r>
          <rPr>
            <sz val="9"/>
            <color indexed="81"/>
            <rFont val="Tahoma"/>
            <family val="2"/>
          </rPr>
          <t>Original external formula:_x000D_
=(GWP_VOC*'[NM-GREET_v1.0.xlsm]Generation_mixes'!N$56+
  GWP_CO*'[NM-GREET_v1.0.xlsm]Generation_mixes'!N$57+
  GWP_CH4*'[NM-GREET_v1.0.xlsm]Generation_mixes'!N$64+
  GWP_N2O*'[NM-GREET_v1.0.xlsm]Generation_mixes'!N$65+
  '[NM-GREET_v1.0.xlsm]Generation_mixes'!N$66)
/mmBtu2kWh</t>
        </r>
      </text>
    </comment>
    <comment ref="E41" authorId="0" shapeId="0" xr:uid="{B4F8B5FA-379A-4AA8-9259-F89823D5AB9D}">
      <text>
        <r>
          <rPr>
            <sz val="9"/>
            <color indexed="81"/>
            <rFont val="Tahoma"/>
            <family val="2"/>
          </rPr>
          <t>Original external formula:_x000D_
=(GWP_VOC*'[NM-GREET_v1.0.xlsm]Generation_mixes'!O$56+
  GWP_CO*'[NM-GREET_v1.0.xlsm]Generation_mixes'!O$57+
  GWP_CH4*'[NM-GREET_v1.0.xlsm]Generation_mixes'!O$64+
  GWP_N2O*'[NM-GREET_v1.0.xlsm]Generation_mixes'!O$65+
  '[NM-GREET_v1.0.xlsm]Generation_mixes'!O$66)
/mmBtu2kWh</t>
        </r>
      </text>
    </comment>
    <comment ref="E42" authorId="0" shapeId="0" xr:uid="{0C1D51CA-E68E-4CE5-BBBC-13870624BAAA}">
      <text>
        <r>
          <rPr>
            <sz val="9"/>
            <color indexed="81"/>
            <rFont val="Tahoma"/>
            <family val="2"/>
          </rPr>
          <t>Original external formula:_x000D_
=(GWP_VOC*'[NM-GREET_v1.0.xlsm]Generation_mixes'!P$56+
  GWP_CO*'[NM-GREET_v1.0.xlsm]Generation_mixes'!P$57+
  GWP_CH4*'[NM-GREET_v1.0.xlsm]Generation_mixes'!P$64+
  GWP_N2O*'[NM-GREET_v1.0.xlsm]Generation_mixes'!P$65+
  '[NM-GREET_v1.0.xlsm]Generation_mixes'!P$66)
/mmBtu2kWh</t>
        </r>
      </text>
    </comment>
    <comment ref="E43" authorId="0" shapeId="0" xr:uid="{AA1F6E75-6BE6-4411-9CF7-F7B549E4D8CD}">
      <text>
        <r>
          <rPr>
            <sz val="9"/>
            <color indexed="81"/>
            <rFont val="Tahoma"/>
            <family val="2"/>
          </rPr>
          <t>Original external formula:_x000D_
=(GWP_VOC*'[NM-GREET_v1.0.xlsm]Generation_mixes'!Q$56+
  GWP_CO*'[NM-GREET_v1.0.xlsm]Generation_mixes'!Q$57+
  GWP_CH4*'[NM-GREET_v1.0.xlsm]Generation_mixes'!Q$64+
  GWP_N2O*'[NM-GREET_v1.0.xlsm]Generation_mixes'!Q$65+
  '[NM-GREET_v1.0.xlsm]Generation_mixes'!Q$66)
/mmBtu2kWh</t>
        </r>
      </text>
    </comment>
    <comment ref="E44" authorId="0" shapeId="0" xr:uid="{8D5C0DA9-36AF-4D98-BC6F-6820BE0C5554}">
      <text>
        <r>
          <rPr>
            <sz val="9"/>
            <color indexed="81"/>
            <rFont val="Tahoma"/>
            <family val="2"/>
          </rPr>
          <t>Original external formula:_x000D_
=(GWP_VOC*'[NM-GREET_v1.0.xlsm]Generation_mixes'!R$56+
  GWP_CO*'[NM-GREET_v1.0.xlsm]Generation_mixes'!R$57+
  GWP_CH4*'[NM-GREET_v1.0.xlsm]Generation_mixes'!R$64+
  GWP_N2O*'[NM-GREET_v1.0.xlsm]Generation_mixes'!R$65+
  '[NM-GREET_v1.0.xlsm]Generation_mixes'!R$66)
/mmBtu2kWh</t>
        </r>
      </text>
    </comment>
    <comment ref="E45" authorId="0" shapeId="0" xr:uid="{BD92446B-763D-4711-8427-6A3068C17964}">
      <text>
        <r>
          <rPr>
            <sz val="9"/>
            <color indexed="81"/>
            <rFont val="Tahoma"/>
            <family val="2"/>
          </rPr>
          <t>Original external formula:_x000D_
=(GWP_VOC*'[NM-GREET_v1.0.xlsm]Generation_mixes'!S$56+
  GWP_CO*'[NM-GREET_v1.0.xlsm]Generation_mixes'!S$57+
  GWP_CH4*'[NM-GREET_v1.0.xlsm]Generation_mixes'!S$64+
  GWP_N2O*'[NM-GREET_v1.0.xlsm]Generation_mixes'!S$65+
  '[NM-GREET_v1.0.xlsm]Generation_mixes'!S$66)
/mmBtu2kWh</t>
        </r>
      </text>
    </comment>
    <comment ref="E46" authorId="0" shapeId="0" xr:uid="{74ED51AB-2EAC-44F3-9AE1-F79EA2608696}">
      <text>
        <r>
          <rPr>
            <sz val="9"/>
            <color indexed="81"/>
            <rFont val="Tahoma"/>
            <family val="2"/>
          </rPr>
          <t>Original external formula:_x000D_
=(GWP_VOC*'[NM-GREET_v1.0.xlsm]Generation_mixes'!T$56+
  GWP_CO*'[NM-GREET_v1.0.xlsm]Generation_mixes'!T$57+
  GWP_CH4*'[NM-GREET_v1.0.xlsm]Generation_mixes'!T$64+
  GWP_N2O*'[NM-GREET_v1.0.xlsm]Generation_mixes'!T$65+
  '[NM-GREET_v1.0.xlsm]Generation_mixes'!T$66)
/mmBtu2kWh</t>
        </r>
      </text>
    </comment>
    <comment ref="E47" authorId="0" shapeId="0" xr:uid="{61C2C9F7-B15E-4FDD-A046-6A70D9CF7BBC}">
      <text>
        <r>
          <rPr>
            <sz val="9"/>
            <color indexed="81"/>
            <rFont val="Tahoma"/>
            <family val="2"/>
          </rPr>
          <t>Original external formula:_x000D_
=(GWP_VOC*'[NM-GREET_v1.0.xlsm]Generation_mixes'!U$56+
  GWP_CO*'[NM-GREET_v1.0.xlsm]Generation_mixes'!U$57+
  GWP_CH4*'[NM-GREET_v1.0.xlsm]Generation_mixes'!U$64+
  GWP_N2O*'[NM-GREET_v1.0.xlsm]Generation_mixes'!U$65+
  '[NM-GREET_v1.0.xlsm]Generation_mixes'!U$66)
/mmBtu2kWh</t>
        </r>
      </text>
    </comment>
    <comment ref="E48" authorId="0" shapeId="0" xr:uid="{8FAB99E2-F088-4EF8-A328-C1FB201AAA26}">
      <text>
        <r>
          <rPr>
            <sz val="9"/>
            <color indexed="81"/>
            <rFont val="Tahoma"/>
            <family val="2"/>
          </rPr>
          <t>Original external formula:_x000D_
=(GWP_VOC*'[NM-GREET_v1.0.xlsm]Generation_mixes'!V$56+
  GWP_CO*'[NM-GREET_v1.0.xlsm]Generation_mixes'!V$57+
  GWP_CH4*'[NM-GREET_v1.0.xlsm]Generation_mixes'!V$64+
  GWP_N2O*'[NM-GREET_v1.0.xlsm]Generation_mixes'!V$65+
  '[NM-GREET_v1.0.xlsm]Generation_mixes'!V$66)
/mmBtu2kWh</t>
        </r>
      </text>
    </comment>
    <comment ref="E49" authorId="0" shapeId="0" xr:uid="{C4C9FE41-F64A-4B5E-9867-BD597C42FF9F}">
      <text>
        <r>
          <rPr>
            <sz val="9"/>
            <color indexed="81"/>
            <rFont val="Tahoma"/>
            <family val="2"/>
          </rPr>
          <t>Original external formula:_x000D_
=(GWP_VOC*'[NM-GREET_v1.0.xlsm]Generation_mixes'!W$56+
  GWP_CO*'[NM-GREET_v1.0.xlsm]Generation_mixes'!W$57+
  GWP_CH4*'[NM-GREET_v1.0.xlsm]Generation_mixes'!W$64+
  GWP_N2O*'[NM-GREET_v1.0.xlsm]Generation_mixes'!W$65+
  '[NM-GREET_v1.0.xlsm]Generation_mixes'!W$66)
/mmBtu2kWh</t>
        </r>
      </text>
    </comment>
    <comment ref="E50" authorId="0" shapeId="0" xr:uid="{D495684A-21E0-4ECF-8282-BD8F9FC691D4}">
      <text>
        <r>
          <rPr>
            <sz val="9"/>
            <color indexed="81"/>
            <rFont val="Tahoma"/>
            <family val="2"/>
          </rPr>
          <t>Original external formula:_x000D_
=(GWP_VOC*'[NM-GREET_v1.0.xlsm]Generation_mixes'!X$56+
  GWP_CO*'[NM-GREET_v1.0.xlsm]Generation_mixes'!X$57+
  GWP_CH4*'[NM-GREET_v1.0.xlsm]Generation_mixes'!X$64+
  GWP_N2O*'[NM-GREET_v1.0.xlsm]Generation_mixes'!X$65+
  '[NM-GREET_v1.0.xlsm]Generation_mixes'!X$66)
/mmBtu2kWh</t>
        </r>
      </text>
    </comment>
    <comment ref="E51" authorId="0" shapeId="0" xr:uid="{A20E2B17-26FF-4AD6-94EE-379DC34703D9}">
      <text>
        <r>
          <rPr>
            <sz val="9"/>
            <color indexed="81"/>
            <rFont val="Tahoma"/>
            <family val="2"/>
          </rPr>
          <t>Original external formula:_x000D_
=(GWP_VOC*'[NM-GREET_v1.0.xlsm]Generation_mixes'!Y$56+
  GWP_CO*'[NM-GREET_v1.0.xlsm]Generation_mixes'!Y$57+
  GWP_CH4*'[NM-GREET_v1.0.xlsm]Generation_mixes'!Y$64+
  GWP_N2O*'[NM-GREET_v1.0.xlsm]Generation_mixes'!Y$65+
  '[NM-GREET_v1.0.xlsm]Generation_mixes'!Y$66)
/mmBtu2kWh</t>
        </r>
      </text>
    </comment>
    <comment ref="E52" authorId="0" shapeId="0" xr:uid="{B732D931-7B36-4708-8C7F-E87B0AA3EAB2}">
      <text>
        <r>
          <rPr>
            <sz val="9"/>
            <color indexed="81"/>
            <rFont val="Tahoma"/>
            <family val="2"/>
          </rPr>
          <t>Original external formula:_x000D_
=(GWP_VOC*'[NM-GREET_v1.0.xlsm]Generation_mixes'!Z$56+
  GWP_CO*'[NM-GREET_v1.0.xlsm]Generation_mixes'!Z$57+
  GWP_CH4*'[NM-GREET_v1.0.xlsm]Generation_mixes'!Z$64+
  GWP_N2O*'[NM-GREET_v1.0.xlsm]Generation_mixes'!Z$65+
  '[NM-GREET_v1.0.xlsm]Generation_mixes'!Z$66)
/mmBtu2kWh</t>
        </r>
      </text>
    </comment>
    <comment ref="E53" authorId="0" shapeId="0" xr:uid="{37E7CF02-5F3E-4D8D-9402-E318222BE59F}">
      <text>
        <r>
          <rPr>
            <sz val="9"/>
            <color indexed="81"/>
            <rFont val="Tahoma"/>
            <family val="2"/>
          </rPr>
          <t>Original external formula:_x000D_
=(GWP_VOC*'[NM-GREET_v1.0.xlsm]Generation_mixes'!AA$56+
  GWP_CO*'[NM-GREET_v1.0.xlsm]Generation_mixes'!AA$57+
  GWP_CH4*'[NM-GREET_v1.0.xlsm]Generation_mixes'!AA$64+
  GWP_N2O*'[NM-GREET_v1.0.xlsm]Generation_mixes'!AA$65+
  '[NM-GREET_v1.0.xlsm]Generation_mixes'!AA$66)
/mmBtu2kWh</t>
        </r>
      </text>
    </comment>
    <comment ref="E54" authorId="0" shapeId="0" xr:uid="{6551FB15-908A-467C-8B19-4156D191C36B}">
      <text>
        <r>
          <rPr>
            <sz val="9"/>
            <color indexed="81"/>
            <rFont val="Tahoma"/>
            <family val="2"/>
          </rPr>
          <t>Original external formula:_x000D_
=(GWP_VOC*'[NM-GREET_v1.0.xlsm]Generation_mixes'!AB$56+
  GWP_CO*'[NM-GREET_v1.0.xlsm]Generation_mixes'!AB$57+
  GWP_CH4*'[NM-GREET_v1.0.xlsm]Generation_mixes'!AB$64+
  GWP_N2O*'[NM-GREET_v1.0.xlsm]Generation_mixes'!AB$65+
  '[NM-GREET_v1.0.xlsm]Generation_mixes'!AB$66)
/mmBtu2kWh</t>
        </r>
      </text>
    </comment>
    <comment ref="E55" authorId="0" shapeId="0" xr:uid="{661ED265-BCC0-433D-A3DF-574FC86C4E19}">
      <text>
        <r>
          <rPr>
            <sz val="9"/>
            <color indexed="81"/>
            <rFont val="Tahoma"/>
            <family val="2"/>
          </rPr>
          <t>Original external formula:_x000D_
=(GWP_VOC*'[NM-GREET_v1.0.xlsm]Generation_mixes'!AC$56+
  GWP_CO*'[NM-GREET_v1.0.xlsm]Generation_mixes'!AC$57+
  GWP_CH4*'[NM-GREET_v1.0.xlsm]Generation_mixes'!AC$64+
  GWP_N2O*'[NM-GREET_v1.0.xlsm]Generation_mixes'!AC$65+
  '[NM-GREET_v1.0.xlsm]Generation_mixes'!AC$66)
/mmBtu2kWh</t>
        </r>
      </text>
    </comment>
    <comment ref="E56" authorId="0" shapeId="0" xr:uid="{2C1B6EBA-4A4E-471C-B008-654057827FCC}">
      <text>
        <r>
          <rPr>
            <sz val="9"/>
            <color indexed="81"/>
            <rFont val="Tahoma"/>
            <family val="2"/>
          </rPr>
          <t>Original external formula:_x000D_
=(GWP_VOC*'[NM-GREET_v1.0.xlsm]Generation_mixes'!AD$56+
  GWP_CO*'[NM-GREET_v1.0.xlsm]Generation_mixes'!AD$57+
  GWP_CH4*'[NM-GREET_v1.0.xlsm]Generation_mixes'!AD$64+
  GWP_N2O*'[NM-GREET_v1.0.xlsm]Generation_mixes'!AD$65+
  '[NM-GREET_v1.0.xlsm]Generation_mixes'!AD$66)
/mmBtu2kWh</t>
        </r>
      </text>
    </comment>
    <comment ref="E57" authorId="0" shapeId="0" xr:uid="{CF6FA6CD-EA42-4194-878D-528806F06879}">
      <text>
        <r>
          <rPr>
            <sz val="9"/>
            <color indexed="81"/>
            <rFont val="Tahoma"/>
            <family val="2"/>
          </rPr>
          <t>Original external formula:_x000D_
=(GWP_VOC*'[NM-GREET_v1.0.xlsm]Generation_mixes'!AE$56+
  GWP_CO*'[NM-GREET_v1.0.xlsm]Generation_mixes'!AE$57+
  GWP_CH4*'[NM-GREET_v1.0.xlsm]Generation_mixes'!AE$64+
  GWP_N2O*'[NM-GREET_v1.0.xlsm]Generation_mixes'!AE$65+
  '[NM-GREET_v1.0.xlsm]Generation_mixes'!AE$66)
/mmBtu2kWh</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<sst xmlns="http://schemas.openxmlformats.org/spreadsheetml/2006/main" count="1437" uniqueCount="636">
  <si>
    <t>User Input</t>
  </si>
  <si>
    <t>Calculated Value</t>
  </si>
  <si>
    <t>Tier 1 Pathway Calculators and Instruction Manuals</t>
  </si>
  <si>
    <t>Tier 1 Pathway Application Process</t>
  </si>
  <si>
    <t>`</t>
  </si>
  <si>
    <t>Number of Feedstocks</t>
  </si>
  <si>
    <t>Navigate to</t>
  </si>
  <si>
    <t>Feedstock 1</t>
  </si>
  <si>
    <t>Section 2: Monthly Feedstock Inputs</t>
  </si>
  <si>
    <t xml:space="preserve"> </t>
  </si>
  <si>
    <t>Feedstock Inventory</t>
  </si>
  <si>
    <t>Feedstock Transport</t>
  </si>
  <si>
    <t>Stored at Fuel Production Facility</t>
  </si>
  <si>
    <t>Delivered to Fuel Production Facility</t>
  </si>
  <si>
    <t>Truck</t>
  </si>
  <si>
    <t>Rail</t>
  </si>
  <si>
    <t>Barge</t>
  </si>
  <si>
    <t>Ocean Tanker</t>
  </si>
  <si>
    <t>Feedstock 2</t>
  </si>
  <si>
    <t>Section 1: Static Feedstock Inputs</t>
  </si>
  <si>
    <t>2.1.1</t>
  </si>
  <si>
    <t>2.2.1</t>
  </si>
  <si>
    <t>2.3.1</t>
  </si>
  <si>
    <t>2.4.1</t>
  </si>
  <si>
    <t>2.5.1</t>
  </si>
  <si>
    <t>2.6.1</t>
  </si>
  <si>
    <t>2.7.1</t>
  </si>
  <si>
    <t>2.8.1</t>
  </si>
  <si>
    <t>2.9.1</t>
  </si>
  <si>
    <t>2.10.1</t>
  </si>
  <si>
    <t>2.11.1</t>
  </si>
  <si>
    <t>2.12.1</t>
  </si>
  <si>
    <t>2.13.1</t>
  </si>
  <si>
    <t>Feedstock 3</t>
  </si>
  <si>
    <t>Reporting Month</t>
  </si>
  <si>
    <t>Beginning</t>
  </si>
  <si>
    <t>Ending</t>
  </si>
  <si>
    <t>Weight</t>
  </si>
  <si>
    <t>Moisture</t>
  </si>
  <si>
    <t>Distance</t>
  </si>
  <si>
    <t>Feedstock 4</t>
  </si>
  <si>
    <t>MM/YYYY</t>
  </si>
  <si>
    <t>%</t>
  </si>
  <si>
    <t>Feedstock 5</t>
  </si>
  <si>
    <t>Feedstock 6</t>
  </si>
  <si>
    <t>Feedstock 7</t>
  </si>
  <si>
    <t>Default</t>
  </si>
  <si>
    <t>Feedstock 8</t>
  </si>
  <si>
    <t>Feedstock 9</t>
  </si>
  <si>
    <t>Feedstock 10</t>
  </si>
  <si>
    <t>Feedstock 11</t>
  </si>
  <si>
    <t>Feedstock 12</t>
  </si>
  <si>
    <t>Feedstock 13</t>
  </si>
  <si>
    <t>Site-Specific</t>
  </si>
  <si>
    <t>Feedstock 14</t>
  </si>
  <si>
    <t>Feedstock 15</t>
  </si>
  <si>
    <t>Feedstock 16</t>
  </si>
  <si>
    <t>Feedstock 17</t>
  </si>
  <si>
    <t>Feedstock 18</t>
  </si>
  <si>
    <t>Feedstock 19</t>
  </si>
  <si>
    <t>Feedstock 20</t>
  </si>
  <si>
    <t>Feedstock Received</t>
  </si>
  <si>
    <t>On-Site Inventory Change</t>
  </si>
  <si>
    <t xml:space="preserve">Feedstock Used </t>
  </si>
  <si>
    <t>2.1.2</t>
  </si>
  <si>
    <t>2.2.2</t>
  </si>
  <si>
    <t>2.3.2</t>
  </si>
  <si>
    <t>2.4.2</t>
  </si>
  <si>
    <t>2.5.2</t>
  </si>
  <si>
    <t>2.6.2</t>
  </si>
  <si>
    <t>2.7.2</t>
  </si>
  <si>
    <t>2.8.2</t>
  </si>
  <si>
    <t>2.9.2</t>
  </si>
  <si>
    <t>2.10.2</t>
  </si>
  <si>
    <t>2.11.2</t>
  </si>
  <si>
    <t>2.12.2</t>
  </si>
  <si>
    <t>2.13.2</t>
  </si>
  <si>
    <t>2.1.3</t>
  </si>
  <si>
    <t>2.2.3</t>
  </si>
  <si>
    <t>2.3.3</t>
  </si>
  <si>
    <t>2.4.3</t>
  </si>
  <si>
    <t>2.5.3</t>
  </si>
  <si>
    <t>2.6.3</t>
  </si>
  <si>
    <t>2.7.3</t>
  </si>
  <si>
    <t>2.8.3</t>
  </si>
  <si>
    <t>2.9.3</t>
  </si>
  <si>
    <t>2.10.3</t>
  </si>
  <si>
    <t>2.11.3</t>
  </si>
  <si>
    <t>2.12.3</t>
  </si>
  <si>
    <t>2.13.3</t>
  </si>
  <si>
    <t>2.1.4</t>
  </si>
  <si>
    <t>2.2.4</t>
  </si>
  <si>
    <t>2.3.4</t>
  </si>
  <si>
    <t>2.4.4</t>
  </si>
  <si>
    <t>2.5.4</t>
  </si>
  <si>
    <t>2.6.4</t>
  </si>
  <si>
    <t>2.7.4</t>
  </si>
  <si>
    <t>2.8.4</t>
  </si>
  <si>
    <t>2.9.4</t>
  </si>
  <si>
    <t>2.10.4</t>
  </si>
  <si>
    <t>2.11.4</t>
  </si>
  <si>
    <t>2.12.4</t>
  </si>
  <si>
    <t>2.13.4</t>
  </si>
  <si>
    <t>2.1.5</t>
  </si>
  <si>
    <t>2.2.5</t>
  </si>
  <si>
    <t>2.3.5</t>
  </si>
  <si>
    <t>2.4.5</t>
  </si>
  <si>
    <t>2.5.5</t>
  </si>
  <si>
    <t>2.6.5</t>
  </si>
  <si>
    <t>2.7.5</t>
  </si>
  <si>
    <t>2.8.5</t>
  </si>
  <si>
    <t>2.9.5</t>
  </si>
  <si>
    <t>2.10.5</t>
  </si>
  <si>
    <t>2.11.5</t>
  </si>
  <si>
    <t>2.12.5</t>
  </si>
  <si>
    <t>2.13.5</t>
  </si>
  <si>
    <t>2.1.6</t>
  </si>
  <si>
    <t>2.2.6</t>
  </si>
  <si>
    <t>2.3.6</t>
  </si>
  <si>
    <t>2.4.6</t>
  </si>
  <si>
    <t>2.5.6</t>
  </si>
  <si>
    <t>2.6.6</t>
  </si>
  <si>
    <t>2.7.6</t>
  </si>
  <si>
    <t>2.8.6</t>
  </si>
  <si>
    <t>2.9.6</t>
  </si>
  <si>
    <t>2.10.6</t>
  </si>
  <si>
    <t>2.11.6</t>
  </si>
  <si>
    <t>2.12.6</t>
  </si>
  <si>
    <t>2.13.6</t>
  </si>
  <si>
    <t>2.1.7</t>
  </si>
  <si>
    <t>2.2.7</t>
  </si>
  <si>
    <t>2.3.7</t>
  </si>
  <si>
    <t>2.4.7</t>
  </si>
  <si>
    <t>2.5.7</t>
  </si>
  <si>
    <t>2.6.7</t>
  </si>
  <si>
    <t>2.7.7</t>
  </si>
  <si>
    <t>2.8.7</t>
  </si>
  <si>
    <t>2.9.7</t>
  </si>
  <si>
    <t>2.10.7</t>
  </si>
  <si>
    <t>2.11.7</t>
  </si>
  <si>
    <t>2.12.7</t>
  </si>
  <si>
    <t>2.13.7</t>
  </si>
  <si>
    <t>2.1.8</t>
  </si>
  <si>
    <t>2.2.8</t>
  </si>
  <si>
    <t>2.3.8</t>
  </si>
  <si>
    <t>2.4.8</t>
  </si>
  <si>
    <t>2.5.8</t>
  </si>
  <si>
    <t>2.6.8</t>
  </si>
  <si>
    <t>2.7.8</t>
  </si>
  <si>
    <t>2.8.8</t>
  </si>
  <si>
    <t>2.9.8</t>
  </si>
  <si>
    <t>2.10.8</t>
  </si>
  <si>
    <t>2.11.8</t>
  </si>
  <si>
    <t>2.12.8</t>
  </si>
  <si>
    <t>2.13.8</t>
  </si>
  <si>
    <t>2.1.9</t>
  </si>
  <si>
    <t>2.2.9</t>
  </si>
  <si>
    <t>2.3.9</t>
  </si>
  <si>
    <t>2.4.9</t>
  </si>
  <si>
    <t>2.5.9</t>
  </si>
  <si>
    <t>2.6.9</t>
  </si>
  <si>
    <t>2.7.9</t>
  </si>
  <si>
    <t>2.8.9</t>
  </si>
  <si>
    <t>2.9.9</t>
  </si>
  <si>
    <t>2.10.9</t>
  </si>
  <si>
    <t>2.11.9</t>
  </si>
  <si>
    <t>2.12.9</t>
  </si>
  <si>
    <t>2.13.9</t>
  </si>
  <si>
    <t>2.1.10</t>
  </si>
  <si>
    <t>2.2.10</t>
  </si>
  <si>
    <t>2.3.10</t>
  </si>
  <si>
    <t>2.4.10</t>
  </si>
  <si>
    <t>2.5.10</t>
  </si>
  <si>
    <t>2.6.10</t>
  </si>
  <si>
    <t>2.7.10</t>
  </si>
  <si>
    <t>2.8.10</t>
  </si>
  <si>
    <t>2.9.10</t>
  </si>
  <si>
    <t>2.10.10</t>
  </si>
  <si>
    <t>2.11.10</t>
  </si>
  <si>
    <t>2.12.10</t>
  </si>
  <si>
    <t>2.13.10</t>
  </si>
  <si>
    <t>2.1.11</t>
  </si>
  <si>
    <t>2.2.11</t>
  </si>
  <si>
    <t>2.3.11</t>
  </si>
  <si>
    <t>2.4.11</t>
  </si>
  <si>
    <t>2.5.11</t>
  </si>
  <si>
    <t>2.6.11</t>
  </si>
  <si>
    <t>2.7.11</t>
  </si>
  <si>
    <t>2.8.11</t>
  </si>
  <si>
    <t>2.9.11</t>
  </si>
  <si>
    <t>2.10.11</t>
  </si>
  <si>
    <t>2.11.11</t>
  </si>
  <si>
    <t>2.12.11</t>
  </si>
  <si>
    <t>2.13.11</t>
  </si>
  <si>
    <t>2.1.12</t>
  </si>
  <si>
    <t>2.2.12</t>
  </si>
  <si>
    <t>2.3.12</t>
  </si>
  <si>
    <t>2.4.12</t>
  </si>
  <si>
    <t>2.5.12</t>
  </si>
  <si>
    <t>2.6.12</t>
  </si>
  <si>
    <t>2.7.12</t>
  </si>
  <si>
    <t>2.8.12</t>
  </si>
  <si>
    <t>2.9.12</t>
  </si>
  <si>
    <t>2.10.12</t>
  </si>
  <si>
    <t>2.11.12</t>
  </si>
  <si>
    <t>2.12.12</t>
  </si>
  <si>
    <t>2.13.12</t>
  </si>
  <si>
    <t>2.1.13</t>
  </si>
  <si>
    <t>2.2.13</t>
  </si>
  <si>
    <t>2.3.13</t>
  </si>
  <si>
    <t>2.4.13</t>
  </si>
  <si>
    <t>2.5.13</t>
  </si>
  <si>
    <t>2.6.13</t>
  </si>
  <si>
    <t>2.7.13</t>
  </si>
  <si>
    <t>2.8.13</t>
  </si>
  <si>
    <t>2.9.13</t>
  </si>
  <si>
    <t>2.10.13</t>
  </si>
  <si>
    <t>2.11.13</t>
  </si>
  <si>
    <t>2.12.13</t>
  </si>
  <si>
    <t>2.13.13</t>
  </si>
  <si>
    <t>2.1.14</t>
  </si>
  <si>
    <t>2.2.14</t>
  </si>
  <si>
    <t>2.3.14</t>
  </si>
  <si>
    <t>2.4.14</t>
  </si>
  <si>
    <t>2.5.14</t>
  </si>
  <si>
    <t>2.6.14</t>
  </si>
  <si>
    <t>2.7.14</t>
  </si>
  <si>
    <t>2.8.14</t>
  </si>
  <si>
    <t>2.9.14</t>
  </si>
  <si>
    <t>2.10.14</t>
  </si>
  <si>
    <t>2.11.14</t>
  </si>
  <si>
    <t>2.12.14</t>
  </si>
  <si>
    <t>2.13.14</t>
  </si>
  <si>
    <t>2.1.15</t>
  </si>
  <si>
    <t>2.2.15</t>
  </si>
  <si>
    <t>2.3.15</t>
  </si>
  <si>
    <t>2.4.15</t>
  </si>
  <si>
    <t>2.5.15</t>
  </si>
  <si>
    <t>2.6.15</t>
  </si>
  <si>
    <t>2.7.15</t>
  </si>
  <si>
    <t>2.8.15</t>
  </si>
  <si>
    <t>2.9.15</t>
  </si>
  <si>
    <t>2.10.15</t>
  </si>
  <si>
    <t>2.11.15</t>
  </si>
  <si>
    <t>2.12.15</t>
  </si>
  <si>
    <t>2.13.15</t>
  </si>
  <si>
    <t>2.1.16</t>
  </si>
  <si>
    <t>2.2.16</t>
  </si>
  <si>
    <t>2.3.16</t>
  </si>
  <si>
    <t>2.4.16</t>
  </si>
  <si>
    <t>2.5.16</t>
  </si>
  <si>
    <t>2.6.16</t>
  </si>
  <si>
    <t>2.7.16</t>
  </si>
  <si>
    <t>2.8.16</t>
  </si>
  <si>
    <t>2.9.16</t>
  </si>
  <si>
    <t>2.10.16</t>
  </si>
  <si>
    <t>2.11.16</t>
  </si>
  <si>
    <t>2.12.16</t>
  </si>
  <si>
    <t>2.13.16</t>
  </si>
  <si>
    <t>2.1.17</t>
  </si>
  <si>
    <t>2.2.17</t>
  </si>
  <si>
    <t>2.3.17</t>
  </si>
  <si>
    <t>2.4.17</t>
  </si>
  <si>
    <t>2.5.17</t>
  </si>
  <si>
    <t>2.6.17</t>
  </si>
  <si>
    <t>2.7.17</t>
  </si>
  <si>
    <t>2.8.17</t>
  </si>
  <si>
    <t>2.9.17</t>
  </si>
  <si>
    <t>2.10.17</t>
  </si>
  <si>
    <t>2.11.17</t>
  </si>
  <si>
    <t>2.12.17</t>
  </si>
  <si>
    <t>2.13.17</t>
  </si>
  <si>
    <t>2.1.18</t>
  </si>
  <si>
    <t>2.2.18</t>
  </si>
  <si>
    <t>2.3.18</t>
  </si>
  <si>
    <t>2.4.18</t>
  </si>
  <si>
    <t>2.5.18</t>
  </si>
  <si>
    <t>2.6.18</t>
  </si>
  <si>
    <t>2.7.18</t>
  </si>
  <si>
    <t>2.8.18</t>
  </si>
  <si>
    <t>2.9.18</t>
  </si>
  <si>
    <t>2.10.18</t>
  </si>
  <si>
    <t>2.11.18</t>
  </si>
  <si>
    <t>2.12.18</t>
  </si>
  <si>
    <t>2.13.18</t>
  </si>
  <si>
    <t>2.1.19</t>
  </si>
  <si>
    <t>2.2.19</t>
  </si>
  <si>
    <t>2.3.19</t>
  </si>
  <si>
    <t>2.4.19</t>
  </si>
  <si>
    <t>2.5.19</t>
  </si>
  <si>
    <t>2.6.19</t>
  </si>
  <si>
    <t>2.7.19</t>
  </si>
  <si>
    <t>2.8.19</t>
  </si>
  <si>
    <t>2.9.19</t>
  </si>
  <si>
    <t>2.10.19</t>
  </si>
  <si>
    <t>2.11.19</t>
  </si>
  <si>
    <t>2.12.19</t>
  </si>
  <si>
    <t>2.13.19</t>
  </si>
  <si>
    <t>2.1.20</t>
  </si>
  <si>
    <t>2.2.20</t>
  </si>
  <si>
    <t>2.3.20</t>
  </si>
  <si>
    <t>2.4.20</t>
  </si>
  <si>
    <t>2.5.20</t>
  </si>
  <si>
    <t>2.6.20</t>
  </si>
  <si>
    <t>2.7.20</t>
  </si>
  <si>
    <t>2.8.20</t>
  </si>
  <si>
    <t>2.9.20</t>
  </si>
  <si>
    <t>2.10.20</t>
  </si>
  <si>
    <t>2.11.20</t>
  </si>
  <si>
    <t>2.12.20</t>
  </si>
  <si>
    <t>2.13.20</t>
  </si>
  <si>
    <t>Section 3: Applicant Information</t>
  </si>
  <si>
    <t>Section 6: Monthly Operational Data</t>
  </si>
  <si>
    <t>Process Energy</t>
  </si>
  <si>
    <t>Methanol Inputs</t>
  </si>
  <si>
    <t>Coproduct Exports</t>
  </si>
  <si>
    <t>Biodiesel Production</t>
  </si>
  <si>
    <t>North American Natural Gas</t>
  </si>
  <si>
    <t>Grid Electricity</t>
  </si>
  <si>
    <t>Directly-Supplied Low-CI Electricity</t>
  </si>
  <si>
    <t>Alternate Fuel</t>
  </si>
  <si>
    <t>Beginning Methanol Inventory</t>
  </si>
  <si>
    <t>Methanol Purchased</t>
  </si>
  <si>
    <t>Ending Methanol Inventory</t>
  </si>
  <si>
    <t>Free Fatty Acids</t>
  </si>
  <si>
    <t>Glycerin</t>
  </si>
  <si>
    <t>Distillate Bottoms</t>
  </si>
  <si>
    <t>Alternate Coproduct</t>
  </si>
  <si>
    <t>Beginning Inventory</t>
  </si>
  <si>
    <t>Ending Inventory</t>
  </si>
  <si>
    <t>Biodiesel Sales</t>
  </si>
  <si>
    <t>kWh</t>
  </si>
  <si>
    <t>Section 4: Pathway Inputs</t>
  </si>
  <si>
    <t>Section 5: Static Operational Data</t>
  </si>
  <si>
    <t>Tier 1 Biodiesel Pathway Summary</t>
  </si>
  <si>
    <t>FOR APPLICANT ONLY - CONTAINS CONFIDENTIAL BUSINESS INFORMATION - DO NOT DISTRIBUTE</t>
  </si>
  <si>
    <t>Applicant Information</t>
  </si>
  <si>
    <t>Biodiesel Production Quantities</t>
  </si>
  <si>
    <t>Application #</t>
  </si>
  <si>
    <t>Unit</t>
  </si>
  <si>
    <t xml:space="preserve">Total </t>
  </si>
  <si>
    <t>Company Name and ID</t>
  </si>
  <si>
    <t>Feedstock</t>
  </si>
  <si>
    <t>Used</t>
  </si>
  <si>
    <t>Fuel Production Facility ID</t>
  </si>
  <si>
    <t>Finished Fuel</t>
  </si>
  <si>
    <t>Biodiesel Produced</t>
  </si>
  <si>
    <t>Operational Data Period</t>
  </si>
  <si>
    <t>Biodiesel Dispensed</t>
  </si>
  <si>
    <t>MJ BD, LHV</t>
  </si>
  <si>
    <t>Carbon Intensity Calculations</t>
  </si>
  <si>
    <t>Fuel Pathway Inputs</t>
  </si>
  <si>
    <t>Emission Factors</t>
  </si>
  <si>
    <t xml:space="preserve">Emissions </t>
  </si>
  <si>
    <t>Category</t>
  </si>
  <si>
    <t>Name</t>
  </si>
  <si>
    <t>Value</t>
  </si>
  <si>
    <t>Feedstock Production and Transport</t>
  </si>
  <si>
    <t>Production</t>
  </si>
  <si>
    <t>Transport</t>
  </si>
  <si>
    <t>Land Use Change</t>
  </si>
  <si>
    <t>Fuel Production Process Energy</t>
  </si>
  <si>
    <t>Transesterification Inputs</t>
  </si>
  <si>
    <t>Methanol</t>
  </si>
  <si>
    <t>Coproduct Allocation</t>
  </si>
  <si>
    <t>Transport and Distribution</t>
  </si>
  <si>
    <t>Tailpipe Emissions</t>
  </si>
  <si>
    <t>Margin of Safety (entered by applicant)</t>
  </si>
  <si>
    <t>Operating Conditions</t>
  </si>
  <si>
    <t>Unit Conversion</t>
  </si>
  <si>
    <t>Sub-Category</t>
  </si>
  <si>
    <t>Energy</t>
  </si>
  <si>
    <t>1 kJ</t>
  </si>
  <si>
    <t>1 MJ</t>
  </si>
  <si>
    <t>1 kWh</t>
  </si>
  <si>
    <t>Fuel Specifications</t>
  </si>
  <si>
    <t>Biodiesel</t>
  </si>
  <si>
    <t>Energy Density</t>
  </si>
  <si>
    <t>Natural Gas</t>
  </si>
  <si>
    <t>Heating Value Ratio</t>
  </si>
  <si>
    <t>Feedstock Production</t>
  </si>
  <si>
    <t>Soybean Oil</t>
  </si>
  <si>
    <t>Canola Oil</t>
  </si>
  <si>
    <t>Used Cooking Oil</t>
  </si>
  <si>
    <t>Animal Fat</t>
  </si>
  <si>
    <t>Mass</t>
  </si>
  <si>
    <t>1 g</t>
  </si>
  <si>
    <t>1 kg</t>
  </si>
  <si>
    <t>1 MT</t>
  </si>
  <si>
    <t>1 lb</t>
  </si>
  <si>
    <t>1 short ton</t>
  </si>
  <si>
    <t>Land Transport</t>
  </si>
  <si>
    <t>Ocean Transport by DWT</t>
  </si>
  <si>
    <t>12500 DWT</t>
  </si>
  <si>
    <t>22500 DWT</t>
  </si>
  <si>
    <t>Volume</t>
  </si>
  <si>
    <t>1 L</t>
  </si>
  <si>
    <t>1 gal</t>
  </si>
  <si>
    <t>Palm Oil</t>
  </si>
  <si>
    <t xml:space="preserve">Process Energy </t>
  </si>
  <si>
    <t>Other</t>
  </si>
  <si>
    <t>Chemicals</t>
  </si>
  <si>
    <t xml:space="preserve">Biodiesel Transport </t>
  </si>
  <si>
    <t>To Fueling Station</t>
  </si>
  <si>
    <t>HHDT</t>
  </si>
  <si>
    <t>Ocean Tanker - 22,500 DWT</t>
  </si>
  <si>
    <t>End Use</t>
  </si>
  <si>
    <t>Engine Combustion</t>
  </si>
  <si>
    <t>U.S. Average</t>
  </si>
  <si>
    <t>FRCC</t>
  </si>
  <si>
    <t>NM-GREETv1.0 Emission Factors and Specifications</t>
  </si>
  <si>
    <t>CTFP Website Resources</t>
  </si>
  <si>
    <t>1 Btu</t>
  </si>
  <si>
    <t>mmBtu, LHV</t>
  </si>
  <si>
    <t>1 mmBtu</t>
  </si>
  <si>
    <t>1 mL</t>
  </si>
  <si>
    <t>g CO2e</t>
  </si>
  <si>
    <t>Fuel Pathway Carbon Intensity (g CO2e/MJ BD, LHV)</t>
  </si>
  <si>
    <t>Fuel Pathway Carbon Intensity for Certification (g CO2e/MJ BD, LHV)</t>
  </si>
  <si>
    <t>1.3.1 Production EF 
(g CO2e/dry lb)</t>
  </si>
  <si>
    <t>1.5.1 Ocean Tanker EF 
(g CO2e/lb-mile)</t>
  </si>
  <si>
    <t>Transport EF (g CO2e/dry lb)</t>
  </si>
  <si>
    <t>1.3.2 Production EF 
(g CO2e/dry lb)</t>
  </si>
  <si>
    <t>1.5.2 Ocean Tanker EF 
(g CO2e/lb-mile)</t>
  </si>
  <si>
    <t>1.3.3 Production EF 
(g CO2e/dry lb)</t>
  </si>
  <si>
    <t>1.5.3 Ocean Tanker EF 
(g CO2e/lb-mile)</t>
  </si>
  <si>
    <t>1.3.4 Production EF 
(g CO2e/dry lb)</t>
  </si>
  <si>
    <t>1.5.4 Ocean Tanker EF 
(g CO2e/lb-mile)</t>
  </si>
  <si>
    <t>1.3.5 Production EF 
(g CO2e/dry lb)</t>
  </si>
  <si>
    <t>1.5.5 Ocean Tanker EF 
(g CO2e/lb-mile)</t>
  </si>
  <si>
    <t>1.3.6 Production EF 
(g CO2e/dry lb)</t>
  </si>
  <si>
    <t>1.5.6 Ocean Tanker EF 
(g CO2e/lb-mile)</t>
  </si>
  <si>
    <t>1.3.7 Production EF 
(g CO2e/dry lb)</t>
  </si>
  <si>
    <t>1.5.7 Ocean Tanker EF 
(g CO2e/lb-mile)</t>
  </si>
  <si>
    <t>1.3.8 Production EF 
(g CO2e/dry lb)</t>
  </si>
  <si>
    <t>1.5.8 Ocean Tanker EF 
(g CO2e/lb-mile)</t>
  </si>
  <si>
    <t>1.3.9 Production EF 
(g CO2e/dry lb)</t>
  </si>
  <si>
    <t>1.5.9 Ocean Tanker EF 
(g CO2e/lb-mile)</t>
  </si>
  <si>
    <t>1.3.10 Production EF 
(g CO2e/dry lb)</t>
  </si>
  <si>
    <t>1.5.10 Ocean Tanker EF 
(g CO2e/lb-mile)</t>
  </si>
  <si>
    <t>1.3.11 Production EF 
(g CO2e/dry lb)</t>
  </si>
  <si>
    <t>1.5.11 Ocean Tanker EF 
(g CO2e/lb-mile)</t>
  </si>
  <si>
    <t>1.3.12 Production EF 
(g CO2e/dry lb)</t>
  </si>
  <si>
    <t>1.5.12 Ocean Tanker EF 
(g CO2e/lb-mile)</t>
  </si>
  <si>
    <t>1.3.13 Production EF 
(g CO2e/dry lb)</t>
  </si>
  <si>
    <t>1.5.13 Ocean Tanker EF 
(g CO2e/lb-mile)</t>
  </si>
  <si>
    <t>1.3.14 Production EF 
(g CO2e/dry lb)</t>
  </si>
  <si>
    <t>1.5.14 Ocean Tanker EF 
(g CO2e/lb-mile)</t>
  </si>
  <si>
    <t>1.3.15 Production EF 
(g CO2e/dry lb)</t>
  </si>
  <si>
    <t>1.5.15 Ocean Tanker EF 
(g CO2e/lb-mile)</t>
  </si>
  <si>
    <t>1.3.16 Production EF 
(g CO2e/dry lb)</t>
  </si>
  <si>
    <t>1.5.16 Ocean Tanker EF 
(g CO2e/lb-mile)</t>
  </si>
  <si>
    <t>1.3.17 Production EF 
(g CO2e/dry lb)</t>
  </si>
  <si>
    <t>1.5.17 Ocean Tanker EF 
(g CO2e/lb-mile)</t>
  </si>
  <si>
    <t>1.3.18 Production EF 
(g CO2e/dry lb)</t>
  </si>
  <si>
    <t>1.5.18 Ocean Tanker EF 
(g CO2e/lb-mile)</t>
  </si>
  <si>
    <t>1.3.19 Production EF 
(g CO2e/dry lb)</t>
  </si>
  <si>
    <t>1.5.19 Ocean Tanker EF 
(g CO2e/lb-mile)</t>
  </si>
  <si>
    <t>1.3.20 Production EF 
(g CO2e/dry lb)</t>
  </si>
  <si>
    <t>1.5.20 Ocean Tanker EF 
(g CO2e/lb-mile)</t>
  </si>
  <si>
    <t>1 Wh</t>
  </si>
  <si>
    <t>CI (g CO2e / MJ BD, LHV)</t>
  </si>
  <si>
    <t>g CO2e / dry lb feedstock</t>
  </si>
  <si>
    <t>g CO2e / mmBtu NG, LHV</t>
  </si>
  <si>
    <t>g CO2e / kWh</t>
  </si>
  <si>
    <t>g CO2e / dry lb coproduct</t>
  </si>
  <si>
    <t>g CO2e / gal MeOH</t>
  </si>
  <si>
    <t>LHV / HHV</t>
  </si>
  <si>
    <t>Transport EF (g CO2e / dry lb)</t>
  </si>
  <si>
    <t>User Defined Mix</t>
  </si>
  <si>
    <t>mmBtu, HHV</t>
  </si>
  <si>
    <t>Distiller's Corn Oil</t>
  </si>
  <si>
    <t>Cradle-to-Refinery Gate Feedstock Production</t>
  </si>
  <si>
    <t>g CO2e / lb dry bio-oil feedstock</t>
  </si>
  <si>
    <t>Grid Electricity
 (2022 eGRID Region)</t>
  </si>
  <si>
    <t>g CO2e 
/ kWh</t>
  </si>
  <si>
    <t>AKGD</t>
  </si>
  <si>
    <t>AKMS</t>
  </si>
  <si>
    <t>AZNM</t>
  </si>
  <si>
    <t>CAMX</t>
  </si>
  <si>
    <t>ERCT</t>
  </si>
  <si>
    <t>HIMS</t>
  </si>
  <si>
    <t>HIOA</t>
  </si>
  <si>
    <t>MROE</t>
  </si>
  <si>
    <t>MROW</t>
  </si>
  <si>
    <t>NEWE</t>
  </si>
  <si>
    <t>NWPP</t>
  </si>
  <si>
    <t>NYCW</t>
  </si>
  <si>
    <t>NYLI</t>
  </si>
  <si>
    <t>NYUP</t>
  </si>
  <si>
    <t>PRMS</t>
  </si>
  <si>
    <t>RFCE</t>
  </si>
  <si>
    <t>RFCM</t>
  </si>
  <si>
    <t>RFCW</t>
  </si>
  <si>
    <t>RMPA</t>
  </si>
  <si>
    <t>SPNO</t>
  </si>
  <si>
    <t>SPSO</t>
  </si>
  <si>
    <t>SRMV</t>
  </si>
  <si>
    <t>SRMW</t>
  </si>
  <si>
    <t>SRSO</t>
  </si>
  <si>
    <t>SRTV</t>
  </si>
  <si>
    <t>SRVC</t>
  </si>
  <si>
    <t>IPCC AR5 100-year Global Warming Potential (GWP) of GHGs relative to CO2</t>
  </si>
  <si>
    <t>Carbon Ratios of Pollutants</t>
  </si>
  <si>
    <t>CO2</t>
  </si>
  <si>
    <t>VOC</t>
  </si>
  <si>
    <t>CH4</t>
  </si>
  <si>
    <t>CO</t>
  </si>
  <si>
    <t>N2O</t>
  </si>
  <si>
    <t>million Btu (mmBtu)</t>
  </si>
  <si>
    <t>British thermal unit (Btu)</t>
  </si>
  <si>
    <t>kilowatt hour (kWh)</t>
  </si>
  <si>
    <t>watt hour (Wh)</t>
  </si>
  <si>
    <t>megajoule (MJ)</t>
  </si>
  <si>
    <t>kilojoule (kJ)</t>
  </si>
  <si>
    <t>joule (J)</t>
  </si>
  <si>
    <t>gram (g)</t>
  </si>
  <si>
    <t>kilogram (kg)</t>
  </si>
  <si>
    <t>liter (L)</t>
  </si>
  <si>
    <t>pound (lb)</t>
  </si>
  <si>
    <t>short ton (US ton)</t>
  </si>
  <si>
    <r>
      <t>cubic meter (m</t>
    </r>
    <r>
      <rPr>
        <vertAlign val="superscript"/>
        <sz val="11"/>
        <color theme="1"/>
        <rFont val="Calibri"/>
        <family val="2"/>
        <scheme val="minor"/>
      </rPr>
      <t>3</t>
    </r>
    <r>
      <rPr>
        <sz val="11"/>
        <color theme="1"/>
        <rFont val="Calibri"/>
        <family val="2"/>
        <scheme val="minor"/>
      </rPr>
      <t>)</t>
    </r>
  </si>
  <si>
    <t>milliliter (mL)</t>
  </si>
  <si>
    <t>gallon (gal)</t>
  </si>
  <si>
    <r>
      <t>cubic foot (ft</t>
    </r>
    <r>
      <rPr>
        <vertAlign val="superscript"/>
        <sz val="11"/>
        <color theme="1"/>
        <rFont val="Calibri"/>
        <family val="2"/>
        <scheme val="minor"/>
      </rPr>
      <t>3</t>
    </r>
    <r>
      <rPr>
        <sz val="11"/>
        <color theme="1"/>
        <rFont val="Calibri"/>
        <family val="2"/>
        <scheme val="minor"/>
      </rPr>
      <t>)</t>
    </r>
  </si>
  <si>
    <t>g CO2e / mile-gal biodiesel</t>
  </si>
  <si>
    <t>g CO2e / MJ, LHV biodiesel</t>
  </si>
  <si>
    <t>Btu, LHV / lb</t>
  </si>
  <si>
    <t>MJ, LHV / gal</t>
  </si>
  <si>
    <t>g CO2e / mile-lb oil</t>
  </si>
  <si>
    <t>metric tonne (MT)</t>
  </si>
  <si>
    <t>Bulk Terminal Loss Factor</t>
  </si>
  <si>
    <t>% energy</t>
  </si>
  <si>
    <t>g CO2e / mmBtu, HHV</t>
  </si>
  <si>
    <t>mile</t>
  </si>
  <si>
    <t>Feedstock Transport (lb-mile)</t>
  </si>
  <si>
    <t>5.9 Biodiesel Transport - Truck (mile)</t>
  </si>
  <si>
    <t>5.10 Biodiesel Transport - Rail (mile)</t>
  </si>
  <si>
    <t>5.11 Biodiesel Transport - Barge (mile)</t>
  </si>
  <si>
    <t>5.12 Biodiesel Transport - Ocean Tanker (mile)</t>
  </si>
  <si>
    <t>g CO2e / gal</t>
  </si>
  <si>
    <t>gal-mile</t>
  </si>
  <si>
    <t>g CO2e / gal-mile</t>
  </si>
  <si>
    <t>5.13 Ocean Tanker EF (g CO2e / mile-gal oil)</t>
  </si>
  <si>
    <t>5.2 Electricity Grid EF (g CO2e / kWh)</t>
  </si>
  <si>
    <t>5.3 Low-CI Electricity EF (g CO2e / kWh)</t>
  </si>
  <si>
    <t>5.5 Alternate Fuel EF (g CO2e / mmBtu, HHV)</t>
  </si>
  <si>
    <t>dry lb</t>
  </si>
  <si>
    <t>dry lb feedstock</t>
  </si>
  <si>
    <t>lb</t>
  </si>
  <si>
    <t>Fuel Production Facility Inventory (dry lb)</t>
  </si>
  <si>
    <t>gal @ 60°F</t>
  </si>
  <si>
    <t>MJ BD</t>
  </si>
  <si>
    <t>g CO2e / MJ BD</t>
  </si>
  <si>
    <t>CTFP Program Overview</t>
  </si>
  <si>
    <t>Color Key</t>
  </si>
  <si>
    <r>
      <rPr>
        <b/>
        <sz val="12"/>
        <color rgb="FFFFFFFF"/>
        <rFont val="Calibri"/>
        <family val="2"/>
      </rPr>
      <t xml:space="preserve">1.1.1 </t>
    </r>
    <r>
      <rPr>
        <sz val="12"/>
        <color rgb="FFFFFFFF"/>
        <rFont val="Calibri"/>
        <family val="2"/>
      </rPr>
      <t>Feedstock Type</t>
    </r>
  </si>
  <si>
    <r>
      <t xml:space="preserve">1.2.1 </t>
    </r>
    <r>
      <rPr>
        <sz val="12"/>
        <color rgb="FFFFFFFF"/>
        <rFont val="Calibri"/>
        <family val="2"/>
      </rPr>
      <t>Feedstock Origin</t>
    </r>
  </si>
  <si>
    <r>
      <rPr>
        <b/>
        <sz val="12"/>
        <color rgb="FFFFFFFF"/>
        <rFont val="Calibri"/>
        <family val="2"/>
      </rPr>
      <t>1.4.1</t>
    </r>
    <r>
      <rPr>
        <sz val="12"/>
        <color rgb="FFFFFFFF"/>
        <rFont val="Calibri"/>
        <family val="2"/>
      </rPr>
      <t xml:space="preserve"> Transport Modes</t>
    </r>
  </si>
  <si>
    <r>
      <rPr>
        <b/>
        <sz val="12"/>
        <color rgb="FFFFFFFF"/>
        <rFont val="Calibri"/>
        <family val="2"/>
      </rPr>
      <t xml:space="preserve">1.1.2 </t>
    </r>
    <r>
      <rPr>
        <sz val="12"/>
        <color rgb="FFFFFFFF"/>
        <rFont val="Calibri"/>
        <family val="2"/>
      </rPr>
      <t>Feedstock Type</t>
    </r>
  </si>
  <si>
    <r>
      <t xml:space="preserve">1.2.2 </t>
    </r>
    <r>
      <rPr>
        <sz val="12"/>
        <color rgb="FFFFFFFF"/>
        <rFont val="Calibri"/>
        <family val="2"/>
      </rPr>
      <t>Feedstock Origin</t>
    </r>
  </si>
  <si>
    <r>
      <rPr>
        <b/>
        <sz val="12"/>
        <color rgb="FFFFFFFF"/>
        <rFont val="Calibri"/>
        <family val="2"/>
      </rPr>
      <t>1.4.2</t>
    </r>
    <r>
      <rPr>
        <sz val="12"/>
        <color rgb="FFFFFFFF"/>
        <rFont val="Calibri"/>
        <family val="2"/>
      </rPr>
      <t xml:space="preserve"> Transport Modes</t>
    </r>
  </si>
  <si>
    <r>
      <rPr>
        <b/>
        <sz val="12"/>
        <color rgb="FFFFFFFF"/>
        <rFont val="Calibri"/>
        <family val="2"/>
      </rPr>
      <t xml:space="preserve">1.1.3 </t>
    </r>
    <r>
      <rPr>
        <sz val="12"/>
        <color rgb="FFFFFFFF"/>
        <rFont val="Calibri"/>
        <family val="2"/>
      </rPr>
      <t>Feedstock Type</t>
    </r>
  </si>
  <si>
    <r>
      <t xml:space="preserve">1.2.3 </t>
    </r>
    <r>
      <rPr>
        <sz val="12"/>
        <color rgb="FFFFFFFF"/>
        <rFont val="Calibri"/>
        <family val="2"/>
      </rPr>
      <t>Feedstock Origin</t>
    </r>
  </si>
  <si>
    <r>
      <rPr>
        <b/>
        <sz val="12"/>
        <color rgb="FFFFFFFF"/>
        <rFont val="Calibri"/>
        <family val="2"/>
      </rPr>
      <t>1.4.3</t>
    </r>
    <r>
      <rPr>
        <sz val="12"/>
        <color rgb="FFFFFFFF"/>
        <rFont val="Calibri"/>
        <family val="2"/>
      </rPr>
      <t xml:space="preserve"> Transport Modes</t>
    </r>
  </si>
  <si>
    <r>
      <rPr>
        <b/>
        <sz val="12"/>
        <color rgb="FFFFFFFF"/>
        <rFont val="Calibri"/>
        <family val="2"/>
      </rPr>
      <t xml:space="preserve">1.1.4 </t>
    </r>
    <r>
      <rPr>
        <sz val="12"/>
        <color rgb="FFFFFFFF"/>
        <rFont val="Calibri"/>
        <family val="2"/>
      </rPr>
      <t>Feedstock Type</t>
    </r>
  </si>
  <si>
    <r>
      <t xml:space="preserve">1.2.4 </t>
    </r>
    <r>
      <rPr>
        <sz val="12"/>
        <color rgb="FFFFFFFF"/>
        <rFont val="Calibri"/>
        <family val="2"/>
      </rPr>
      <t>Feedstock Origin</t>
    </r>
  </si>
  <si>
    <r>
      <rPr>
        <b/>
        <sz val="12"/>
        <color rgb="FFFFFFFF"/>
        <rFont val="Calibri"/>
        <family val="2"/>
      </rPr>
      <t>1.4.4</t>
    </r>
    <r>
      <rPr>
        <sz val="12"/>
        <color rgb="FFFFFFFF"/>
        <rFont val="Calibri"/>
        <family val="2"/>
      </rPr>
      <t xml:space="preserve"> Transport Modes</t>
    </r>
  </si>
  <si>
    <r>
      <rPr>
        <b/>
        <sz val="12"/>
        <color rgb="FFFFFFFF"/>
        <rFont val="Calibri"/>
        <family val="2"/>
      </rPr>
      <t xml:space="preserve">1.1.5 </t>
    </r>
    <r>
      <rPr>
        <sz val="12"/>
        <color rgb="FFFFFFFF"/>
        <rFont val="Calibri"/>
        <family val="2"/>
      </rPr>
      <t>Feedstock Type</t>
    </r>
  </si>
  <si>
    <r>
      <t xml:space="preserve">1.2.5 </t>
    </r>
    <r>
      <rPr>
        <sz val="12"/>
        <color rgb="FFFFFFFF"/>
        <rFont val="Calibri"/>
        <family val="2"/>
      </rPr>
      <t>Feedstock Origin</t>
    </r>
  </si>
  <si>
    <r>
      <rPr>
        <b/>
        <sz val="12"/>
        <color rgb="FFFFFFFF"/>
        <rFont val="Calibri"/>
        <family val="2"/>
      </rPr>
      <t>1.4.5</t>
    </r>
    <r>
      <rPr>
        <sz val="12"/>
        <color rgb="FFFFFFFF"/>
        <rFont val="Calibri"/>
        <family val="2"/>
      </rPr>
      <t xml:space="preserve"> Transport Modes</t>
    </r>
  </si>
  <si>
    <r>
      <rPr>
        <b/>
        <sz val="12"/>
        <color rgb="FFFFFFFF"/>
        <rFont val="Calibri"/>
        <family val="2"/>
      </rPr>
      <t xml:space="preserve">1.1.6 </t>
    </r>
    <r>
      <rPr>
        <sz val="12"/>
        <color rgb="FFFFFFFF"/>
        <rFont val="Calibri"/>
        <family val="2"/>
      </rPr>
      <t>Feedstock Type</t>
    </r>
  </si>
  <si>
    <r>
      <t xml:space="preserve">1.2.6 </t>
    </r>
    <r>
      <rPr>
        <sz val="12"/>
        <color rgb="FFFFFFFF"/>
        <rFont val="Calibri"/>
        <family val="2"/>
      </rPr>
      <t>Feedstock Origin</t>
    </r>
  </si>
  <si>
    <r>
      <rPr>
        <b/>
        <sz val="12"/>
        <color rgb="FFFFFFFF"/>
        <rFont val="Calibri"/>
        <family val="2"/>
      </rPr>
      <t>1.4.6</t>
    </r>
    <r>
      <rPr>
        <sz val="12"/>
        <color rgb="FFFFFFFF"/>
        <rFont val="Calibri"/>
        <family val="2"/>
      </rPr>
      <t xml:space="preserve"> Transport Modes</t>
    </r>
  </si>
  <si>
    <r>
      <rPr>
        <b/>
        <sz val="12"/>
        <color rgb="FFFFFFFF"/>
        <rFont val="Calibri"/>
        <family val="2"/>
      </rPr>
      <t xml:space="preserve">1.1.7 </t>
    </r>
    <r>
      <rPr>
        <sz val="12"/>
        <color rgb="FFFFFFFF"/>
        <rFont val="Calibri"/>
        <family val="2"/>
      </rPr>
      <t>Feedstock Type</t>
    </r>
  </si>
  <si>
    <r>
      <t xml:space="preserve">1.2.7 </t>
    </r>
    <r>
      <rPr>
        <sz val="12"/>
        <color rgb="FFFFFFFF"/>
        <rFont val="Calibri"/>
        <family val="2"/>
      </rPr>
      <t>Feedstock Origin</t>
    </r>
  </si>
  <si>
    <r>
      <rPr>
        <b/>
        <sz val="12"/>
        <color rgb="FFFFFFFF"/>
        <rFont val="Calibri"/>
        <family val="2"/>
      </rPr>
      <t>1.4.7</t>
    </r>
    <r>
      <rPr>
        <sz val="12"/>
        <color rgb="FFFFFFFF"/>
        <rFont val="Calibri"/>
        <family val="2"/>
      </rPr>
      <t xml:space="preserve"> Transport Modes</t>
    </r>
  </si>
  <si>
    <r>
      <rPr>
        <b/>
        <sz val="12"/>
        <color rgb="FFFFFFFF"/>
        <rFont val="Calibri"/>
        <family val="2"/>
      </rPr>
      <t xml:space="preserve">1.1.8 </t>
    </r>
    <r>
      <rPr>
        <sz val="12"/>
        <color rgb="FFFFFFFF"/>
        <rFont val="Calibri"/>
        <family val="2"/>
      </rPr>
      <t>Feedstock Type</t>
    </r>
  </si>
  <si>
    <r>
      <t xml:space="preserve">1.2.8 </t>
    </r>
    <r>
      <rPr>
        <sz val="12"/>
        <color rgb="FFFFFFFF"/>
        <rFont val="Calibri"/>
        <family val="2"/>
      </rPr>
      <t>Feedstock Origin</t>
    </r>
  </si>
  <si>
    <r>
      <rPr>
        <b/>
        <sz val="12"/>
        <color rgb="FFFFFFFF"/>
        <rFont val="Calibri"/>
        <family val="2"/>
      </rPr>
      <t>1.4.8</t>
    </r>
    <r>
      <rPr>
        <sz val="12"/>
        <color rgb="FFFFFFFF"/>
        <rFont val="Calibri"/>
        <family val="2"/>
      </rPr>
      <t xml:space="preserve"> Transport Modes</t>
    </r>
  </si>
  <si>
    <r>
      <rPr>
        <b/>
        <sz val="12"/>
        <color rgb="FFFFFFFF"/>
        <rFont val="Calibri"/>
        <family val="2"/>
      </rPr>
      <t xml:space="preserve">1.1.9 </t>
    </r>
    <r>
      <rPr>
        <sz val="12"/>
        <color rgb="FFFFFFFF"/>
        <rFont val="Calibri"/>
        <family val="2"/>
      </rPr>
      <t>Feedstock Type</t>
    </r>
  </si>
  <si>
    <r>
      <t xml:space="preserve">1.2.9 </t>
    </r>
    <r>
      <rPr>
        <sz val="12"/>
        <color rgb="FFFFFFFF"/>
        <rFont val="Calibri"/>
        <family val="2"/>
      </rPr>
      <t>Feedstock Origin</t>
    </r>
  </si>
  <si>
    <r>
      <rPr>
        <b/>
        <sz val="12"/>
        <color rgb="FFFFFFFF"/>
        <rFont val="Calibri"/>
        <family val="2"/>
      </rPr>
      <t>1.4.9</t>
    </r>
    <r>
      <rPr>
        <sz val="12"/>
        <color rgb="FFFFFFFF"/>
        <rFont val="Calibri"/>
        <family val="2"/>
      </rPr>
      <t xml:space="preserve"> Transport Modes</t>
    </r>
  </si>
  <si>
    <r>
      <rPr>
        <b/>
        <sz val="12"/>
        <color rgb="FFFFFFFF"/>
        <rFont val="Calibri"/>
        <family val="2"/>
      </rPr>
      <t xml:space="preserve">1.1.10 </t>
    </r>
    <r>
      <rPr>
        <sz val="12"/>
        <color rgb="FFFFFFFF"/>
        <rFont val="Calibri"/>
        <family val="2"/>
      </rPr>
      <t>Feedstock Type</t>
    </r>
  </si>
  <si>
    <r>
      <t xml:space="preserve">1.2.10 </t>
    </r>
    <r>
      <rPr>
        <sz val="12"/>
        <color rgb="FFFFFFFF"/>
        <rFont val="Calibri"/>
        <family val="2"/>
      </rPr>
      <t>Feedstock Origin</t>
    </r>
  </si>
  <si>
    <r>
      <rPr>
        <b/>
        <sz val="12"/>
        <color rgb="FFFFFFFF"/>
        <rFont val="Calibri"/>
        <family val="2"/>
      </rPr>
      <t>1.4.10</t>
    </r>
    <r>
      <rPr>
        <sz val="12"/>
        <color rgb="FFFFFFFF"/>
        <rFont val="Calibri"/>
        <family val="2"/>
      </rPr>
      <t xml:space="preserve"> Transport Modes</t>
    </r>
  </si>
  <si>
    <r>
      <rPr>
        <b/>
        <sz val="12"/>
        <color rgb="FFFFFFFF"/>
        <rFont val="Calibri"/>
        <family val="2"/>
      </rPr>
      <t xml:space="preserve">1.1.11 </t>
    </r>
    <r>
      <rPr>
        <sz val="12"/>
        <color rgb="FFFFFFFF"/>
        <rFont val="Calibri"/>
        <family val="2"/>
      </rPr>
      <t>Feedstock Type</t>
    </r>
  </si>
  <si>
    <r>
      <t xml:space="preserve">1.2.11 </t>
    </r>
    <r>
      <rPr>
        <sz val="12"/>
        <color rgb="FFFFFFFF"/>
        <rFont val="Calibri"/>
        <family val="2"/>
      </rPr>
      <t>Feedstock Origin</t>
    </r>
  </si>
  <si>
    <r>
      <rPr>
        <b/>
        <sz val="12"/>
        <color rgb="FFFFFFFF"/>
        <rFont val="Calibri"/>
        <family val="2"/>
      </rPr>
      <t>1.4.11</t>
    </r>
    <r>
      <rPr>
        <sz val="12"/>
        <color rgb="FFFFFFFF"/>
        <rFont val="Calibri"/>
        <family val="2"/>
      </rPr>
      <t xml:space="preserve"> Transport Modes</t>
    </r>
  </si>
  <si>
    <r>
      <rPr>
        <b/>
        <sz val="12"/>
        <color rgb="FFFFFFFF"/>
        <rFont val="Calibri"/>
        <family val="2"/>
      </rPr>
      <t xml:space="preserve">1.1.12 </t>
    </r>
    <r>
      <rPr>
        <sz val="12"/>
        <color rgb="FFFFFFFF"/>
        <rFont val="Calibri"/>
        <family val="2"/>
      </rPr>
      <t>Feedstock Type</t>
    </r>
  </si>
  <si>
    <r>
      <t xml:space="preserve">1.2.12 </t>
    </r>
    <r>
      <rPr>
        <sz val="12"/>
        <color rgb="FFFFFFFF"/>
        <rFont val="Calibri"/>
        <family val="2"/>
      </rPr>
      <t>Feedstock Origin</t>
    </r>
  </si>
  <si>
    <r>
      <rPr>
        <b/>
        <sz val="12"/>
        <color rgb="FFFFFFFF"/>
        <rFont val="Calibri"/>
        <family val="2"/>
      </rPr>
      <t>1.4.12</t>
    </r>
    <r>
      <rPr>
        <sz val="12"/>
        <color rgb="FFFFFFFF"/>
        <rFont val="Calibri"/>
        <family val="2"/>
      </rPr>
      <t xml:space="preserve"> Transport Modes</t>
    </r>
  </si>
  <si>
    <r>
      <rPr>
        <b/>
        <sz val="12"/>
        <color rgb="FFFFFFFF"/>
        <rFont val="Calibri"/>
        <family val="2"/>
      </rPr>
      <t xml:space="preserve">1.1.13 </t>
    </r>
    <r>
      <rPr>
        <sz val="12"/>
        <color rgb="FFFFFFFF"/>
        <rFont val="Calibri"/>
        <family val="2"/>
      </rPr>
      <t>Feedstock Type</t>
    </r>
  </si>
  <si>
    <r>
      <t xml:space="preserve">1.2.13 </t>
    </r>
    <r>
      <rPr>
        <sz val="12"/>
        <color rgb="FFFFFFFF"/>
        <rFont val="Calibri"/>
        <family val="2"/>
      </rPr>
      <t>Feedstock Origin</t>
    </r>
  </si>
  <si>
    <r>
      <rPr>
        <b/>
        <sz val="12"/>
        <color rgb="FFFFFFFF"/>
        <rFont val="Calibri"/>
        <family val="2"/>
      </rPr>
      <t>1.4.13</t>
    </r>
    <r>
      <rPr>
        <sz val="12"/>
        <color rgb="FFFFFFFF"/>
        <rFont val="Calibri"/>
        <family val="2"/>
      </rPr>
      <t xml:space="preserve"> Transport Modes</t>
    </r>
  </si>
  <si>
    <r>
      <rPr>
        <b/>
        <sz val="12"/>
        <color rgb="FFFFFFFF"/>
        <rFont val="Calibri"/>
        <family val="2"/>
      </rPr>
      <t xml:space="preserve">1.1.14 </t>
    </r>
    <r>
      <rPr>
        <sz val="12"/>
        <color rgb="FFFFFFFF"/>
        <rFont val="Calibri"/>
        <family val="2"/>
      </rPr>
      <t>Feedstock Type</t>
    </r>
  </si>
  <si>
    <r>
      <t xml:space="preserve">1.2.14 </t>
    </r>
    <r>
      <rPr>
        <sz val="12"/>
        <color rgb="FFFFFFFF"/>
        <rFont val="Calibri"/>
        <family val="2"/>
      </rPr>
      <t>Feedstock Origin</t>
    </r>
  </si>
  <si>
    <r>
      <rPr>
        <b/>
        <sz val="12"/>
        <color rgb="FFFFFFFF"/>
        <rFont val="Calibri"/>
        <family val="2"/>
      </rPr>
      <t>1.4.14</t>
    </r>
    <r>
      <rPr>
        <sz val="12"/>
        <color rgb="FFFFFFFF"/>
        <rFont val="Calibri"/>
        <family val="2"/>
      </rPr>
      <t xml:space="preserve"> Transport Modes</t>
    </r>
  </si>
  <si>
    <r>
      <rPr>
        <b/>
        <sz val="12"/>
        <color rgb="FFFFFFFF"/>
        <rFont val="Calibri"/>
        <family val="2"/>
      </rPr>
      <t xml:space="preserve">1.1.15 </t>
    </r>
    <r>
      <rPr>
        <sz val="12"/>
        <color rgb="FFFFFFFF"/>
        <rFont val="Calibri"/>
        <family val="2"/>
      </rPr>
      <t>Feedstock Type</t>
    </r>
  </si>
  <si>
    <r>
      <t xml:space="preserve">1.2.15 </t>
    </r>
    <r>
      <rPr>
        <sz val="12"/>
        <color rgb="FFFFFFFF"/>
        <rFont val="Calibri"/>
        <family val="2"/>
      </rPr>
      <t>Feedstock Origin</t>
    </r>
  </si>
  <si>
    <r>
      <rPr>
        <b/>
        <sz val="12"/>
        <color rgb="FFFFFFFF"/>
        <rFont val="Calibri"/>
        <family val="2"/>
      </rPr>
      <t>1.4.15</t>
    </r>
    <r>
      <rPr>
        <sz val="12"/>
        <color rgb="FFFFFFFF"/>
        <rFont val="Calibri"/>
        <family val="2"/>
      </rPr>
      <t xml:space="preserve"> Transport Modes</t>
    </r>
  </si>
  <si>
    <r>
      <rPr>
        <b/>
        <sz val="12"/>
        <color rgb="FFFFFFFF"/>
        <rFont val="Calibri"/>
        <family val="2"/>
      </rPr>
      <t xml:space="preserve">1.1.16 </t>
    </r>
    <r>
      <rPr>
        <sz val="12"/>
        <color rgb="FFFFFFFF"/>
        <rFont val="Calibri"/>
        <family val="2"/>
      </rPr>
      <t>Feedstock Type</t>
    </r>
  </si>
  <si>
    <r>
      <t xml:space="preserve">1.2.16 </t>
    </r>
    <r>
      <rPr>
        <sz val="12"/>
        <color rgb="FFFFFFFF"/>
        <rFont val="Calibri"/>
        <family val="2"/>
      </rPr>
      <t>Feedstock Origin</t>
    </r>
  </si>
  <si>
    <r>
      <rPr>
        <b/>
        <sz val="12"/>
        <color rgb="FFFFFFFF"/>
        <rFont val="Calibri"/>
        <family val="2"/>
      </rPr>
      <t>1.4.16</t>
    </r>
    <r>
      <rPr>
        <sz val="12"/>
        <color rgb="FFFFFFFF"/>
        <rFont val="Calibri"/>
        <family val="2"/>
      </rPr>
      <t xml:space="preserve"> Transport Modes</t>
    </r>
  </si>
  <si>
    <r>
      <rPr>
        <b/>
        <sz val="12"/>
        <color rgb="FFFFFFFF"/>
        <rFont val="Calibri"/>
        <family val="2"/>
      </rPr>
      <t xml:space="preserve">1.1.17 </t>
    </r>
    <r>
      <rPr>
        <sz val="12"/>
        <color rgb="FFFFFFFF"/>
        <rFont val="Calibri"/>
        <family val="2"/>
      </rPr>
      <t>Feedstock Type</t>
    </r>
  </si>
  <si>
    <r>
      <t xml:space="preserve">1.2.17 </t>
    </r>
    <r>
      <rPr>
        <sz val="12"/>
        <color rgb="FFFFFFFF"/>
        <rFont val="Calibri"/>
        <family val="2"/>
      </rPr>
      <t>Feedstock Origin</t>
    </r>
  </si>
  <si>
    <r>
      <rPr>
        <b/>
        <sz val="12"/>
        <color rgb="FFFFFFFF"/>
        <rFont val="Calibri"/>
        <family val="2"/>
      </rPr>
      <t>1.4.17</t>
    </r>
    <r>
      <rPr>
        <sz val="12"/>
        <color rgb="FFFFFFFF"/>
        <rFont val="Calibri"/>
        <family val="2"/>
      </rPr>
      <t xml:space="preserve"> Transport Modes</t>
    </r>
  </si>
  <si>
    <r>
      <rPr>
        <b/>
        <sz val="12"/>
        <color rgb="FFFFFFFF"/>
        <rFont val="Calibri"/>
        <family val="2"/>
      </rPr>
      <t xml:space="preserve">1.1.18 </t>
    </r>
    <r>
      <rPr>
        <sz val="12"/>
        <color rgb="FFFFFFFF"/>
        <rFont val="Calibri"/>
        <family val="2"/>
      </rPr>
      <t>Feedstock Type</t>
    </r>
  </si>
  <si>
    <r>
      <t xml:space="preserve">1.2.18 </t>
    </r>
    <r>
      <rPr>
        <sz val="12"/>
        <color rgb="FFFFFFFF"/>
        <rFont val="Calibri"/>
        <family val="2"/>
      </rPr>
      <t>Feedstock Origin</t>
    </r>
  </si>
  <si>
    <r>
      <rPr>
        <b/>
        <sz val="12"/>
        <color rgb="FFFFFFFF"/>
        <rFont val="Calibri"/>
        <family val="2"/>
      </rPr>
      <t>1.4.18</t>
    </r>
    <r>
      <rPr>
        <sz val="12"/>
        <color rgb="FFFFFFFF"/>
        <rFont val="Calibri"/>
        <family val="2"/>
      </rPr>
      <t xml:space="preserve"> Transport Modes</t>
    </r>
  </si>
  <si>
    <r>
      <rPr>
        <b/>
        <sz val="12"/>
        <color rgb="FFFFFFFF"/>
        <rFont val="Calibri"/>
        <family val="2"/>
      </rPr>
      <t xml:space="preserve">1.1.19 </t>
    </r>
    <r>
      <rPr>
        <sz val="12"/>
        <color rgb="FFFFFFFF"/>
        <rFont val="Calibri"/>
        <family val="2"/>
      </rPr>
      <t>Feedstock Type</t>
    </r>
  </si>
  <si>
    <r>
      <t xml:space="preserve">1.2.19 </t>
    </r>
    <r>
      <rPr>
        <sz val="12"/>
        <color rgb="FFFFFFFF"/>
        <rFont val="Calibri"/>
        <family val="2"/>
      </rPr>
      <t>Feedstock Origin</t>
    </r>
  </si>
  <si>
    <r>
      <rPr>
        <b/>
        <sz val="12"/>
        <color rgb="FFFFFFFF"/>
        <rFont val="Calibri"/>
        <family val="2"/>
      </rPr>
      <t>1.4.19</t>
    </r>
    <r>
      <rPr>
        <sz val="12"/>
        <color rgb="FFFFFFFF"/>
        <rFont val="Calibri"/>
        <family val="2"/>
      </rPr>
      <t xml:space="preserve"> Transport Modes</t>
    </r>
  </si>
  <si>
    <r>
      <rPr>
        <b/>
        <sz val="12"/>
        <color rgb="FFFFFFFF"/>
        <rFont val="Calibri"/>
        <family val="2"/>
      </rPr>
      <t xml:space="preserve">1.1.20 </t>
    </r>
    <r>
      <rPr>
        <sz val="12"/>
        <color rgb="FFFFFFFF"/>
        <rFont val="Calibri"/>
        <family val="2"/>
      </rPr>
      <t>Feedstock Type</t>
    </r>
  </si>
  <si>
    <r>
      <t xml:space="preserve">1.2.20 </t>
    </r>
    <r>
      <rPr>
        <sz val="12"/>
        <color rgb="FFFFFFFF"/>
        <rFont val="Calibri"/>
        <family val="2"/>
      </rPr>
      <t>Feedstock Origin</t>
    </r>
  </si>
  <si>
    <r>
      <rPr>
        <b/>
        <sz val="12"/>
        <color rgb="FFFFFFFF"/>
        <rFont val="Calibri"/>
        <family val="2"/>
      </rPr>
      <t>1.4.20</t>
    </r>
    <r>
      <rPr>
        <sz val="12"/>
        <color rgb="FFFFFFFF"/>
        <rFont val="Calibri"/>
        <family val="2"/>
      </rPr>
      <t xml:space="preserve"> Transport Modes</t>
    </r>
  </si>
  <si>
    <r>
      <rPr>
        <b/>
        <sz val="12"/>
        <color rgb="FFFFFFFF"/>
        <rFont val="Calibri"/>
        <family val="2"/>
      </rPr>
      <t>3.1</t>
    </r>
    <r>
      <rPr>
        <sz val="12"/>
        <color rgb="FFFFFFFF"/>
        <rFont val="Calibri"/>
        <family val="2"/>
      </rPr>
      <t xml:space="preserve"> Application #</t>
    </r>
  </si>
  <si>
    <r>
      <rPr>
        <b/>
        <sz val="12"/>
        <color rgb="FFFFFFFF"/>
        <rFont val="Calibri"/>
        <family val="2"/>
      </rPr>
      <t>3.2</t>
    </r>
    <r>
      <rPr>
        <sz val="12"/>
        <color rgb="FFFFFFFF"/>
        <rFont val="Calibri"/>
        <family val="2"/>
      </rPr>
      <t xml:space="preserve"> Company Name</t>
    </r>
  </si>
  <si>
    <r>
      <rPr>
        <b/>
        <sz val="12"/>
        <color rgb="FFFFFFFF"/>
        <rFont val="Calibri"/>
        <family val="2"/>
      </rPr>
      <t>3.3</t>
    </r>
    <r>
      <rPr>
        <sz val="12"/>
        <color rgb="FFFFFFFF"/>
        <rFont val="Calibri"/>
        <family val="2"/>
      </rPr>
      <t xml:space="preserve"> Company ID</t>
    </r>
  </si>
  <si>
    <r>
      <rPr>
        <b/>
        <sz val="12"/>
        <color rgb="FFFFFFFF"/>
        <rFont val="Calibri"/>
        <family val="2"/>
      </rPr>
      <t>3.4</t>
    </r>
    <r>
      <rPr>
        <sz val="12"/>
        <color rgb="FFFFFFFF"/>
        <rFont val="Calibri"/>
        <family val="2"/>
      </rPr>
      <t xml:space="preserve"> Fuel Production Facility ID</t>
    </r>
  </si>
  <si>
    <r>
      <rPr>
        <b/>
        <sz val="12"/>
        <color rgb="FFFFFFFF"/>
        <rFont val="Calibri"/>
        <family val="2"/>
      </rPr>
      <t xml:space="preserve">4.1 </t>
    </r>
    <r>
      <rPr>
        <sz val="12"/>
        <color rgb="FFFFFFFF"/>
        <rFont val="Calibri"/>
        <family val="2"/>
      </rPr>
      <t xml:space="preserve">Process Energy </t>
    </r>
  </si>
  <si>
    <r>
      <rPr>
        <b/>
        <sz val="12"/>
        <color rgb="FFFFFFFF"/>
        <rFont val="Calibri"/>
        <family val="2"/>
      </rPr>
      <t xml:space="preserve">4.2 </t>
    </r>
    <r>
      <rPr>
        <sz val="12"/>
        <color rgb="FFFFFFFF"/>
        <rFont val="Calibri"/>
        <family val="2"/>
      </rPr>
      <t>Coproducts Exported</t>
    </r>
  </si>
  <si>
    <r>
      <rPr>
        <b/>
        <sz val="12"/>
        <color rgb="FFFFFFFF"/>
        <rFont val="Calibri"/>
        <family val="2"/>
      </rPr>
      <t xml:space="preserve">4.3 </t>
    </r>
    <r>
      <rPr>
        <sz val="12"/>
        <color rgb="FFFFFFFF"/>
        <rFont val="Calibri"/>
        <family val="2"/>
      </rPr>
      <t>Biodiesel Transport Modes</t>
    </r>
  </si>
  <si>
    <r>
      <rPr>
        <b/>
        <sz val="12"/>
        <color rgb="FFFFFFFF"/>
        <rFont val="Calibri"/>
        <family val="2"/>
      </rPr>
      <t>5.1</t>
    </r>
    <r>
      <rPr>
        <sz val="12"/>
        <color rgb="FFFFFFFF"/>
        <rFont val="Calibri"/>
        <family val="2"/>
      </rPr>
      <t xml:space="preserve">  Electricity Grid Region</t>
    </r>
  </si>
  <si>
    <r>
      <rPr>
        <b/>
        <sz val="12"/>
        <color rgb="FFFFFFFF"/>
        <rFont val="Calibri"/>
        <family val="2"/>
      </rPr>
      <t>5.4</t>
    </r>
    <r>
      <rPr>
        <sz val="12"/>
        <color rgb="FFFFFFFF"/>
        <rFont val="Calibri"/>
        <family val="2"/>
      </rPr>
      <t xml:space="preserve"> Alternate Fuel Description</t>
    </r>
  </si>
  <si>
    <r>
      <rPr>
        <b/>
        <sz val="12"/>
        <color rgb="FFFFFFFF"/>
        <rFont val="Calibri"/>
        <family val="2"/>
      </rPr>
      <t>5.6</t>
    </r>
    <r>
      <rPr>
        <sz val="12"/>
        <color rgb="FFFFFFFF"/>
        <rFont val="Calibri"/>
        <family val="2"/>
      </rPr>
      <t xml:space="preserve"> Free Fatty Acid Heating Value (Btu, LHV / lb)</t>
    </r>
  </si>
  <si>
    <r>
      <rPr>
        <b/>
        <sz val="12"/>
        <color rgb="FFFFFFFF"/>
        <rFont val="Calibri"/>
        <family val="2"/>
      </rPr>
      <t>5.7</t>
    </r>
    <r>
      <rPr>
        <sz val="12"/>
        <color rgb="FFFFFFFF"/>
        <rFont val="Calibri"/>
        <family val="2"/>
      </rPr>
      <t xml:space="preserve"> Distillate Bottoms Heating Value (Btu, LHV / lb)</t>
    </r>
  </si>
  <si>
    <r>
      <t xml:space="preserve">5.8 </t>
    </r>
    <r>
      <rPr>
        <sz val="12"/>
        <color rgb="FFFFFFFF"/>
        <rFont val="Calibri"/>
        <family val="2"/>
      </rPr>
      <t>Alternate Coproduct Heating Value (Btu, LHV / lb)</t>
    </r>
  </si>
  <si>
    <r>
      <t>1 m</t>
    </r>
    <r>
      <rPr>
        <b/>
        <vertAlign val="superscript"/>
        <sz val="12"/>
        <color rgb="FFFFFFFF"/>
        <rFont val="Calibri"/>
        <family val="2"/>
        <scheme val="minor"/>
      </rPr>
      <t>3</t>
    </r>
  </si>
  <si>
    <r>
      <t>1 ft</t>
    </r>
    <r>
      <rPr>
        <b/>
        <vertAlign val="superscript"/>
        <sz val="12"/>
        <color rgb="FFFFFFFF"/>
        <rFont val="Calibri"/>
        <family val="2"/>
        <scheme val="minor"/>
      </rPr>
      <t>3</t>
    </r>
  </si>
  <si>
    <t>USA / Canada</t>
  </si>
  <si>
    <t>The Tier 1 CI Calculator for Biodiesel (T1 BD Calculator) calculates the carbon intensity (CI) of biodiesel (BD) used as a transportation fuel in New Mexico.
Use the worksheets as follows:
• Use the "Feedstock" worksheet to select feedstock types and origins, specify feedstock production emission factors, select feedstock transport modes, and enter monthly feedstock inventory, delivery, moisture, and transport data.
• Use the "BiodieselProduction" worksheet to enter applicant information, select pathway inputs, provide static operational data, and enter monthly process energy, methanol, coproduct, biodiesel inventory, and biodiesel sales data.
• Use the "PathwaySummary" worksheet to review applicant information, feedstock quantities, biodiesel production quantities, calculated CI results, margin of safety, CI for certification, and pathway-specific Operating Conditions.
• Use the "Background" worksheet to review predefined emission factors, fuel specifications, unit conversions, global warming potentials, carbon ratios, and other reference values used in the calculator.
Enter data only in user input cells. Support all user inputs with records. Do not modify calculated cells or predefined NM-GREETv1.0 input values without NMED approval.
Complete all applicable inputs in the "Feedstock" and "BiodieselProduction" worksheets before reviewing the calculated CI results in the "PathwaySummary" worksheet. Leave inputs blank only when the input does not apply to the fuel pathway.
Use the drop-down menus, input fields, and calculator buttons as provided. This calculator contains macros that allow users to hide site-specific input fields that are not relevant to a given pathway. If using Microsoft Excel, select "Enable Content" when opening the workbook. To ensure CI calculations reflect the most recent inputs, click a "Calculate" button or press F9.</t>
  </si>
  <si>
    <t>NM-GREETv1.0 Input</t>
  </si>
  <si>
    <t>Pathway CI Results</t>
  </si>
  <si>
    <r>
      <t xml:space="preserve">Clean Transportation Fuel Program
Tier 1 CI Calculator for Biodiesel (Release Date: </t>
    </r>
    <r>
      <rPr>
        <b/>
        <sz val="14"/>
        <rFont val="Calibri"/>
        <family val="2"/>
      </rPr>
      <t>07/01/2026</t>
    </r>
    <r>
      <rPr>
        <b/>
        <sz val="14"/>
        <color theme="1"/>
        <rFont val="Calibri"/>
        <family val="2"/>
      </rPr>
      <t>)</t>
    </r>
  </si>
  <si>
    <t>USA / Canada Soybean Oil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</si>
</sst>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8">
    <numFmt numFmtId="44" formatCode="_(&quot;$&quot;* #,##0.00_);_(&quot;$&quot;* \(#,##0.00\);_(&quot;$&quot;* &quot;-&quot;??_);_(@_)"/>
    <numFmt numFmtId="43" formatCode="_(* #,##0.00_);_(* \(#,##0.00\);_(* &quot;-&quot;??_);_(@_)"/>
    <numFmt numFmtId="164" formatCode="#,##0.0_);\(#,##0.0\)"/>
    <numFmt numFmtId="165" formatCode="#,##0.0"/>
    <numFmt numFmtId="166" formatCode="_(* #,##0_);_(* \(#,##0\);_(* &quot;-&quot;??_);_(@_)"/>
    <numFmt numFmtId="167" formatCode="#,##0.000"/>
    <numFmt numFmtId="168" formatCode="#,##0.0000"/>
    <numFmt numFmtId="169" formatCode="0.000"/>
    <numFmt numFmtId="170" formatCode="0.0%"/>
    <numFmt numFmtId="171" formatCode="0.00_);[Red]\(0.00\)"/>
    <numFmt numFmtId="172" formatCode="#,##0.00;[Red]#,##0.00"/>
    <numFmt numFmtId="173" formatCode="0.0"/>
    <numFmt numFmtId="174" formatCode="#,##0.000000"/>
    <numFmt numFmtId="175" formatCode="0.0000"/>
    <numFmt numFmtId="176" formatCode="_ [$€-2]\ * #,##0.00_ ;_ [$€-2]\ * \-#,##0.00_ ;_ [$€-2]\ * &quot;-&quot;??_ "/>
    <numFmt numFmtId="177" formatCode="[$-409]mmmm\-yy;@"/>
    <numFmt numFmtId="178" formatCode="mm/yyyy"/>
    <numFmt numFmtId="179" formatCode="#,##0.000_);\(#,##0.000\)"/>
    <numFmt numFmtId="180" formatCode="[=0]&quot; &quot;;0.00E+00"/>
    <numFmt numFmtId="181" formatCode="#,##0.00;\-#,##0.00;;@\,"/>
    <numFmt numFmtId="182" formatCode="[&gt;0]mm/yyyy;"/>
    <numFmt numFmtId="183" formatCode="#,##0;\-#,##0;;@"/>
    <numFmt numFmtId="184" formatCode="[=0]&quot; &quot;;#,##0"/>
    <numFmt numFmtId="185" formatCode="#,##0.00000_);\(#,##0.00000\)"/>
    <numFmt numFmtId="186" formatCode="0.0E+00"/>
    <numFmt numFmtId="187" formatCode="0.000E+00"/>
    <numFmt numFmtId="188" formatCode="0.000000"/>
    <numFmt numFmtId="189" formatCode="#,##0.0000_);\(#,##0.0000\)"/>
  </numFmts>
  <fonts count="87" x14ac:knownFonts="1">
    <font>
      <sz val="11"/>
      <color theme="1"/>
      <name val="Calibri"/>
      <family val="2"/>
      <scheme val="minor"/>
    </font>
    <font>
      <sz val="11"/>
      <color theme="1"/>
      <name val="Calibri"/>
      <family val="2"/>
      <scheme val="minor"/>
    </font>
    <font>
      <sz val="10"/>
      <name val="Arial"/>
      <family val="2"/>
    </font>
    <font>
      <sz val="11"/>
      <color theme="1"/>
      <name val="Calibri"/>
      <family val="2"/>
    </font>
    <font>
      <b/>
      <sz val="16"/>
      <color theme="0"/>
      <name val="Calibri"/>
      <family val="2"/>
    </font>
    <font>
      <b/>
      <sz val="11"/>
      <name val="Calibri"/>
      <family val="2"/>
    </font>
    <font>
      <b/>
      <sz val="12"/>
      <color theme="1"/>
      <name val="Calibri"/>
      <family val="2"/>
    </font>
    <font>
      <sz val="12"/>
      <name val="Calibri"/>
      <family val="2"/>
    </font>
    <font>
      <b/>
      <sz val="12"/>
      <name val="Calibri"/>
      <family val="2"/>
    </font>
    <font>
      <b/>
      <sz val="11"/>
      <color theme="1"/>
      <name val="Calibri"/>
      <family val="2"/>
    </font>
    <font>
      <sz val="12"/>
      <color rgb="FFFF0000"/>
      <name val="Calibri"/>
      <family val="2"/>
    </font>
    <font>
      <sz val="12"/>
      <color theme="1"/>
      <name val="Calibri"/>
      <family val="2"/>
    </font>
    <font>
      <sz val="11"/>
      <name val="Calibri"/>
      <family val="2"/>
    </font>
    <font>
      <sz val="11"/>
      <color rgb="FFFF0000"/>
      <name val="Calibri"/>
      <family val="2"/>
    </font>
    <font>
      <b/>
      <sz val="11"/>
      <color rgb="FFFF0000"/>
      <name val="Calibri"/>
      <family val="2"/>
    </font>
    <font>
      <i/>
      <sz val="11"/>
      <color theme="1"/>
      <name val="Calibri"/>
      <family val="2"/>
    </font>
    <font>
      <i/>
      <sz val="11"/>
      <name val="Calibri"/>
      <family val="2"/>
    </font>
    <font>
      <sz val="11"/>
      <name val="Calibri"/>
      <family val="2"/>
      <scheme val="minor"/>
    </font>
    <font>
      <b/>
      <sz val="14"/>
      <color theme="0"/>
      <name val="Calibri"/>
      <family val="2"/>
      <scheme val="minor"/>
    </font>
    <font>
      <b/>
      <sz val="14"/>
      <name val="Calibri"/>
      <family val="2"/>
      <scheme val="minor"/>
    </font>
    <font>
      <b/>
      <sz val="14"/>
      <color theme="1"/>
      <name val="Calibri"/>
      <family val="2"/>
      <scheme val="minor"/>
    </font>
    <font>
      <sz val="12"/>
      <color theme="0"/>
      <name val="Calibri"/>
      <family val="2"/>
      <scheme val="minor"/>
    </font>
    <font>
      <b/>
      <sz val="12"/>
      <color theme="0"/>
      <name val="Calibri"/>
      <family val="2"/>
      <scheme val="minor"/>
    </font>
    <font>
      <sz val="12"/>
      <color theme="0"/>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7.5"/>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0"/>
      <color theme="1"/>
      <name val="Calibri"/>
      <family val="2"/>
      <scheme val="minor"/>
    </font>
    <font>
      <sz val="11"/>
      <color indexed="14"/>
      <name val="Calibri"/>
      <family val="2"/>
    </font>
    <font>
      <b/>
      <sz val="15"/>
      <color indexed="62"/>
      <name val="Calibri"/>
      <family val="2"/>
    </font>
    <font>
      <b/>
      <sz val="13"/>
      <color indexed="62"/>
      <name val="Calibri"/>
      <family val="2"/>
    </font>
    <font>
      <b/>
      <sz val="11"/>
      <color indexed="62"/>
      <name val="Calibri"/>
      <family val="2"/>
    </font>
    <font>
      <sz val="10"/>
      <name val="Verdana"/>
      <family val="2"/>
    </font>
    <font>
      <b/>
      <sz val="18"/>
      <color indexed="62"/>
      <name val="Cambria"/>
      <family val="2"/>
    </font>
    <font>
      <u/>
      <sz val="10"/>
      <color theme="10"/>
      <name val="Calibri"/>
      <family val="2"/>
    </font>
    <font>
      <vertAlign val="superscript"/>
      <sz val="11"/>
      <color theme="1"/>
      <name val="Calibri"/>
      <family val="2"/>
      <scheme val="minor"/>
    </font>
    <font>
      <sz val="8"/>
      <name val="Calibri"/>
      <family val="2"/>
      <scheme val="minor"/>
    </font>
    <font>
      <u/>
      <sz val="11"/>
      <color theme="10"/>
      <name val="Calibri"/>
      <family val="2"/>
      <scheme val="minor"/>
    </font>
    <font>
      <b/>
      <sz val="18"/>
      <color indexed="56"/>
      <name val="Cambria"/>
      <family val="2"/>
    </font>
    <font>
      <b/>
      <sz val="14"/>
      <color theme="1"/>
      <name val="Calibri"/>
      <family val="2"/>
    </font>
    <font>
      <sz val="14"/>
      <color theme="0"/>
      <name val="Calibri"/>
      <family val="2"/>
      <scheme val="minor"/>
    </font>
    <font>
      <u/>
      <sz val="11"/>
      <color theme="1"/>
      <name val="Calibri"/>
      <family val="2"/>
    </font>
    <font>
      <sz val="12"/>
      <name val="Calibri"/>
      <family val="2"/>
      <scheme val="minor"/>
    </font>
    <font>
      <b/>
      <sz val="11"/>
      <color theme="0"/>
      <name val="Calibri"/>
      <family val="2"/>
      <scheme val="minor"/>
    </font>
    <font>
      <sz val="12"/>
      <color rgb="FFDFDFE1"/>
      <name val="Calibri"/>
      <family val="2"/>
    </font>
    <font>
      <sz val="11"/>
      <color rgb="FFFF0000"/>
      <name val="Calibri"/>
      <family val="2"/>
      <scheme val="minor"/>
    </font>
    <font>
      <sz val="11"/>
      <color rgb="FFDFDFE1"/>
      <name val="Calibri"/>
      <family val="2"/>
    </font>
    <font>
      <u/>
      <sz val="11"/>
      <name val="Calibri"/>
      <family val="2"/>
    </font>
    <font>
      <sz val="11"/>
      <color theme="0"/>
      <name val="Calibri"/>
      <family val="2"/>
    </font>
    <font>
      <sz val="11"/>
      <color rgb="FFDFDFE1"/>
      <name val="Calibri"/>
      <family val="2"/>
      <scheme val="minor"/>
    </font>
    <font>
      <b/>
      <sz val="14"/>
      <name val="Calibri"/>
      <family val="2"/>
    </font>
    <font>
      <sz val="9"/>
      <color indexed="81"/>
      <name val="Tahoma"/>
      <family val="2"/>
    </font>
    <font>
      <sz val="11"/>
      <color rgb="FFFFFFFF"/>
      <name val="Calibri"/>
      <family val="2"/>
    </font>
    <font>
      <b/>
      <sz val="14"/>
      <color rgb="FFFFFFFF"/>
      <name val="Calibri"/>
      <family val="2"/>
      <scheme val="minor"/>
    </font>
    <font>
      <b/>
      <sz val="16"/>
      <color rgb="FFFFFFFF"/>
      <name val="Calibri"/>
      <family val="2"/>
    </font>
    <font>
      <sz val="11"/>
      <color rgb="FF000000"/>
      <name val="Calibri"/>
      <family val="2"/>
      <scheme val="minor"/>
    </font>
    <font>
      <sz val="11"/>
      <color rgb="FFFFFFFF"/>
      <name val="Calibri"/>
      <family val="2"/>
      <scheme val="minor"/>
    </font>
    <font>
      <sz val="16"/>
      <color rgb="FFFFFFFF"/>
      <name val="Calibri"/>
      <family val="2"/>
    </font>
    <font>
      <b/>
      <sz val="11"/>
      <color rgb="FFFFFFFF"/>
      <name val="Calibri"/>
      <family val="2"/>
    </font>
    <font>
      <b/>
      <sz val="12"/>
      <color rgb="FFFFFFFF"/>
      <name val="Calibri"/>
      <family val="2"/>
    </font>
    <font>
      <sz val="12"/>
      <color rgb="FFFFFFFF"/>
      <name val="Calibri"/>
      <family val="2"/>
    </font>
    <font>
      <i/>
      <sz val="11"/>
      <color rgb="FFFFFFFF"/>
      <name val="Calibri"/>
      <family val="2"/>
    </font>
    <font>
      <b/>
      <sz val="20"/>
      <color rgb="FFFFFFFF"/>
      <name val="Calibri"/>
      <family val="2"/>
      <scheme val="minor"/>
    </font>
    <font>
      <sz val="12"/>
      <color rgb="FFFFFFFF"/>
      <name val="Calibri"/>
      <family val="2"/>
      <scheme val="minor"/>
    </font>
    <font>
      <sz val="11"/>
      <color rgb="FF000000"/>
      <name val="Calibri"/>
      <family val="2"/>
    </font>
    <font>
      <b/>
      <sz val="14"/>
      <color rgb="FF000000"/>
      <name val="Calibri"/>
      <family val="2"/>
      <scheme val="minor"/>
    </font>
    <font>
      <b/>
      <sz val="14"/>
      <color rgb="FFFFFFFF"/>
      <name val="Calibri"/>
      <family val="2"/>
    </font>
    <font>
      <sz val="12"/>
      <color rgb="FF000000"/>
      <name val="Calibri"/>
      <family val="2"/>
    </font>
    <font>
      <sz val="10"/>
      <color rgb="FFFFFFFF"/>
      <name val="Calibri"/>
      <family val="2"/>
      <scheme val="minor"/>
    </font>
    <font>
      <b/>
      <vertAlign val="superscript"/>
      <sz val="12"/>
      <color rgb="FFFFFFFF"/>
      <name val="Calibri"/>
      <family val="2"/>
      <scheme val="minor"/>
    </font>
    <font>
      <b/>
      <sz val="12"/>
      <color rgb="FFFFFFFF"/>
      <name val="Calibri"/>
      <family val="2"/>
      <scheme val="minor"/>
    </font>
    <font>
      <b/>
      <sz val="11"/>
      <color rgb="FFFFFFFF"/>
      <name val="Calibri"/>
      <family val="2"/>
      <scheme val="minor"/>
    </font>
  </fonts>
  <fills count="38">
    <fill>
      <patternFill patternType="none"/>
    </fill>
    <fill>
      <patternFill patternType="gray125"/>
    </fill>
    <fill>
      <patternFill patternType="solid">
        <fgColor rgb="FFDFDFE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indexed="19"/>
      </patternFill>
    </fill>
    <fill>
      <patternFill patternType="solid">
        <fgColor indexed="54"/>
      </patternFill>
    </fill>
    <fill>
      <patternFill patternType="solid">
        <fgColor theme="0"/>
        <bgColor indexed="64"/>
      </patternFill>
    </fill>
    <fill>
      <patternFill patternType="solid">
        <fgColor rgb="FF2798A9"/>
        <bgColor indexed="64"/>
      </patternFill>
    </fill>
    <fill>
      <patternFill patternType="solid">
        <fgColor rgb="FF026773"/>
        <bgColor indexed="64"/>
      </patternFill>
    </fill>
    <fill>
      <patternFill patternType="solid">
        <fgColor rgb="FFF1E1C0"/>
        <bgColor indexed="64"/>
      </patternFill>
    </fill>
    <fill>
      <patternFill patternType="solid">
        <fgColor rgb="FFF4F1E2"/>
        <bgColor indexed="64"/>
      </patternFill>
    </fill>
    <fill>
      <patternFill patternType="solid">
        <fgColor rgb="FF718C55"/>
        <bgColor indexed="64"/>
      </patternFill>
    </fill>
    <fill>
      <patternFill patternType="solid">
        <fgColor rgb="FFFFA168"/>
        <bgColor indexed="64"/>
      </patternFill>
    </fill>
    <fill>
      <patternFill patternType="solid">
        <fgColor rgb="FFD9D9D9"/>
        <bgColor indexed="64"/>
      </patternFill>
    </fill>
    <fill>
      <patternFill patternType="solid">
        <fgColor rgb="FFFFFFCC"/>
        <bgColor indexed="64"/>
      </patternFill>
    </fill>
    <fill>
      <patternFill patternType="solid">
        <fgColor rgb="FFA0A0A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30"/>
      </bottom>
      <diagonal/>
    </border>
    <border>
      <left/>
      <right/>
      <top/>
      <bottom style="medium">
        <color indexed="49"/>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s>
  <cellStyleXfs count="59390">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8"/>
    <xf numFmtId="176" fontId="24" fillId="3" borderId="0" applyNumberFormat="0" applyBorder="0" applyAlignment="0" applyProtection="0"/>
    <xf numFmtId="176" fontId="24" fillId="4" borderId="0" applyNumberFormat="0" applyBorder="0" applyAlignment="0" applyProtection="0"/>
    <xf numFmtId="176" fontId="24" fillId="5" borderId="0" applyNumberFormat="0" applyBorder="0" applyAlignment="0" applyProtection="0"/>
    <xf numFmtId="176" fontId="24" fillId="6" borderId="0" applyNumberFormat="0" applyBorder="0" applyAlignment="0" applyProtection="0"/>
    <xf numFmtId="176" fontId="24" fillId="7" borderId="0" applyNumberFormat="0" applyBorder="0" applyAlignment="0" applyProtection="0"/>
    <xf numFmtId="176" fontId="24" fillId="8" borderId="0" applyNumberFormat="0" applyBorder="0" applyAlignment="0" applyProtection="0"/>
    <xf numFmtId="176" fontId="24" fillId="9" borderId="0" applyNumberFormat="0" applyBorder="0" applyAlignment="0" applyProtection="0"/>
    <xf numFmtId="176" fontId="24" fillId="10" borderId="0" applyNumberFormat="0" applyBorder="0" applyAlignment="0" applyProtection="0"/>
    <xf numFmtId="176" fontId="24" fillId="11" borderId="0" applyNumberFormat="0" applyBorder="0" applyAlignment="0" applyProtection="0"/>
    <xf numFmtId="176" fontId="24" fillId="6" borderId="0" applyNumberFormat="0" applyBorder="0" applyAlignment="0" applyProtection="0"/>
    <xf numFmtId="176" fontId="24" fillId="9" borderId="0" applyNumberFormat="0" applyBorder="0" applyAlignment="0" applyProtection="0"/>
    <xf numFmtId="176" fontId="24" fillId="12" borderId="0" applyNumberFormat="0" applyBorder="0" applyAlignment="0" applyProtection="0"/>
    <xf numFmtId="176" fontId="25" fillId="13" borderId="0" applyNumberFormat="0" applyBorder="0" applyAlignment="0" applyProtection="0"/>
    <xf numFmtId="176" fontId="25" fillId="10" borderId="0" applyNumberFormat="0" applyBorder="0" applyAlignment="0" applyProtection="0"/>
    <xf numFmtId="176" fontId="25" fillId="11" borderId="0" applyNumberFormat="0" applyBorder="0" applyAlignment="0" applyProtection="0"/>
    <xf numFmtId="176" fontId="25" fillId="14" borderId="0" applyNumberFormat="0" applyBorder="0" applyAlignment="0" applyProtection="0"/>
    <xf numFmtId="176" fontId="25" fillId="15" borderId="0" applyNumberFormat="0" applyBorder="0" applyAlignment="0" applyProtection="0"/>
    <xf numFmtId="176" fontId="25" fillId="16" borderId="0" applyNumberFormat="0" applyBorder="0" applyAlignment="0" applyProtection="0"/>
    <xf numFmtId="176" fontId="25" fillId="17" borderId="0" applyNumberFormat="0" applyBorder="0" applyAlignment="0" applyProtection="0"/>
    <xf numFmtId="176" fontId="25" fillId="18" borderId="0" applyNumberFormat="0" applyBorder="0" applyAlignment="0" applyProtection="0"/>
    <xf numFmtId="176" fontId="25" fillId="19" borderId="0" applyNumberFormat="0" applyBorder="0" applyAlignment="0" applyProtection="0"/>
    <xf numFmtId="176" fontId="25" fillId="14" borderId="0" applyNumberFormat="0" applyBorder="0" applyAlignment="0" applyProtection="0"/>
    <xf numFmtId="176" fontId="25" fillId="15" borderId="0" applyNumberFormat="0" applyBorder="0" applyAlignment="0" applyProtection="0"/>
    <xf numFmtId="176" fontId="25" fillId="20" borderId="0" applyNumberFormat="0" applyBorder="0" applyAlignment="0" applyProtection="0"/>
    <xf numFmtId="176" fontId="26" fillId="4" borderId="0" applyNumberFormat="0" applyBorder="0" applyAlignment="0" applyProtection="0"/>
    <xf numFmtId="176" fontId="27" fillId="21" borderId="9" applyNumberFormat="0" applyAlignment="0" applyProtection="0"/>
    <xf numFmtId="176" fontId="28" fillId="22" borderId="10" applyNumberFormat="0" applyAlignment="0" applyProtection="0"/>
    <xf numFmtId="3" fontId="2" fillId="0" borderId="0" applyFont="0" applyFill="0" applyBorder="0" applyAlignment="0" applyProtection="0"/>
    <xf numFmtId="44" fontId="2" fillId="0" borderId="0" applyFont="0" applyFill="0" applyBorder="0" applyAlignment="0" applyProtection="0"/>
    <xf numFmtId="176" fontId="29" fillId="0" borderId="0" applyNumberFormat="0" applyFill="0" applyBorder="0" applyAlignment="0" applyProtection="0"/>
    <xf numFmtId="176" fontId="30" fillId="5" borderId="0" applyNumberFormat="0" applyBorder="0" applyAlignment="0" applyProtection="0"/>
    <xf numFmtId="176" fontId="31" fillId="0" borderId="11" applyNumberFormat="0" applyFill="0" applyAlignment="0" applyProtection="0"/>
    <xf numFmtId="176" fontId="32" fillId="0" borderId="12" applyNumberFormat="0" applyFill="0" applyAlignment="0" applyProtection="0"/>
    <xf numFmtId="176" fontId="33" fillId="0" borderId="13" applyNumberFormat="0" applyFill="0" applyAlignment="0" applyProtection="0"/>
    <xf numFmtId="176" fontId="33" fillId="0" borderId="0" applyNumberFormat="0" applyFill="0" applyBorder="0" applyAlignment="0" applyProtection="0"/>
    <xf numFmtId="176" fontId="35" fillId="8" borderId="9" applyNumberFormat="0" applyAlignment="0" applyProtection="0"/>
    <xf numFmtId="176" fontId="36" fillId="0" borderId="14" applyNumberFormat="0" applyFill="0" applyAlignment="0" applyProtection="0"/>
    <xf numFmtId="176" fontId="37" fillId="23" borderId="0" applyNumberFormat="0" applyBorder="0" applyAlignment="0" applyProtection="0"/>
    <xf numFmtId="176" fontId="2" fillId="24" borderId="15" applyNumberFormat="0" applyFont="0" applyAlignment="0" applyProtection="0"/>
    <xf numFmtId="176" fontId="38" fillId="21" borderId="16" applyNumberFormat="0" applyAlignment="0" applyProtection="0"/>
    <xf numFmtId="9" fontId="2" fillId="0" borderId="0" applyFont="0" applyFill="0" applyBorder="0" applyAlignment="0" applyProtection="0"/>
    <xf numFmtId="176" fontId="39" fillId="0" borderId="0" applyNumberFormat="0" applyFill="0" applyBorder="0" applyAlignment="0" applyProtection="0"/>
    <xf numFmtId="176" fontId="40" fillId="0" borderId="17" applyNumberFormat="0" applyFill="0" applyAlignment="0" applyProtection="0"/>
    <xf numFmtId="176" fontId="41" fillId="0" borderId="0" applyNumberFormat="0" applyFill="0" applyBorder="0" applyAlignment="0" applyProtection="0"/>
    <xf numFmtId="3" fontId="2" fillId="0" borderId="0" applyFont="0" applyFill="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5" fillId="13"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20" borderId="0" applyNumberFormat="0" applyBorder="0" applyAlignment="0" applyProtection="0"/>
    <xf numFmtId="0" fontId="26" fillId="4" borderId="0" applyNumberFormat="0" applyBorder="0" applyAlignment="0" applyProtection="0"/>
    <xf numFmtId="0" fontId="27" fillId="21" borderId="9" applyNumberFormat="0" applyAlignment="0" applyProtection="0"/>
    <xf numFmtId="0" fontId="28" fillId="22" borderId="10" applyNumberFormat="0" applyAlignment="0" applyProtection="0"/>
    <xf numFmtId="43" fontId="2" fillId="0" borderId="0" applyFont="0" applyFill="0" applyBorder="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0" borderId="11" applyNumberFormat="0" applyFill="0" applyAlignment="0" applyProtection="0"/>
    <xf numFmtId="0" fontId="32" fillId="0" borderId="12" applyNumberFormat="0" applyFill="0" applyAlignment="0" applyProtection="0"/>
    <xf numFmtId="0" fontId="33" fillId="0" borderId="13" applyNumberFormat="0" applyFill="0" applyAlignment="0" applyProtection="0"/>
    <xf numFmtId="0" fontId="33" fillId="0" borderId="0" applyNumberFormat="0" applyFill="0" applyBorder="0" applyAlignment="0" applyProtection="0"/>
    <xf numFmtId="0" fontId="34" fillId="0" borderId="0" applyNumberFormat="0" applyFill="0" applyBorder="0" applyAlignment="0" applyProtection="0">
      <alignment vertical="top"/>
      <protection locked="0"/>
    </xf>
    <xf numFmtId="0" fontId="35" fillId="8" borderId="9" applyNumberFormat="0" applyAlignment="0" applyProtection="0"/>
    <xf numFmtId="0" fontId="36" fillId="0" borderId="14" applyNumberFormat="0" applyFill="0" applyAlignment="0" applyProtection="0"/>
    <xf numFmtId="0" fontId="37" fillId="23" borderId="0" applyNumberFormat="0" applyBorder="0" applyAlignment="0" applyProtection="0"/>
    <xf numFmtId="0" fontId="2" fillId="24" borderId="15" applyNumberFormat="0" applyFont="0" applyAlignment="0" applyProtection="0"/>
    <xf numFmtId="0" fontId="38" fillId="21" borderId="16" applyNumberFormat="0" applyAlignment="0" applyProtection="0"/>
    <xf numFmtId="0" fontId="39" fillId="0" borderId="0" applyNumberFormat="0" applyFill="0" applyBorder="0" applyAlignment="0" applyProtection="0"/>
    <xf numFmtId="0" fontId="40" fillId="0" borderId="17" applyNumberFormat="0" applyFill="0" applyAlignment="0" applyProtection="0"/>
    <xf numFmtId="0" fontId="41" fillId="0" borderId="0" applyNumberFormat="0" applyFill="0" applyBorder="0" applyAlignment="0" applyProtection="0"/>
    <xf numFmtId="0" fontId="24" fillId="3" borderId="0" applyNumberFormat="0" applyBorder="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1" fillId="0" borderId="11"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1" fillId="0" borderId="11"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1" fillId="0" borderId="11"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1" fillId="0" borderId="11"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1" fillId="0" borderId="11"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1" fillId="0" borderId="11"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1" fillId="0" borderId="11"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1" fillId="0" borderId="11"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1" fillId="0" borderId="11"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7" fillId="21" borderId="9" applyNumberFormat="0" applyAlignment="0" applyProtection="0"/>
    <xf numFmtId="0" fontId="38" fillId="21" borderId="16" applyNumberForma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2" fillId="0" borderId="12" applyNumberFormat="0" applyFill="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1" fillId="0" borderId="11"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1" fillId="0" borderId="11"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1" fillId="0" borderId="11"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2" fillId="0" borderId="12"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2" fillId="0" borderId="12"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2" fillId="0" borderId="12" applyNumberFormat="0" applyFill="0" applyAlignment="0" applyProtection="0"/>
    <xf numFmtId="0" fontId="40" fillId="0" borderId="17" applyNumberFormat="0" applyFill="0" applyAlignment="0" applyProtection="0"/>
    <xf numFmtId="0" fontId="32" fillId="0" borderId="12"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2" fillId="0" borderId="12" applyNumberFormat="0" applyFill="0" applyAlignment="0" applyProtection="0"/>
    <xf numFmtId="0" fontId="31" fillId="0" borderId="11"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1" fillId="0" borderId="11" applyNumberFormat="0" applyFill="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31" fillId="0" borderId="11"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1" fillId="0" borderId="11"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2" fillId="0" borderId="12"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2" fillId="0" borderId="0"/>
    <xf numFmtId="9" fontId="4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4" fillId="25" borderId="0" applyNumberFormat="0" applyBorder="0" applyAlignment="0" applyProtection="0"/>
    <xf numFmtId="0" fontId="24" fillId="8"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1" borderId="0" applyNumberFormat="0" applyBorder="0" applyAlignment="0" applyProtection="0"/>
    <xf numFmtId="0" fontId="24" fillId="8" borderId="0" applyNumberFormat="0" applyBorder="0" applyAlignment="0" applyProtection="0"/>
    <xf numFmtId="0" fontId="25" fillId="15" borderId="0" applyNumberFormat="0" applyBorder="0" applyAlignment="0" applyProtection="0"/>
    <xf numFmtId="0" fontId="25" fillId="23" borderId="0" applyNumberFormat="0" applyBorder="0" applyAlignment="0" applyProtection="0"/>
    <xf numFmtId="0" fontId="25" fillId="21" borderId="0" applyNumberFormat="0" applyBorder="0" applyAlignment="0" applyProtection="0"/>
    <xf numFmtId="0" fontId="25" fillId="8" borderId="0" applyNumberFormat="0" applyBorder="0" applyAlignment="0" applyProtection="0"/>
    <xf numFmtId="0" fontId="25" fillId="15"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43" fillId="4" borderId="0" applyNumberFormat="0" applyBorder="0" applyAlignment="0" applyProtection="0"/>
    <xf numFmtId="0" fontId="27" fillId="25" borderId="9" applyNumberFormat="0" applyAlignment="0" applyProtection="0"/>
    <xf numFmtId="0" fontId="44" fillId="0" borderId="18" applyNumberFormat="0" applyFill="0" applyAlignment="0" applyProtection="0"/>
    <xf numFmtId="0" fontId="45" fillId="0" borderId="12" applyNumberFormat="0" applyFill="0" applyAlignment="0" applyProtection="0"/>
    <xf numFmtId="0" fontId="46" fillId="0" borderId="19" applyNumberFormat="0" applyFill="0" applyAlignment="0" applyProtection="0"/>
    <xf numFmtId="0" fontId="46" fillId="0" borderId="0" applyNumberFormat="0" applyFill="0" applyBorder="0" applyAlignment="0" applyProtection="0"/>
    <xf numFmtId="0" fontId="2" fillId="0" borderId="0"/>
    <xf numFmtId="0" fontId="47" fillId="0" borderId="0"/>
    <xf numFmtId="0" fontId="2" fillId="0" borderId="0"/>
    <xf numFmtId="0" fontId="42" fillId="0" borderId="0"/>
    <xf numFmtId="0" fontId="24" fillId="24" borderId="15" applyNumberFormat="0" applyFont="0" applyAlignment="0" applyProtection="0"/>
    <xf numFmtId="0" fontId="38" fillId="25" borderId="16" applyNumberFormat="0" applyAlignment="0" applyProtection="0"/>
    <xf numFmtId="9" fontId="2" fillId="0" borderId="0" applyFont="0" applyFill="0" applyBorder="0" applyAlignment="0" applyProtection="0"/>
    <xf numFmtId="9" fontId="42" fillId="0" borderId="0" applyFont="0" applyFill="0" applyBorder="0" applyAlignment="0" applyProtection="0"/>
    <xf numFmtId="0" fontId="48" fillId="0" borderId="0" applyNumberFormat="0" applyFill="0" applyBorder="0" applyAlignment="0" applyProtection="0"/>
    <xf numFmtId="0" fontId="40" fillId="0" borderId="20" applyNumberFormat="0" applyFill="0" applyAlignment="0" applyProtection="0"/>
    <xf numFmtId="0" fontId="49" fillId="0" borderId="0" applyNumberFormat="0" applyFill="0" applyBorder="0" applyAlignment="0" applyProtection="0">
      <alignment vertical="top"/>
      <protection locked="0"/>
    </xf>
    <xf numFmtId="43" fontId="42" fillId="0" borderId="0" applyFont="0" applyFill="0" applyBorder="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4" fillId="0" borderId="18" applyNumberFormat="0" applyFill="0" applyAlignment="0" applyProtection="0"/>
    <xf numFmtId="0" fontId="45" fillId="0" borderId="12" applyNumberFormat="0" applyFill="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2" fillId="0" borderId="8"/>
    <xf numFmtId="0" fontId="2" fillId="24" borderId="15" applyNumberFormat="0" applyFont="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5" fillId="13" borderId="0" applyNumberFormat="0" applyBorder="0" applyAlignment="0" applyProtection="0"/>
    <xf numFmtId="0" fontId="25" fillId="11" borderId="0" applyNumberFormat="0" applyBorder="0" applyAlignment="0" applyProtection="0"/>
    <xf numFmtId="0" fontId="25" fillId="14"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6" fillId="4" borderId="0" applyNumberFormat="0" applyBorder="0" applyAlignment="0" applyProtection="0"/>
    <xf numFmtId="0" fontId="27" fillId="21" borderId="9" applyNumberFormat="0" applyAlignment="0" applyProtection="0"/>
    <xf numFmtId="43" fontId="2" fillId="0" borderId="0" applyFont="0" applyFill="0" applyBorder="0" applyAlignment="0" applyProtection="0"/>
    <xf numFmtId="44" fontId="2" fillId="0" borderId="0" applyFont="0" applyFill="0" applyBorder="0" applyAlignment="0" applyProtection="0"/>
    <xf numFmtId="0" fontId="33" fillId="0" borderId="13" applyNumberFormat="0" applyFill="0" applyAlignment="0" applyProtection="0"/>
    <xf numFmtId="0" fontId="33" fillId="0" borderId="0" applyNumberFormat="0" applyFill="0" applyBorder="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9" fontId="2" fillId="0" borderId="0" applyFont="0" applyFill="0" applyBorder="0" applyAlignment="0" applyProtection="0"/>
    <xf numFmtId="0" fontId="39" fillId="0" borderId="0" applyNumberFormat="0" applyFill="0" applyBorder="0" applyAlignment="0" applyProtection="0"/>
    <xf numFmtId="0" fontId="40" fillId="0" borderId="17" applyNumberFormat="0" applyFill="0" applyAlignment="0" applyProtection="0"/>
    <xf numFmtId="0" fontId="24" fillId="3" borderId="0" applyNumberFormat="0" applyBorder="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7" fillId="25" borderId="9" applyNumberFormat="0" applyAlignment="0" applyProtection="0"/>
    <xf numFmtId="0" fontId="38" fillId="25" borderId="16" applyNumberFormat="0" applyAlignment="0" applyProtection="0"/>
    <xf numFmtId="0" fontId="27" fillId="25" borderId="9" applyNumberFormat="0" applyAlignment="0" applyProtection="0"/>
    <xf numFmtId="0" fontId="38" fillId="25" borderId="16" applyNumberFormat="0" applyAlignment="0" applyProtection="0"/>
    <xf numFmtId="0" fontId="27" fillId="25" borderId="9" applyNumberFormat="0" applyAlignment="0" applyProtection="0"/>
    <xf numFmtId="0" fontId="38" fillId="25"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1" fillId="0" borderId="0"/>
    <xf numFmtId="43" fontId="1" fillId="0" borderId="0" applyFont="0" applyFill="0" applyBorder="0" applyAlignment="0" applyProtection="0"/>
    <xf numFmtId="0" fontId="1" fillId="0" borderId="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5"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5" borderId="9" applyNumberFormat="0" applyAlignment="0" applyProtection="0"/>
    <xf numFmtId="0" fontId="38" fillId="21" borderId="16" applyNumberFormat="0" applyAlignment="0" applyProtection="0"/>
    <xf numFmtId="0" fontId="40" fillId="0" borderId="20"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4" fillId="24" borderId="15" applyNumberFormat="0" applyFont="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7" fillId="25" borderId="9" applyNumberFormat="0" applyAlignment="0" applyProtection="0"/>
    <xf numFmtId="0" fontId="27" fillId="21"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40" fillId="0" borderId="17" applyNumberFormat="0" applyFill="0" applyAlignment="0" applyProtection="0"/>
    <xf numFmtId="0" fontId="40" fillId="0" borderId="20" applyNumberFormat="0" applyFill="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35" fillId="8" borderId="9" applyNumberFormat="0" applyAlignment="0" applyProtection="0"/>
    <xf numFmtId="0" fontId="24" fillId="24" borderId="15" applyNumberFormat="0" applyFont="0" applyAlignment="0" applyProtection="0"/>
    <xf numFmtId="0" fontId="38" fillId="21" borderId="16" applyNumberFormat="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5" borderId="16" applyNumberFormat="0" applyAlignment="0" applyProtection="0"/>
    <xf numFmtId="0" fontId="27" fillId="25" borderId="9" applyNumberFormat="0" applyAlignment="0" applyProtection="0"/>
    <xf numFmtId="0" fontId="40" fillId="0" borderId="20" applyNumberFormat="0" applyFill="0" applyAlignment="0" applyProtection="0"/>
    <xf numFmtId="0" fontId="24"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5" borderId="16" applyNumberFormat="0" applyAlignment="0" applyProtection="0"/>
    <xf numFmtId="0" fontId="38" fillId="25"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4" fillId="24" borderId="15" applyNumberFormat="0" applyFont="0" applyAlignment="0" applyProtection="0"/>
    <xf numFmtId="0" fontId="35" fillId="8" borderId="9" applyNumberFormat="0" applyAlignment="0" applyProtection="0"/>
    <xf numFmtId="0" fontId="24" fillId="24" borderId="15" applyNumberFormat="0" applyFont="0" applyAlignment="0" applyProtection="0"/>
    <xf numFmtId="0" fontId="27" fillId="25" borderId="9" applyNumberFormat="0" applyAlignment="0" applyProtection="0"/>
    <xf numFmtId="0" fontId="40" fillId="0" borderId="17" applyNumberFormat="0" applyFill="0" applyAlignment="0" applyProtection="0"/>
    <xf numFmtId="0" fontId="38" fillId="25" borderId="16" applyNumberFormat="0" applyAlignment="0" applyProtection="0"/>
    <xf numFmtId="0" fontId="24" fillId="24" borderId="15" applyNumberFormat="0" applyFont="0" applyAlignment="0" applyProtection="0"/>
    <xf numFmtId="0" fontId="35" fillId="8" borderId="9" applyNumberFormat="0" applyAlignment="0" applyProtection="0"/>
    <xf numFmtId="0" fontId="38" fillId="25"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27" fillId="25" borderId="9" applyNumberFormat="0" applyAlignment="0" applyProtection="0"/>
    <xf numFmtId="0" fontId="27" fillId="25" borderId="9" applyNumberFormat="0" applyAlignment="0" applyProtection="0"/>
    <xf numFmtId="0" fontId="40" fillId="0" borderId="20" applyNumberFormat="0" applyFill="0" applyAlignment="0" applyProtection="0"/>
    <xf numFmtId="0" fontId="27" fillId="25"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5" borderId="16" applyNumberFormat="0" applyAlignment="0" applyProtection="0"/>
    <xf numFmtId="0" fontId="27" fillId="25" borderId="9" applyNumberFormat="0" applyAlignment="0" applyProtection="0"/>
    <xf numFmtId="0" fontId="38" fillId="25" borderId="16" applyNumberFormat="0" applyAlignment="0" applyProtection="0"/>
    <xf numFmtId="0" fontId="38" fillId="21" borderId="16" applyNumberFormat="0" applyAlignment="0" applyProtection="0"/>
    <xf numFmtId="0" fontId="38" fillId="25" borderId="16" applyNumberFormat="0" applyAlignment="0" applyProtection="0"/>
    <xf numFmtId="0" fontId="27" fillId="21" borderId="9" applyNumberFormat="0" applyAlignment="0" applyProtection="0"/>
    <xf numFmtId="0" fontId="27" fillId="25" borderId="9" applyNumberFormat="0" applyAlignment="0" applyProtection="0"/>
    <xf numFmtId="0" fontId="24"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20"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20" applyNumberFormat="0" applyFill="0" applyAlignment="0" applyProtection="0"/>
    <xf numFmtId="0" fontId="35" fillId="8" borderId="9" applyNumberFormat="0" applyAlignment="0" applyProtection="0"/>
    <xf numFmtId="0" fontId="2" fillId="24" borderId="15" applyNumberFormat="0" applyFont="0" applyAlignment="0" applyProtection="0"/>
    <xf numFmtId="0" fontId="40" fillId="0" borderId="20" applyNumberFormat="0" applyFill="0" applyAlignment="0" applyProtection="0"/>
    <xf numFmtId="0" fontId="40" fillId="0" borderId="17" applyNumberFormat="0" applyFill="0" applyAlignment="0" applyProtection="0"/>
    <xf numFmtId="0" fontId="40" fillId="0" borderId="20" applyNumberFormat="0" applyFill="0" applyAlignment="0" applyProtection="0"/>
    <xf numFmtId="0" fontId="2" fillId="24" borderId="15" applyNumberFormat="0" applyFont="0" applyAlignment="0" applyProtection="0"/>
    <xf numFmtId="0" fontId="24" fillId="24" borderId="15" applyNumberFormat="0" applyFont="0" applyAlignment="0" applyProtection="0"/>
    <xf numFmtId="0" fontId="27" fillId="21" borderId="9" applyNumberFormat="0" applyAlignment="0" applyProtection="0"/>
    <xf numFmtId="0" fontId="24"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20" applyNumberFormat="0" applyFill="0" applyAlignment="0" applyProtection="0"/>
    <xf numFmtId="0" fontId="27" fillId="21" borderId="9" applyNumberFormat="0" applyAlignment="0" applyProtection="0"/>
    <xf numFmtId="0" fontId="40" fillId="0" borderId="20" applyNumberFormat="0" applyFill="0" applyAlignment="0" applyProtection="0"/>
    <xf numFmtId="0" fontId="27" fillId="21" borderId="9" applyNumberFormat="0" applyAlignment="0" applyProtection="0"/>
    <xf numFmtId="0" fontId="40" fillId="0" borderId="20" applyNumberFormat="0" applyFill="0" applyAlignment="0" applyProtection="0"/>
    <xf numFmtId="0" fontId="38" fillId="21" borderId="16" applyNumberFormat="0" applyAlignment="0" applyProtection="0"/>
    <xf numFmtId="0" fontId="38" fillId="21" borderId="16" applyNumberFormat="0" applyAlignment="0" applyProtection="0"/>
    <xf numFmtId="0" fontId="40" fillId="0" borderId="20" applyNumberFormat="0" applyFill="0" applyAlignment="0" applyProtection="0"/>
    <xf numFmtId="0" fontId="40" fillId="0" borderId="17" applyNumberFormat="0" applyFill="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4"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4"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27" fillId="25" borderId="9" applyNumberFormat="0" applyAlignment="0" applyProtection="0"/>
    <xf numFmtId="0" fontId="27" fillId="21"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38" fillId="25" borderId="16" applyNumberFormat="0" applyAlignment="0" applyProtection="0"/>
    <xf numFmtId="0" fontId="27" fillId="25" borderId="9" applyNumberFormat="0" applyAlignment="0" applyProtection="0"/>
    <xf numFmtId="0" fontId="38" fillId="25"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27" fillId="25" borderId="9" applyNumberFormat="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38" fillId="25"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20" applyNumberFormat="0" applyFill="0" applyAlignment="0" applyProtection="0"/>
    <xf numFmtId="0" fontId="27" fillId="21"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4" fillId="24" borderId="15" applyNumberFormat="0" applyFont="0" applyAlignment="0" applyProtection="0"/>
    <xf numFmtId="0" fontId="24" fillId="24" borderId="15" applyNumberFormat="0" applyFont="0" applyAlignment="0" applyProtection="0"/>
    <xf numFmtId="0" fontId="27" fillId="25" borderId="9" applyNumberFormat="0" applyAlignment="0" applyProtection="0"/>
    <xf numFmtId="0" fontId="24"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24"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5" borderId="9" applyNumberForma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8" fillId="25" borderId="16" applyNumberFormat="0" applyAlignment="0" applyProtection="0"/>
    <xf numFmtId="0" fontId="27" fillId="25" borderId="9" applyNumberFormat="0" applyAlignment="0" applyProtection="0"/>
    <xf numFmtId="0" fontId="38" fillId="25" borderId="16" applyNumberFormat="0" applyAlignment="0" applyProtection="0"/>
    <xf numFmtId="0" fontId="38" fillId="25" borderId="16" applyNumberFormat="0" applyAlignment="0" applyProtection="0"/>
    <xf numFmtId="0" fontId="27" fillId="25" borderId="9" applyNumberFormat="0" applyAlignment="0" applyProtection="0"/>
    <xf numFmtId="0" fontId="27" fillId="25" borderId="9" applyNumberFormat="0" applyAlignment="0" applyProtection="0"/>
    <xf numFmtId="0" fontId="35" fillId="8" borderId="9" applyNumberForma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5" borderId="16" applyNumberFormat="0" applyAlignment="0" applyProtection="0"/>
    <xf numFmtId="0" fontId="40" fillId="0" borderId="20" applyNumberFormat="0" applyFill="0" applyAlignment="0" applyProtection="0"/>
    <xf numFmtId="0" fontId="24"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40" fillId="0" borderId="20"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20"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5" borderId="9" applyNumberFormat="0" applyAlignment="0" applyProtection="0"/>
    <xf numFmtId="0" fontId="38" fillId="21" borderId="16" applyNumberFormat="0" applyAlignment="0" applyProtection="0"/>
    <xf numFmtId="0" fontId="38" fillId="25" borderId="16" applyNumberFormat="0" applyAlignment="0" applyProtection="0"/>
    <xf numFmtId="0" fontId="40" fillId="0" borderId="20" applyNumberFormat="0" applyFill="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4" fillId="24" borderId="15" applyNumberFormat="0" applyFont="0" applyAlignment="0" applyProtection="0"/>
    <xf numFmtId="0" fontId="24"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5" borderId="16" applyNumberFormat="0" applyAlignment="0" applyProtection="0"/>
    <xf numFmtId="0" fontId="38" fillId="21" borderId="16" applyNumberFormat="0" applyAlignment="0" applyProtection="0"/>
    <xf numFmtId="0" fontId="27" fillId="25"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20"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4" fillId="24" borderId="15" applyNumberFormat="0" applyFont="0" applyAlignment="0" applyProtection="0"/>
    <xf numFmtId="0" fontId="24" fillId="24" borderId="15" applyNumberFormat="0" applyFont="0" applyAlignment="0" applyProtection="0"/>
    <xf numFmtId="0" fontId="40" fillId="0" borderId="20" applyNumberFormat="0" applyFill="0" applyAlignment="0" applyProtection="0"/>
    <xf numFmtId="0" fontId="38" fillId="25" borderId="16" applyNumberFormat="0" applyAlignment="0" applyProtection="0"/>
    <xf numFmtId="0" fontId="35" fillId="8" borderId="9" applyNumberFormat="0" applyAlignment="0" applyProtection="0"/>
    <xf numFmtId="0" fontId="27" fillId="25" borderId="9" applyNumberFormat="0" applyAlignment="0" applyProtection="0"/>
    <xf numFmtId="0" fontId="38" fillId="25" borderId="16" applyNumberFormat="0" applyAlignment="0" applyProtection="0"/>
    <xf numFmtId="0" fontId="38" fillId="25"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40" fillId="0" borderId="20" applyNumberFormat="0" applyFill="0" applyAlignment="0" applyProtection="0"/>
    <xf numFmtId="0" fontId="27" fillId="25" borderId="9"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20"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4"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27" fillId="25" borderId="9" applyNumberFormat="0" applyAlignment="0" applyProtection="0"/>
    <xf numFmtId="0" fontId="38" fillId="21" borderId="16" applyNumberFormat="0" applyAlignment="0" applyProtection="0"/>
    <xf numFmtId="0" fontId="27" fillId="25" borderId="9" applyNumberFormat="0" applyAlignment="0" applyProtection="0"/>
    <xf numFmtId="0" fontId="40" fillId="0" borderId="17" applyNumberFormat="0" applyFill="0" applyAlignment="0" applyProtection="0"/>
    <xf numFmtId="0" fontId="40" fillId="0" borderId="20"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5" borderId="9" applyNumberFormat="0" applyAlignment="0" applyProtection="0"/>
    <xf numFmtId="0" fontId="27" fillId="21" borderId="9" applyNumberFormat="0" applyAlignment="0" applyProtection="0"/>
    <xf numFmtId="0" fontId="24" fillId="24" borderId="15" applyNumberFormat="0" applyFont="0" applyAlignment="0" applyProtection="0"/>
    <xf numFmtId="0" fontId="40" fillId="0" borderId="20" applyNumberFormat="0" applyFill="0" applyAlignment="0" applyProtection="0"/>
    <xf numFmtId="0" fontId="27" fillId="25" borderId="9" applyNumberFormat="0" applyAlignment="0" applyProtection="0"/>
    <xf numFmtId="0" fontId="2" fillId="24" borderId="15" applyNumberFormat="0" applyFont="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24" fillId="24" borderId="15" applyNumberFormat="0" applyFont="0" applyAlignment="0" applyProtection="0"/>
    <xf numFmtId="0" fontId="40" fillId="0" borderId="20"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5" borderId="16" applyNumberFormat="0" applyAlignment="0" applyProtection="0"/>
    <xf numFmtId="0" fontId="35" fillId="8" borderId="9" applyNumberFormat="0" applyAlignment="0" applyProtection="0"/>
    <xf numFmtId="0" fontId="24" fillId="24" borderId="15" applyNumberFormat="0" applyFont="0" applyAlignment="0" applyProtection="0"/>
    <xf numFmtId="0" fontId="35" fillId="8" borderId="9" applyNumberFormat="0" applyAlignment="0" applyProtection="0"/>
    <xf numFmtId="0" fontId="38" fillId="25" borderId="16" applyNumberFormat="0" applyAlignment="0" applyProtection="0"/>
    <xf numFmtId="0" fontId="38" fillId="25" borderId="16"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38" fillId="21" borderId="16" applyNumberFormat="0" applyAlignment="0" applyProtection="0"/>
    <xf numFmtId="0" fontId="27" fillId="25" borderId="9" applyNumberFormat="0" applyAlignment="0" applyProtection="0"/>
    <xf numFmtId="0" fontId="2" fillId="24" borderId="15" applyNumberFormat="0" applyFont="0" applyAlignment="0" applyProtection="0"/>
    <xf numFmtId="0" fontId="38" fillId="25"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27" fillId="25" borderId="9" applyNumberFormat="0" applyAlignment="0" applyProtection="0"/>
    <xf numFmtId="0" fontId="35" fillId="8"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2" fillId="24" borderId="15" applyNumberFormat="0" applyFont="0" applyAlignment="0" applyProtection="0"/>
    <xf numFmtId="0" fontId="24"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38" fillId="25"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20" applyNumberFormat="0" applyFill="0" applyAlignment="0" applyProtection="0"/>
    <xf numFmtId="0" fontId="27" fillId="21"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4"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5"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20"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8" fillId="25" borderId="16" applyNumberForma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20" applyNumberFormat="0" applyFill="0" applyAlignment="0" applyProtection="0"/>
    <xf numFmtId="0" fontId="40" fillId="0" borderId="17" applyNumberFormat="0" applyFill="0" applyAlignment="0" applyProtection="0"/>
    <xf numFmtId="0" fontId="24" fillId="24" borderId="15" applyNumberFormat="0" applyFont="0" applyAlignment="0" applyProtection="0"/>
    <xf numFmtId="0" fontId="38" fillId="25" borderId="16" applyNumberFormat="0" applyAlignment="0" applyProtection="0"/>
    <xf numFmtId="0" fontId="27" fillId="21" borderId="9" applyNumberFormat="0" applyAlignment="0" applyProtection="0"/>
    <xf numFmtId="0" fontId="35" fillId="8" borderId="9" applyNumberFormat="0" applyAlignment="0" applyProtection="0"/>
    <xf numFmtId="0" fontId="24"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8" fillId="21" borderId="16" applyNumberFormat="0" applyAlignment="0" applyProtection="0"/>
    <xf numFmtId="0" fontId="27" fillId="21" borderId="9" applyNumberFormat="0" applyAlignment="0" applyProtection="0"/>
    <xf numFmtId="0" fontId="27" fillId="25"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5"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5" borderId="9" applyNumberFormat="0" applyAlignment="0" applyProtection="0"/>
    <xf numFmtId="0" fontId="40" fillId="0" borderId="20" applyNumberFormat="0" applyFill="0" applyAlignment="0" applyProtection="0"/>
    <xf numFmtId="0" fontId="27" fillId="25" borderId="9" applyNumberFormat="0" applyAlignment="0" applyProtection="0"/>
    <xf numFmtId="0" fontId="24"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5" borderId="9" applyNumberFormat="0" applyAlignment="0" applyProtection="0"/>
    <xf numFmtId="0" fontId="27" fillId="21" borderId="9" applyNumberFormat="0" applyAlignment="0" applyProtection="0"/>
    <xf numFmtId="0" fontId="38" fillId="25" borderId="16" applyNumberFormat="0" applyAlignment="0" applyProtection="0"/>
    <xf numFmtId="0" fontId="27" fillId="25" borderId="9"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20" applyNumberFormat="0" applyFill="0" applyAlignment="0" applyProtection="0"/>
    <xf numFmtId="0" fontId="24" fillId="24" borderId="15" applyNumberFormat="0" applyFont="0" applyAlignment="0" applyProtection="0"/>
    <xf numFmtId="0" fontId="40" fillId="0" borderId="20" applyNumberFormat="0" applyFill="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40" fillId="0" borderId="20" applyNumberFormat="0" applyFill="0" applyAlignment="0" applyProtection="0"/>
    <xf numFmtId="0" fontId="27" fillId="21" borderId="9" applyNumberFormat="0" applyAlignment="0" applyProtection="0"/>
    <xf numFmtId="0" fontId="24"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5" borderId="16" applyNumberFormat="0" applyAlignment="0" applyProtection="0"/>
    <xf numFmtId="0" fontId="2" fillId="24" borderId="15" applyNumberFormat="0" applyFont="0" applyAlignment="0" applyProtection="0"/>
    <xf numFmtId="0" fontId="38" fillId="25" borderId="16"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40" fillId="0" borderId="20" applyNumberFormat="0" applyFill="0" applyAlignment="0" applyProtection="0"/>
    <xf numFmtId="0" fontId="27" fillId="21"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20" applyNumberFormat="0" applyFill="0" applyAlignment="0" applyProtection="0"/>
    <xf numFmtId="0" fontId="24" fillId="24" borderId="15" applyNumberFormat="0" applyFont="0" applyAlignment="0" applyProtection="0"/>
    <xf numFmtId="0" fontId="24" fillId="24" borderId="15" applyNumberFormat="0" applyFon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40" fillId="0" borderId="20" applyNumberFormat="0" applyFill="0" applyAlignment="0" applyProtection="0"/>
    <xf numFmtId="0" fontId="2" fillId="24" borderId="15" applyNumberFormat="0" applyFont="0" applyAlignment="0" applyProtection="0"/>
    <xf numFmtId="0" fontId="40" fillId="0" borderId="20" applyNumberFormat="0" applyFill="0" applyAlignment="0" applyProtection="0"/>
    <xf numFmtId="0" fontId="35" fillId="8"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2" fillId="24" borderId="15" applyNumberFormat="0" applyFont="0" applyAlignment="0" applyProtection="0"/>
    <xf numFmtId="0" fontId="24" fillId="24" borderId="15" applyNumberFormat="0" applyFont="0" applyAlignment="0" applyProtection="0"/>
    <xf numFmtId="0" fontId="27" fillId="25" borderId="9" applyNumberFormat="0" applyAlignment="0" applyProtection="0"/>
    <xf numFmtId="0" fontId="27" fillId="21" borderId="9" applyNumberFormat="0" applyAlignment="0" applyProtection="0"/>
    <xf numFmtId="0" fontId="27" fillId="21" borderId="9" applyNumberFormat="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38" fillId="25"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20" applyNumberFormat="0" applyFill="0" applyAlignment="0" applyProtection="0"/>
    <xf numFmtId="0" fontId="2" fillId="24" borderId="15" applyNumberFormat="0" applyFont="0" applyAlignment="0" applyProtection="0"/>
    <xf numFmtId="0" fontId="27" fillId="21" borderId="9" applyNumberFormat="0" applyAlignment="0" applyProtection="0"/>
    <xf numFmtId="0" fontId="38" fillId="25" borderId="16" applyNumberFormat="0" applyAlignment="0" applyProtection="0"/>
    <xf numFmtId="0" fontId="38" fillId="21" borderId="16" applyNumberFormat="0" applyAlignment="0" applyProtection="0"/>
    <xf numFmtId="0" fontId="38" fillId="25" borderId="16"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27" fillId="25"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5"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6" fillId="0" borderId="14"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6" fillId="0" borderId="14"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8" fillId="22" borderId="10" applyNumberFormat="0" applyAlignment="0" applyProtection="0"/>
    <xf numFmtId="0" fontId="36" fillId="0" borderId="14"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38" fillId="21" borderId="16" applyNumberFormat="0" applyAlignment="0" applyProtection="0"/>
    <xf numFmtId="0" fontId="27" fillId="21" borderId="9" applyNumberFormat="0" applyAlignment="0" applyProtection="0"/>
    <xf numFmtId="0" fontId="27" fillId="25"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7" fillId="25" borderId="9" applyNumberFormat="0" applyAlignment="0" applyProtection="0"/>
    <xf numFmtId="0" fontId="38" fillId="25" borderId="16" applyNumberFormat="0" applyAlignment="0" applyProtection="0"/>
    <xf numFmtId="0" fontId="27" fillId="21" borderId="9" applyNumberFormat="0" applyAlignment="0" applyProtection="0"/>
    <xf numFmtId="0" fontId="38" fillId="25" borderId="16" applyNumberFormat="0" applyAlignment="0" applyProtection="0"/>
    <xf numFmtId="0" fontId="27" fillId="21" borderId="9" applyNumberFormat="0" applyAlignment="0" applyProtection="0"/>
    <xf numFmtId="0" fontId="38" fillId="21" borderId="16" applyNumberFormat="0" applyAlignment="0" applyProtection="0"/>
    <xf numFmtId="0" fontId="36" fillId="0" borderId="14" applyNumberFormat="0" applyFill="0" applyAlignment="0" applyProtection="0"/>
    <xf numFmtId="0" fontId="38" fillId="21" borderId="16" applyNumberFormat="0" applyAlignment="0" applyProtection="0"/>
    <xf numFmtId="0" fontId="24" fillId="24" borderId="15" applyNumberFormat="0" applyFont="0" applyAlignment="0" applyProtection="0"/>
    <xf numFmtId="0" fontId="38" fillId="21" borderId="16" applyNumberFormat="0" applyAlignment="0" applyProtection="0"/>
    <xf numFmtId="0" fontId="38" fillId="25" borderId="16" applyNumberFormat="0" applyAlignment="0" applyProtection="0"/>
    <xf numFmtId="0" fontId="40" fillId="0" borderId="20" applyNumberFormat="0" applyFill="0" applyAlignment="0" applyProtection="0"/>
    <xf numFmtId="0" fontId="24"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5" borderId="9" applyNumberForma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24" fillId="24" borderId="15" applyNumberFormat="0" applyFont="0" applyAlignment="0" applyProtection="0"/>
    <xf numFmtId="0" fontId="24" fillId="24" borderId="15" applyNumberFormat="0" applyFont="0" applyAlignment="0" applyProtection="0"/>
    <xf numFmtId="0" fontId="27" fillId="25" borderId="9" applyNumberFormat="0" applyAlignment="0" applyProtection="0"/>
    <xf numFmtId="0" fontId="38" fillId="25" borderId="16" applyNumberFormat="0" applyAlignment="0" applyProtection="0"/>
    <xf numFmtId="0" fontId="40" fillId="0" borderId="20" applyNumberFormat="0" applyFill="0" applyAlignment="0" applyProtection="0"/>
    <xf numFmtId="0" fontId="27" fillId="25" borderId="9" applyNumberFormat="0" applyAlignment="0" applyProtection="0"/>
    <xf numFmtId="0" fontId="2" fillId="24" borderId="15" applyNumberFormat="0" applyFont="0" applyAlignment="0" applyProtection="0"/>
    <xf numFmtId="0" fontId="35" fillId="8" borderId="9" applyNumberFormat="0" applyAlignment="0" applyProtection="0"/>
    <xf numFmtId="0" fontId="40" fillId="0" borderId="20" applyNumberFormat="0" applyFill="0" applyAlignment="0" applyProtection="0"/>
    <xf numFmtId="0" fontId="24"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4" fillId="24" borderId="15" applyNumberFormat="0" applyFont="0" applyAlignment="0" applyProtection="0"/>
    <xf numFmtId="0" fontId="2" fillId="24" borderId="15" applyNumberFormat="0" applyFont="0" applyAlignment="0" applyProtection="0"/>
    <xf numFmtId="0" fontId="38" fillId="25" borderId="16" applyNumberFormat="0" applyAlignment="0" applyProtection="0"/>
    <xf numFmtId="0" fontId="40" fillId="0" borderId="17" applyNumberFormat="0" applyFill="0" applyAlignment="0" applyProtection="0"/>
    <xf numFmtId="0" fontId="40" fillId="0" borderId="20" applyNumberFormat="0" applyFill="0" applyAlignment="0" applyProtection="0"/>
    <xf numFmtId="0" fontId="38" fillId="25" borderId="16"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24" fillId="24" borderId="15" applyNumberFormat="0" applyFont="0" applyAlignment="0" applyProtection="0"/>
    <xf numFmtId="0" fontId="27" fillId="25" borderId="9" applyNumberFormat="0" applyAlignment="0" applyProtection="0"/>
    <xf numFmtId="0" fontId="40" fillId="0" borderId="17" applyNumberFormat="0" applyFill="0" applyAlignment="0" applyProtection="0"/>
    <xf numFmtId="0" fontId="38" fillId="25"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4" fillId="24" borderId="15" applyNumberFormat="0" applyFont="0" applyAlignment="0" applyProtection="0"/>
    <xf numFmtId="0" fontId="38" fillId="21" borderId="16" applyNumberForma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38" fillId="25" borderId="16" applyNumberFormat="0" applyAlignment="0" applyProtection="0"/>
    <xf numFmtId="0" fontId="40" fillId="0" borderId="20"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40" fillId="0" borderId="20" applyNumberFormat="0" applyFill="0" applyAlignment="0" applyProtection="0"/>
    <xf numFmtId="0" fontId="40" fillId="0" borderId="20"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6" fillId="0" borderId="14" applyNumberFormat="0" applyFill="0" applyAlignment="0" applyProtection="0"/>
    <xf numFmtId="0" fontId="36" fillId="0" borderId="14"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20" applyNumberFormat="0" applyFill="0" applyAlignment="0" applyProtection="0"/>
    <xf numFmtId="0" fontId="40" fillId="0" borderId="20" applyNumberFormat="0" applyFill="0" applyAlignment="0" applyProtection="0"/>
    <xf numFmtId="0" fontId="40" fillId="0" borderId="20" applyNumberFormat="0" applyFill="0" applyAlignment="0" applyProtection="0"/>
    <xf numFmtId="0" fontId="24" fillId="24" borderId="15" applyNumberFormat="0" applyFont="0" applyAlignment="0" applyProtection="0"/>
    <xf numFmtId="0" fontId="40" fillId="0" borderId="20" applyNumberFormat="0" applyFill="0" applyAlignment="0" applyProtection="0"/>
    <xf numFmtId="0" fontId="38" fillId="25"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1" borderId="9" applyNumberFormat="0" applyAlignment="0" applyProtection="0"/>
    <xf numFmtId="0" fontId="38" fillId="25" borderId="16" applyNumberFormat="0" applyAlignment="0" applyProtection="0"/>
    <xf numFmtId="0" fontId="24"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2" fillId="24" borderId="15" applyNumberFormat="0" applyFont="0" applyAlignment="0" applyProtection="0"/>
    <xf numFmtId="0" fontId="40" fillId="0" borderId="17" applyNumberFormat="0" applyFill="0" applyAlignment="0" applyProtection="0"/>
    <xf numFmtId="0" fontId="38" fillId="25" borderId="16" applyNumberFormat="0" applyAlignment="0" applyProtection="0"/>
    <xf numFmtId="0" fontId="40" fillId="0" borderId="17" applyNumberFormat="0" applyFill="0" applyAlignment="0" applyProtection="0"/>
    <xf numFmtId="0" fontId="27" fillId="25" borderId="9" applyNumberFormat="0" applyAlignment="0" applyProtection="0"/>
    <xf numFmtId="0" fontId="2" fillId="24" borderId="15" applyNumberFormat="0" applyFon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4" fillId="24" borderId="15" applyNumberFormat="0" applyFont="0" applyAlignment="0" applyProtection="0"/>
    <xf numFmtId="0" fontId="38" fillId="21" borderId="16" applyNumberFormat="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38" fillId="25" borderId="16" applyNumberFormat="0" applyAlignment="0" applyProtection="0"/>
    <xf numFmtId="0" fontId="27" fillId="21" borderId="9" applyNumberFormat="0" applyAlignment="0" applyProtection="0"/>
    <xf numFmtId="0" fontId="27" fillId="21"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38" fillId="21" borderId="16" applyNumberFormat="0" applyAlignment="0" applyProtection="0"/>
    <xf numFmtId="0" fontId="27" fillId="25" borderId="9" applyNumberFormat="0" applyAlignment="0" applyProtection="0"/>
    <xf numFmtId="0" fontId="38" fillId="25"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27" fillId="25"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24"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35" fillId="8" borderId="9" applyNumberFormat="0" applyAlignment="0" applyProtection="0"/>
    <xf numFmtId="0" fontId="27" fillId="21" borderId="9" applyNumberFormat="0" applyAlignment="0" applyProtection="0"/>
    <xf numFmtId="0" fontId="35" fillId="8" borderId="9" applyNumberFormat="0" applyAlignment="0" applyProtection="0"/>
    <xf numFmtId="0" fontId="27" fillId="21" borderId="9" applyNumberFormat="0" applyAlignment="0" applyProtection="0"/>
    <xf numFmtId="0" fontId="27" fillId="25" borderId="9" applyNumberFormat="0" applyAlignment="0" applyProtection="0"/>
    <xf numFmtId="0" fontId="35" fillId="8" borderId="9" applyNumberFormat="0" applyAlignment="0" applyProtection="0"/>
    <xf numFmtId="0" fontId="24" fillId="24" borderId="15" applyNumberFormat="0" applyFont="0" applyAlignment="0" applyProtection="0"/>
    <xf numFmtId="0" fontId="2" fillId="24" borderId="15" applyNumberFormat="0" applyFont="0" applyAlignment="0" applyProtection="0"/>
    <xf numFmtId="0" fontId="27" fillId="25" borderId="9" applyNumberFormat="0" applyAlignment="0" applyProtection="0"/>
    <xf numFmtId="0" fontId="35" fillId="8" borderId="9" applyNumberFormat="0" applyAlignment="0" applyProtection="0"/>
    <xf numFmtId="0" fontId="27" fillId="21" borderId="9" applyNumberFormat="0" applyAlignment="0" applyProtection="0"/>
    <xf numFmtId="0" fontId="27" fillId="25"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5"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20" applyNumberFormat="0" applyFill="0" applyAlignment="0" applyProtection="0"/>
    <xf numFmtId="0" fontId="24"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38" fillId="25" borderId="16" applyNumberFormat="0" applyAlignment="0" applyProtection="0"/>
    <xf numFmtId="0" fontId="38" fillId="21" borderId="16" applyNumberFormat="0" applyAlignment="0" applyProtection="0"/>
    <xf numFmtId="0" fontId="24" fillId="24" borderId="15" applyNumberFormat="0" applyFont="0" applyAlignment="0" applyProtection="0"/>
    <xf numFmtId="0" fontId="38" fillId="25" borderId="16" applyNumberFormat="0" applyAlignment="0" applyProtection="0"/>
    <xf numFmtId="0" fontId="35" fillId="8" borderId="9" applyNumberFormat="0" applyAlignment="0" applyProtection="0"/>
    <xf numFmtId="0" fontId="40" fillId="0" borderId="20" applyNumberFormat="0" applyFill="0" applyAlignment="0" applyProtection="0"/>
    <xf numFmtId="0" fontId="2" fillId="24" borderId="15" applyNumberFormat="0" applyFont="0" applyAlignment="0" applyProtection="0"/>
    <xf numFmtId="0" fontId="27" fillId="25" borderId="9" applyNumberFormat="0" applyAlignment="0" applyProtection="0"/>
    <xf numFmtId="0" fontId="28" fillId="22" borderId="10" applyNumberFormat="0" applyAlignment="0" applyProtection="0"/>
    <xf numFmtId="0" fontId="2" fillId="24" borderId="15" applyNumberFormat="0" applyFont="0" applyAlignment="0" applyProtection="0"/>
    <xf numFmtId="0" fontId="36" fillId="0" borderId="14" applyNumberFormat="0" applyFill="0" applyAlignment="0" applyProtection="0"/>
    <xf numFmtId="0" fontId="38" fillId="21" borderId="16" applyNumberFormat="0" applyAlignment="0" applyProtection="0"/>
    <xf numFmtId="0" fontId="27" fillId="25"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7" fillId="25"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40" fillId="0" borderId="20" applyNumberFormat="0" applyFill="0" applyAlignment="0" applyProtection="0"/>
    <xf numFmtId="0" fontId="38" fillId="25"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8" fillId="25" borderId="16" applyNumberFormat="0" applyAlignment="0" applyProtection="0"/>
    <xf numFmtId="0" fontId="35" fillId="8" borderId="9" applyNumberFormat="0" applyAlignment="0" applyProtection="0"/>
    <xf numFmtId="0" fontId="35" fillId="8" borderId="9" applyNumberFormat="0" applyAlignment="0" applyProtection="0"/>
    <xf numFmtId="0" fontId="24" fillId="24" borderId="15" applyNumberFormat="0" applyFont="0" applyAlignment="0" applyProtection="0"/>
    <xf numFmtId="0" fontId="40" fillId="0" borderId="20" applyNumberFormat="0" applyFill="0" applyAlignment="0" applyProtection="0"/>
    <xf numFmtId="0" fontId="40" fillId="0" borderId="20"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40" fillId="0" borderId="20" applyNumberFormat="0" applyFill="0" applyAlignment="0" applyProtection="0"/>
    <xf numFmtId="0" fontId="38" fillId="21" borderId="16" applyNumberFormat="0" applyAlignment="0" applyProtection="0"/>
    <xf numFmtId="0" fontId="40" fillId="0" borderId="20"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2" fillId="24" borderId="15" applyNumberFormat="0" applyFont="0" applyAlignment="0" applyProtection="0"/>
    <xf numFmtId="0" fontId="24" fillId="24" borderId="15" applyNumberFormat="0" applyFont="0" applyAlignment="0" applyProtection="0"/>
    <xf numFmtId="0" fontId="38" fillId="25" borderId="16" applyNumberFormat="0" applyAlignment="0" applyProtection="0"/>
    <xf numFmtId="0" fontId="2" fillId="24" borderId="15" applyNumberFormat="0" applyFont="0" applyAlignment="0" applyProtection="0"/>
    <xf numFmtId="0" fontId="24" fillId="24" borderId="15" applyNumberFormat="0" applyFont="0" applyAlignment="0" applyProtection="0"/>
    <xf numFmtId="0" fontId="38" fillId="25"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8" fillId="21" borderId="16" applyNumberFormat="0" applyAlignment="0" applyProtection="0"/>
    <xf numFmtId="0" fontId="24" fillId="24" borderId="15" applyNumberFormat="0" applyFont="0" applyAlignment="0" applyProtection="0"/>
    <xf numFmtId="0" fontId="24" fillId="24" borderId="15" applyNumberFormat="0" applyFont="0" applyAlignment="0" applyProtection="0"/>
    <xf numFmtId="0" fontId="38" fillId="21" borderId="16" applyNumberFormat="0" applyAlignment="0" applyProtection="0"/>
    <xf numFmtId="0" fontId="38" fillId="25"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7" fillId="21" borderId="9" applyNumberFormat="0" applyAlignment="0" applyProtection="0"/>
    <xf numFmtId="0" fontId="38" fillId="25" borderId="16" applyNumberFormat="0" applyAlignment="0" applyProtection="0"/>
    <xf numFmtId="0" fontId="27" fillId="25" borderId="9" applyNumberFormat="0" applyAlignment="0" applyProtection="0"/>
    <xf numFmtId="0" fontId="38" fillId="25" borderId="16" applyNumberFormat="0" applyAlignment="0" applyProtection="0"/>
    <xf numFmtId="0" fontId="27" fillId="25" borderId="9" applyNumberFormat="0" applyAlignment="0" applyProtection="0"/>
    <xf numFmtId="0" fontId="27" fillId="21" borderId="9" applyNumberFormat="0" applyAlignment="0" applyProtection="0"/>
    <xf numFmtId="0" fontId="40" fillId="0" borderId="20" applyNumberFormat="0" applyFill="0" applyAlignment="0" applyProtection="0"/>
    <xf numFmtId="0" fontId="38" fillId="25" borderId="16" applyNumberFormat="0" applyAlignment="0" applyProtection="0"/>
    <xf numFmtId="0" fontId="2" fillId="24" borderId="15" applyNumberFormat="0" applyFont="0" applyAlignment="0" applyProtection="0"/>
    <xf numFmtId="0" fontId="27" fillId="25" borderId="9" applyNumberFormat="0" applyAlignment="0" applyProtection="0"/>
    <xf numFmtId="0" fontId="27" fillId="25" borderId="9"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40" fillId="0" borderId="20" applyNumberFormat="0" applyFill="0" applyAlignment="0" applyProtection="0"/>
    <xf numFmtId="0" fontId="35" fillId="8" borderId="9" applyNumberFormat="0" applyAlignment="0" applyProtection="0"/>
    <xf numFmtId="0" fontId="27" fillId="21" borderId="9" applyNumberFormat="0" applyAlignment="0" applyProtection="0"/>
    <xf numFmtId="0" fontId="24"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6" fillId="0" borderId="14" applyNumberFormat="0" applyFill="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5" fillId="8"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2" fillId="24" borderId="15" applyNumberFormat="0" applyFont="0" applyAlignment="0" applyProtection="0"/>
    <xf numFmtId="0" fontId="24" fillId="24" borderId="15" applyNumberFormat="0" applyFont="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4" fillId="24" borderId="15" applyNumberFormat="0" applyFont="0" applyAlignment="0" applyProtection="0"/>
    <xf numFmtId="0" fontId="27" fillId="21" borderId="9" applyNumberFormat="0" applyAlignment="0" applyProtection="0"/>
    <xf numFmtId="0" fontId="24" fillId="24" borderId="15" applyNumberFormat="0" applyFont="0" applyAlignment="0" applyProtection="0"/>
    <xf numFmtId="0" fontId="40" fillId="0" borderId="17" applyNumberFormat="0" applyFill="0" applyAlignment="0" applyProtection="0"/>
    <xf numFmtId="0" fontId="24" fillId="24" borderId="15" applyNumberFormat="0" applyFont="0" applyAlignment="0" applyProtection="0"/>
    <xf numFmtId="0" fontId="38" fillId="25" borderId="16" applyNumberFormat="0" applyAlignment="0" applyProtection="0"/>
    <xf numFmtId="0" fontId="40" fillId="0" borderId="17" applyNumberFormat="0" applyFill="0" applyAlignment="0" applyProtection="0"/>
    <xf numFmtId="0" fontId="27" fillId="25" borderId="9" applyNumberFormat="0" applyAlignment="0" applyProtection="0"/>
    <xf numFmtId="0" fontId="24" fillId="24" borderId="15" applyNumberFormat="0" applyFont="0" applyAlignment="0" applyProtection="0"/>
    <xf numFmtId="0" fontId="35" fillId="8" borderId="9" applyNumberFormat="0" applyAlignment="0" applyProtection="0"/>
    <xf numFmtId="0" fontId="24"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35" fillId="8" borderId="9" applyNumberFormat="0" applyAlignment="0" applyProtection="0"/>
    <xf numFmtId="0" fontId="24" fillId="24" borderId="15" applyNumberFormat="0" applyFont="0" applyAlignment="0" applyProtection="0"/>
    <xf numFmtId="0" fontId="40" fillId="0" borderId="20" applyNumberFormat="0" applyFill="0" applyAlignment="0" applyProtection="0"/>
    <xf numFmtId="0" fontId="27" fillId="25" borderId="9" applyNumberFormat="0" applyAlignment="0" applyProtection="0"/>
    <xf numFmtId="0" fontId="2" fillId="24" borderId="15" applyNumberFormat="0" applyFont="0" applyAlignment="0" applyProtection="0"/>
    <xf numFmtId="0" fontId="40" fillId="0" borderId="20" applyNumberFormat="0" applyFill="0" applyAlignment="0" applyProtection="0"/>
    <xf numFmtId="0" fontId="38" fillId="25" borderId="16" applyNumberFormat="0" applyAlignment="0" applyProtection="0"/>
    <xf numFmtId="0" fontId="27" fillId="21" borderId="9" applyNumberFormat="0" applyAlignment="0" applyProtection="0"/>
    <xf numFmtId="0" fontId="40" fillId="0" borderId="20" applyNumberFormat="0" applyFill="0" applyAlignment="0" applyProtection="0"/>
    <xf numFmtId="0" fontId="35" fillId="8" borderId="9" applyNumberFormat="0" applyAlignment="0" applyProtection="0"/>
    <xf numFmtId="0" fontId="38" fillId="25" borderId="16" applyNumberFormat="0" applyAlignment="0" applyProtection="0"/>
    <xf numFmtId="0" fontId="2" fillId="24" borderId="15" applyNumberFormat="0" applyFont="0" applyAlignment="0" applyProtection="0"/>
    <xf numFmtId="0" fontId="40" fillId="0" borderId="20" applyNumberFormat="0" applyFill="0" applyAlignment="0" applyProtection="0"/>
    <xf numFmtId="0" fontId="38" fillId="21" borderId="16" applyNumberFormat="0" applyAlignment="0" applyProtection="0"/>
    <xf numFmtId="0" fontId="27" fillId="21"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38" fillId="25" borderId="16" applyNumberFormat="0" applyAlignment="0" applyProtection="0"/>
    <xf numFmtId="0" fontId="27" fillId="25"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5" borderId="9" applyNumberFormat="0" applyAlignment="0" applyProtection="0"/>
    <xf numFmtId="0" fontId="40" fillId="0" borderId="17" applyNumberFormat="0" applyFill="0" applyAlignment="0" applyProtection="0"/>
    <xf numFmtId="0" fontId="24" fillId="24" borderId="15" applyNumberFormat="0" applyFont="0" applyAlignment="0" applyProtection="0"/>
    <xf numFmtId="0" fontId="38" fillId="25" borderId="16" applyNumberFormat="0" applyAlignment="0" applyProtection="0"/>
    <xf numFmtId="0" fontId="38" fillId="21" borderId="16" applyNumberFormat="0" applyAlignment="0" applyProtection="0"/>
    <xf numFmtId="0" fontId="40" fillId="0" borderId="17" applyNumberFormat="0" applyFill="0" applyAlignment="0" applyProtection="0"/>
    <xf numFmtId="0" fontId="38" fillId="25" borderId="16" applyNumberFormat="0" applyAlignment="0" applyProtection="0"/>
    <xf numFmtId="0" fontId="27" fillId="25"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38" fillId="21" borderId="16" applyNumberFormat="0" applyAlignment="0" applyProtection="0"/>
    <xf numFmtId="0" fontId="40" fillId="0" borderId="20" applyNumberFormat="0" applyFill="0" applyAlignment="0" applyProtection="0"/>
    <xf numFmtId="0" fontId="27" fillId="21"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35" fillId="8" borderId="9"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40" fillId="0" borderId="20" applyNumberFormat="0" applyFill="0" applyAlignment="0" applyProtection="0"/>
    <xf numFmtId="0" fontId="40" fillId="0" borderId="17" applyNumberFormat="0" applyFill="0" applyAlignment="0" applyProtection="0"/>
    <xf numFmtId="0" fontId="35" fillId="8" borderId="9" applyNumberFormat="0" applyAlignment="0" applyProtection="0"/>
    <xf numFmtId="0" fontId="35" fillId="8" borderId="9" applyNumberFormat="0" applyAlignment="0" applyProtection="0"/>
    <xf numFmtId="0" fontId="2" fillId="24" borderId="15" applyNumberFormat="0" applyFont="0" applyAlignment="0" applyProtection="0"/>
    <xf numFmtId="0" fontId="27" fillId="21" borderId="9" applyNumberFormat="0" applyAlignment="0" applyProtection="0"/>
    <xf numFmtId="0" fontId="27" fillId="21" borderId="9" applyNumberFormat="0" applyAlignment="0" applyProtection="0"/>
    <xf numFmtId="0" fontId="2" fillId="24" borderId="15" applyNumberFormat="0" applyFont="0" applyAlignment="0" applyProtection="0"/>
    <xf numFmtId="0" fontId="40" fillId="0" borderId="17" applyNumberFormat="0" applyFill="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6" fillId="0" borderId="14" applyNumberFormat="0" applyFill="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5" borderId="9"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8" fillId="21" borderId="16" applyNumberFormat="0" applyAlignment="0" applyProtection="0"/>
    <xf numFmtId="0" fontId="40" fillId="0" borderId="17" applyNumberFormat="0" applyFill="0" applyAlignment="0" applyProtection="0"/>
    <xf numFmtId="0" fontId="38" fillId="21" borderId="16" applyNumberFormat="0" applyAlignment="0" applyProtection="0"/>
    <xf numFmtId="0" fontId="2" fillId="24" borderId="15" applyNumberFormat="0" applyFont="0" applyAlignment="0" applyProtection="0"/>
    <xf numFmtId="0" fontId="35" fillId="8" borderId="9" applyNumberFormat="0" applyAlignment="0" applyProtection="0"/>
    <xf numFmtId="0" fontId="27" fillId="21" borderId="9"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24" fillId="24" borderId="15" applyNumberFormat="0" applyFont="0" applyAlignment="0" applyProtection="0"/>
    <xf numFmtId="0" fontId="35" fillId="8" borderId="9" applyNumberFormat="0" applyAlignment="0" applyProtection="0"/>
    <xf numFmtId="0" fontId="35" fillId="8" borderId="9" applyNumberFormat="0" applyAlignment="0" applyProtection="0"/>
    <xf numFmtId="0" fontId="38" fillId="21"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1" borderId="9" applyNumberFormat="0" applyAlignment="0" applyProtection="0"/>
    <xf numFmtId="0" fontId="35" fillId="8" borderId="9" applyNumberFormat="0" applyAlignment="0" applyProtection="0"/>
    <xf numFmtId="0" fontId="40" fillId="0" borderId="17" applyNumberFormat="0" applyFill="0" applyAlignment="0" applyProtection="0"/>
    <xf numFmtId="0" fontId="27" fillId="21" borderId="9" applyNumberFormat="0" applyAlignment="0" applyProtection="0"/>
    <xf numFmtId="0" fontId="27" fillId="25" borderId="9" applyNumberFormat="0" applyAlignment="0" applyProtection="0"/>
    <xf numFmtId="0" fontId="2" fillId="24" borderId="15" applyNumberFormat="0" applyFont="0" applyAlignment="0" applyProtection="0"/>
    <xf numFmtId="0" fontId="27" fillId="21" borderId="9" applyNumberFormat="0" applyAlignment="0" applyProtection="0"/>
    <xf numFmtId="0" fontId="38" fillId="21" borderId="16" applyNumberFormat="0" applyAlignment="0" applyProtection="0"/>
    <xf numFmtId="0" fontId="27" fillId="21" borderId="9" applyNumberFormat="0" applyAlignment="0" applyProtection="0"/>
    <xf numFmtId="0" fontId="35" fillId="8" borderId="9" applyNumberFormat="0" applyAlignment="0" applyProtection="0"/>
    <xf numFmtId="0" fontId="24" fillId="24" borderId="15" applyNumberFormat="0" applyFon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 fillId="24" borderId="15" applyNumberFormat="0" applyFont="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2" fillId="24" borderId="15" applyNumberFormat="0" applyFont="0" applyAlignment="0" applyProtection="0"/>
    <xf numFmtId="0" fontId="2" fillId="24" borderId="15" applyNumberFormat="0" applyFont="0" applyAlignment="0" applyProtection="0"/>
    <xf numFmtId="0" fontId="35" fillId="8" borderId="9" applyNumberFormat="0" applyAlignment="0" applyProtection="0"/>
    <xf numFmtId="0" fontId="27" fillId="25" borderId="9" applyNumberFormat="0" applyAlignment="0" applyProtection="0"/>
    <xf numFmtId="0" fontId="38" fillId="21" borderId="16" applyNumberFormat="0" applyAlignment="0" applyProtection="0"/>
    <xf numFmtId="0" fontId="2" fillId="24" borderId="15" applyNumberFormat="0" applyFont="0" applyAlignment="0" applyProtection="0"/>
    <xf numFmtId="0" fontId="38" fillId="21" borderId="16" applyNumberFormat="0" applyAlignment="0" applyProtection="0"/>
    <xf numFmtId="0" fontId="27" fillId="21"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4" fillId="24" borderId="15" applyNumberFormat="0" applyFont="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40" fillId="0" borderId="20"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5" fillId="8" borderId="9" applyNumberFormat="0" applyAlignment="0" applyProtection="0"/>
    <xf numFmtId="0" fontId="38" fillId="21" borderId="16" applyNumberFormat="0" applyAlignment="0" applyProtection="0"/>
    <xf numFmtId="0" fontId="27" fillId="21" borderId="9" applyNumberFormat="0" applyAlignment="0" applyProtection="0"/>
    <xf numFmtId="0" fontId="27" fillId="25" borderId="9" applyNumberFormat="0" applyAlignment="0" applyProtection="0"/>
    <xf numFmtId="0" fontId="27" fillId="21"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38" fillId="25" borderId="16" applyNumberFormat="0" applyAlignment="0" applyProtection="0"/>
    <xf numFmtId="0" fontId="27" fillId="25" borderId="9" applyNumberFormat="0" applyAlignment="0" applyProtection="0"/>
    <xf numFmtId="0" fontId="38" fillId="25" borderId="16" applyNumberFormat="0" applyAlignment="0" applyProtection="0"/>
    <xf numFmtId="0" fontId="40" fillId="0" borderId="17" applyNumberFormat="0" applyFill="0" applyAlignment="0" applyProtection="0"/>
    <xf numFmtId="0" fontId="40" fillId="0" borderId="17" applyNumberFormat="0" applyFill="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27" fillId="25" borderId="9" applyNumberFormat="0" applyAlignment="0" applyProtection="0"/>
    <xf numFmtId="0" fontId="27" fillId="25" borderId="9" applyNumberFormat="0" applyAlignment="0" applyProtection="0"/>
    <xf numFmtId="0" fontId="24" fillId="24" borderId="15" applyNumberFormat="0" applyFont="0" applyAlignment="0" applyProtection="0"/>
    <xf numFmtId="0" fontId="38" fillId="25" borderId="16" applyNumberFormat="0" applyAlignment="0" applyProtection="0"/>
    <xf numFmtId="0" fontId="38" fillId="25" borderId="16" applyNumberFormat="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38" fillId="21" borderId="16" applyNumberFormat="0" applyAlignment="0" applyProtection="0"/>
    <xf numFmtId="0" fontId="40" fillId="0" borderId="20" applyNumberFormat="0" applyFill="0" applyAlignment="0" applyProtection="0"/>
    <xf numFmtId="0" fontId="27" fillId="21" borderId="9" applyNumberFormat="0" applyAlignment="0" applyProtection="0"/>
    <xf numFmtId="0" fontId="40" fillId="0" borderId="20" applyNumberFormat="0" applyFill="0" applyAlignment="0" applyProtection="0"/>
    <xf numFmtId="0" fontId="40" fillId="0" borderId="20" applyNumberFormat="0" applyFill="0" applyAlignment="0" applyProtection="0"/>
    <xf numFmtId="0" fontId="40" fillId="0" borderId="17" applyNumberFormat="0" applyFill="0" applyAlignment="0" applyProtection="0"/>
    <xf numFmtId="0" fontId="2" fillId="24" borderId="15" applyNumberFormat="0" applyFont="0" applyAlignment="0" applyProtection="0"/>
    <xf numFmtId="0" fontId="35" fillId="8" borderId="9" applyNumberFormat="0" applyAlignment="0" applyProtection="0"/>
    <xf numFmtId="0" fontId="38" fillId="21" borderId="16" applyNumberFormat="0" applyAlignment="0" applyProtection="0"/>
    <xf numFmtId="0" fontId="36" fillId="0" borderId="14" applyNumberFormat="0" applyFill="0" applyAlignment="0" applyProtection="0"/>
    <xf numFmtId="0" fontId="27" fillId="21" borderId="9" applyNumberFormat="0" applyAlignment="0" applyProtection="0"/>
    <xf numFmtId="0" fontId="35" fillId="8" borderId="9" applyNumberFormat="0" applyAlignment="0" applyProtection="0"/>
    <xf numFmtId="0" fontId="2" fillId="24" borderId="15" applyNumberFormat="0" applyFont="0" applyAlignment="0" applyProtection="0"/>
    <xf numFmtId="0" fontId="38" fillId="21" borderId="16" applyNumberFormat="0" applyAlignment="0" applyProtection="0"/>
    <xf numFmtId="0" fontId="40" fillId="0" borderId="17" applyNumberFormat="0" applyFill="0" applyAlignment="0" applyProtection="0"/>
    <xf numFmtId="0" fontId="40" fillId="0" borderId="20" applyNumberFormat="0" applyFill="0" applyAlignment="0" applyProtection="0"/>
    <xf numFmtId="0" fontId="40" fillId="0" borderId="20" applyNumberFormat="0" applyFill="0" applyAlignment="0" applyProtection="0"/>
    <xf numFmtId="0" fontId="40" fillId="0" borderId="20" applyNumberFormat="0" applyFill="0" applyAlignment="0" applyProtection="0"/>
    <xf numFmtId="0" fontId="27" fillId="21" borderId="21" applyNumberFormat="0" applyAlignment="0" applyProtection="0"/>
    <xf numFmtId="0" fontId="35" fillId="8" borderId="21" applyNumberFormat="0" applyAlignment="0" applyProtection="0"/>
    <xf numFmtId="0" fontId="2" fillId="24" borderId="22" applyNumberFormat="0" applyFont="0" applyAlignment="0" applyProtection="0"/>
    <xf numFmtId="0" fontId="38" fillId="21" borderId="23" applyNumberFormat="0" applyAlignment="0" applyProtection="0"/>
    <xf numFmtId="0" fontId="40" fillId="0" borderId="24" applyNumberFormat="0" applyFill="0" applyAlignment="0" applyProtection="0"/>
    <xf numFmtId="0" fontId="40" fillId="0" borderId="25" applyNumberFormat="0" applyFill="0" applyAlignment="0" applyProtection="0"/>
    <xf numFmtId="0" fontId="40" fillId="0" borderId="25" applyNumberFormat="0" applyFill="0" applyAlignment="0" applyProtection="0"/>
    <xf numFmtId="0" fontId="40" fillId="0" borderId="25" applyNumberFormat="0" applyFill="0" applyAlignment="0" applyProtection="0"/>
    <xf numFmtId="0" fontId="1" fillId="0" borderId="0"/>
    <xf numFmtId="43" fontId="1" fillId="0" borderId="0" applyFont="0" applyFill="0" applyBorder="0" applyAlignment="0" applyProtection="0"/>
    <xf numFmtId="0" fontId="1" fillId="0" borderId="0"/>
    <xf numFmtId="176" fontId="27" fillId="21" borderId="26" applyNumberFormat="0" applyAlignment="0" applyProtection="0"/>
    <xf numFmtId="176" fontId="35" fillId="8" borderId="26" applyNumberFormat="0" applyAlignment="0" applyProtection="0"/>
    <xf numFmtId="176" fontId="2" fillId="24" borderId="27" applyNumberFormat="0" applyFont="0" applyAlignment="0" applyProtection="0"/>
    <xf numFmtId="176" fontId="38" fillId="21" borderId="28" applyNumberFormat="0" applyAlignment="0" applyProtection="0"/>
    <xf numFmtId="176" fontId="40" fillId="0" borderId="29" applyNumberFormat="0" applyFill="0" applyAlignment="0" applyProtection="0"/>
    <xf numFmtId="0" fontId="2" fillId="24" borderId="27" applyNumberFormat="0" applyFont="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1" fillId="0" borderId="0"/>
    <xf numFmtId="0" fontId="24"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35" fillId="8"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1" fillId="0" borderId="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4" fillId="0" borderId="0" applyNumberFormat="0" applyFill="0" applyBorder="0" applyAlignment="0" applyProtection="0">
      <alignment vertical="top"/>
      <protection locked="0"/>
    </xf>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43" fontId="1" fillId="0" borderId="0" applyFont="0" applyFill="0" applyBorder="0" applyAlignment="0" applyProtection="0"/>
    <xf numFmtId="0" fontId="24"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52" fillId="0" borderId="0" applyNumberFormat="0" applyFill="0" applyBorder="0" applyAlignment="0" applyProtection="0"/>
    <xf numFmtId="176" fontId="24" fillId="3" borderId="0" applyNumberFormat="0" applyBorder="0" applyAlignment="0" applyProtection="0"/>
    <xf numFmtId="176" fontId="24" fillId="4" borderId="0" applyNumberFormat="0" applyBorder="0" applyAlignment="0" applyProtection="0"/>
    <xf numFmtId="176" fontId="24" fillId="5" borderId="0" applyNumberFormat="0" applyBorder="0" applyAlignment="0" applyProtection="0"/>
    <xf numFmtId="176" fontId="24" fillId="6" borderId="0" applyNumberFormat="0" applyBorder="0" applyAlignment="0" applyProtection="0"/>
    <xf numFmtId="176" fontId="24" fillId="7" borderId="0" applyNumberFormat="0" applyBorder="0" applyAlignment="0" applyProtection="0"/>
    <xf numFmtId="176" fontId="24" fillId="8" borderId="0" applyNumberFormat="0" applyBorder="0" applyAlignment="0" applyProtection="0"/>
    <xf numFmtId="176" fontId="24" fillId="9" borderId="0" applyNumberFormat="0" applyBorder="0" applyAlignment="0" applyProtection="0"/>
    <xf numFmtId="176" fontId="24" fillId="10" borderId="0" applyNumberFormat="0" applyBorder="0" applyAlignment="0" applyProtection="0"/>
    <xf numFmtId="176" fontId="24" fillId="11" borderId="0" applyNumberFormat="0" applyBorder="0" applyAlignment="0" applyProtection="0"/>
    <xf numFmtId="176" fontId="24" fillId="6" borderId="0" applyNumberFormat="0" applyBorder="0" applyAlignment="0" applyProtection="0"/>
    <xf numFmtId="176" fontId="24" fillId="9" borderId="0" applyNumberFormat="0" applyBorder="0" applyAlignment="0" applyProtection="0"/>
    <xf numFmtId="176" fontId="24" fillId="12" borderId="0" applyNumberFormat="0" applyBorder="0" applyAlignment="0" applyProtection="0"/>
    <xf numFmtId="176" fontId="25" fillId="13" borderId="0" applyNumberFormat="0" applyBorder="0" applyAlignment="0" applyProtection="0"/>
    <xf numFmtId="176" fontId="25" fillId="10" borderId="0" applyNumberFormat="0" applyBorder="0" applyAlignment="0" applyProtection="0"/>
    <xf numFmtId="176" fontId="25" fillId="11" borderId="0" applyNumberFormat="0" applyBorder="0" applyAlignment="0" applyProtection="0"/>
    <xf numFmtId="176" fontId="25" fillId="14" borderId="0" applyNumberFormat="0" applyBorder="0" applyAlignment="0" applyProtection="0"/>
    <xf numFmtId="176" fontId="25" fillId="15" borderId="0" applyNumberFormat="0" applyBorder="0" applyAlignment="0" applyProtection="0"/>
    <xf numFmtId="176" fontId="25" fillId="16" borderId="0" applyNumberFormat="0" applyBorder="0" applyAlignment="0" applyProtection="0"/>
    <xf numFmtId="176" fontId="25" fillId="17" borderId="0" applyNumberFormat="0" applyBorder="0" applyAlignment="0" applyProtection="0"/>
    <xf numFmtId="176" fontId="25" fillId="18" borderId="0" applyNumberFormat="0" applyBorder="0" applyAlignment="0" applyProtection="0"/>
    <xf numFmtId="176" fontId="25" fillId="19" borderId="0" applyNumberFormat="0" applyBorder="0" applyAlignment="0" applyProtection="0"/>
    <xf numFmtId="176" fontId="25" fillId="14" borderId="0" applyNumberFormat="0" applyBorder="0" applyAlignment="0" applyProtection="0"/>
    <xf numFmtId="176" fontId="25" fillId="15" borderId="0" applyNumberFormat="0" applyBorder="0" applyAlignment="0" applyProtection="0"/>
    <xf numFmtId="176" fontId="25" fillId="20" borderId="0" applyNumberFormat="0" applyBorder="0" applyAlignment="0" applyProtection="0"/>
    <xf numFmtId="176" fontId="26" fillId="4" borderId="0" applyNumberFormat="0" applyBorder="0" applyAlignment="0" applyProtection="0"/>
    <xf numFmtId="176" fontId="27" fillId="21" borderId="26" applyNumberFormat="0" applyAlignment="0" applyProtection="0"/>
    <xf numFmtId="176" fontId="28" fillId="22" borderId="10" applyNumberFormat="0" applyAlignment="0" applyProtection="0"/>
    <xf numFmtId="3" fontId="2" fillId="0" borderId="0" applyFont="0" applyFill="0" applyBorder="0" applyAlignment="0" applyProtection="0"/>
    <xf numFmtId="176" fontId="29" fillId="0" borderId="0" applyNumberFormat="0" applyFill="0" applyBorder="0" applyAlignment="0" applyProtection="0"/>
    <xf numFmtId="176" fontId="30" fillId="5" borderId="0" applyNumberFormat="0" applyBorder="0" applyAlignment="0" applyProtection="0"/>
    <xf numFmtId="176" fontId="31" fillId="0" borderId="11" applyNumberFormat="0" applyFill="0" applyAlignment="0" applyProtection="0"/>
    <xf numFmtId="176" fontId="32" fillId="0" borderId="12" applyNumberFormat="0" applyFill="0" applyAlignment="0" applyProtection="0"/>
    <xf numFmtId="176" fontId="33" fillId="0" borderId="31" applyNumberFormat="0" applyFill="0" applyAlignment="0" applyProtection="0"/>
    <xf numFmtId="176" fontId="33" fillId="0" borderId="0" applyNumberFormat="0" applyFill="0" applyBorder="0" applyAlignment="0" applyProtection="0"/>
    <xf numFmtId="176" fontId="34" fillId="0" borderId="0" applyNumberFormat="0" applyFill="0" applyBorder="0" applyAlignment="0" applyProtection="0">
      <alignment vertical="top"/>
      <protection locked="0"/>
    </xf>
    <xf numFmtId="176" fontId="35" fillId="8" borderId="26" applyNumberFormat="0" applyAlignment="0" applyProtection="0"/>
    <xf numFmtId="176" fontId="36" fillId="0" borderId="14" applyNumberFormat="0" applyFill="0" applyAlignment="0" applyProtection="0"/>
    <xf numFmtId="176" fontId="37" fillId="23" borderId="0" applyNumberFormat="0" applyBorder="0" applyAlignment="0" applyProtection="0"/>
    <xf numFmtId="176" fontId="2" fillId="24" borderId="27" applyNumberFormat="0" applyFont="0" applyAlignment="0" applyProtection="0"/>
    <xf numFmtId="176" fontId="38" fillId="21" borderId="28" applyNumberFormat="0" applyAlignment="0" applyProtection="0"/>
    <xf numFmtId="176" fontId="39" fillId="0" borderId="0" applyNumberFormat="0" applyFill="0" applyBorder="0" applyAlignment="0" applyProtection="0"/>
    <xf numFmtId="176" fontId="41" fillId="0" borderId="0" applyNumberFormat="0" applyFill="0" applyBorder="0" applyAlignment="0" applyProtection="0"/>
    <xf numFmtId="3" fontId="2" fillId="0" borderId="0" applyFont="0" applyFill="0" applyBorder="0" applyAlignment="0" applyProtection="0"/>
    <xf numFmtId="0" fontId="33" fillId="0" borderId="31" applyNumberFormat="0" applyFill="0" applyAlignment="0" applyProtection="0"/>
    <xf numFmtId="0" fontId="46" fillId="0" borderId="32"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38" fillId="25" borderId="28" applyNumberFormat="0" applyAlignment="0" applyProtection="0"/>
    <xf numFmtId="176" fontId="27" fillId="21" borderId="26" applyNumberFormat="0" applyAlignment="0" applyProtection="0"/>
    <xf numFmtId="176" fontId="35" fillId="8" borderId="26" applyNumberFormat="0" applyAlignment="0" applyProtection="0"/>
    <xf numFmtId="176" fontId="33" fillId="0" borderId="31" applyNumberFormat="0" applyFill="0" applyAlignment="0" applyProtection="0"/>
    <xf numFmtId="176" fontId="35" fillId="8" borderId="26" applyNumberFormat="0" applyAlignment="0" applyProtection="0"/>
    <xf numFmtId="176" fontId="2" fillId="24" borderId="27" applyNumberFormat="0" applyFont="0" applyAlignment="0" applyProtection="0"/>
    <xf numFmtId="176" fontId="38" fillId="21" borderId="28" applyNumberFormat="0" applyAlignment="0" applyProtection="0"/>
    <xf numFmtId="176" fontId="40" fillId="0" borderId="29" applyNumberFormat="0" applyFill="0" applyAlignment="0" applyProtection="0"/>
    <xf numFmtId="0" fontId="2" fillId="24" borderId="27" applyNumberFormat="0" applyFont="0" applyAlignment="0" applyProtection="0"/>
    <xf numFmtId="0" fontId="33" fillId="0" borderId="31" applyNumberFormat="0" applyFill="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1" fillId="0" borderId="0"/>
    <xf numFmtId="0" fontId="24" fillId="24" borderId="27" applyNumberFormat="0" applyFont="0" applyAlignment="0" applyProtection="0"/>
    <xf numFmtId="176" fontId="27" fillId="21"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176"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7" fillId="25" borderId="26" applyNumberForma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176"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1" fillId="0" borderId="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46" fillId="0" borderId="32"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176" fontId="38" fillId="21" borderId="28" applyNumberFormat="0" applyAlignment="0" applyProtection="0"/>
    <xf numFmtId="0" fontId="27" fillId="21" borderId="26" applyNumberFormat="0" applyAlignment="0" applyProtection="0"/>
    <xf numFmtId="43" fontId="1" fillId="0" borderId="0" applyFont="0" applyFill="0" applyBorder="0" applyAlignment="0" applyProtection="0"/>
    <xf numFmtId="0" fontId="40" fillId="0" borderId="29" applyNumberFormat="0" applyFill="0" applyAlignment="0" applyProtection="0"/>
    <xf numFmtId="0" fontId="2" fillId="24" borderId="27" applyNumberFormat="0" applyFont="0" applyAlignment="0" applyProtection="0"/>
    <xf numFmtId="0" fontId="24"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0" fontId="24"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5" borderId="26" applyNumberFormat="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38" fillId="25"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5"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43" fontId="1" fillId="0" borderId="0" applyFont="0" applyFill="0" applyBorder="0" applyAlignment="0" applyProtection="0"/>
    <xf numFmtId="0" fontId="52" fillId="0" borderId="0" applyNumberFormat="0" applyFill="0" applyBorder="0" applyAlignment="0" applyProtection="0"/>
    <xf numFmtId="176" fontId="27" fillId="21" borderId="26" applyNumberFormat="0" applyAlignment="0" applyProtection="0"/>
    <xf numFmtId="176" fontId="28" fillId="22" borderId="10" applyNumberFormat="0" applyAlignment="0" applyProtection="0"/>
    <xf numFmtId="3" fontId="2" fillId="0" borderId="0" applyFont="0" applyFill="0" applyBorder="0" applyAlignment="0" applyProtection="0"/>
    <xf numFmtId="176" fontId="31" fillId="0" borderId="11" applyNumberFormat="0" applyFill="0" applyAlignment="0" applyProtection="0"/>
    <xf numFmtId="176" fontId="32" fillId="0" borderId="12" applyNumberFormat="0" applyFill="0" applyAlignment="0" applyProtection="0"/>
    <xf numFmtId="176" fontId="33" fillId="0" borderId="31" applyNumberFormat="0" applyFill="0" applyAlignment="0" applyProtection="0"/>
    <xf numFmtId="176" fontId="34" fillId="0" borderId="0" applyNumberFormat="0" applyFill="0" applyBorder="0" applyAlignment="0" applyProtection="0">
      <alignment vertical="top"/>
      <protection locked="0"/>
    </xf>
    <xf numFmtId="176" fontId="35" fillId="8" borderId="26" applyNumberFormat="0" applyAlignment="0" applyProtection="0"/>
    <xf numFmtId="176" fontId="36" fillId="0" borderId="14" applyNumberFormat="0" applyFill="0" applyAlignment="0" applyProtection="0"/>
    <xf numFmtId="176" fontId="2" fillId="24" borderId="27" applyNumberFormat="0" applyFont="0" applyAlignment="0" applyProtection="0"/>
    <xf numFmtId="176" fontId="38" fillId="21" borderId="28" applyNumberFormat="0" applyAlignment="0" applyProtection="0"/>
    <xf numFmtId="176" fontId="40" fillId="0" borderId="29" applyNumberFormat="0" applyFill="0" applyAlignment="0" applyProtection="0"/>
    <xf numFmtId="0" fontId="2" fillId="24" borderId="27" applyNumberFormat="0" applyFont="0" applyAlignment="0" applyProtection="0"/>
    <xf numFmtId="0" fontId="1" fillId="0" borderId="0"/>
    <xf numFmtId="0" fontId="36" fillId="0" borderId="14" applyNumberFormat="0" applyFill="0" applyAlignment="0" applyProtection="0"/>
    <xf numFmtId="0" fontId="2" fillId="24" borderId="27" applyNumberFormat="0" applyFont="0" applyAlignment="0" applyProtection="0"/>
    <xf numFmtId="0" fontId="28" fillId="22" borderId="10" applyNumberFormat="0" applyAlignment="0" applyProtection="0"/>
    <xf numFmtId="0" fontId="38" fillId="21" borderId="28" applyNumberFormat="0" applyAlignment="0" applyProtection="0"/>
    <xf numFmtId="176" fontId="36" fillId="0" borderId="14" applyNumberFormat="0" applyFill="0" applyAlignment="0" applyProtection="0"/>
    <xf numFmtId="0" fontId="1" fillId="0" borderId="0"/>
    <xf numFmtId="0" fontId="38" fillId="21" borderId="28" applyNumberFormat="0" applyAlignment="0" applyProtection="0"/>
    <xf numFmtId="0" fontId="40" fillId="0" borderId="29" applyNumberFormat="0" applyFill="0" applyAlignment="0" applyProtection="0"/>
    <xf numFmtId="43" fontId="1" fillId="0" borderId="0" applyFont="0" applyFill="0" applyBorder="0" applyAlignment="0" applyProtection="0"/>
    <xf numFmtId="0" fontId="36" fillId="0" borderId="14" applyNumberFormat="0" applyFill="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1" fillId="0" borderId="0"/>
    <xf numFmtId="43" fontId="1" fillId="0" borderId="0" applyFont="0" applyFill="0" applyBorder="0" applyAlignment="0" applyProtection="0"/>
    <xf numFmtId="0" fontId="1" fillId="0" borderId="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1" fillId="0" borderId="0"/>
    <xf numFmtId="43" fontId="1" fillId="0" borderId="0" applyFont="0" applyFill="0" applyBorder="0" applyAlignment="0" applyProtection="0"/>
    <xf numFmtId="0" fontId="1" fillId="0" borderId="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38" fillId="25" borderId="28" applyNumberFormat="0" applyAlignment="0" applyProtection="0"/>
    <xf numFmtId="176" fontId="27" fillId="21" borderId="26" applyNumberFormat="0" applyAlignment="0" applyProtection="0"/>
    <xf numFmtId="176" fontId="35" fillId="8" borderId="26" applyNumberFormat="0" applyAlignment="0" applyProtection="0"/>
    <xf numFmtId="176" fontId="35" fillId="8" borderId="26" applyNumberFormat="0" applyAlignment="0" applyProtection="0"/>
    <xf numFmtId="176" fontId="2" fillId="24" borderId="27" applyNumberFormat="0" applyFont="0" applyAlignment="0" applyProtection="0"/>
    <xf numFmtId="176" fontId="38" fillId="21" borderId="28" applyNumberFormat="0" applyAlignment="0" applyProtection="0"/>
    <xf numFmtId="176" fontId="40" fillId="0" borderId="29" applyNumberFormat="0" applyFill="0" applyAlignment="0" applyProtection="0"/>
    <xf numFmtId="0" fontId="2" fillId="24" borderId="27" applyNumberFormat="0" applyFont="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1" fillId="0" borderId="0"/>
    <xf numFmtId="0" fontId="24" fillId="24" borderId="27" applyNumberFormat="0" applyFont="0" applyAlignment="0" applyProtection="0"/>
    <xf numFmtId="176" fontId="27" fillId="21"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176"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7" fillId="25" borderId="26" applyNumberForma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176"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1" fillId="0" borderId="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176" fontId="38" fillId="21" borderId="28" applyNumberFormat="0" applyAlignment="0" applyProtection="0"/>
    <xf numFmtId="0" fontId="27" fillId="21" borderId="26" applyNumberFormat="0" applyAlignment="0" applyProtection="0"/>
    <xf numFmtId="43" fontId="1" fillId="0" borderId="0" applyFont="0" applyFill="0" applyBorder="0" applyAlignment="0" applyProtection="0"/>
    <xf numFmtId="0" fontId="40" fillId="0" borderId="29" applyNumberFormat="0" applyFill="0" applyAlignment="0" applyProtection="0"/>
    <xf numFmtId="0" fontId="2" fillId="24" borderId="27" applyNumberFormat="0" applyFont="0" applyAlignment="0" applyProtection="0"/>
    <xf numFmtId="0" fontId="24"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0" fontId="24"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5" borderId="26" applyNumberFormat="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38" fillId="25"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176" fontId="28" fillId="22" borderId="10" applyNumberForma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5"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1" fillId="0" borderId="0"/>
    <xf numFmtId="43" fontId="1" fillId="0" borderId="0" applyFont="0" applyFill="0" applyBorder="0" applyAlignment="0" applyProtection="0"/>
    <xf numFmtId="0" fontId="1" fillId="0" borderId="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43" fontId="1" fillId="0" borderId="0" applyFont="0" applyFill="0" applyBorder="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8" fillId="25" borderId="28" applyNumberFormat="0" applyAlignment="0" applyProtection="0"/>
    <xf numFmtId="0" fontId="35" fillId="8"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38" fillId="25" borderId="28" applyNumberFormat="0" applyAlignment="0" applyProtection="0"/>
    <xf numFmtId="0" fontId="27" fillId="21" borderId="26" applyNumberFormat="0" applyAlignment="0" applyProtection="0"/>
    <xf numFmtId="176" fontId="27" fillId="21" borderId="26" applyNumberFormat="0" applyAlignment="0" applyProtection="0"/>
    <xf numFmtId="0" fontId="38" fillId="25"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38" fillId="25" borderId="28" applyNumberFormat="0" applyAlignment="0" applyProtection="0"/>
    <xf numFmtId="176"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176"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7" fillId="25"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4"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8" fillId="25"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5"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38" fillId="21" borderId="28" applyNumberForma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2" fillId="24" borderId="27" applyNumberFormat="0" applyFont="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29" applyNumberFormat="0" applyFill="0" applyAlignment="0" applyProtection="0"/>
    <xf numFmtId="0" fontId="38" fillId="25" borderId="28" applyNumberFormat="0" applyAlignment="0" applyProtection="0"/>
    <xf numFmtId="0" fontId="27" fillId="21"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27" fillId="25" borderId="26" applyNumberFormat="0" applyAlignment="0" applyProtection="0"/>
    <xf numFmtId="0" fontId="38" fillId="25" borderId="28"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5" borderId="26" applyNumberFormat="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5" borderId="28" applyNumberFormat="0" applyAlignment="0" applyProtection="0"/>
    <xf numFmtId="0" fontId="35" fillId="8"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3" fontId="2" fillId="0" borderId="0" applyFont="0" applyFill="0" applyBorder="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38" fillId="25"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38" fillId="25" borderId="28" applyNumberFormat="0" applyAlignment="0" applyProtection="0"/>
    <xf numFmtId="176" fontId="27" fillId="21" borderId="26" applyNumberFormat="0" applyAlignment="0" applyProtection="0"/>
    <xf numFmtId="176" fontId="35" fillId="8" borderId="26" applyNumberFormat="0" applyAlignment="0" applyProtection="0"/>
    <xf numFmtId="0" fontId="27" fillId="25" borderId="26" applyNumberFormat="0" applyAlignment="0" applyProtection="0"/>
    <xf numFmtId="176" fontId="35" fillId="8" borderId="26" applyNumberFormat="0" applyAlignment="0" applyProtection="0"/>
    <xf numFmtId="176" fontId="2" fillId="24" borderId="27" applyNumberFormat="0" applyFont="0" applyAlignment="0" applyProtection="0"/>
    <xf numFmtId="176" fontId="38" fillId="21" borderId="28" applyNumberFormat="0" applyAlignment="0" applyProtection="0"/>
    <xf numFmtId="176" fontId="40" fillId="0" borderId="29"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4" fillId="24" borderId="27" applyNumberFormat="0" applyFont="0" applyAlignment="0" applyProtection="0"/>
    <xf numFmtId="176" fontId="27" fillId="21"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176"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7" fillId="25" borderId="26" applyNumberForma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176"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5" borderId="28" applyNumberForma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176" fontId="38" fillId="21" borderId="28" applyNumberFormat="0" applyAlignment="0" applyProtection="0"/>
    <xf numFmtId="0" fontId="27" fillId="21"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4"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4"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24" fillId="24" borderId="27" applyNumberFormat="0" applyFont="0" applyAlignment="0" applyProtection="0"/>
    <xf numFmtId="0" fontId="38" fillId="25" borderId="28" applyNumberForma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0" fontId="24"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5" borderId="26" applyNumberFormat="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38" fillId="25"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38" fillId="25"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5"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27" fillId="21" borderId="26" applyNumberFormat="0" applyAlignment="0" applyProtection="0"/>
    <xf numFmtId="0" fontId="38" fillId="25" borderId="28" applyNumberFormat="0" applyAlignment="0" applyProtection="0"/>
    <xf numFmtId="0" fontId="38" fillId="25" borderId="28"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38" fillId="25" borderId="28" applyNumberFormat="0" applyAlignment="0" applyProtection="0"/>
    <xf numFmtId="0" fontId="38" fillId="25" borderId="28" applyNumberForma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8" fillId="25"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4" fillId="24" borderId="27" applyNumberFormat="0" applyFont="0" applyAlignment="0" applyProtection="0"/>
    <xf numFmtId="0" fontId="38" fillId="25" borderId="28" applyNumberFormat="0" applyAlignment="0" applyProtection="0"/>
    <xf numFmtId="0" fontId="24"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38" fillId="25" borderId="28" applyNumberForma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38" fillId="25" borderId="28"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4"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5" borderId="26" applyNumberFormat="0" applyAlignment="0" applyProtection="0"/>
    <xf numFmtId="0" fontId="27" fillId="25" borderId="26" applyNumberForma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30" applyNumberFormat="0" applyFill="0" applyAlignment="0" applyProtection="0"/>
    <xf numFmtId="0" fontId="38" fillId="21" borderId="28" applyNumberFormat="0" applyAlignment="0" applyProtection="0"/>
    <xf numFmtId="0" fontId="27" fillId="21"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35" fillId="8" borderId="26" applyNumberFormat="0" applyAlignment="0" applyProtection="0"/>
    <xf numFmtId="0" fontId="27" fillId="25" borderId="26" applyNumberFormat="0" applyAlignment="0" applyProtection="0"/>
    <xf numFmtId="0" fontId="27" fillId="25"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38" fillId="25"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38" fillId="25" borderId="28" applyNumberFormat="0" applyAlignment="0" applyProtection="0"/>
    <xf numFmtId="0" fontId="35" fillId="8" borderId="26" applyNumberFormat="0" applyAlignment="0" applyProtection="0"/>
    <xf numFmtId="0" fontId="38" fillId="25" borderId="28" applyNumberFormat="0" applyAlignment="0" applyProtection="0"/>
    <xf numFmtId="0" fontId="27" fillId="21"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5" borderId="28" applyNumberFormat="0" applyAlignment="0" applyProtection="0"/>
    <xf numFmtId="0" fontId="38" fillId="21" borderId="28" applyNumberFormat="0" applyAlignment="0" applyProtection="0"/>
    <xf numFmtId="0" fontId="35" fillId="8" borderId="26" applyNumberFormat="0" applyAlignment="0" applyProtection="0"/>
    <xf numFmtId="0" fontId="38" fillId="25" borderId="28" applyNumberFormat="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29" applyNumberFormat="0" applyFill="0" applyAlignment="0" applyProtection="0"/>
    <xf numFmtId="176"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27" fillId="25"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7" fillId="25" borderId="26" applyNumberFormat="0" applyAlignment="0" applyProtection="0"/>
    <xf numFmtId="0" fontId="27" fillId="25"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5" borderId="28"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4"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40" fillId="0" borderId="30" applyNumberFormat="0" applyFill="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7" fillId="25"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24"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24"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38" fillId="21" borderId="28" applyNumberFormat="0" applyAlignment="0" applyProtection="0"/>
    <xf numFmtId="0" fontId="38" fillId="25"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8" fillId="21" borderId="28" applyNumberFormat="0" applyAlignment="0" applyProtection="0"/>
    <xf numFmtId="0" fontId="24"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5" borderId="28"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176"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 fillId="24" borderId="27" applyNumberFormat="0" applyFont="0" applyAlignment="0" applyProtection="0"/>
    <xf numFmtId="0" fontId="27" fillId="25" borderId="26" applyNumberFormat="0" applyAlignment="0" applyProtection="0"/>
    <xf numFmtId="0" fontId="38" fillId="25" borderId="28" applyNumberFormat="0" applyAlignment="0" applyProtection="0"/>
    <xf numFmtId="0" fontId="38" fillId="25"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38" fillId="25" borderId="28"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7" fillId="25" borderId="26" applyNumberFormat="0" applyAlignment="0" applyProtection="0"/>
    <xf numFmtId="176" fontId="35" fillId="8" borderId="26" applyNumberFormat="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8" fillId="25"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5"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4"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8" fillId="21"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38" fillId="25" borderId="28" applyNumberFormat="0" applyAlignment="0" applyProtection="0"/>
    <xf numFmtId="0" fontId="24" fillId="24" borderId="27" applyNumberFormat="0" applyFont="0" applyAlignment="0" applyProtection="0"/>
    <xf numFmtId="0" fontId="35" fillId="8"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7" fillId="25" borderId="26" applyNumberFormat="0" applyAlignment="0" applyProtection="0"/>
    <xf numFmtId="0" fontId="35" fillId="8" borderId="26" applyNumberFormat="0" applyAlignment="0" applyProtection="0"/>
    <xf numFmtId="0" fontId="35" fillId="8"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38" fillId="25"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35" fillId="8"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4" fillId="24" borderId="27" applyNumberFormat="0" applyFont="0" applyAlignment="0" applyProtection="0"/>
    <xf numFmtId="0" fontId="35" fillId="8" borderId="26" applyNumberFormat="0" applyAlignment="0" applyProtection="0"/>
    <xf numFmtId="0" fontId="38" fillId="25" borderId="28" applyNumberFormat="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27" fillId="25" borderId="26" applyNumberFormat="0" applyAlignment="0" applyProtection="0"/>
    <xf numFmtId="0" fontId="27" fillId="25"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24" fillId="24" borderId="27" applyNumberFormat="0" applyFont="0" applyAlignment="0" applyProtection="0"/>
    <xf numFmtId="0" fontId="24"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7" fillId="25"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27" fillId="21" borderId="26" applyNumberFormat="0" applyAlignment="0" applyProtection="0"/>
    <xf numFmtId="0" fontId="27" fillId="25" borderId="26" applyNumberFormat="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8" fillId="25" borderId="28" applyNumberFormat="0" applyAlignment="0" applyProtection="0"/>
    <xf numFmtId="0" fontId="38" fillId="25"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38" fillId="25"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7" fillId="21" borderId="26" applyNumberFormat="0" applyAlignment="0" applyProtection="0"/>
    <xf numFmtId="0" fontId="38" fillId="25"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27" fillId="25" borderId="26" applyNumberFormat="0" applyAlignment="0" applyProtection="0"/>
    <xf numFmtId="0" fontId="35" fillId="8"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38" fillId="25"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5" borderId="28" applyNumberFormat="0" applyAlignment="0" applyProtection="0"/>
    <xf numFmtId="0" fontId="38" fillId="25" borderId="28" applyNumberFormat="0" applyAlignment="0" applyProtection="0"/>
    <xf numFmtId="0" fontId="40" fillId="0" borderId="30"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8" fillId="25"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27" fillId="25" borderId="26" applyNumberForma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38" fillId="25" borderId="28" applyNumberFormat="0" applyAlignment="0" applyProtection="0"/>
    <xf numFmtId="0" fontId="38" fillId="21" borderId="28" applyNumberFormat="0" applyAlignment="0" applyProtection="0"/>
    <xf numFmtId="0" fontId="35" fillId="8" borderId="26" applyNumberFormat="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27" fillId="25"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5"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4"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38" fillId="25"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7" fillId="25" borderId="26" applyNumberFormat="0" applyAlignment="0" applyProtection="0"/>
    <xf numFmtId="0" fontId="27" fillId="21" borderId="26" applyNumberFormat="0" applyAlignment="0" applyProtection="0"/>
    <xf numFmtId="0" fontId="27" fillId="25" borderId="26" applyNumberFormat="0" applyAlignment="0" applyProtection="0"/>
    <xf numFmtId="0" fontId="27" fillId="21" borderId="26" applyNumberForma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176"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5"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5" borderId="28" applyNumberFormat="0" applyAlignment="0" applyProtection="0"/>
    <xf numFmtId="0" fontId="38" fillId="21" borderId="28" applyNumberFormat="0" applyAlignment="0" applyProtection="0"/>
    <xf numFmtId="0" fontId="38" fillId="25" borderId="28" applyNumberFormat="0" applyAlignment="0" applyProtection="0"/>
    <xf numFmtId="0" fontId="38" fillId="21" borderId="28" applyNumberFormat="0" applyAlignment="0" applyProtection="0"/>
    <xf numFmtId="0" fontId="27" fillId="25" borderId="26" applyNumberFormat="0" applyAlignment="0" applyProtection="0"/>
    <xf numFmtId="0" fontId="38" fillId="25" borderId="28" applyNumberFormat="0" applyAlignment="0" applyProtection="0"/>
    <xf numFmtId="0" fontId="40" fillId="0" borderId="30"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176"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27" fillId="25" borderId="26" applyNumberForma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27" fillId="25"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4"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5" borderId="26" applyNumberFormat="0" applyAlignment="0" applyProtection="0"/>
    <xf numFmtId="0" fontId="27" fillId="25"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24"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38" fillId="21"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35" fillId="8"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176" fontId="2"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24"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24"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35" fillId="8" borderId="26" applyNumberFormat="0" applyAlignment="0" applyProtection="0"/>
    <xf numFmtId="0" fontId="38" fillId="25"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5" fillId="8" borderId="26" applyNumberFormat="0" applyAlignment="0" applyProtection="0"/>
    <xf numFmtId="0" fontId="27" fillId="25" borderId="26" applyNumberFormat="0" applyAlignment="0" applyProtection="0"/>
    <xf numFmtId="0" fontId="35" fillId="8" borderId="26" applyNumberFormat="0" applyAlignment="0" applyProtection="0"/>
    <xf numFmtId="0" fontId="35" fillId="8" borderId="26" applyNumberFormat="0" applyAlignment="0" applyProtection="0"/>
    <xf numFmtId="0" fontId="35" fillId="8"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40" fillId="0" borderId="29" applyNumberFormat="0" applyFill="0" applyAlignment="0" applyProtection="0"/>
    <xf numFmtId="0" fontId="38" fillId="25" borderId="28" applyNumberFormat="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7" fillId="25"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8" fillId="25" borderId="28" applyNumberFormat="0" applyAlignment="0" applyProtection="0"/>
    <xf numFmtId="0" fontId="38" fillId="21" borderId="28" applyNumberFormat="0" applyAlignment="0" applyProtection="0"/>
    <xf numFmtId="0" fontId="38" fillId="25"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27" fillId="25" borderId="26" applyNumberFormat="0" applyAlignment="0" applyProtection="0"/>
    <xf numFmtId="3" fontId="2" fillId="0" borderId="0" applyFont="0" applyFill="0" applyBorder="0" applyAlignment="0" applyProtection="0"/>
    <xf numFmtId="0" fontId="27" fillId="21"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40" fillId="0" borderId="30"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27" fillId="25" borderId="26"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7" fillId="25"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7" fillId="21"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38" fillId="25"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5"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5" borderId="26" applyNumberFormat="0" applyAlignment="0" applyProtection="0"/>
    <xf numFmtId="0" fontId="35" fillId="8" borderId="26" applyNumberFormat="0" applyAlignment="0" applyProtection="0"/>
    <xf numFmtId="0" fontId="38" fillId="25" borderId="28" applyNumberFormat="0" applyAlignment="0" applyProtection="0"/>
    <xf numFmtId="0" fontId="24"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38" fillId="25"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8" fillId="25"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27" fillId="25"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24"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5"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38" fillId="21" borderId="28" applyNumberFormat="0" applyAlignment="0" applyProtection="0"/>
    <xf numFmtId="0" fontId="38" fillId="25" borderId="28" applyNumberFormat="0" applyAlignment="0" applyProtection="0"/>
    <xf numFmtId="0" fontId="38" fillId="25" borderId="28" applyNumberFormat="0" applyAlignment="0" applyProtection="0"/>
    <xf numFmtId="0" fontId="38" fillId="25"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4" borderId="27" applyNumberFormat="0" applyFont="0" applyAlignment="0" applyProtection="0"/>
    <xf numFmtId="0" fontId="38" fillId="25"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176" fontId="40" fillId="0" borderId="29" applyNumberFormat="0" applyFill="0" applyAlignment="0" applyProtection="0"/>
    <xf numFmtId="0" fontId="27" fillId="25" borderId="26" applyNumberForma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7" fillId="25" borderId="26" applyNumberFormat="0" applyAlignment="0" applyProtection="0"/>
    <xf numFmtId="0" fontId="27" fillId="21" borderId="26" applyNumberFormat="0" applyAlignment="0" applyProtection="0"/>
    <xf numFmtId="0" fontId="38" fillId="21" borderId="28" applyNumberFormat="0" applyAlignment="0" applyProtection="0"/>
    <xf numFmtId="0" fontId="27" fillId="25" borderId="26" applyNumberFormat="0" applyAlignment="0" applyProtection="0"/>
    <xf numFmtId="0" fontId="27" fillId="21"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35" fillId="8" borderId="26" applyNumberFormat="0" applyAlignment="0" applyProtection="0"/>
    <xf numFmtId="0" fontId="27" fillId="21" borderId="26" applyNumberFormat="0" applyAlignment="0" applyProtection="0"/>
    <xf numFmtId="0" fontId="38" fillId="25" borderId="28" applyNumberFormat="0" applyAlignment="0" applyProtection="0"/>
    <xf numFmtId="0" fontId="38" fillId="25" borderId="28" applyNumberFormat="0" applyAlignment="0" applyProtection="0"/>
    <xf numFmtId="176" fontId="35" fillId="8"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5" borderId="28" applyNumberFormat="0" applyAlignment="0" applyProtection="0"/>
    <xf numFmtId="0" fontId="27" fillId="25" borderId="26" applyNumberFormat="0" applyAlignment="0" applyProtection="0"/>
    <xf numFmtId="0" fontId="27" fillId="25" borderId="26" applyNumberFormat="0" applyAlignment="0" applyProtection="0"/>
    <xf numFmtId="0" fontId="38" fillId="21" borderId="28" applyNumberFormat="0" applyAlignment="0" applyProtection="0"/>
    <xf numFmtId="0" fontId="35" fillId="8" borderId="26" applyNumberFormat="0" applyAlignment="0" applyProtection="0"/>
    <xf numFmtId="0" fontId="27" fillId="25"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38" fillId="21" borderId="28" applyNumberFormat="0" applyAlignment="0" applyProtection="0"/>
    <xf numFmtId="176"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7" fillId="25"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0" fontId="24"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5" borderId="26" applyNumberFormat="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38" fillId="25"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24"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38" fillId="21"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4" fillId="24" borderId="27" applyNumberFormat="0" applyFont="0" applyAlignment="0" applyProtection="0"/>
    <xf numFmtId="0" fontId="38" fillId="25" borderId="28" applyNumberFormat="0" applyAlignment="0" applyProtection="0"/>
    <xf numFmtId="0" fontId="35" fillId="8" borderId="26" applyNumberFormat="0" applyAlignment="0" applyProtection="0"/>
    <xf numFmtId="0" fontId="35" fillId="8" borderId="26" applyNumberFormat="0" applyAlignment="0" applyProtection="0"/>
    <xf numFmtId="0" fontId="38" fillId="25" borderId="28" applyNumberFormat="0" applyAlignment="0" applyProtection="0"/>
    <xf numFmtId="0" fontId="38" fillId="25"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4"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8" fillId="25" borderId="28" applyNumberFormat="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7" fillId="25" borderId="26" applyNumberFormat="0" applyAlignment="0" applyProtection="0"/>
    <xf numFmtId="0" fontId="27" fillId="25" borderId="26"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38" fillId="25"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38" fillId="21" borderId="28" applyNumberFormat="0" applyAlignment="0" applyProtection="0"/>
    <xf numFmtId="0" fontId="27" fillId="25" borderId="26" applyNumberFormat="0" applyAlignment="0" applyProtection="0"/>
    <xf numFmtId="0" fontId="38" fillId="25"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4"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35" fillId="8" borderId="26" applyNumberFormat="0" applyAlignment="0" applyProtection="0"/>
    <xf numFmtId="0" fontId="38" fillId="25" borderId="28"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35" fillId="8" borderId="26" applyNumberFormat="0" applyAlignment="0" applyProtection="0"/>
    <xf numFmtId="0" fontId="38" fillId="25" borderId="28" applyNumberFormat="0" applyAlignment="0" applyProtection="0"/>
    <xf numFmtId="0" fontId="27" fillId="25" borderId="26" applyNumberFormat="0" applyAlignment="0" applyProtection="0"/>
    <xf numFmtId="0" fontId="27" fillId="21" borderId="26" applyNumberFormat="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38" fillId="25"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24"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5" borderId="28" applyNumberFormat="0" applyAlignment="0" applyProtection="0"/>
    <xf numFmtId="0" fontId="38" fillId="25" borderId="28" applyNumberFormat="0" applyAlignment="0" applyProtection="0"/>
    <xf numFmtId="0" fontId="24" fillId="24" borderId="27" applyNumberFormat="0" applyFont="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35" fillId="8"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38" fillId="25" borderId="28" applyNumberFormat="0" applyAlignment="0" applyProtection="0"/>
    <xf numFmtId="0" fontId="35" fillId="8" borderId="26" applyNumberFormat="0" applyAlignment="0" applyProtection="0"/>
    <xf numFmtId="0" fontId="27" fillId="21" borderId="26" applyNumberFormat="0" applyAlignment="0" applyProtection="0"/>
    <xf numFmtId="0" fontId="27" fillId="25"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4"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7" fillId="21" borderId="26" applyNumberFormat="0" applyAlignment="0" applyProtection="0"/>
    <xf numFmtId="0" fontId="27" fillId="25"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38" fillId="25" borderId="28" applyNumberFormat="0" applyAlignment="0" applyProtection="0"/>
    <xf numFmtId="0" fontId="27" fillId="25" borderId="26"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27" fillId="25"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5" fillId="8" borderId="26" applyNumberForma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176" fontId="2"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5"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3" fontId="2" fillId="0" borderId="0" applyFont="0" applyFill="0" applyBorder="0" applyAlignment="0" applyProtection="0"/>
    <xf numFmtId="0" fontId="2" fillId="24" borderId="27" applyNumberFormat="0" applyFont="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27" fillId="25"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4" fillId="24" borderId="27" applyNumberFormat="0" applyFont="0" applyAlignment="0" applyProtection="0"/>
    <xf numFmtId="0" fontId="35" fillId="8" borderId="26" applyNumberFormat="0" applyAlignment="0" applyProtection="0"/>
    <xf numFmtId="176" fontId="27" fillId="21" borderId="26" applyNumberFormat="0" applyAlignment="0" applyProtection="0"/>
    <xf numFmtId="176" fontId="35" fillId="8" borderId="26" applyNumberFormat="0" applyAlignment="0" applyProtection="0"/>
    <xf numFmtId="176" fontId="33" fillId="0" borderId="31" applyNumberFormat="0" applyFill="0" applyAlignment="0" applyProtection="0"/>
    <xf numFmtId="176" fontId="35" fillId="8" borderId="26" applyNumberFormat="0" applyAlignment="0" applyProtection="0"/>
    <xf numFmtId="176" fontId="2" fillId="24" borderId="27" applyNumberFormat="0" applyFont="0" applyAlignment="0" applyProtection="0"/>
    <xf numFmtId="0" fontId="2" fillId="24" borderId="27" applyNumberFormat="0" applyFont="0" applyAlignment="0" applyProtection="0"/>
    <xf numFmtId="0" fontId="33" fillId="0" borderId="31" applyNumberFormat="0" applyFill="0" applyAlignment="0" applyProtection="0"/>
    <xf numFmtId="0" fontId="27" fillId="25"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176"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7" fillId="25" borderId="26" applyNumberFormat="0" applyAlignment="0" applyProtection="0"/>
    <xf numFmtId="0" fontId="35" fillId="8" borderId="26" applyNumberFormat="0" applyAlignment="0" applyProtection="0"/>
    <xf numFmtId="0" fontId="27" fillId="21" borderId="26" applyNumberFormat="0" applyAlignment="0" applyProtection="0"/>
    <xf numFmtId="176"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46" fillId="0" borderId="32"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38" fillId="21" borderId="28"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0" fontId="24"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5" borderId="26" applyNumberFormat="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38" fillId="25"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5"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176" fontId="27" fillId="21" borderId="26" applyNumberFormat="0" applyAlignment="0" applyProtection="0"/>
    <xf numFmtId="176" fontId="33" fillId="0" borderId="31" applyNumberFormat="0" applyFill="0" applyAlignment="0" applyProtection="0"/>
    <xf numFmtId="176" fontId="35" fillId="8" borderId="26" applyNumberFormat="0" applyAlignment="0" applyProtection="0"/>
    <xf numFmtId="176" fontId="2" fillId="24" borderId="27" applyNumberFormat="0" applyFont="0" applyAlignment="0" applyProtection="0"/>
    <xf numFmtId="176" fontId="38" fillId="21" borderId="28" applyNumberFormat="0" applyAlignment="0" applyProtection="0"/>
    <xf numFmtId="176"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38" fillId="25" borderId="28" applyNumberFormat="0" applyAlignment="0" applyProtection="0"/>
    <xf numFmtId="176" fontId="27" fillId="21" borderId="26" applyNumberFormat="0" applyAlignment="0" applyProtection="0"/>
    <xf numFmtId="176" fontId="35" fillId="8" borderId="26" applyNumberFormat="0" applyAlignment="0" applyProtection="0"/>
    <xf numFmtId="176" fontId="35" fillId="8" borderId="26" applyNumberFormat="0" applyAlignment="0" applyProtection="0"/>
    <xf numFmtId="176" fontId="2" fillId="24" borderId="27" applyNumberFormat="0" applyFont="0" applyAlignment="0" applyProtection="0"/>
    <xf numFmtId="176" fontId="38" fillId="21" borderId="28" applyNumberFormat="0" applyAlignment="0" applyProtection="0"/>
    <xf numFmtId="176" fontId="40" fillId="0" borderId="29" applyNumberFormat="0" applyFill="0" applyAlignment="0" applyProtection="0"/>
    <xf numFmtId="0" fontId="2" fillId="24" borderId="27" applyNumberFormat="0" applyFont="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176" fontId="27" fillId="21"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176"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7" fillId="25" borderId="26" applyNumberForma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176"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176"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4"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0" fontId="24"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5" borderId="26" applyNumberFormat="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38" fillId="25"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5"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8" fillId="25" borderId="28" applyNumberFormat="0" applyAlignment="0" applyProtection="0"/>
    <xf numFmtId="0" fontId="35" fillId="8"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38" fillId="25" borderId="28" applyNumberFormat="0" applyAlignment="0" applyProtection="0"/>
    <xf numFmtId="0" fontId="27" fillId="21" borderId="26" applyNumberFormat="0" applyAlignment="0" applyProtection="0"/>
    <xf numFmtId="176" fontId="27" fillId="21" borderId="26" applyNumberFormat="0" applyAlignment="0" applyProtection="0"/>
    <xf numFmtId="0" fontId="38" fillId="25"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38" fillId="25" borderId="28" applyNumberFormat="0" applyAlignment="0" applyProtection="0"/>
    <xf numFmtId="176" fontId="35" fillId="8" borderId="26" applyNumberFormat="0" applyAlignment="0" applyProtection="0"/>
    <xf numFmtId="0" fontId="27" fillId="25" borderId="26" applyNumberFormat="0" applyAlignment="0" applyProtection="0"/>
    <xf numFmtId="176" fontId="2" fillId="24" borderId="27" applyNumberFormat="0" applyFont="0" applyAlignment="0" applyProtection="0"/>
    <xf numFmtId="176" fontId="38" fillId="21" borderId="28" applyNumberFormat="0" applyAlignment="0" applyProtection="0"/>
    <xf numFmtId="0" fontId="24" fillId="24" borderId="27" applyNumberFormat="0" applyFont="0" applyAlignment="0" applyProtection="0"/>
    <xf numFmtId="0" fontId="40" fillId="0" borderId="30" applyNumberFormat="0" applyFill="0" applyAlignment="0" applyProtection="0"/>
    <xf numFmtId="176"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7" fillId="25"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4"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8" fillId="25"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5"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38" fillId="21" borderId="28" applyNumberForma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2" fillId="24" borderId="27" applyNumberFormat="0" applyFont="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29" applyNumberFormat="0" applyFill="0" applyAlignment="0" applyProtection="0"/>
    <xf numFmtId="0" fontId="38" fillId="25" borderId="28" applyNumberFormat="0" applyAlignment="0" applyProtection="0"/>
    <xf numFmtId="0" fontId="27" fillId="21"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27" fillId="25" borderId="26" applyNumberFormat="0" applyAlignment="0" applyProtection="0"/>
    <xf numFmtId="0" fontId="38" fillId="25" borderId="28"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5" borderId="26" applyNumberFormat="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5" borderId="28" applyNumberFormat="0" applyAlignment="0" applyProtection="0"/>
    <xf numFmtId="0" fontId="35" fillId="8"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38" fillId="25"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38" fillId="25" borderId="28" applyNumberFormat="0" applyAlignment="0" applyProtection="0"/>
    <xf numFmtId="176" fontId="27" fillId="21" borderId="26" applyNumberFormat="0" applyAlignment="0" applyProtection="0"/>
    <xf numFmtId="176" fontId="35" fillId="8" borderId="26" applyNumberFormat="0" applyAlignment="0" applyProtection="0"/>
    <xf numFmtId="0" fontId="27" fillId="25" borderId="26" applyNumberFormat="0" applyAlignment="0" applyProtection="0"/>
    <xf numFmtId="176" fontId="35" fillId="8" borderId="26" applyNumberFormat="0" applyAlignment="0" applyProtection="0"/>
    <xf numFmtId="176" fontId="2" fillId="24" borderId="27" applyNumberFormat="0" applyFont="0" applyAlignment="0" applyProtection="0"/>
    <xf numFmtId="176" fontId="38" fillId="21" borderId="28" applyNumberFormat="0" applyAlignment="0" applyProtection="0"/>
    <xf numFmtId="176" fontId="40" fillId="0" borderId="29"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4" fillId="24" borderId="27" applyNumberFormat="0" applyFont="0" applyAlignment="0" applyProtection="0"/>
    <xf numFmtId="176" fontId="27" fillId="21"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176"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7" fillId="25" borderId="26" applyNumberForma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176"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5" borderId="28" applyNumberForma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176" fontId="38" fillId="21" borderId="28" applyNumberFormat="0" applyAlignment="0" applyProtection="0"/>
    <xf numFmtId="0" fontId="27" fillId="21"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4"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4"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24" fillId="24" borderId="27" applyNumberFormat="0" applyFont="0" applyAlignment="0" applyProtection="0"/>
    <xf numFmtId="0" fontId="38" fillId="25" borderId="28" applyNumberForma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0" fontId="24"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5" borderId="26" applyNumberFormat="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38" fillId="25"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38" fillId="25"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5"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27" fillId="21" borderId="26" applyNumberFormat="0" applyAlignment="0" applyProtection="0"/>
    <xf numFmtId="0" fontId="38" fillId="25" borderId="28" applyNumberFormat="0" applyAlignment="0" applyProtection="0"/>
    <xf numFmtId="0" fontId="38" fillId="25" borderId="28"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38" fillId="25" borderId="28" applyNumberFormat="0" applyAlignment="0" applyProtection="0"/>
    <xf numFmtId="0" fontId="38" fillId="25" borderId="28" applyNumberForma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8" fillId="25"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4" fillId="24" borderId="27" applyNumberFormat="0" applyFont="0" applyAlignment="0" applyProtection="0"/>
    <xf numFmtId="0" fontId="38" fillId="25" borderId="28" applyNumberFormat="0" applyAlignment="0" applyProtection="0"/>
    <xf numFmtId="0" fontId="24"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38" fillId="25" borderId="28" applyNumberForma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38" fillId="25" borderId="28"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4"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5" borderId="26" applyNumberFormat="0" applyAlignment="0" applyProtection="0"/>
    <xf numFmtId="0" fontId="27" fillId="25" borderId="26" applyNumberForma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30" applyNumberFormat="0" applyFill="0" applyAlignment="0" applyProtection="0"/>
    <xf numFmtId="0" fontId="38" fillId="21" borderId="28" applyNumberFormat="0" applyAlignment="0" applyProtection="0"/>
    <xf numFmtId="0" fontId="27" fillId="21"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35" fillId="8" borderId="26" applyNumberFormat="0" applyAlignment="0" applyProtection="0"/>
    <xf numFmtId="0" fontId="27" fillId="25" borderId="26" applyNumberFormat="0" applyAlignment="0" applyProtection="0"/>
    <xf numFmtId="0" fontId="27" fillId="25"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38" fillId="25"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38" fillId="25" borderId="28" applyNumberFormat="0" applyAlignment="0" applyProtection="0"/>
    <xf numFmtId="0" fontId="35" fillId="8" borderId="26" applyNumberFormat="0" applyAlignment="0" applyProtection="0"/>
    <xf numFmtId="0" fontId="38" fillId="25" borderId="28" applyNumberFormat="0" applyAlignment="0" applyProtection="0"/>
    <xf numFmtId="0" fontId="27" fillId="21"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5" borderId="28" applyNumberFormat="0" applyAlignment="0" applyProtection="0"/>
    <xf numFmtId="0" fontId="38" fillId="21" borderId="28" applyNumberFormat="0" applyAlignment="0" applyProtection="0"/>
    <xf numFmtId="0" fontId="35" fillId="8" borderId="26" applyNumberFormat="0" applyAlignment="0" applyProtection="0"/>
    <xf numFmtId="0" fontId="38" fillId="25" borderId="28" applyNumberFormat="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29" applyNumberFormat="0" applyFill="0" applyAlignment="0" applyProtection="0"/>
    <xf numFmtId="176"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27" fillId="25"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7" fillId="25" borderId="26" applyNumberFormat="0" applyAlignment="0" applyProtection="0"/>
    <xf numFmtId="0" fontId="27" fillId="25"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5" borderId="28"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4"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40" fillId="0" borderId="30" applyNumberFormat="0" applyFill="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7" fillId="25"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24" fillId="24" borderId="27" applyNumberFormat="0" applyFont="0" applyAlignment="0" applyProtection="0"/>
    <xf numFmtId="0" fontId="40" fillId="0" borderId="30" applyNumberFormat="0" applyFill="0" applyAlignment="0" applyProtection="0"/>
    <xf numFmtId="0" fontId="27" fillId="25" borderId="26" applyNumberForma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24"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38" fillId="21" borderId="28" applyNumberFormat="0" applyAlignment="0" applyProtection="0"/>
    <xf numFmtId="0" fontId="38" fillId="25"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8" fillId="21" borderId="28" applyNumberFormat="0" applyAlignment="0" applyProtection="0"/>
    <xf numFmtId="0" fontId="24"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5" borderId="28"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176"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 fillId="24" borderId="27" applyNumberFormat="0" applyFont="0" applyAlignment="0" applyProtection="0"/>
    <xf numFmtId="0" fontId="27" fillId="25" borderId="26" applyNumberFormat="0" applyAlignment="0" applyProtection="0"/>
    <xf numFmtId="0" fontId="38" fillId="25" borderId="28" applyNumberFormat="0" applyAlignment="0" applyProtection="0"/>
    <xf numFmtId="0" fontId="38" fillId="25"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38" fillId="25" borderId="28"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7" fillId="25" borderId="26" applyNumberFormat="0" applyAlignment="0" applyProtection="0"/>
    <xf numFmtId="176" fontId="35" fillId="8" borderId="26" applyNumberFormat="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8" fillId="25"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5"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4"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8" fillId="21"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38" fillId="25" borderId="28" applyNumberFormat="0" applyAlignment="0" applyProtection="0"/>
    <xf numFmtId="0" fontId="24" fillId="24" borderId="27" applyNumberFormat="0" applyFont="0" applyAlignment="0" applyProtection="0"/>
    <xf numFmtId="0" fontId="35" fillId="8"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7" fillId="25" borderId="26" applyNumberFormat="0" applyAlignment="0" applyProtection="0"/>
    <xf numFmtId="0" fontId="35" fillId="8" borderId="26" applyNumberFormat="0" applyAlignment="0" applyProtection="0"/>
    <xf numFmtId="0" fontId="35" fillId="8"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40" fillId="0" borderId="30" applyNumberFormat="0" applyFill="0" applyAlignment="0" applyProtection="0"/>
    <xf numFmtId="0" fontId="38" fillId="25" borderId="28" applyNumberFormat="0" applyAlignment="0" applyProtection="0"/>
    <xf numFmtId="0" fontId="38" fillId="25"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35" fillId="8"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4" fillId="24" borderId="27" applyNumberFormat="0" applyFont="0" applyAlignment="0" applyProtection="0"/>
    <xf numFmtId="0" fontId="35" fillId="8" borderId="26" applyNumberFormat="0" applyAlignment="0" applyProtection="0"/>
    <xf numFmtId="0" fontId="38" fillId="25" borderId="28" applyNumberFormat="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27" fillId="25" borderId="26" applyNumberFormat="0" applyAlignment="0" applyProtection="0"/>
    <xf numFmtId="0" fontId="27" fillId="25"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24" fillId="24" borderId="27" applyNumberFormat="0" applyFont="0" applyAlignment="0" applyProtection="0"/>
    <xf numFmtId="0" fontId="24"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7" fillId="25"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27" fillId="21" borderId="26" applyNumberFormat="0" applyAlignment="0" applyProtection="0"/>
    <xf numFmtId="0" fontId="27" fillId="25" borderId="26" applyNumberFormat="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8" fillId="25" borderId="28" applyNumberFormat="0" applyAlignment="0" applyProtection="0"/>
    <xf numFmtId="0" fontId="38" fillId="25"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38" fillId="25"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27" fillId="25"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7" fillId="21" borderId="26" applyNumberFormat="0" applyAlignment="0" applyProtection="0"/>
    <xf numFmtId="0" fontId="38" fillId="25"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27" fillId="25" borderId="26" applyNumberFormat="0" applyAlignment="0" applyProtection="0"/>
    <xf numFmtId="0" fontId="35" fillId="8"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38" fillId="25"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5" borderId="28" applyNumberFormat="0" applyAlignment="0" applyProtection="0"/>
    <xf numFmtId="0" fontId="38" fillId="25" borderId="28" applyNumberFormat="0" applyAlignment="0" applyProtection="0"/>
    <xf numFmtId="0" fontId="40" fillId="0" borderId="30"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8" fillId="25"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27" fillId="25" borderId="26" applyNumberForma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38" fillId="25" borderId="28" applyNumberFormat="0" applyAlignment="0" applyProtection="0"/>
    <xf numFmtId="0" fontId="38" fillId="21" borderId="28" applyNumberFormat="0" applyAlignment="0" applyProtection="0"/>
    <xf numFmtId="0" fontId="35" fillId="8" borderId="26" applyNumberFormat="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27" fillId="25"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5"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4"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38" fillId="25"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27" fillId="25" borderId="26" applyNumberFormat="0" applyAlignment="0" applyProtection="0"/>
    <xf numFmtId="0" fontId="27" fillId="21" borderId="26" applyNumberFormat="0" applyAlignment="0" applyProtection="0"/>
    <xf numFmtId="0" fontId="27" fillId="25" borderId="26" applyNumberFormat="0" applyAlignment="0" applyProtection="0"/>
    <xf numFmtId="0" fontId="27" fillId="21" borderId="26" applyNumberForma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176"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5"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5" borderId="28" applyNumberFormat="0" applyAlignment="0" applyProtection="0"/>
    <xf numFmtId="0" fontId="38" fillId="21" borderId="28" applyNumberFormat="0" applyAlignment="0" applyProtection="0"/>
    <xf numFmtId="0" fontId="38" fillId="25" borderId="28" applyNumberFormat="0" applyAlignment="0" applyProtection="0"/>
    <xf numFmtId="0" fontId="38" fillId="21" borderId="28" applyNumberFormat="0" applyAlignment="0" applyProtection="0"/>
    <xf numFmtId="0" fontId="27" fillId="25" borderId="26" applyNumberFormat="0" applyAlignment="0" applyProtection="0"/>
    <xf numFmtId="0" fontId="38" fillId="25" borderId="28" applyNumberFormat="0" applyAlignment="0" applyProtection="0"/>
    <xf numFmtId="0" fontId="40" fillId="0" borderId="30"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176"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27" fillId="25" borderId="26" applyNumberForma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27" fillId="25"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4"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5" borderId="26" applyNumberFormat="0" applyAlignment="0" applyProtection="0"/>
    <xf numFmtId="0" fontId="27" fillId="25" borderId="26" applyNumberFormat="0" applyAlignment="0" applyProtection="0"/>
    <xf numFmtId="0" fontId="38" fillId="21" borderId="28" applyNumberFormat="0" applyAlignment="0" applyProtection="0"/>
    <xf numFmtId="0" fontId="27" fillId="21" borderId="26"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24"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38" fillId="21"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35" fillId="8"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176" fontId="2"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24"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24"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35" fillId="8" borderId="26" applyNumberFormat="0" applyAlignment="0" applyProtection="0"/>
    <xf numFmtId="0" fontId="38" fillId="25"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5" fillId="8" borderId="26" applyNumberFormat="0" applyAlignment="0" applyProtection="0"/>
    <xf numFmtId="0" fontId="27" fillId="25" borderId="26" applyNumberFormat="0" applyAlignment="0" applyProtection="0"/>
    <xf numFmtId="0" fontId="35" fillId="8" borderId="26" applyNumberFormat="0" applyAlignment="0" applyProtection="0"/>
    <xf numFmtId="0" fontId="35" fillId="8" borderId="26" applyNumberFormat="0" applyAlignment="0" applyProtection="0"/>
    <xf numFmtId="0" fontId="35" fillId="8"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5" borderId="28"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40" fillId="0" borderId="29" applyNumberFormat="0" applyFill="0" applyAlignment="0" applyProtection="0"/>
    <xf numFmtId="0" fontId="38" fillId="25" borderId="28" applyNumberFormat="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7" fillId="25"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8" fillId="25" borderId="28" applyNumberFormat="0" applyAlignment="0" applyProtection="0"/>
    <xf numFmtId="0" fontId="38" fillId="21" borderId="28" applyNumberFormat="0" applyAlignment="0" applyProtection="0"/>
    <xf numFmtId="0" fontId="38" fillId="25"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40" fillId="0" borderId="30"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27" fillId="25" borderId="26"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7" fillId="25"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7" fillId="21"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38" fillId="25"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5"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5" borderId="26" applyNumberFormat="0" applyAlignment="0" applyProtection="0"/>
    <xf numFmtId="0" fontId="35" fillId="8" borderId="26" applyNumberFormat="0" applyAlignment="0" applyProtection="0"/>
    <xf numFmtId="0" fontId="38" fillId="25" borderId="28" applyNumberFormat="0" applyAlignment="0" applyProtection="0"/>
    <xf numFmtId="0" fontId="24"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38" fillId="25"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8" fillId="25"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27" fillId="25"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24"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27" fillId="25"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27" fillId="25"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38" fillId="21" borderId="28" applyNumberFormat="0" applyAlignment="0" applyProtection="0"/>
    <xf numFmtId="0" fontId="38" fillId="25" borderId="28" applyNumberFormat="0" applyAlignment="0" applyProtection="0"/>
    <xf numFmtId="0" fontId="38" fillId="25" borderId="28" applyNumberFormat="0" applyAlignment="0" applyProtection="0"/>
    <xf numFmtId="0" fontId="38" fillId="25"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4" borderId="27" applyNumberFormat="0" applyFont="0" applyAlignment="0" applyProtection="0"/>
    <xf numFmtId="0" fontId="38" fillId="25"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176" fontId="40" fillId="0" borderId="29" applyNumberFormat="0" applyFill="0" applyAlignment="0" applyProtection="0"/>
    <xf numFmtId="0" fontId="27" fillId="25" borderId="26" applyNumberForma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35" fillId="8" borderId="26" applyNumberFormat="0" applyAlignment="0" applyProtection="0"/>
    <xf numFmtId="0" fontId="38" fillId="21" borderId="28" applyNumberForma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7" fillId="25" borderId="26" applyNumberFormat="0" applyAlignment="0" applyProtection="0"/>
    <xf numFmtId="0" fontId="27" fillId="21" borderId="26" applyNumberFormat="0" applyAlignment="0" applyProtection="0"/>
    <xf numFmtId="0" fontId="38" fillId="21" borderId="28" applyNumberFormat="0" applyAlignment="0" applyProtection="0"/>
    <xf numFmtId="0" fontId="27" fillId="25" borderId="26" applyNumberFormat="0" applyAlignment="0" applyProtection="0"/>
    <xf numFmtId="0" fontId="27" fillId="21"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35" fillId="8" borderId="26" applyNumberFormat="0" applyAlignment="0" applyProtection="0"/>
    <xf numFmtId="0" fontId="27" fillId="21" borderId="26" applyNumberFormat="0" applyAlignment="0" applyProtection="0"/>
    <xf numFmtId="0" fontId="38" fillId="25" borderId="28" applyNumberFormat="0" applyAlignment="0" applyProtection="0"/>
    <xf numFmtId="0" fontId="38" fillId="25" borderId="28" applyNumberFormat="0" applyAlignment="0" applyProtection="0"/>
    <xf numFmtId="176" fontId="35" fillId="8"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8" fillId="25" borderId="28" applyNumberFormat="0" applyAlignment="0" applyProtection="0"/>
    <xf numFmtId="0" fontId="27" fillId="25" borderId="26" applyNumberFormat="0" applyAlignment="0" applyProtection="0"/>
    <xf numFmtId="0" fontId="27" fillId="25" borderId="26" applyNumberFormat="0" applyAlignment="0" applyProtection="0"/>
    <xf numFmtId="0" fontId="38" fillId="21" borderId="28" applyNumberFormat="0" applyAlignment="0" applyProtection="0"/>
    <xf numFmtId="0" fontId="35" fillId="8" borderId="26" applyNumberFormat="0" applyAlignment="0" applyProtection="0"/>
    <xf numFmtId="0" fontId="27" fillId="25"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38" fillId="21" borderId="28" applyNumberFormat="0" applyAlignment="0" applyProtection="0"/>
    <xf numFmtId="176"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7" fillId="25" borderId="26"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24" fillId="24" borderId="27" applyNumberFormat="0" applyFont="0" applyAlignment="0" applyProtection="0"/>
    <xf numFmtId="0" fontId="24"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4" fillId="24" borderId="27" applyNumberFormat="0" applyFon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5" borderId="26" applyNumberFormat="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 fillId="24" borderId="27" applyNumberFormat="0" applyFon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8" fillId="21" borderId="28"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38" fillId="25"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29"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4"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30" applyNumberFormat="0" applyFill="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40" fillId="0" borderId="29" applyNumberFormat="0" applyFill="0" applyAlignment="0" applyProtection="0"/>
    <xf numFmtId="0" fontId="24"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7" fillId="25" borderId="26" applyNumberFormat="0" applyAlignment="0" applyProtection="0"/>
    <xf numFmtId="0" fontId="2"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38" fillId="21" borderId="28" applyNumberFormat="0" applyAlignment="0" applyProtection="0"/>
    <xf numFmtId="0" fontId="27" fillId="25"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4" fillId="24" borderId="27" applyNumberFormat="0" applyFont="0" applyAlignment="0" applyProtection="0"/>
    <xf numFmtId="0" fontId="38" fillId="25" borderId="28" applyNumberFormat="0" applyAlignment="0" applyProtection="0"/>
    <xf numFmtId="0" fontId="35" fillId="8" borderId="26" applyNumberFormat="0" applyAlignment="0" applyProtection="0"/>
    <xf numFmtId="0" fontId="35" fillId="8" borderId="26" applyNumberFormat="0" applyAlignment="0" applyProtection="0"/>
    <xf numFmtId="0" fontId="38" fillId="25" borderId="28" applyNumberFormat="0" applyAlignment="0" applyProtection="0"/>
    <xf numFmtId="0" fontId="38" fillId="25" borderId="28" applyNumberFormat="0" applyAlignment="0" applyProtection="0"/>
    <xf numFmtId="0" fontId="38" fillId="21" borderId="28" applyNumberFormat="0" applyAlignment="0" applyProtection="0"/>
    <xf numFmtId="0" fontId="24" fillId="24" borderId="27" applyNumberFormat="0" applyFont="0" applyAlignment="0" applyProtection="0"/>
    <xf numFmtId="0" fontId="40" fillId="0" borderId="29" applyNumberFormat="0" applyFill="0" applyAlignment="0" applyProtection="0"/>
    <xf numFmtId="0" fontId="24" fillId="24" borderId="27" applyNumberFormat="0" applyFont="0" applyAlignment="0" applyProtection="0"/>
    <xf numFmtId="0" fontId="38" fillId="21" borderId="28" applyNumberFormat="0" applyAlignment="0" applyProtection="0"/>
    <xf numFmtId="0" fontId="38" fillId="25"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40" fillId="0" borderId="30"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8" fillId="25" borderId="28" applyNumberFormat="0" applyAlignment="0" applyProtection="0"/>
    <xf numFmtId="0" fontId="38" fillId="25"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27" fillId="25" borderId="26" applyNumberFormat="0" applyAlignment="0" applyProtection="0"/>
    <xf numFmtId="0" fontId="27" fillId="25" borderId="26" applyNumberFormat="0" applyAlignment="0" applyProtection="0"/>
    <xf numFmtId="0" fontId="40" fillId="0" borderId="30" applyNumberFormat="0" applyFill="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38" fillId="25"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24" fillId="24" borderId="27" applyNumberFormat="0" applyFont="0" applyAlignment="0" applyProtection="0"/>
    <xf numFmtId="0" fontId="24"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38" fillId="21" borderId="28" applyNumberFormat="0" applyAlignment="0" applyProtection="0"/>
    <xf numFmtId="0" fontId="27" fillId="25" borderId="26" applyNumberFormat="0" applyAlignment="0" applyProtection="0"/>
    <xf numFmtId="0" fontId="38" fillId="25" borderId="28"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40" fillId="0" borderId="29"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4" fillId="24" borderId="27" applyNumberFormat="0" applyFont="0" applyAlignment="0" applyProtection="0"/>
    <xf numFmtId="0" fontId="38" fillId="25" borderId="28" applyNumberFormat="0" applyAlignment="0" applyProtection="0"/>
    <xf numFmtId="0" fontId="38" fillId="21" borderId="28" applyNumberFormat="0" applyAlignment="0" applyProtection="0"/>
    <xf numFmtId="0" fontId="35" fillId="8" borderId="26" applyNumberFormat="0" applyAlignment="0" applyProtection="0"/>
    <xf numFmtId="0" fontId="38" fillId="25" borderId="28"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5" fillId="8" borderId="26" applyNumberFormat="0" applyAlignment="0" applyProtection="0"/>
    <xf numFmtId="0" fontId="35" fillId="8" borderId="26" applyNumberFormat="0" applyAlignment="0" applyProtection="0"/>
    <xf numFmtId="0" fontId="38" fillId="25" borderId="28" applyNumberFormat="0" applyAlignment="0" applyProtection="0"/>
    <xf numFmtId="0" fontId="27" fillId="25" borderId="26" applyNumberFormat="0" applyAlignment="0" applyProtection="0"/>
    <xf numFmtId="0" fontId="27" fillId="21" borderId="26" applyNumberFormat="0" applyAlignment="0" applyProtection="0"/>
    <xf numFmtId="0" fontId="27" fillId="25" borderId="26" applyNumberFormat="0" applyAlignment="0" applyProtection="0"/>
    <xf numFmtId="0" fontId="27" fillId="21" borderId="26" applyNumberFormat="0" applyAlignment="0" applyProtection="0"/>
    <xf numFmtId="0" fontId="38" fillId="25" borderId="28" applyNumberFormat="0" applyAlignment="0" applyProtection="0"/>
    <xf numFmtId="0" fontId="38" fillId="25" borderId="28"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7" fillId="21" borderId="26" applyNumberFormat="0" applyAlignment="0" applyProtection="0"/>
    <xf numFmtId="0" fontId="24"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8" fillId="25" borderId="28" applyNumberFormat="0" applyAlignment="0" applyProtection="0"/>
    <xf numFmtId="0" fontId="38" fillId="25" borderId="28" applyNumberFormat="0" applyAlignment="0" applyProtection="0"/>
    <xf numFmtId="0" fontId="24" fillId="24" borderId="27" applyNumberFormat="0" applyFont="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5"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7" fillId="25" borderId="26" applyNumberFormat="0" applyAlignment="0" applyProtection="0"/>
    <xf numFmtId="0" fontId="35" fillId="8"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38" fillId="25" borderId="28" applyNumberFormat="0" applyAlignment="0" applyProtection="0"/>
    <xf numFmtId="0" fontId="35" fillId="8" borderId="26" applyNumberFormat="0" applyAlignment="0" applyProtection="0"/>
    <xf numFmtId="0" fontId="27" fillId="21" borderId="26" applyNumberFormat="0" applyAlignment="0" applyProtection="0"/>
    <xf numFmtId="0" fontId="27" fillId="25"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24"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4"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7" fillId="25" borderId="26" applyNumberFormat="0" applyAlignment="0" applyProtection="0"/>
    <xf numFmtId="0" fontId="27" fillId="21" borderId="26" applyNumberFormat="0" applyAlignment="0" applyProtection="0"/>
    <xf numFmtId="0" fontId="27" fillId="25" borderId="26" applyNumberFormat="0" applyAlignment="0" applyProtection="0"/>
    <xf numFmtId="0" fontId="40" fillId="0" borderId="29" applyNumberFormat="0" applyFill="0" applyAlignment="0" applyProtection="0"/>
    <xf numFmtId="0" fontId="40" fillId="0" borderId="30" applyNumberFormat="0" applyFill="0" applyAlignment="0" applyProtection="0"/>
    <xf numFmtId="0" fontId="38" fillId="25" borderId="28" applyNumberFormat="0" applyAlignment="0" applyProtection="0"/>
    <xf numFmtId="0" fontId="27" fillId="25" borderId="26" applyNumberFormat="0" applyAlignment="0" applyProtection="0"/>
    <xf numFmtId="0" fontId="40" fillId="0" borderId="29" applyNumberFormat="0" applyFill="0" applyAlignment="0" applyProtection="0"/>
    <xf numFmtId="0" fontId="24"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27" fillId="25"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0" fontId="35" fillId="8" borderId="26" applyNumberFormat="0" applyAlignment="0" applyProtection="0"/>
    <xf numFmtId="0" fontId="27" fillId="21" borderId="26" applyNumberFormat="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27" fillId="25" borderId="26" applyNumberFormat="0" applyAlignment="0" applyProtection="0"/>
    <xf numFmtId="176" fontId="2" fillId="24" borderId="27" applyNumberFormat="0" applyFont="0" applyAlignment="0" applyProtection="0"/>
    <xf numFmtId="0" fontId="2" fillId="24" borderId="27" applyNumberFormat="0" applyFon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35" fillId="8" borderId="26" applyNumberFormat="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40" fillId="0" borderId="30" applyNumberFormat="0" applyFill="0" applyAlignment="0" applyProtection="0"/>
    <xf numFmtId="0" fontId="27" fillId="21" borderId="26" applyNumberFormat="0" applyAlignment="0" applyProtection="0"/>
    <xf numFmtId="0" fontId="24" fillId="24" borderId="27" applyNumberFormat="0" applyFont="0" applyAlignment="0" applyProtection="0"/>
    <xf numFmtId="0" fontId="40" fillId="0" borderId="30" applyNumberFormat="0" applyFill="0" applyAlignment="0" applyProtection="0"/>
    <xf numFmtId="0" fontId="24" fillId="24" borderId="27" applyNumberFormat="0" applyFont="0" applyAlignment="0" applyProtection="0"/>
    <xf numFmtId="0" fontId="40" fillId="0" borderId="29" applyNumberFormat="0" applyFill="0" applyAlignment="0" applyProtection="0"/>
    <xf numFmtId="0" fontId="40" fillId="0" borderId="30" applyNumberFormat="0" applyFill="0" applyAlignment="0" applyProtection="0"/>
    <xf numFmtId="0" fontId="24"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27" fillId="21"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8" fillId="21"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5" fillId="8" borderId="26"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5" fillId="8"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27" fillId="25" borderId="26" applyNumberFormat="0" applyAlignment="0" applyProtection="0"/>
    <xf numFmtId="0" fontId="38" fillId="25" borderId="28" applyNumberFormat="0" applyAlignment="0" applyProtection="0"/>
    <xf numFmtId="0" fontId="38" fillId="21" borderId="28" applyNumberForma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35" fillId="8"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2" fillId="24" borderId="27" applyNumberFormat="0" applyFont="0" applyAlignment="0" applyProtection="0"/>
    <xf numFmtId="0" fontId="40" fillId="0" borderId="29" applyNumberFormat="0" applyFill="0" applyAlignment="0" applyProtection="0"/>
    <xf numFmtId="0" fontId="27" fillId="21" borderId="26" applyNumberFormat="0" applyAlignment="0" applyProtection="0"/>
    <xf numFmtId="0" fontId="40" fillId="0" borderId="30" applyNumberFormat="0" applyFill="0" applyAlignment="0" applyProtection="0"/>
    <xf numFmtId="0" fontId="27" fillId="21" borderId="26" applyNumberFormat="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 fillId="24" borderId="27" applyNumberFormat="0" applyFon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4" fillId="24" borderId="27" applyNumberFormat="0" applyFont="0" applyAlignment="0" applyProtection="0"/>
    <xf numFmtId="0" fontId="27" fillId="25"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35" fillId="8" borderId="26" applyNumberFormat="0" applyAlignment="0" applyProtection="0"/>
    <xf numFmtId="0" fontId="27" fillId="21" borderId="26" applyNumberFormat="0" applyAlignment="0" applyProtection="0"/>
    <xf numFmtId="0" fontId="2" fillId="24" borderId="27" applyNumberFormat="0" applyFont="0" applyAlignment="0" applyProtection="0"/>
    <xf numFmtId="0" fontId="40" fillId="0" borderId="29"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38" fillId="21" borderId="28" applyNumberFormat="0" applyAlignment="0" applyProtection="0"/>
    <xf numFmtId="0" fontId="38" fillId="21"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40" fillId="0" borderId="29" applyNumberFormat="0" applyFill="0" applyAlignment="0" applyProtection="0"/>
    <xf numFmtId="0" fontId="27" fillId="21"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38" fillId="21" borderId="28" applyNumberFormat="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38" fillId="21" borderId="28" applyNumberFormat="0" applyAlignment="0" applyProtection="0"/>
    <xf numFmtId="0" fontId="38" fillId="21" borderId="28" applyNumberFormat="0" applyAlignment="0" applyProtection="0"/>
    <xf numFmtId="0" fontId="40" fillId="0" borderId="30" applyNumberFormat="0" applyFill="0" applyAlignment="0" applyProtection="0"/>
    <xf numFmtId="0" fontId="38" fillId="25" borderId="28" applyNumberFormat="0" applyAlignment="0" applyProtection="0"/>
    <xf numFmtId="0" fontId="27" fillId="21" borderId="26" applyNumberFormat="0" applyAlignment="0" applyProtection="0"/>
    <xf numFmtId="0" fontId="40" fillId="0" borderId="29" applyNumberFormat="0" applyFill="0" applyAlignment="0" applyProtection="0"/>
    <xf numFmtId="0" fontId="2" fillId="24" borderId="27" applyNumberFormat="0" applyFont="0" applyAlignment="0" applyProtection="0"/>
    <xf numFmtId="0" fontId="27" fillId="21" borderId="26" applyNumberFormat="0" applyAlignment="0" applyProtection="0"/>
    <xf numFmtId="0" fontId="38" fillId="21" borderId="28" applyNumberFormat="0" applyAlignment="0" applyProtection="0"/>
    <xf numFmtId="0" fontId="27" fillId="21" borderId="26" applyNumberFormat="0" applyAlignment="0" applyProtection="0"/>
    <xf numFmtId="0" fontId="2" fillId="24" borderId="27" applyNumberFormat="0" applyFont="0" applyAlignment="0" applyProtection="0"/>
    <xf numFmtId="0" fontId="2" fillId="24" borderId="27" applyNumberFormat="0" applyFont="0" applyAlignment="0" applyProtection="0"/>
    <xf numFmtId="0" fontId="40" fillId="0" borderId="30" applyNumberFormat="0" applyFill="0" applyAlignment="0" applyProtection="0"/>
    <xf numFmtId="0" fontId="35" fillId="8" borderId="26" applyNumberFormat="0" applyAlignment="0" applyProtection="0"/>
    <xf numFmtId="0" fontId="40" fillId="0" borderId="29" applyNumberFormat="0" applyFill="0" applyAlignment="0" applyProtection="0"/>
    <xf numFmtId="0" fontId="38" fillId="21" borderId="28" applyNumberFormat="0" applyAlignment="0" applyProtection="0"/>
    <xf numFmtId="0" fontId="40" fillId="0" borderId="30" applyNumberFormat="0" applyFill="0" applyAlignment="0" applyProtection="0"/>
    <xf numFmtId="0" fontId="38" fillId="21" borderId="28" applyNumberFormat="0" applyAlignment="0" applyProtection="0"/>
    <xf numFmtId="0" fontId="2" fillId="24" borderId="27" applyNumberFormat="0" applyFont="0" applyAlignment="0" applyProtection="0"/>
    <xf numFmtId="0" fontId="40" fillId="0" borderId="30" applyNumberFormat="0" applyFill="0" applyAlignment="0" applyProtection="0"/>
    <xf numFmtId="0" fontId="40" fillId="0" borderId="29" applyNumberFormat="0" applyFill="0" applyAlignment="0" applyProtection="0"/>
    <xf numFmtId="0" fontId="2" fillId="24" borderId="27" applyNumberFormat="0" applyFont="0" applyAlignment="0" applyProtection="0"/>
    <xf numFmtId="0" fontId="38" fillId="21" borderId="28" applyNumberFormat="0" applyAlignment="0" applyProtection="0"/>
    <xf numFmtId="0" fontId="27" fillId="21"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35" fillId="8" borderId="26" applyNumberFormat="0" applyAlignment="0" applyProtection="0"/>
    <xf numFmtId="0" fontId="2" fillId="24" borderId="27" applyNumberFormat="0" applyFont="0" applyAlignment="0" applyProtection="0"/>
    <xf numFmtId="0" fontId="35" fillId="8" borderId="26" applyNumberFormat="0" applyAlignment="0" applyProtection="0"/>
    <xf numFmtId="0" fontId="27" fillId="21" borderId="26"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27" fillId="21" borderId="26" applyNumberFormat="0" applyAlignment="0" applyProtection="0"/>
    <xf numFmtId="0" fontId="35" fillId="8" borderId="26" applyNumberFormat="0" applyAlignment="0" applyProtection="0"/>
    <xf numFmtId="0" fontId="40" fillId="0" borderId="29" applyNumberFormat="0" applyFill="0" applyAlignment="0" applyProtection="0"/>
    <xf numFmtId="0" fontId="40" fillId="0" borderId="29" applyNumberFormat="0" applyFill="0" applyAlignment="0" applyProtection="0"/>
    <xf numFmtId="0" fontId="40" fillId="0" borderId="29" applyNumberFormat="0" applyFill="0" applyAlignment="0" applyProtection="0"/>
    <xf numFmtId="0" fontId="27" fillId="21" borderId="26" applyNumberFormat="0" applyAlignment="0" applyProtection="0"/>
    <xf numFmtId="0" fontId="35" fillId="8" borderId="26"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40" fillId="0" borderId="30" applyNumberFormat="0" applyFill="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5" borderId="26" applyNumberFormat="0" applyAlignment="0" applyProtection="0"/>
    <xf numFmtId="0" fontId="24" fillId="24" borderId="27" applyNumberFormat="0" applyFont="0" applyAlignment="0" applyProtection="0"/>
    <xf numFmtId="0" fontId="38" fillId="25" borderId="28" applyNumberFormat="0" applyAlignment="0" applyProtection="0"/>
    <xf numFmtId="0" fontId="27" fillId="21" borderId="26" applyNumberFormat="0" applyAlignment="0" applyProtection="0"/>
    <xf numFmtId="0" fontId="35" fillId="8" borderId="26" applyNumberFormat="0" applyAlignment="0" applyProtection="0"/>
    <xf numFmtId="0" fontId="2" fillId="24" borderId="27" applyNumberFormat="0" applyFont="0" applyAlignment="0" applyProtection="0"/>
    <xf numFmtId="0" fontId="38" fillId="21" borderId="28" applyNumberFormat="0" applyAlignment="0" applyProtection="0"/>
    <xf numFmtId="43" fontId="2" fillId="0" borderId="0" applyFont="0" applyFill="0" applyBorder="0" applyAlignment="0" applyProtection="0"/>
    <xf numFmtId="0" fontId="53" fillId="0" borderId="0" applyNumberFormat="0" applyFill="0" applyBorder="0" applyAlignment="0" applyProtection="0"/>
    <xf numFmtId="0" fontId="2" fillId="0" borderId="0"/>
    <xf numFmtId="177" fontId="2" fillId="0" borderId="0"/>
    <xf numFmtId="0" fontId="1" fillId="0" borderId="0"/>
    <xf numFmtId="9" fontId="1" fillId="0" borderId="0" applyFont="0" applyFill="0" applyBorder="0" applyAlignment="0" applyProtection="0"/>
    <xf numFmtId="177" fontId="2" fillId="0" borderId="0"/>
    <xf numFmtId="43" fontId="1" fillId="0" borderId="0" applyFont="0" applyFill="0" applyBorder="0" applyAlignment="0" applyProtection="0"/>
    <xf numFmtId="0" fontId="2" fillId="0" borderId="8"/>
    <xf numFmtId="3" fontId="2" fillId="0" borderId="0" applyFont="0" applyFill="0" applyBorder="0" applyAlignment="0" applyProtection="0"/>
  </cellStyleXfs>
  <cellXfs count="478">
    <xf numFmtId="0" fontId="0" fillId="0" borderId="0" xfId="0"/>
    <xf numFmtId="0" fontId="3" fillId="0" borderId="0" xfId="0" applyFont="1" applyAlignment="1" applyProtection="1">
      <alignment vertical="center"/>
      <protection locked="0"/>
    </xf>
    <xf numFmtId="0" fontId="5" fillId="0" borderId="0" xfId="0" applyFont="1" applyAlignment="1" applyProtection="1">
      <alignment vertical="center"/>
      <protection locked="0"/>
    </xf>
    <xf numFmtId="0" fontId="11" fillId="0" borderId="0" xfId="0" applyFont="1" applyAlignment="1" applyProtection="1">
      <alignment vertical="center"/>
      <protection locked="0"/>
    </xf>
    <xf numFmtId="0" fontId="12" fillId="0" borderId="0" xfId="0" applyFont="1" applyAlignment="1" applyProtection="1">
      <alignment vertical="center"/>
      <protection locked="0"/>
    </xf>
    <xf numFmtId="0" fontId="12" fillId="0" borderId="0" xfId="0" applyFont="1" applyAlignment="1" applyProtection="1">
      <alignment horizontal="center" vertical="center"/>
      <protection locked="0"/>
    </xf>
    <xf numFmtId="3" fontId="12" fillId="0" borderId="0" xfId="0" applyNumberFormat="1" applyFont="1" applyAlignment="1" applyProtection="1">
      <alignment horizontal="center" vertical="center"/>
      <protection locked="0"/>
    </xf>
    <xf numFmtId="166" fontId="12" fillId="0" borderId="0" xfId="1" applyNumberFormat="1" applyFont="1" applyFill="1" applyBorder="1" applyAlignment="1" applyProtection="1">
      <alignment horizontal="center" vertical="center" wrapText="1"/>
    </xf>
    <xf numFmtId="0" fontId="5" fillId="0" borderId="0" xfId="0" applyFont="1" applyAlignment="1">
      <alignment horizontal="center" vertical="center" wrapText="1"/>
    </xf>
    <xf numFmtId="0" fontId="3" fillId="0" borderId="0" xfId="0" applyFont="1" applyAlignment="1">
      <alignment vertical="center"/>
    </xf>
    <xf numFmtId="3" fontId="3" fillId="0" borderId="0" xfId="0" applyNumberFormat="1" applyFont="1" applyAlignment="1">
      <alignment horizontal="right" vertical="center" wrapText="1"/>
    </xf>
    <xf numFmtId="0" fontId="3" fillId="0" borderId="0" xfId="0" applyFont="1" applyAlignment="1" applyProtection="1">
      <alignment horizontal="left" vertical="center"/>
      <protection locked="0"/>
    </xf>
    <xf numFmtId="0" fontId="3" fillId="0" borderId="0" xfId="0" applyFont="1" applyAlignment="1">
      <alignment vertical="center" wrapText="1"/>
    </xf>
    <xf numFmtId="3" fontId="3" fillId="0" borderId="0" xfId="0" applyNumberFormat="1" applyFont="1" applyAlignment="1">
      <alignment vertical="center" wrapText="1"/>
    </xf>
    <xf numFmtId="0" fontId="3" fillId="0" borderId="0" xfId="0" applyFont="1" applyAlignment="1">
      <alignment horizontal="left" vertical="center" wrapText="1"/>
    </xf>
    <xf numFmtId="0" fontId="3" fillId="0" borderId="0" xfId="0" applyFont="1" applyAlignment="1" applyProtection="1">
      <alignment vertical="center" wrapText="1"/>
      <protection locked="0"/>
    </xf>
    <xf numFmtId="0" fontId="13" fillId="0" borderId="0" xfId="0" applyFont="1" applyAlignment="1">
      <alignment horizontal="center" vertical="center"/>
    </xf>
    <xf numFmtId="2" fontId="14" fillId="0" borderId="0" xfId="0" applyNumberFormat="1" applyFont="1" applyAlignment="1">
      <alignment horizontal="center" vertical="center"/>
    </xf>
    <xf numFmtId="0" fontId="14" fillId="0" borderId="0" xfId="0" applyFont="1" applyAlignment="1">
      <alignment horizontal="left" vertical="center" wrapText="1"/>
    </xf>
    <xf numFmtId="37" fontId="16" fillId="0" borderId="0" xfId="1" applyNumberFormat="1" applyFont="1" applyFill="1" applyBorder="1" applyAlignment="1" applyProtection="1">
      <alignment horizontal="center" vertical="center"/>
    </xf>
    <xf numFmtId="37" fontId="16" fillId="0" borderId="0" xfId="0" applyNumberFormat="1" applyFont="1" applyAlignment="1">
      <alignment horizontal="center" vertical="center"/>
    </xf>
    <xf numFmtId="39" fontId="14" fillId="0" borderId="0" xfId="1" applyNumberFormat="1" applyFont="1" applyFill="1" applyBorder="1" applyAlignment="1" applyProtection="1">
      <alignment horizontal="center" vertical="center"/>
    </xf>
    <xf numFmtId="0" fontId="3" fillId="0" borderId="0" xfId="0" applyFont="1" applyAlignment="1">
      <alignment horizontal="center" vertical="center"/>
    </xf>
    <xf numFmtId="2" fontId="12" fillId="0" borderId="0" xfId="0" applyNumberFormat="1" applyFont="1" applyAlignment="1">
      <alignment horizontal="center" vertical="center"/>
    </xf>
    <xf numFmtId="37" fontId="15" fillId="0" borderId="0" xfId="0" applyNumberFormat="1" applyFont="1" applyAlignment="1">
      <alignment horizontal="center" vertical="center"/>
    </xf>
    <xf numFmtId="4" fontId="12" fillId="0" borderId="0" xfId="0" applyNumberFormat="1" applyFont="1" applyAlignment="1">
      <alignment horizontal="center" vertical="center"/>
    </xf>
    <xf numFmtId="0" fontId="12" fillId="0" borderId="0" xfId="0" applyFont="1" applyAlignment="1">
      <alignment vertical="center"/>
    </xf>
    <xf numFmtId="4" fontId="12" fillId="0" borderId="0" xfId="0" applyNumberFormat="1" applyFont="1" applyAlignment="1" applyProtection="1">
      <alignment vertical="center"/>
      <protection locked="0"/>
    </xf>
    <xf numFmtId="0" fontId="15" fillId="0" borderId="0" xfId="0" applyFont="1" applyAlignment="1">
      <alignment horizontal="left" vertical="center"/>
    </xf>
    <xf numFmtId="3" fontId="3" fillId="0" borderId="0" xfId="0" applyNumberFormat="1" applyFont="1" applyAlignment="1">
      <alignment horizontal="center" vertical="center"/>
    </xf>
    <xf numFmtId="4" fontId="12" fillId="0" borderId="0" xfId="0" applyNumberFormat="1" applyFont="1" applyAlignment="1">
      <alignment vertical="center"/>
    </xf>
    <xf numFmtId="2" fontId="3" fillId="0" borderId="0" xfId="0" applyNumberFormat="1" applyFont="1" applyAlignment="1">
      <alignment horizontal="center" vertical="center"/>
    </xf>
    <xf numFmtId="0" fontId="14" fillId="0" borderId="0" xfId="0" applyFont="1" applyAlignment="1">
      <alignment horizontal="left" vertical="center"/>
    </xf>
    <xf numFmtId="4" fontId="14" fillId="0" borderId="0" xfId="0" applyNumberFormat="1" applyFont="1" applyAlignment="1">
      <alignment horizontal="center" vertical="center"/>
    </xf>
    <xf numFmtId="4" fontId="12" fillId="0" borderId="0" xfId="0" applyNumberFormat="1" applyFont="1" applyAlignment="1" applyProtection="1">
      <alignment horizontal="center" vertical="center"/>
      <protection locked="0"/>
    </xf>
    <xf numFmtId="0" fontId="16" fillId="0" borderId="0" xfId="0" applyFont="1" applyAlignment="1">
      <alignment horizontal="right" vertical="center"/>
    </xf>
    <xf numFmtId="0" fontId="12" fillId="0" borderId="0" xfId="0" applyFont="1" applyAlignment="1">
      <alignment horizontal="center" vertical="center"/>
    </xf>
    <xf numFmtId="0" fontId="16" fillId="0" borderId="0" xfId="0" applyFont="1" applyAlignment="1">
      <alignment horizontal="right" vertical="center" wrapText="1"/>
    </xf>
    <xf numFmtId="2" fontId="12" fillId="0" borderId="0" xfId="0" applyNumberFormat="1" applyFont="1" applyAlignment="1">
      <alignment vertical="center"/>
    </xf>
    <xf numFmtId="0" fontId="15" fillId="0" borderId="0" xfId="0" applyFont="1" applyAlignment="1">
      <alignment horizontal="right" vertical="center"/>
    </xf>
    <xf numFmtId="169" fontId="14" fillId="0" borderId="0" xfId="0" applyNumberFormat="1" applyFont="1" applyAlignment="1">
      <alignment horizontal="center" vertical="center"/>
    </xf>
    <xf numFmtId="0" fontId="9" fillId="0" borderId="0" xfId="0" applyFont="1" applyAlignment="1">
      <alignment vertical="center"/>
    </xf>
    <xf numFmtId="2" fontId="3" fillId="0" borderId="0" xfId="0" applyNumberFormat="1" applyFont="1" applyAlignment="1">
      <alignment vertical="center" wrapText="1"/>
    </xf>
    <xf numFmtId="2" fontId="3" fillId="0" borderId="0" xfId="0" applyNumberFormat="1" applyFont="1" applyAlignment="1" applyProtection="1">
      <alignment vertical="center"/>
      <protection locked="0"/>
    </xf>
    <xf numFmtId="0" fontId="9" fillId="0" borderId="0" xfId="0" applyFont="1" applyAlignment="1">
      <alignment vertical="center" wrapText="1"/>
    </xf>
    <xf numFmtId="0" fontId="18" fillId="0" borderId="0" xfId="0" applyFont="1" applyAlignment="1">
      <alignment vertical="center"/>
    </xf>
    <xf numFmtId="39" fontId="0" fillId="0" borderId="0" xfId="1" applyNumberFormat="1" applyFont="1" applyFill="1" applyBorder="1" applyAlignment="1">
      <alignment horizontal="center" vertical="center"/>
    </xf>
    <xf numFmtId="0" fontId="3" fillId="0" borderId="0" xfId="0" applyFont="1" applyAlignment="1" applyProtection="1">
      <alignment horizontal="center" vertical="center"/>
      <protection locked="0"/>
    </xf>
    <xf numFmtId="39" fontId="20" fillId="0" borderId="0" xfId="1" applyNumberFormat="1" applyFont="1" applyFill="1" applyBorder="1" applyAlignment="1">
      <alignment horizontal="center" vertical="center"/>
    </xf>
    <xf numFmtId="0" fontId="0" fillId="0" borderId="0" xfId="0" applyAlignment="1">
      <alignment vertical="top" wrapText="1"/>
    </xf>
    <xf numFmtId="0" fontId="9" fillId="0" borderId="0" xfId="0" applyFont="1" applyAlignment="1" applyProtection="1">
      <alignment vertical="center"/>
      <protection locked="0"/>
    </xf>
    <xf numFmtId="0" fontId="9" fillId="0" borderId="0" xfId="0" applyFont="1" applyAlignment="1" applyProtection="1">
      <alignment horizontal="center" vertical="center"/>
      <protection locked="0"/>
    </xf>
    <xf numFmtId="0" fontId="12" fillId="0" borderId="0" xfId="0" applyFont="1" applyAlignment="1" applyProtection="1">
      <alignment horizontal="left" vertical="center" wrapText="1"/>
      <protection locked="0"/>
    </xf>
    <xf numFmtId="0" fontId="3" fillId="0" borderId="0" xfId="0" applyFont="1" applyAlignment="1" applyProtection="1">
      <alignment horizontal="right" vertical="center"/>
      <protection locked="0"/>
    </xf>
    <xf numFmtId="0" fontId="0" fillId="0" borderId="0" xfId="0" applyAlignment="1">
      <alignment vertical="center"/>
    </xf>
    <xf numFmtId="0" fontId="3" fillId="0" borderId="34" xfId="0" applyFont="1" applyBorder="1" applyAlignment="1" applyProtection="1">
      <alignment vertical="center"/>
      <protection locked="0"/>
    </xf>
    <xf numFmtId="0" fontId="3" fillId="0" borderId="38" xfId="0" applyFont="1" applyBorder="1" applyAlignment="1" applyProtection="1">
      <alignment vertical="center"/>
      <protection locked="0"/>
    </xf>
    <xf numFmtId="0" fontId="17" fillId="0" borderId="1" xfId="0" applyFont="1" applyBorder="1" applyAlignment="1">
      <alignment horizontal="center" vertical="center"/>
    </xf>
    <xf numFmtId="0" fontId="3" fillId="29" borderId="0" xfId="0" applyFont="1" applyFill="1" applyAlignment="1" applyProtection="1">
      <alignment vertical="center"/>
      <protection locked="0"/>
    </xf>
    <xf numFmtId="0" fontId="9" fillId="29" borderId="43" xfId="0" applyFont="1" applyFill="1" applyBorder="1" applyAlignment="1" applyProtection="1">
      <alignment horizontal="center" vertical="center"/>
      <protection locked="0"/>
    </xf>
    <xf numFmtId="0" fontId="4" fillId="0" borderId="0" xfId="0" applyFont="1" applyAlignment="1" applyProtection="1">
      <alignment vertical="center"/>
      <protection locked="0"/>
    </xf>
    <xf numFmtId="0" fontId="22" fillId="0" borderId="0" xfId="0" applyFont="1" applyAlignment="1">
      <alignment horizontal="center" vertical="center"/>
    </xf>
    <xf numFmtId="0" fontId="21" fillId="0" borderId="0" xfId="0" applyFont="1" applyAlignment="1">
      <alignment horizontal="center" vertical="center"/>
    </xf>
    <xf numFmtId="3" fontId="0" fillId="0" borderId="0" xfId="0" applyNumberFormat="1" applyAlignment="1">
      <alignment horizontal="center" vertical="center"/>
    </xf>
    <xf numFmtId="0" fontId="5" fillId="0" borderId="0" xfId="0" applyFont="1" applyAlignment="1" applyProtection="1">
      <alignment vertical="center" wrapText="1"/>
      <protection locked="0"/>
    </xf>
    <xf numFmtId="0" fontId="8" fillId="0" borderId="0" xfId="0" applyFont="1" applyAlignment="1" applyProtection="1">
      <alignment vertical="center" wrapText="1"/>
      <protection locked="0"/>
    </xf>
    <xf numFmtId="0" fontId="10" fillId="0" borderId="0" xfId="0" applyFont="1" applyAlignment="1" applyProtection="1">
      <alignment vertical="center"/>
      <protection locked="0"/>
    </xf>
    <xf numFmtId="0" fontId="56" fillId="0" borderId="0" xfId="0" applyFont="1" applyAlignment="1" applyProtection="1">
      <alignment vertical="center"/>
      <protection locked="0"/>
    </xf>
    <xf numFmtId="0" fontId="19" fillId="0" borderId="0" xfId="0" applyFont="1" applyAlignment="1">
      <alignment vertical="center"/>
    </xf>
    <xf numFmtId="0" fontId="56" fillId="0" borderId="0" xfId="0" applyFont="1" applyAlignment="1" applyProtection="1">
      <alignment horizontal="left" vertical="top" indent="6"/>
      <protection locked="0"/>
    </xf>
    <xf numFmtId="0" fontId="57" fillId="0" borderId="0" xfId="0" quotePrefix="1" applyFont="1" applyAlignment="1">
      <alignment horizontal="center" vertical="center"/>
    </xf>
    <xf numFmtId="0" fontId="0" fillId="0" borderId="0" xfId="0" applyAlignment="1">
      <alignment horizontal="right" vertical="center"/>
    </xf>
    <xf numFmtId="0" fontId="0" fillId="0" borderId="0" xfId="0" applyAlignment="1">
      <alignment horizontal="right" vertical="center" wrapText="1"/>
    </xf>
    <xf numFmtId="0" fontId="12" fillId="0" borderId="0" xfId="0" applyFont="1" applyAlignment="1" applyProtection="1">
      <alignment horizontal="right" vertical="center"/>
      <protection locked="0"/>
    </xf>
    <xf numFmtId="0" fontId="0" fillId="0" borderId="0" xfId="0" applyAlignment="1">
      <alignment horizontal="center" vertical="center"/>
    </xf>
    <xf numFmtId="0" fontId="19" fillId="0" borderId="0" xfId="0" applyFont="1" applyAlignment="1">
      <alignment horizontal="center" vertical="center"/>
    </xf>
    <xf numFmtId="0" fontId="12"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3" fontId="12" fillId="0" borderId="0" xfId="0" applyNumberFormat="1" applyFont="1" applyAlignment="1">
      <alignment horizontal="right" vertical="center"/>
    </xf>
    <xf numFmtId="4" fontId="13" fillId="0" borderId="0" xfId="0" applyNumberFormat="1" applyFont="1" applyAlignment="1">
      <alignment horizontal="center" vertical="center"/>
    </xf>
    <xf numFmtId="39" fontId="12" fillId="0" borderId="0" xfId="0" applyNumberFormat="1" applyFont="1" applyAlignment="1">
      <alignment horizontal="center" vertical="center"/>
    </xf>
    <xf numFmtId="39" fontId="16" fillId="0" borderId="0" xfId="0" applyNumberFormat="1" applyFont="1" applyAlignment="1">
      <alignment horizontal="center" vertical="center"/>
    </xf>
    <xf numFmtId="39" fontId="16" fillId="0" borderId="0" xfId="0" applyNumberFormat="1" applyFont="1" applyAlignment="1">
      <alignment horizontal="right" vertical="center"/>
    </xf>
    <xf numFmtId="43" fontId="3" fillId="0" borderId="0" xfId="0" applyNumberFormat="1" applyFont="1" applyAlignment="1">
      <alignment vertical="center"/>
    </xf>
    <xf numFmtId="0" fontId="0" fillId="0" borderId="1" xfId="0" applyBorder="1" applyAlignment="1">
      <alignment horizontal="right" vertical="center"/>
    </xf>
    <xf numFmtId="0" fontId="0" fillId="0" borderId="1" xfId="0" applyBorder="1" applyAlignment="1">
      <alignment horizontal="right" vertical="center" wrapText="1"/>
    </xf>
    <xf numFmtId="0" fontId="0" fillId="0" borderId="1" xfId="0" applyBorder="1" applyAlignment="1" applyProtection="1">
      <alignment vertical="center" wrapText="1"/>
      <protection locked="0"/>
    </xf>
    <xf numFmtId="0" fontId="9" fillId="2" borderId="0" xfId="0" applyFont="1" applyFill="1" applyAlignment="1" applyProtection="1">
      <alignment horizontal="center" vertical="center"/>
      <protection locked="0"/>
    </xf>
    <xf numFmtId="0" fontId="11" fillId="2" borderId="0" xfId="0" applyFont="1" applyFill="1" applyAlignment="1" applyProtection="1">
      <alignment vertical="center"/>
      <protection locked="0"/>
    </xf>
    <xf numFmtId="0" fontId="3" fillId="2" borderId="0" xfId="0" applyFont="1" applyFill="1" applyAlignment="1" applyProtection="1">
      <alignment vertical="center"/>
      <protection locked="0"/>
    </xf>
    <xf numFmtId="0" fontId="23" fillId="2" borderId="0" xfId="0" applyFont="1" applyFill="1" applyAlignment="1" applyProtection="1">
      <alignment horizontal="center" vertical="center" wrapText="1"/>
      <protection locked="0"/>
    </xf>
    <xf numFmtId="0" fontId="22" fillId="2" borderId="0" xfId="0" applyFont="1" applyFill="1" applyAlignment="1">
      <alignment horizontal="center" vertical="center"/>
    </xf>
    <xf numFmtId="3" fontId="17" fillId="2" borderId="0" xfId="0" applyNumberFormat="1" applyFont="1" applyFill="1" applyAlignment="1" applyProtection="1">
      <alignment horizontal="center"/>
      <protection locked="0"/>
    </xf>
    <xf numFmtId="3" fontId="12" fillId="2" borderId="0" xfId="1" applyNumberFormat="1" applyFont="1" applyFill="1" applyBorder="1" applyAlignment="1" applyProtection="1">
      <alignment horizontal="center" vertical="center"/>
      <protection locked="0"/>
    </xf>
    <xf numFmtId="0" fontId="12" fillId="2" borderId="0" xfId="0" applyFont="1" applyFill="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0" fillId="2" borderId="0" xfId="0" applyFill="1" applyAlignment="1">
      <alignment vertical="center"/>
    </xf>
    <xf numFmtId="0" fontId="3" fillId="2" borderId="0" xfId="0" applyFont="1" applyFill="1" applyAlignment="1">
      <alignment vertical="center"/>
    </xf>
    <xf numFmtId="0" fontId="59" fillId="2" borderId="0" xfId="0" applyFont="1" applyFill="1" applyAlignment="1" applyProtection="1">
      <alignment vertical="center"/>
      <protection locked="0"/>
    </xf>
    <xf numFmtId="0" fontId="0" fillId="0" borderId="1" xfId="0" applyBorder="1" applyAlignment="1" applyProtection="1">
      <alignment horizontal="left" vertical="center" wrapText="1"/>
      <protection locked="0"/>
    </xf>
    <xf numFmtId="0" fontId="0" fillId="0" borderId="2" xfId="0" applyBorder="1" applyAlignment="1">
      <alignment horizontal="right" vertical="center"/>
    </xf>
    <xf numFmtId="3" fontId="0" fillId="0" borderId="1" xfId="1" applyNumberFormat="1" applyFont="1" applyFill="1" applyBorder="1" applyAlignment="1">
      <alignment horizontal="left" vertical="center"/>
    </xf>
    <xf numFmtId="0" fontId="0" fillId="0" borderId="42" xfId="0" applyBorder="1" applyAlignment="1" applyProtection="1">
      <alignment vertical="center" wrapText="1"/>
      <protection locked="0"/>
    </xf>
    <xf numFmtId="0" fontId="12" fillId="2" borderId="0" xfId="0" applyFont="1" applyFill="1" applyAlignment="1" applyProtection="1">
      <alignment vertical="center"/>
      <protection locked="0"/>
    </xf>
    <xf numFmtId="0" fontId="7" fillId="2" borderId="0" xfId="0" applyFont="1" applyFill="1" applyAlignment="1" applyProtection="1">
      <alignment horizontal="center" vertical="center" wrapText="1"/>
      <protection locked="0"/>
    </xf>
    <xf numFmtId="0" fontId="7" fillId="2" borderId="0" xfId="0" applyFont="1" applyFill="1" applyAlignment="1" applyProtection="1">
      <alignment vertical="center"/>
      <protection locked="0"/>
    </xf>
    <xf numFmtId="0" fontId="12" fillId="2" borderId="0" xfId="0" applyFont="1" applyFill="1" applyAlignment="1">
      <alignment vertical="center" wrapText="1"/>
    </xf>
    <xf numFmtId="0" fontId="5" fillId="2" borderId="0" xfId="0" applyFont="1" applyFill="1" applyAlignment="1">
      <alignment vertical="center" wrapText="1"/>
    </xf>
    <xf numFmtId="0" fontId="0" fillId="0" borderId="3" xfId="0" applyBorder="1" applyAlignment="1" applyProtection="1">
      <alignment vertical="center" wrapText="1"/>
      <protection locked="0"/>
    </xf>
    <xf numFmtId="0" fontId="0" fillId="0" borderId="5" xfId="0" applyBorder="1" applyAlignment="1">
      <alignment horizontal="right" vertical="center"/>
    </xf>
    <xf numFmtId="3" fontId="60" fillId="2" borderId="0" xfId="0" applyNumberFormat="1" applyFont="1" applyFill="1" applyAlignment="1" applyProtection="1">
      <alignment horizontal="center"/>
      <protection locked="0"/>
    </xf>
    <xf numFmtId="0" fontId="61" fillId="2" borderId="0" xfId="0" applyFont="1" applyFill="1" applyAlignment="1" applyProtection="1">
      <alignment vertical="center"/>
      <protection locked="0"/>
    </xf>
    <xf numFmtId="0" fontId="11" fillId="0" borderId="37" xfId="0" applyFont="1" applyBorder="1" applyAlignment="1" applyProtection="1">
      <alignment vertical="center"/>
      <protection locked="0"/>
    </xf>
    <xf numFmtId="0" fontId="5" fillId="2" borderId="0" xfId="0" applyFont="1" applyFill="1" applyAlignment="1" applyProtection="1">
      <alignment horizontal="center" vertical="center"/>
      <protection locked="0"/>
    </xf>
    <xf numFmtId="0" fontId="62" fillId="2" borderId="0" xfId="0" applyFont="1" applyFill="1" applyAlignment="1" applyProtection="1">
      <alignment vertical="center"/>
      <protection locked="0"/>
    </xf>
    <xf numFmtId="0" fontId="12" fillId="2" borderId="0" xfId="0" applyFont="1" applyFill="1" applyAlignment="1">
      <alignment vertical="center"/>
    </xf>
    <xf numFmtId="0" fontId="23" fillId="0" borderId="0" xfId="0" applyFont="1" applyAlignment="1" applyProtection="1">
      <alignment vertical="center"/>
      <protection locked="0"/>
    </xf>
    <xf numFmtId="0" fontId="63" fillId="28" borderId="0" xfId="0" applyFont="1" applyFill="1" applyAlignment="1" applyProtection="1">
      <alignment vertical="center"/>
      <protection locked="0"/>
    </xf>
    <xf numFmtId="170" fontId="64" fillId="2" borderId="0" xfId="0" applyNumberFormat="1" applyFont="1" applyFill="1" applyAlignment="1" applyProtection="1">
      <alignment horizontal="center"/>
      <protection locked="0"/>
    </xf>
    <xf numFmtId="0" fontId="3" fillId="28" borderId="0" xfId="0" applyFont="1" applyFill="1" applyAlignment="1" applyProtection="1">
      <alignment vertical="center"/>
      <protection locked="0"/>
    </xf>
    <xf numFmtId="0" fontId="23" fillId="28" borderId="0" xfId="0" applyFont="1" applyFill="1" applyAlignment="1" applyProtection="1">
      <alignment vertical="center"/>
      <protection locked="0"/>
    </xf>
    <xf numFmtId="0" fontId="17" fillId="0" borderId="3" xfId="0" applyFont="1" applyBorder="1" applyAlignment="1">
      <alignment horizontal="center" vertical="center" wrapText="1"/>
    </xf>
    <xf numFmtId="0" fontId="18" fillId="0" borderId="0" xfId="0" applyFont="1" applyAlignment="1">
      <alignment vertical="center" wrapText="1"/>
    </xf>
    <xf numFmtId="0" fontId="17" fillId="0" borderId="0" xfId="0" applyFont="1" applyAlignment="1">
      <alignment horizontal="center" vertical="center" wrapText="1"/>
    </xf>
    <xf numFmtId="37" fontId="17" fillId="0" borderId="0" xfId="1" quotePrefix="1" applyNumberFormat="1" applyFont="1" applyFill="1" applyBorder="1" applyAlignment="1">
      <alignment horizontal="center" vertical="center"/>
    </xf>
    <xf numFmtId="0" fontId="3" fillId="28" borderId="1" xfId="0" applyFont="1" applyFill="1" applyBorder="1" applyAlignment="1" applyProtection="1">
      <alignment horizontal="center" vertical="center"/>
      <protection locked="0"/>
    </xf>
    <xf numFmtId="3" fontId="5" fillId="0" borderId="0" xfId="0" applyNumberFormat="1" applyFont="1" applyAlignment="1" applyProtection="1">
      <alignment horizontal="center" vertical="center"/>
      <protection locked="0"/>
    </xf>
    <xf numFmtId="3" fontId="5" fillId="0" borderId="0" xfId="0" applyNumberFormat="1" applyFont="1" applyAlignment="1">
      <alignment horizontal="center" vertical="center"/>
    </xf>
    <xf numFmtId="0" fontId="18"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0" xfId="0" quotePrefix="1" applyAlignment="1">
      <alignment vertical="center"/>
    </xf>
    <xf numFmtId="0" fontId="2" fillId="0" borderId="0" xfId="59389" applyNumberFormat="1" applyFont="1" applyBorder="1" applyAlignment="1"/>
    <xf numFmtId="0" fontId="3" fillId="0" borderId="34" xfId="0" applyFont="1" applyBorder="1" applyAlignment="1" applyProtection="1">
      <alignment horizontal="center" vertical="center"/>
      <protection locked="0"/>
    </xf>
    <xf numFmtId="0" fontId="9" fillId="28" borderId="38" xfId="0" applyFont="1" applyFill="1" applyBorder="1" applyAlignment="1" applyProtection="1">
      <alignment horizontal="center" vertical="center"/>
      <protection locked="0"/>
    </xf>
    <xf numFmtId="0" fontId="52" fillId="0" borderId="1" xfId="45816" applyBorder="1" applyAlignment="1">
      <alignment horizontal="center" vertical="center"/>
    </xf>
    <xf numFmtId="0" fontId="3" fillId="28" borderId="34" xfId="0" applyFont="1" applyFill="1" applyBorder="1" applyAlignment="1" applyProtection="1">
      <alignment vertical="center"/>
      <protection locked="0"/>
    </xf>
    <xf numFmtId="0" fontId="9" fillId="28" borderId="0" xfId="0" applyFont="1" applyFill="1" applyAlignment="1" applyProtection="1">
      <alignment horizontal="center" vertical="center"/>
      <protection locked="0"/>
    </xf>
    <xf numFmtId="0" fontId="18" fillId="28" borderId="0" xfId="0" applyFont="1" applyFill="1" applyAlignment="1">
      <alignment horizontal="center" vertical="center"/>
    </xf>
    <xf numFmtId="0" fontId="67" fillId="30" borderId="0" xfId="0" applyFont="1" applyFill="1" applyAlignment="1" applyProtection="1">
      <alignment vertical="center"/>
      <protection locked="0"/>
    </xf>
    <xf numFmtId="0" fontId="68" fillId="30" borderId="1" xfId="0" applyFont="1" applyFill="1" applyBorder="1" applyAlignment="1">
      <alignment horizontal="center" vertical="center"/>
    </xf>
    <xf numFmtId="0" fontId="70" fillId="31" borderId="1" xfId="0" applyFont="1" applyFill="1" applyBorder="1" applyAlignment="1">
      <alignment horizontal="center" vertical="center"/>
    </xf>
    <xf numFmtId="39" fontId="70" fillId="32" borderId="1" xfId="1" applyNumberFormat="1" applyFont="1" applyFill="1" applyBorder="1" applyAlignment="1">
      <alignment horizontal="center" vertical="center"/>
    </xf>
    <xf numFmtId="0" fontId="71" fillId="33" borderId="1" xfId="0" applyFont="1" applyFill="1" applyBorder="1" applyAlignment="1">
      <alignment horizontal="center" vertical="center"/>
    </xf>
    <xf numFmtId="0" fontId="70" fillId="34" borderId="1" xfId="0" applyFont="1" applyFill="1" applyBorder="1" applyAlignment="1">
      <alignment horizontal="center" vertical="center"/>
    </xf>
    <xf numFmtId="0" fontId="68" fillId="30" borderId="4" xfId="0" applyFont="1" applyFill="1" applyBorder="1" applyAlignment="1">
      <alignment horizontal="center" vertical="center"/>
    </xf>
    <xf numFmtId="0" fontId="78" fillId="30" borderId="1" xfId="0" applyFont="1" applyFill="1" applyBorder="1" applyAlignment="1">
      <alignment horizontal="center" vertical="center" wrapText="1"/>
    </xf>
    <xf numFmtId="0" fontId="78" fillId="30" borderId="1" xfId="0" applyFont="1" applyFill="1" applyBorder="1" applyAlignment="1">
      <alignment horizontal="center" vertical="center"/>
    </xf>
    <xf numFmtId="184" fontId="79" fillId="32" borderId="1" xfId="0" applyNumberFormat="1" applyFont="1" applyFill="1" applyBorder="1" applyAlignment="1" applyProtection="1">
      <alignment horizontal="center"/>
      <protection locked="0"/>
    </xf>
    <xf numFmtId="0" fontId="78" fillId="30" borderId="1" xfId="0" applyFont="1" applyFill="1" applyBorder="1" applyAlignment="1">
      <alignment horizontal="right" vertical="center" wrapText="1"/>
    </xf>
    <xf numFmtId="43" fontId="78" fillId="30" borderId="1" xfId="1" applyFont="1" applyFill="1" applyBorder="1" applyAlignment="1">
      <alignment horizontal="center" vertical="center"/>
    </xf>
    <xf numFmtId="180" fontId="78" fillId="30" borderId="1" xfId="0" applyNumberFormat="1" applyFont="1" applyFill="1" applyBorder="1" applyAlignment="1">
      <alignment horizontal="center" vertical="center" wrapText="1"/>
    </xf>
    <xf numFmtId="2" fontId="70" fillId="31" borderId="42" xfId="0" applyNumberFormat="1" applyFont="1" applyFill="1" applyBorder="1" applyAlignment="1">
      <alignment horizontal="center" vertical="center" wrapText="1"/>
    </xf>
    <xf numFmtId="0" fontId="81" fillId="30" borderId="4" xfId="0" applyFont="1" applyFill="1" applyBorder="1" applyAlignment="1">
      <alignment horizontal="center" vertical="center"/>
    </xf>
    <xf numFmtId="0" fontId="73" fillId="30" borderId="43" xfId="0" applyFont="1" applyFill="1" applyBorder="1" applyAlignment="1" applyProtection="1">
      <alignment horizontal="center" vertical="center"/>
      <protection locked="0"/>
    </xf>
    <xf numFmtId="0" fontId="74" fillId="30" borderId="43" xfId="0" applyFont="1" applyFill="1" applyBorder="1" applyAlignment="1" applyProtection="1">
      <alignment horizontal="center" vertical="center" wrapText="1"/>
      <protection locked="0"/>
    </xf>
    <xf numFmtId="2" fontId="74" fillId="30" borderId="43" xfId="0" applyNumberFormat="1" applyFont="1" applyFill="1" applyBorder="1" applyAlignment="1" applyProtection="1">
      <alignment horizontal="center" vertical="center" wrapText="1"/>
      <protection locked="0"/>
    </xf>
    <xf numFmtId="0" fontId="68" fillId="30" borderId="43" xfId="0" applyFont="1" applyFill="1" applyBorder="1" applyAlignment="1">
      <alignment horizontal="center" vertical="center"/>
    </xf>
    <xf numFmtId="0" fontId="75" fillId="30" borderId="1" xfId="0" applyFont="1" applyFill="1" applyBorder="1" applyAlignment="1" applyProtection="1">
      <alignment horizontal="center" vertical="center" wrapText="1"/>
      <protection locked="0"/>
    </xf>
    <xf numFmtId="0" fontId="74" fillId="30" borderId="3" xfId="0" applyFont="1" applyFill="1" applyBorder="1" applyAlignment="1" applyProtection="1">
      <alignment horizontal="center" vertical="center" wrapText="1"/>
      <protection locked="0"/>
    </xf>
    <xf numFmtId="3" fontId="79" fillId="31" borderId="1" xfId="0" applyNumberFormat="1" applyFont="1" applyFill="1" applyBorder="1" applyAlignment="1" applyProtection="1">
      <alignment horizontal="center" vertical="center"/>
      <protection locked="0"/>
    </xf>
    <xf numFmtId="0" fontId="75" fillId="30" borderId="5" xfId="0" applyFont="1" applyFill="1" applyBorder="1" applyAlignment="1" applyProtection="1">
      <alignment horizontal="center" vertical="center" wrapText="1"/>
      <protection locked="0"/>
    </xf>
    <xf numFmtId="0" fontId="79" fillId="32" borderId="1" xfId="0" applyFont="1" applyFill="1" applyBorder="1" applyAlignment="1" applyProtection="1">
      <alignment horizontal="center" vertical="center"/>
      <protection locked="0"/>
    </xf>
    <xf numFmtId="0" fontId="79" fillId="31" borderId="1" xfId="0" applyFont="1" applyFill="1" applyBorder="1" applyAlignment="1" applyProtection="1">
      <alignment horizontal="center" vertical="center"/>
      <protection locked="0"/>
    </xf>
    <xf numFmtId="182" fontId="79" fillId="32" borderId="1" xfId="1" applyNumberFormat="1" applyFont="1" applyFill="1" applyBorder="1" applyAlignment="1" applyProtection="1">
      <alignment horizontal="center" vertical="center"/>
      <protection locked="0"/>
    </xf>
    <xf numFmtId="3" fontId="70" fillId="31" borderId="1" xfId="0" applyNumberFormat="1" applyFont="1" applyFill="1" applyBorder="1" applyAlignment="1" applyProtection="1">
      <alignment horizontal="center" vertical="center"/>
      <protection locked="0"/>
    </xf>
    <xf numFmtId="1" fontId="79" fillId="32" borderId="1" xfId="0" applyNumberFormat="1" applyFont="1" applyFill="1" applyBorder="1" applyAlignment="1" applyProtection="1">
      <alignment horizontal="center" vertical="center"/>
      <protection locked="0"/>
    </xf>
    <xf numFmtId="3" fontId="79" fillId="31" borderId="3" xfId="0" applyNumberFormat="1" applyFont="1" applyFill="1" applyBorder="1" applyAlignment="1" applyProtection="1">
      <alignment vertical="center"/>
      <protection locked="0"/>
    </xf>
    <xf numFmtId="3" fontId="79" fillId="31" borderId="5" xfId="0" applyNumberFormat="1" applyFont="1" applyFill="1" applyBorder="1" applyAlignment="1" applyProtection="1">
      <alignment vertical="center"/>
      <protection locked="0"/>
    </xf>
    <xf numFmtId="175" fontId="79" fillId="32" borderId="1" xfId="0" applyNumberFormat="1" applyFont="1" applyFill="1" applyBorder="1" applyAlignment="1">
      <alignment horizontal="center" vertical="center"/>
    </xf>
    <xf numFmtId="9" fontId="70" fillId="31" borderId="1" xfId="2" applyFont="1" applyFill="1" applyBorder="1" applyAlignment="1" applyProtection="1">
      <alignment horizontal="center" vertical="center"/>
      <protection locked="0"/>
    </xf>
    <xf numFmtId="0" fontId="75" fillId="30" borderId="1" xfId="0" applyFont="1" applyFill="1" applyBorder="1" applyAlignment="1" applyProtection="1">
      <alignment horizontal="right" vertical="center" wrapText="1"/>
      <protection locked="0"/>
    </xf>
    <xf numFmtId="3" fontId="70" fillId="32" borderId="1" xfId="0" applyNumberFormat="1" applyFont="1" applyFill="1" applyBorder="1" applyAlignment="1" applyProtection="1">
      <alignment horizontal="center" vertical="center"/>
      <protection locked="0"/>
    </xf>
    <xf numFmtId="3" fontId="79" fillId="31" borderId="1" xfId="0" applyNumberFormat="1" applyFont="1" applyFill="1" applyBorder="1" applyAlignment="1">
      <alignment horizontal="center" vertical="center"/>
    </xf>
    <xf numFmtId="180" fontId="79" fillId="32" borderId="1" xfId="0" applyNumberFormat="1" applyFont="1" applyFill="1" applyBorder="1" applyAlignment="1" applyProtection="1">
      <alignment horizontal="center"/>
      <protection locked="0"/>
    </xf>
    <xf numFmtId="175" fontId="79" fillId="31" borderId="1" xfId="0" applyNumberFormat="1" applyFont="1" applyFill="1" applyBorder="1" applyAlignment="1">
      <alignment horizontal="center" vertical="center"/>
    </xf>
    <xf numFmtId="0" fontId="75" fillId="30" borderId="1" xfId="0" applyFont="1" applyFill="1" applyBorder="1" applyAlignment="1" applyProtection="1">
      <alignment horizontal="right" vertical="center"/>
      <protection locked="0"/>
    </xf>
    <xf numFmtId="0" fontId="75" fillId="30" borderId="3" xfId="0" applyFont="1" applyFill="1" applyBorder="1" applyAlignment="1" applyProtection="1">
      <alignment vertical="center" wrapText="1"/>
      <protection locked="0"/>
    </xf>
    <xf numFmtId="2" fontId="74" fillId="30" borderId="3" xfId="0" applyNumberFormat="1" applyFont="1" applyFill="1" applyBorder="1" applyAlignment="1" applyProtection="1">
      <alignment horizontal="center" vertical="center" wrapText="1"/>
      <protection locked="0"/>
    </xf>
    <xf numFmtId="0" fontId="79" fillId="31" borderId="1" xfId="0" applyFont="1" applyFill="1" applyBorder="1" applyAlignment="1" applyProtection="1">
      <alignment horizontal="center" vertical="center" wrapText="1"/>
      <protection locked="0"/>
    </xf>
    <xf numFmtId="178" fontId="79" fillId="31" borderId="1" xfId="0" applyNumberFormat="1" applyFont="1" applyFill="1" applyBorder="1" applyAlignment="1" applyProtection="1">
      <alignment horizontal="center" vertical="center"/>
      <protection locked="0"/>
    </xf>
    <xf numFmtId="3" fontId="79" fillId="31" borderId="1" xfId="1" applyNumberFormat="1" applyFont="1" applyFill="1" applyBorder="1" applyAlignment="1" applyProtection="1">
      <alignment horizontal="center" vertical="center"/>
      <protection locked="0"/>
    </xf>
    <xf numFmtId="165" fontId="79" fillId="31" borderId="1" xfId="1" applyNumberFormat="1" applyFont="1" applyFill="1" applyBorder="1" applyAlignment="1" applyProtection="1">
      <alignment horizontal="center" vertical="center"/>
      <protection locked="0"/>
    </xf>
    <xf numFmtId="3" fontId="70" fillId="31" borderId="1" xfId="0" applyNumberFormat="1" applyFont="1" applyFill="1" applyBorder="1" applyAlignment="1" applyProtection="1">
      <alignment horizontal="center"/>
      <protection locked="0"/>
    </xf>
    <xf numFmtId="0" fontId="79" fillId="31" borderId="3" xfId="0" applyFont="1" applyFill="1" applyBorder="1" applyAlignment="1" applyProtection="1">
      <alignment vertical="center"/>
      <protection locked="0"/>
    </xf>
    <xf numFmtId="0" fontId="79" fillId="31" borderId="5" xfId="0" applyFont="1" applyFill="1" applyBorder="1" applyAlignment="1" applyProtection="1">
      <alignment vertical="center"/>
      <protection locked="0"/>
    </xf>
    <xf numFmtId="0" fontId="74" fillId="30" borderId="1" xfId="0" applyFont="1" applyFill="1" applyBorder="1" applyAlignment="1" applyProtection="1">
      <alignment horizontal="right" vertical="center" wrapText="1"/>
      <protection locked="0"/>
    </xf>
    <xf numFmtId="0" fontId="71" fillId="30" borderId="1" xfId="0" applyFont="1" applyFill="1" applyBorder="1" applyAlignment="1">
      <alignment horizontal="center"/>
    </xf>
    <xf numFmtId="3" fontId="71" fillId="33" borderId="1" xfId="0" applyNumberFormat="1" applyFont="1" applyFill="1" applyBorder="1" applyAlignment="1">
      <alignment horizontal="center" vertical="center"/>
    </xf>
    <xf numFmtId="3" fontId="83" fillId="33" borderId="1" xfId="0" applyNumberFormat="1" applyFont="1" applyFill="1" applyBorder="1" applyAlignment="1">
      <alignment horizontal="center"/>
    </xf>
    <xf numFmtId="11" fontId="83" fillId="33" borderId="1" xfId="0" applyNumberFormat="1" applyFont="1" applyFill="1" applyBorder="1" applyAlignment="1">
      <alignment horizontal="center"/>
    </xf>
    <xf numFmtId="169" fontId="71" fillId="33" borderId="1" xfId="0" applyNumberFormat="1" applyFont="1" applyFill="1" applyBorder="1" applyAlignment="1">
      <alignment horizontal="center" vertical="center"/>
    </xf>
    <xf numFmtId="165" fontId="83" fillId="33" borderId="1" xfId="0" applyNumberFormat="1" applyFont="1" applyFill="1" applyBorder="1" applyAlignment="1">
      <alignment horizontal="center"/>
    </xf>
    <xf numFmtId="167" fontId="83" fillId="33" borderId="1" xfId="0" applyNumberFormat="1" applyFont="1" applyFill="1" applyBorder="1" applyAlignment="1">
      <alignment horizontal="center"/>
    </xf>
    <xf numFmtId="37" fontId="71" fillId="33" borderId="1" xfId="1" applyNumberFormat="1" applyFont="1" applyFill="1" applyBorder="1" applyAlignment="1" applyProtection="1">
      <alignment horizontal="center" vertical="center"/>
    </xf>
    <xf numFmtId="186" fontId="83" fillId="33" borderId="1" xfId="0" applyNumberFormat="1" applyFont="1" applyFill="1" applyBorder="1" applyAlignment="1">
      <alignment horizontal="center"/>
    </xf>
    <xf numFmtId="174" fontId="83" fillId="33" borderId="1" xfId="0" applyNumberFormat="1" applyFont="1" applyFill="1" applyBorder="1" applyAlignment="1">
      <alignment horizontal="center"/>
    </xf>
    <xf numFmtId="1" fontId="71" fillId="33" borderId="5" xfId="0" applyNumberFormat="1" applyFont="1" applyFill="1" applyBorder="1" applyAlignment="1">
      <alignment horizontal="center" vertical="center"/>
    </xf>
    <xf numFmtId="168" fontId="83" fillId="33" borderId="1" xfId="0" applyNumberFormat="1" applyFont="1" applyFill="1" applyBorder="1" applyAlignment="1">
      <alignment horizontal="center"/>
    </xf>
    <xf numFmtId="1" fontId="71" fillId="33" borderId="1" xfId="0" applyNumberFormat="1" applyFont="1" applyFill="1" applyBorder="1" applyAlignment="1">
      <alignment horizontal="center" vertical="center"/>
    </xf>
    <xf numFmtId="187" fontId="83" fillId="33" borderId="1" xfId="0" applyNumberFormat="1" applyFont="1" applyFill="1" applyBorder="1" applyAlignment="1">
      <alignment horizontal="center"/>
    </xf>
    <xf numFmtId="189" fontId="71" fillId="33" borderId="5" xfId="1" applyNumberFormat="1" applyFont="1" applyFill="1" applyBorder="1" applyAlignment="1" applyProtection="1">
      <alignment horizontal="center" vertical="center"/>
    </xf>
    <xf numFmtId="173" fontId="71" fillId="33" borderId="1" xfId="0" applyNumberFormat="1" applyFont="1" applyFill="1" applyBorder="1" applyAlignment="1">
      <alignment horizontal="center" vertical="center"/>
    </xf>
    <xf numFmtId="37" fontId="71" fillId="33" borderId="5" xfId="1" applyNumberFormat="1" applyFont="1" applyFill="1" applyBorder="1" applyAlignment="1" applyProtection="1">
      <alignment horizontal="center" vertical="center"/>
    </xf>
    <xf numFmtId="0" fontId="83" fillId="33" borderId="1" xfId="0" applyFont="1" applyFill="1" applyBorder="1" applyAlignment="1">
      <alignment horizontal="center"/>
    </xf>
    <xf numFmtId="188" fontId="83" fillId="33" borderId="1" xfId="0" applyNumberFormat="1" applyFont="1" applyFill="1" applyBorder="1" applyAlignment="1">
      <alignment horizontal="center"/>
    </xf>
    <xf numFmtId="169" fontId="83" fillId="33" borderId="1" xfId="0" applyNumberFormat="1" applyFont="1" applyFill="1" applyBorder="1" applyAlignment="1">
      <alignment horizontal="center"/>
    </xf>
    <xf numFmtId="175" fontId="83" fillId="33" borderId="1" xfId="0" applyNumberFormat="1" applyFont="1" applyFill="1" applyBorder="1" applyAlignment="1">
      <alignment horizontal="center"/>
    </xf>
    <xf numFmtId="39" fontId="71" fillId="33" borderId="5" xfId="1" applyNumberFormat="1" applyFont="1" applyFill="1" applyBorder="1" applyAlignment="1" applyProtection="1">
      <alignment horizontal="center" vertical="center"/>
    </xf>
    <xf numFmtId="179" fontId="71" fillId="33" borderId="5" xfId="1" applyNumberFormat="1" applyFont="1" applyFill="1" applyBorder="1" applyAlignment="1" applyProtection="1">
      <alignment horizontal="center" vertical="center"/>
    </xf>
    <xf numFmtId="185" fontId="71" fillId="33" borderId="1" xfId="1" applyNumberFormat="1" applyFont="1" applyFill="1" applyBorder="1" applyAlignment="1" applyProtection="1">
      <alignment horizontal="center" vertical="center"/>
    </xf>
    <xf numFmtId="0" fontId="71" fillId="30" borderId="1" xfId="0" applyFont="1" applyFill="1" applyBorder="1" applyAlignment="1">
      <alignment horizontal="right" vertical="center" wrapText="1"/>
    </xf>
    <xf numFmtId="37" fontId="71" fillId="33" borderId="1" xfId="1" applyNumberFormat="1" applyFont="1" applyFill="1" applyBorder="1" applyAlignment="1">
      <alignment horizontal="center" vertical="center"/>
    </xf>
    <xf numFmtId="2" fontId="70" fillId="31" borderId="1" xfId="0" applyNumberFormat="1" applyFont="1" applyFill="1" applyBorder="1" applyAlignment="1">
      <alignment horizontal="center" vertical="center"/>
    </xf>
    <xf numFmtId="0" fontId="83" fillId="30" borderId="1" xfId="0" applyFont="1" applyFill="1" applyBorder="1" applyAlignment="1">
      <alignment horizontal="right"/>
    </xf>
    <xf numFmtId="3" fontId="83" fillId="33" borderId="1" xfId="0" applyNumberFormat="1" applyFont="1" applyFill="1" applyBorder="1"/>
    <xf numFmtId="4" fontId="83" fillId="33" borderId="1" xfId="0" applyNumberFormat="1" applyFont="1" applyFill="1" applyBorder="1"/>
    <xf numFmtId="0" fontId="85" fillId="30" borderId="0" xfId="0" applyFont="1" applyFill="1"/>
    <xf numFmtId="0" fontId="86" fillId="30" borderId="0" xfId="0" applyFont="1" applyFill="1"/>
    <xf numFmtId="0" fontId="79" fillId="35" borderId="1" xfId="0" applyFont="1" applyFill="1" applyBorder="1" applyAlignment="1" applyProtection="1">
      <alignment horizontal="center" vertical="center"/>
      <protection locked="0"/>
    </xf>
    <xf numFmtId="3" fontId="70" fillId="36" borderId="1" xfId="0" applyNumberFormat="1" applyFont="1" applyFill="1" applyBorder="1" applyAlignment="1">
      <alignment horizontal="center" vertical="center"/>
    </xf>
    <xf numFmtId="3" fontId="79" fillId="36" borderId="1" xfId="0" applyNumberFormat="1" applyFont="1" applyFill="1" applyBorder="1" applyAlignment="1">
      <alignment horizontal="center" vertical="center"/>
    </xf>
    <xf numFmtId="175" fontId="79" fillId="36" borderId="1" xfId="0" applyNumberFormat="1" applyFont="1" applyFill="1" applyBorder="1" applyAlignment="1">
      <alignment horizontal="center" vertical="center"/>
    </xf>
    <xf numFmtId="3" fontId="79" fillId="35" borderId="1" xfId="0" applyNumberFormat="1" applyFont="1" applyFill="1" applyBorder="1" applyAlignment="1" applyProtection="1">
      <alignment horizontal="center" vertical="center" wrapText="1"/>
      <protection locked="0"/>
    </xf>
    <xf numFmtId="39" fontId="9" fillId="2" borderId="0" xfId="0" applyNumberFormat="1" applyFont="1" applyFill="1" applyAlignment="1" applyProtection="1">
      <alignment horizontal="center" vertical="center"/>
      <protection locked="0"/>
    </xf>
    <xf numFmtId="0" fontId="67" fillId="28" borderId="0" xfId="0" applyFont="1" applyFill="1" applyAlignment="1" applyProtection="1">
      <alignment vertical="center"/>
      <protection locked="0"/>
    </xf>
    <xf numFmtId="3" fontId="79" fillId="36" borderId="1" xfId="0" applyNumberFormat="1" applyFont="1" applyFill="1" applyBorder="1" applyAlignment="1" applyProtection="1">
      <alignment horizontal="center" vertical="center" wrapText="1"/>
      <protection locked="0"/>
    </xf>
    <xf numFmtId="0" fontId="67" fillId="37" borderId="0" xfId="0" applyFont="1" applyFill="1" applyAlignment="1" applyProtection="1">
      <alignment vertical="center"/>
      <protection locked="0"/>
    </xf>
    <xf numFmtId="0" fontId="67" fillId="37" borderId="7" xfId="0" applyFont="1" applyFill="1" applyBorder="1" applyAlignment="1" applyProtection="1">
      <alignment vertical="center"/>
      <protection locked="0"/>
    </xf>
    <xf numFmtId="0" fontId="68" fillId="37" borderId="0" xfId="0" applyFont="1" applyFill="1" applyAlignment="1">
      <alignment vertical="center"/>
    </xf>
    <xf numFmtId="0" fontId="69" fillId="37" borderId="0" xfId="0" applyFont="1" applyFill="1" applyAlignment="1" applyProtection="1">
      <alignment vertical="center"/>
      <protection locked="0"/>
    </xf>
    <xf numFmtId="0" fontId="3" fillId="37" borderId="0" xfId="0" applyFont="1" applyFill="1" applyAlignment="1" applyProtection="1">
      <alignment vertical="center"/>
      <protection locked="0"/>
    </xf>
    <xf numFmtId="0" fontId="67" fillId="37" borderId="0" xfId="0" applyFont="1" applyFill="1" applyAlignment="1" applyProtection="1">
      <alignment horizontal="center" vertical="center"/>
      <protection locked="0"/>
    </xf>
    <xf numFmtId="3" fontId="67" fillId="37" borderId="0" xfId="0" applyNumberFormat="1" applyFont="1" applyFill="1" applyAlignment="1" applyProtection="1">
      <alignment horizontal="center" vertical="center"/>
      <protection locked="0"/>
    </xf>
    <xf numFmtId="0" fontId="3" fillId="37" borderId="0" xfId="0" applyFont="1" applyFill="1" applyAlignment="1" applyProtection="1">
      <alignment horizontal="center" vertical="center"/>
      <protection locked="0"/>
    </xf>
    <xf numFmtId="3" fontId="67" fillId="37" borderId="0" xfId="0" applyNumberFormat="1" applyFont="1" applyFill="1" applyAlignment="1">
      <alignment horizontal="center" vertical="center"/>
    </xf>
    <xf numFmtId="165" fontId="67" fillId="37" borderId="0" xfId="0" applyNumberFormat="1" applyFont="1" applyFill="1" applyAlignment="1" applyProtection="1">
      <alignment horizontal="center" vertical="center"/>
      <protection locked="0"/>
    </xf>
    <xf numFmtId="0" fontId="12" fillId="37" borderId="0" xfId="0" applyFont="1" applyFill="1" applyAlignment="1" applyProtection="1">
      <alignment vertical="center"/>
      <protection locked="0"/>
    </xf>
    <xf numFmtId="0" fontId="69" fillId="37" borderId="0" xfId="0" applyFont="1" applyFill="1" applyAlignment="1" applyProtection="1">
      <alignment vertical="center" wrapText="1"/>
      <protection locked="0"/>
    </xf>
    <xf numFmtId="0" fontId="72" fillId="37" borderId="0" xfId="0" applyFont="1" applyFill="1" applyAlignment="1" applyProtection="1">
      <alignment vertical="center" wrapText="1"/>
      <protection locked="0"/>
    </xf>
    <xf numFmtId="168" fontId="67" fillId="37" borderId="0" xfId="0" applyNumberFormat="1" applyFont="1" applyFill="1" applyAlignment="1">
      <alignment horizontal="center" vertical="center"/>
    </xf>
    <xf numFmtId="3" fontId="73" fillId="37" borderId="0" xfId="0" applyNumberFormat="1" applyFont="1" applyFill="1" applyAlignment="1" applyProtection="1">
      <alignment vertical="center"/>
      <protection locked="0"/>
    </xf>
    <xf numFmtId="4" fontId="73" fillId="37" borderId="0" xfId="0" applyNumberFormat="1" applyFont="1" applyFill="1" applyAlignment="1">
      <alignment vertical="center"/>
    </xf>
    <xf numFmtId="3" fontId="73" fillId="37" borderId="0" xfId="0" applyNumberFormat="1" applyFont="1" applyFill="1" applyAlignment="1">
      <alignment vertical="center"/>
    </xf>
    <xf numFmtId="3" fontId="73" fillId="37" borderId="0" xfId="0" applyNumberFormat="1" applyFont="1" applyFill="1" applyAlignment="1">
      <alignment horizontal="center" vertical="center" wrapText="1"/>
    </xf>
    <xf numFmtId="3" fontId="73" fillId="37" borderId="0" xfId="0" applyNumberFormat="1" applyFont="1" applyFill="1" applyAlignment="1" applyProtection="1">
      <alignment horizontal="center" vertical="center"/>
      <protection locked="0"/>
    </xf>
    <xf numFmtId="0" fontId="73" fillId="37" borderId="0" xfId="0" applyFont="1" applyFill="1" applyAlignment="1" applyProtection="1">
      <alignment vertical="center"/>
      <protection locked="0"/>
    </xf>
    <xf numFmtId="0" fontId="67" fillId="37" borderId="0" xfId="0" applyFont="1" applyFill="1" applyAlignment="1">
      <alignment vertical="center"/>
    </xf>
    <xf numFmtId="0" fontId="67" fillId="37" borderId="0" xfId="0" applyFont="1" applyFill="1" applyAlignment="1">
      <alignment horizontal="right" vertical="center"/>
    </xf>
    <xf numFmtId="3" fontId="67" fillId="37" borderId="0" xfId="0" applyNumberFormat="1" applyFont="1" applyFill="1" applyAlignment="1" applyProtection="1">
      <alignment horizontal="right" vertical="center"/>
      <protection locked="0"/>
    </xf>
    <xf numFmtId="3" fontId="67" fillId="37" borderId="0" xfId="0" applyNumberFormat="1" applyFont="1" applyFill="1" applyAlignment="1" applyProtection="1">
      <alignment horizontal="left" vertical="center"/>
      <protection locked="0"/>
    </xf>
    <xf numFmtId="3" fontId="67" fillId="37" borderId="0" xfId="0" applyNumberFormat="1" applyFont="1" applyFill="1" applyAlignment="1" applyProtection="1">
      <alignment vertical="center"/>
      <protection locked="0"/>
    </xf>
    <xf numFmtId="37" fontId="67" fillId="37" borderId="0" xfId="0" applyNumberFormat="1" applyFont="1" applyFill="1" applyAlignment="1" applyProtection="1">
      <alignment horizontal="right" vertical="center"/>
      <protection locked="0"/>
    </xf>
    <xf numFmtId="3" fontId="67" fillId="37" borderId="0" xfId="0" applyNumberFormat="1" applyFont="1" applyFill="1" applyAlignment="1">
      <alignment horizontal="right" vertical="center"/>
    </xf>
    <xf numFmtId="0" fontId="67" fillId="37" borderId="0" xfId="0" applyFont="1" applyFill="1" applyAlignment="1" applyProtection="1">
      <alignment horizontal="right" vertical="center"/>
      <protection locked="0"/>
    </xf>
    <xf numFmtId="0" fontId="67" fillId="37" borderId="0" xfId="0" applyFont="1" applyFill="1" applyAlignment="1" applyProtection="1">
      <alignment horizontal="left" vertical="center" wrapText="1"/>
      <protection locked="0"/>
    </xf>
    <xf numFmtId="37" fontId="67" fillId="37" borderId="0" xfId="0" applyNumberFormat="1" applyFont="1" applyFill="1" applyAlignment="1">
      <alignment horizontal="right" vertical="center"/>
    </xf>
    <xf numFmtId="39" fontId="67" fillId="37" borderId="0" xfId="1" applyNumberFormat="1" applyFont="1" applyFill="1" applyBorder="1" applyAlignment="1" applyProtection="1">
      <alignment horizontal="right" vertical="center"/>
      <protection locked="0"/>
    </xf>
    <xf numFmtId="37" fontId="67" fillId="37" borderId="0" xfId="1" applyNumberFormat="1" applyFont="1" applyFill="1" applyBorder="1" applyAlignment="1" applyProtection="1">
      <alignment vertical="center"/>
      <protection locked="0"/>
    </xf>
    <xf numFmtId="3" fontId="67" fillId="37" borderId="0" xfId="0" applyNumberFormat="1" applyFont="1" applyFill="1" applyAlignment="1">
      <alignment horizontal="left" vertical="center"/>
    </xf>
    <xf numFmtId="3" fontId="67" fillId="37" borderId="0" xfId="0" applyNumberFormat="1" applyFont="1" applyFill="1" applyAlignment="1">
      <alignment horizontal="right" vertical="center" wrapText="1"/>
    </xf>
    <xf numFmtId="0" fontId="67" fillId="37" borderId="0" xfId="0" applyFont="1" applyFill="1" applyAlignment="1" applyProtection="1">
      <alignment horizontal="left" vertical="center"/>
      <protection locked="0"/>
    </xf>
    <xf numFmtId="43" fontId="67" fillId="37" borderId="0" xfId="1" applyFont="1" applyFill="1" applyBorder="1" applyAlignment="1" applyProtection="1">
      <alignment horizontal="center" vertical="center"/>
      <protection locked="0"/>
    </xf>
    <xf numFmtId="43" fontId="67" fillId="37" borderId="0" xfId="1" applyFont="1" applyFill="1" applyBorder="1" applyAlignment="1" applyProtection="1">
      <alignment vertical="center"/>
      <protection locked="0"/>
    </xf>
    <xf numFmtId="37" fontId="67" fillId="37" borderId="0" xfId="0" applyNumberFormat="1" applyFont="1" applyFill="1" applyAlignment="1" applyProtection="1">
      <alignment horizontal="center" vertical="center"/>
      <protection locked="0"/>
    </xf>
    <xf numFmtId="39" fontId="69" fillId="37" borderId="0" xfId="0" applyNumberFormat="1" applyFont="1" applyFill="1" applyAlignment="1" applyProtection="1">
      <alignment horizontal="center" vertical="center" wrapText="1"/>
      <protection locked="0"/>
    </xf>
    <xf numFmtId="43" fontId="67" fillId="37" borderId="0" xfId="1" applyFont="1" applyFill="1" applyBorder="1" applyAlignment="1" applyProtection="1">
      <alignment horizontal="center" vertical="center" wrapText="1"/>
      <protection locked="0"/>
    </xf>
    <xf numFmtId="2" fontId="67" fillId="37" borderId="0" xfId="0" applyNumberFormat="1" applyFont="1" applyFill="1" applyAlignment="1">
      <alignment horizontal="center" vertical="center" wrapText="1"/>
    </xf>
    <xf numFmtId="0" fontId="67" fillId="37" borderId="0" xfId="0" applyFont="1" applyFill="1" applyAlignment="1">
      <alignment vertical="center" wrapText="1"/>
    </xf>
    <xf numFmtId="0" fontId="67" fillId="37" borderId="0" xfId="0" applyFont="1" applyFill="1" applyAlignment="1">
      <alignment horizontal="left" vertical="center" wrapText="1"/>
    </xf>
    <xf numFmtId="0" fontId="67" fillId="37" borderId="0" xfId="0" applyFont="1" applyFill="1" applyAlignment="1" applyProtection="1">
      <alignment vertical="center" wrapText="1"/>
      <protection locked="0"/>
    </xf>
    <xf numFmtId="0" fontId="3" fillId="37" borderId="0" xfId="0" applyFont="1" applyFill="1" applyAlignment="1" applyProtection="1">
      <alignment vertical="center" wrapText="1"/>
      <protection locked="0"/>
    </xf>
    <xf numFmtId="4" fontId="67" fillId="37" borderId="0" xfId="0" applyNumberFormat="1" applyFont="1" applyFill="1" applyAlignment="1">
      <alignment horizontal="center" vertical="center"/>
    </xf>
    <xf numFmtId="0" fontId="74" fillId="37" borderId="0" xfId="0" applyFont="1" applyFill="1" applyAlignment="1">
      <alignment horizontal="center" vertical="center"/>
    </xf>
    <xf numFmtId="4" fontId="75" fillId="37" borderId="0" xfId="0" applyNumberFormat="1" applyFont="1" applyFill="1" applyAlignment="1">
      <alignment horizontal="center" vertical="center"/>
    </xf>
    <xf numFmtId="166" fontId="67" fillId="37" borderId="0" xfId="1" applyNumberFormat="1" applyFont="1" applyFill="1" applyBorder="1" applyAlignment="1" applyProtection="1">
      <alignment vertical="center"/>
      <protection locked="0"/>
    </xf>
    <xf numFmtId="2" fontId="67" fillId="37" borderId="0" xfId="2" applyNumberFormat="1" applyFont="1" applyFill="1" applyBorder="1" applyAlignment="1" applyProtection="1">
      <alignment horizontal="center" vertical="center"/>
    </xf>
    <xf numFmtId="43" fontId="67" fillId="37" borderId="0" xfId="0" applyNumberFormat="1" applyFont="1" applyFill="1" applyAlignment="1" applyProtection="1">
      <alignment vertical="center"/>
      <protection locked="0"/>
    </xf>
    <xf numFmtId="2" fontId="76" fillId="37" borderId="0" xfId="2" applyNumberFormat="1" applyFont="1" applyFill="1" applyBorder="1" applyAlignment="1" applyProtection="1">
      <alignment horizontal="right" vertical="center"/>
    </xf>
    <xf numFmtId="166" fontId="67" fillId="37" borderId="0" xfId="1" applyNumberFormat="1" applyFont="1" applyFill="1" applyBorder="1" applyAlignment="1" applyProtection="1">
      <alignment horizontal="center" vertical="center"/>
      <protection locked="0"/>
    </xf>
    <xf numFmtId="0" fontId="67" fillId="37" borderId="0" xfId="0" applyFont="1" applyFill="1" applyAlignment="1">
      <alignment horizontal="center" vertical="center"/>
    </xf>
    <xf numFmtId="0" fontId="75" fillId="37" borderId="0" xfId="0" applyFont="1" applyFill="1" applyAlignment="1">
      <alignment horizontal="center" vertical="center"/>
    </xf>
    <xf numFmtId="0" fontId="73" fillId="37" borderId="0" xfId="0" applyFont="1" applyFill="1" applyAlignment="1">
      <alignment vertical="center"/>
    </xf>
    <xf numFmtId="166" fontId="67" fillId="37" borderId="0" xfId="0" applyNumberFormat="1" applyFont="1" applyFill="1" applyAlignment="1" applyProtection="1">
      <alignment vertical="center"/>
      <protection locked="0"/>
    </xf>
    <xf numFmtId="10" fontId="67" fillId="37" borderId="0" xfId="2" applyNumberFormat="1" applyFont="1" applyFill="1" applyBorder="1" applyAlignment="1" applyProtection="1">
      <alignment vertical="center"/>
      <protection locked="0"/>
    </xf>
    <xf numFmtId="173" fontId="67" fillId="37" borderId="0" xfId="0" applyNumberFormat="1" applyFont="1" applyFill="1" applyAlignment="1">
      <alignment vertical="center"/>
    </xf>
    <xf numFmtId="166" fontId="67" fillId="37" borderId="0" xfId="0" applyNumberFormat="1" applyFont="1" applyFill="1" applyAlignment="1">
      <alignment vertical="center"/>
    </xf>
    <xf numFmtId="37" fontId="67" fillId="37" borderId="0" xfId="1" applyNumberFormat="1" applyFont="1" applyFill="1" applyBorder="1" applyAlignment="1" applyProtection="1">
      <alignment vertical="center"/>
    </xf>
    <xf numFmtId="4" fontId="67" fillId="37" borderId="0" xfId="0" applyNumberFormat="1" applyFont="1" applyFill="1" applyAlignment="1" applyProtection="1">
      <alignment vertical="center"/>
      <protection locked="0"/>
    </xf>
    <xf numFmtId="166" fontId="67" fillId="37" borderId="0" xfId="1" applyNumberFormat="1" applyFont="1" applyFill="1" applyBorder="1" applyAlignment="1" applyProtection="1">
      <alignment vertical="center"/>
    </xf>
    <xf numFmtId="43" fontId="67" fillId="37" borderId="0" xfId="0" applyNumberFormat="1" applyFont="1" applyFill="1" applyAlignment="1">
      <alignment vertical="center"/>
    </xf>
    <xf numFmtId="1" fontId="67" fillId="37" borderId="0" xfId="0" applyNumberFormat="1" applyFont="1" applyFill="1" applyAlignment="1">
      <alignment vertical="center"/>
    </xf>
    <xf numFmtId="164" fontId="67" fillId="37" borderId="0" xfId="0" applyNumberFormat="1" applyFont="1" applyFill="1" applyAlignment="1">
      <alignment vertical="center"/>
    </xf>
    <xf numFmtId="43" fontId="67" fillId="37" borderId="0" xfId="1" applyFont="1" applyFill="1" applyBorder="1" applyAlignment="1" applyProtection="1">
      <alignment vertical="center"/>
    </xf>
    <xf numFmtId="37" fontId="67" fillId="37" borderId="0" xfId="0" applyNumberFormat="1" applyFont="1" applyFill="1" applyAlignment="1">
      <alignment vertical="center"/>
    </xf>
    <xf numFmtId="0" fontId="67" fillId="37" borderId="0" xfId="0" quotePrefix="1" applyFont="1" applyFill="1" applyAlignment="1" applyProtection="1">
      <alignment horizontal="center" vertical="center"/>
      <protection locked="0"/>
    </xf>
    <xf numFmtId="37" fontId="67" fillId="37" borderId="0" xfId="1" applyNumberFormat="1" applyFont="1" applyFill="1" applyBorder="1" applyAlignment="1" applyProtection="1">
      <alignment horizontal="center" vertical="center" wrapText="1"/>
    </xf>
    <xf numFmtId="0" fontId="67" fillId="37" borderId="0" xfId="0" applyFont="1" applyFill="1" applyAlignment="1" applyProtection="1">
      <alignment horizontal="center" vertical="center" wrapText="1"/>
      <protection locked="0"/>
    </xf>
    <xf numFmtId="166" fontId="67" fillId="37" borderId="0" xfId="1" applyNumberFormat="1" applyFont="1" applyFill="1" applyBorder="1" applyAlignment="1" applyProtection="1">
      <alignment horizontal="center" vertical="center" wrapText="1"/>
    </xf>
    <xf numFmtId="0" fontId="73" fillId="37" borderId="0" xfId="0" applyFont="1" applyFill="1" applyAlignment="1">
      <alignment horizontal="center" vertical="center" wrapText="1"/>
    </xf>
    <xf numFmtId="0" fontId="73" fillId="37" borderId="0" xfId="0" applyFont="1" applyFill="1" applyAlignment="1" applyProtection="1">
      <alignment horizontal="center" vertical="center" wrapText="1"/>
      <protection locked="0"/>
    </xf>
    <xf numFmtId="170" fontId="67" fillId="37" borderId="0" xfId="2" applyNumberFormat="1" applyFont="1" applyFill="1" applyBorder="1" applyAlignment="1" applyProtection="1">
      <alignment horizontal="center" vertical="center" wrapText="1"/>
    </xf>
    <xf numFmtId="43" fontId="67" fillId="37" borderId="0" xfId="1" applyFont="1" applyFill="1" applyBorder="1" applyAlignment="1" applyProtection="1">
      <alignment horizontal="center" vertical="center" wrapText="1"/>
    </xf>
    <xf numFmtId="0" fontId="73" fillId="37" borderId="0" xfId="0" applyFont="1" applyFill="1" applyAlignment="1">
      <alignment vertical="center" wrapText="1"/>
    </xf>
    <xf numFmtId="0" fontId="74" fillId="37" borderId="0" xfId="0" applyFont="1" applyFill="1" applyAlignment="1">
      <alignment vertical="center" wrapText="1"/>
    </xf>
    <xf numFmtId="0" fontId="73" fillId="37" borderId="0" xfId="0" applyFont="1" applyFill="1" applyAlignment="1">
      <alignment horizontal="center" vertical="center"/>
    </xf>
    <xf numFmtId="0" fontId="73" fillId="37" borderId="0" xfId="0" applyFont="1" applyFill="1" applyAlignment="1">
      <alignment horizontal="left" vertical="center" wrapText="1"/>
    </xf>
    <xf numFmtId="2" fontId="73" fillId="37" borderId="0" xfId="0" applyNumberFormat="1" applyFont="1" applyFill="1" applyAlignment="1">
      <alignment horizontal="center" vertical="center"/>
    </xf>
    <xf numFmtId="0" fontId="67" fillId="37" borderId="0" xfId="0" applyFont="1" applyFill="1" applyAlignment="1">
      <alignment horizontal="left" vertical="center"/>
    </xf>
    <xf numFmtId="0" fontId="76" fillId="37" borderId="0" xfId="0" applyFont="1" applyFill="1" applyAlignment="1" applyProtection="1">
      <alignment horizontal="right" vertical="center"/>
      <protection locked="0"/>
    </xf>
    <xf numFmtId="37" fontId="76" fillId="37" borderId="0" xfId="1" applyNumberFormat="1" applyFont="1" applyFill="1" applyBorder="1" applyAlignment="1" applyProtection="1">
      <alignment horizontal="center" vertical="center"/>
    </xf>
    <xf numFmtId="172" fontId="73" fillId="37" borderId="0" xfId="1" applyNumberFormat="1" applyFont="1" applyFill="1" applyBorder="1" applyAlignment="1" applyProtection="1">
      <alignment horizontal="center" vertical="center"/>
    </xf>
    <xf numFmtId="171" fontId="73" fillId="37" borderId="0" xfId="0" applyNumberFormat="1" applyFont="1" applyFill="1" applyAlignment="1">
      <alignment horizontal="center" vertical="center"/>
    </xf>
    <xf numFmtId="37" fontId="76" fillId="37" borderId="0" xfId="0" applyNumberFormat="1" applyFont="1" applyFill="1" applyAlignment="1">
      <alignment horizontal="center" vertical="center"/>
    </xf>
    <xf numFmtId="0" fontId="76" fillId="37" borderId="0" xfId="0" applyFont="1" applyFill="1" applyAlignment="1">
      <alignment horizontal="left" vertical="center"/>
    </xf>
    <xf numFmtId="2" fontId="67" fillId="37" borderId="0" xfId="0" applyNumberFormat="1" applyFont="1" applyFill="1" applyAlignment="1">
      <alignment horizontal="center" vertical="center"/>
    </xf>
    <xf numFmtId="0" fontId="73" fillId="37" borderId="0" xfId="0" applyFont="1" applyFill="1" applyAlignment="1">
      <alignment horizontal="left" vertical="center"/>
    </xf>
    <xf numFmtId="4" fontId="73" fillId="37" borderId="0" xfId="0" applyNumberFormat="1" applyFont="1" applyFill="1" applyAlignment="1">
      <alignment horizontal="center" vertical="center"/>
    </xf>
    <xf numFmtId="0" fontId="76" fillId="37" borderId="0" xfId="0" applyFont="1" applyFill="1" applyAlignment="1">
      <alignment horizontal="right" vertical="center"/>
    </xf>
    <xf numFmtId="0" fontId="76" fillId="37" borderId="0" xfId="0" applyFont="1" applyFill="1" applyAlignment="1">
      <alignment horizontal="right" vertical="center" wrapText="1"/>
    </xf>
    <xf numFmtId="39" fontId="73" fillId="37" borderId="0" xfId="1" applyNumberFormat="1" applyFont="1" applyFill="1" applyBorder="1" applyAlignment="1" applyProtection="1">
      <alignment horizontal="center" vertical="center"/>
    </xf>
    <xf numFmtId="169" fontId="73" fillId="37" borderId="0" xfId="0" applyNumberFormat="1" applyFont="1" applyFill="1" applyAlignment="1">
      <alignment horizontal="center" vertical="center"/>
    </xf>
    <xf numFmtId="2" fontId="67" fillId="37" borderId="0" xfId="0" applyNumberFormat="1" applyFont="1" applyFill="1" applyAlignment="1">
      <alignment vertical="center" wrapText="1"/>
    </xf>
    <xf numFmtId="175" fontId="79" fillId="36" borderId="1" xfId="0" applyNumberFormat="1" applyFont="1" applyFill="1" applyBorder="1" applyAlignment="1" applyProtection="1">
      <alignment horizontal="center" vertical="center"/>
      <protection locked="0"/>
    </xf>
    <xf numFmtId="3" fontId="70" fillId="36" borderId="1" xfId="0" applyNumberFormat="1" applyFont="1" applyFill="1" applyBorder="1" applyAlignment="1" applyProtection="1">
      <alignment horizontal="center" vertical="center"/>
      <protection locked="0"/>
    </xf>
    <xf numFmtId="1" fontId="79" fillId="35" borderId="1" xfId="0" applyNumberFormat="1" applyFont="1" applyFill="1" applyBorder="1" applyAlignment="1" applyProtection="1">
      <alignment horizontal="center" vertical="center"/>
      <protection locked="0"/>
    </xf>
    <xf numFmtId="0" fontId="0" fillId="0" borderId="0" xfId="0" applyAlignment="1">
      <alignment vertical="center" wrapText="1"/>
    </xf>
    <xf numFmtId="0" fontId="3" fillId="0" borderId="0" xfId="0" applyFont="1" applyAlignment="1" applyProtection="1">
      <alignment horizontal="center" vertical="center" wrapText="1"/>
      <protection locked="0"/>
    </xf>
    <xf numFmtId="0" fontId="3" fillId="0" borderId="0" xfId="0" applyFont="1" applyAlignment="1" applyProtection="1">
      <alignment horizontal="left" vertical="center" wrapText="1"/>
      <protection locked="0"/>
    </xf>
    <xf numFmtId="0" fontId="77" fillId="30" borderId="0" xfId="0" applyFont="1" applyFill="1" applyAlignment="1">
      <alignment vertical="center" wrapText="1"/>
    </xf>
    <xf numFmtId="0" fontId="78" fillId="30" borderId="0" xfId="0" applyFont="1" applyFill="1" applyAlignment="1">
      <alignment vertical="center" wrapText="1"/>
    </xf>
    <xf numFmtId="0" fontId="79" fillId="32" borderId="1" xfId="0" applyFont="1" applyFill="1" applyBorder="1" applyAlignment="1">
      <alignment horizontal="center" vertical="center" wrapText="1"/>
    </xf>
    <xf numFmtId="0" fontId="58" fillId="0" borderId="0" xfId="0" applyFont="1" applyAlignment="1">
      <alignment vertical="center" wrapText="1"/>
    </xf>
    <xf numFmtId="0" fontId="3" fillId="0" borderId="1" xfId="0" applyFont="1" applyBorder="1" applyAlignment="1" applyProtection="1">
      <alignment horizontal="center" vertical="center" wrapText="1"/>
      <protection locked="0"/>
    </xf>
    <xf numFmtId="183" fontId="79" fillId="32" borderId="5" xfId="1" applyNumberFormat="1" applyFont="1" applyFill="1" applyBorder="1" applyAlignment="1" applyProtection="1">
      <alignment horizontal="center" vertical="center" wrapText="1"/>
    </xf>
    <xf numFmtId="0" fontId="18" fillId="0" borderId="0" xfId="0" applyFont="1" applyAlignment="1">
      <alignment horizontal="center" vertical="center" wrapText="1"/>
    </xf>
    <xf numFmtId="184" fontId="79" fillId="32" borderId="1" xfId="0" applyNumberFormat="1" applyFont="1" applyFill="1" applyBorder="1" applyAlignment="1" applyProtection="1">
      <alignment horizontal="center" vertical="center" wrapText="1"/>
      <protection locked="0"/>
    </xf>
    <xf numFmtId="0" fontId="55" fillId="0" borderId="0" xfId="0" applyFont="1" applyAlignment="1">
      <alignment vertical="center" wrapText="1"/>
    </xf>
    <xf numFmtId="180" fontId="71" fillId="30" borderId="1" xfId="0" applyNumberFormat="1" applyFont="1" applyFill="1" applyBorder="1" applyAlignment="1" applyProtection="1">
      <alignment horizontal="center" vertical="center" wrapText="1"/>
      <protection locked="0"/>
    </xf>
    <xf numFmtId="43" fontId="78" fillId="30" borderId="1" xfId="1" applyFont="1" applyFill="1" applyBorder="1" applyAlignment="1">
      <alignment horizontal="center" vertical="center" wrapText="1"/>
    </xf>
    <xf numFmtId="0" fontId="17" fillId="28" borderId="1" xfId="0" applyFont="1" applyFill="1" applyBorder="1" applyAlignment="1">
      <alignment horizontal="right" vertical="center" wrapText="1"/>
    </xf>
    <xf numFmtId="0" fontId="17" fillId="28" borderId="1" xfId="0" applyFont="1" applyFill="1" applyBorder="1" applyAlignment="1">
      <alignment vertical="center" wrapText="1"/>
    </xf>
    <xf numFmtId="0" fontId="17" fillId="0" borderId="1" xfId="1" applyNumberFormat="1" applyFont="1" applyFill="1" applyBorder="1" applyAlignment="1">
      <alignment vertical="center" wrapText="1"/>
    </xf>
    <xf numFmtId="181" fontId="79" fillId="32" borderId="1" xfId="1" applyNumberFormat="1" applyFont="1" applyFill="1" applyBorder="1" applyAlignment="1" applyProtection="1">
      <alignment horizontal="center" vertical="center" wrapText="1"/>
    </xf>
    <xf numFmtId="37" fontId="70" fillId="32" borderId="1" xfId="1" applyNumberFormat="1" applyFont="1" applyFill="1" applyBorder="1" applyAlignment="1" applyProtection="1">
      <alignment horizontal="center" vertical="center" wrapText="1"/>
    </xf>
    <xf numFmtId="39" fontId="70" fillId="32" borderId="1" xfId="1" applyNumberFormat="1" applyFont="1" applyFill="1" applyBorder="1" applyAlignment="1" applyProtection="1">
      <alignment horizontal="center" vertical="center" wrapText="1"/>
    </xf>
    <xf numFmtId="0" fontId="17" fillId="28" borderId="3" xfId="0" applyFont="1" applyFill="1" applyBorder="1" applyAlignment="1">
      <alignment vertical="center" wrapText="1"/>
    </xf>
    <xf numFmtId="179" fontId="70" fillId="32" borderId="1" xfId="1" applyNumberFormat="1" applyFont="1" applyFill="1" applyBorder="1" applyAlignment="1" applyProtection="1">
      <alignment horizontal="center" vertical="center" wrapText="1"/>
    </xf>
    <xf numFmtId="0" fontId="17" fillId="28" borderId="42" xfId="0" applyFont="1" applyFill="1" applyBorder="1" applyAlignment="1">
      <alignment horizontal="center" vertical="center" wrapText="1"/>
    </xf>
    <xf numFmtId="0" fontId="17" fillId="28" borderId="42" xfId="0" applyFont="1" applyFill="1" applyBorder="1" applyAlignment="1">
      <alignment vertical="center" wrapText="1"/>
    </xf>
    <xf numFmtId="179" fontId="70" fillId="32" borderId="42" xfId="1" applyNumberFormat="1" applyFont="1" applyFill="1" applyBorder="1" applyAlignment="1" applyProtection="1">
      <alignment horizontal="center" vertical="center" wrapText="1"/>
    </xf>
    <xf numFmtId="181" fontId="79" fillId="32" borderId="42" xfId="1" applyNumberFormat="1" applyFont="1" applyFill="1" applyBorder="1" applyAlignment="1" applyProtection="1">
      <alignment horizontal="center" vertical="center" wrapText="1"/>
    </xf>
    <xf numFmtId="181" fontId="80" fillId="34" borderId="40" xfId="0" applyNumberFormat="1" applyFont="1" applyFill="1" applyBorder="1" applyAlignment="1">
      <alignment horizontal="center" vertical="center" wrapText="1"/>
    </xf>
    <xf numFmtId="0" fontId="3" fillId="0" borderId="36" xfId="0" applyFont="1" applyBorder="1" applyAlignment="1" applyProtection="1">
      <alignment vertical="center" wrapText="1"/>
      <protection locked="0"/>
    </xf>
    <xf numFmtId="0" fontId="12" fillId="0" borderId="0" xfId="0" applyFont="1" applyAlignment="1" applyProtection="1">
      <alignment vertical="center" wrapText="1"/>
      <protection locked="0"/>
    </xf>
    <xf numFmtId="3" fontId="12" fillId="0" borderId="0" xfId="0" applyNumberFormat="1" applyFont="1" applyAlignment="1" applyProtection="1">
      <alignment horizontal="right" vertical="center" wrapText="1"/>
      <protection locked="0"/>
    </xf>
    <xf numFmtId="3" fontId="12" fillId="0" borderId="0" xfId="0" applyNumberFormat="1" applyFont="1" applyAlignment="1" applyProtection="1">
      <alignment horizontal="left" vertical="center" wrapText="1"/>
      <protection locked="0"/>
    </xf>
    <xf numFmtId="37" fontId="12" fillId="0" borderId="0" xfId="0" applyNumberFormat="1" applyFont="1" applyAlignment="1" applyProtection="1">
      <alignment horizontal="right" vertical="center" wrapText="1"/>
      <protection locked="0"/>
    </xf>
    <xf numFmtId="37" fontId="12" fillId="0" borderId="0" xfId="1" applyNumberFormat="1" applyFont="1" applyFill="1" applyBorder="1" applyAlignment="1" applyProtection="1">
      <alignment vertical="center" wrapText="1"/>
      <protection locked="0"/>
    </xf>
    <xf numFmtId="3" fontId="12" fillId="0" borderId="0" xfId="0" applyNumberFormat="1" applyFont="1" applyAlignment="1">
      <alignment horizontal="left" vertical="center" wrapText="1"/>
    </xf>
    <xf numFmtId="3" fontId="12" fillId="0" borderId="0" xfId="0" applyNumberFormat="1" applyFont="1" applyAlignment="1" applyProtection="1">
      <alignment vertical="center" wrapText="1"/>
      <protection locked="0"/>
    </xf>
    <xf numFmtId="3" fontId="12" fillId="0" borderId="0" xfId="0" applyNumberFormat="1" applyFont="1" applyAlignment="1">
      <alignment horizontal="center" vertical="center" wrapText="1"/>
    </xf>
    <xf numFmtId="3" fontId="12" fillId="0" borderId="0" xfId="0" applyNumberFormat="1" applyFont="1" applyAlignment="1" applyProtection="1">
      <alignment horizontal="center" vertical="center" wrapText="1"/>
      <protection locked="0"/>
    </xf>
    <xf numFmtId="165" fontId="12" fillId="0" borderId="0" xfId="0" applyNumberFormat="1" applyFont="1" applyAlignment="1" applyProtection="1">
      <alignment horizontal="center" vertical="center" wrapText="1"/>
      <protection locked="0"/>
    </xf>
    <xf numFmtId="43" fontId="3" fillId="0" borderId="0" xfId="1" applyFont="1" applyAlignment="1" applyProtection="1">
      <alignment vertical="center" wrapText="1"/>
      <protection locked="0"/>
    </xf>
    <xf numFmtId="3" fontId="3" fillId="0" borderId="0" xfId="0" applyNumberFormat="1" applyFont="1" applyAlignment="1" applyProtection="1">
      <alignment horizontal="right" vertical="center" wrapText="1"/>
      <protection locked="0"/>
    </xf>
    <xf numFmtId="0" fontId="6" fillId="0" borderId="0" xfId="0" applyFont="1" applyAlignment="1">
      <alignment horizontal="center" vertical="center" wrapText="1"/>
    </xf>
    <xf numFmtId="4" fontId="7" fillId="0" borderId="0" xfId="0" applyNumberFormat="1" applyFont="1" applyAlignment="1">
      <alignment horizontal="center" vertical="center" wrapText="1"/>
    </xf>
    <xf numFmtId="0" fontId="3" fillId="0" borderId="0" xfId="0" applyFont="1" applyAlignment="1">
      <alignment horizontal="center" vertical="center" wrapText="1"/>
    </xf>
    <xf numFmtId="0" fontId="14" fillId="0" borderId="0" xfId="0" applyFont="1" applyAlignment="1">
      <alignment vertical="center" wrapText="1"/>
    </xf>
    <xf numFmtId="0" fontId="13" fillId="0" borderId="0" xfId="0" applyFont="1" applyAlignment="1">
      <alignment horizontal="center" vertical="center" wrapText="1"/>
    </xf>
    <xf numFmtId="4" fontId="12" fillId="0" borderId="0" xfId="0" applyNumberFormat="1" applyFont="1" applyAlignment="1">
      <alignment horizontal="center" vertical="center" wrapText="1"/>
    </xf>
    <xf numFmtId="2" fontId="14" fillId="0" borderId="0" xfId="0" applyNumberFormat="1" applyFont="1" applyAlignment="1">
      <alignment horizontal="center" vertical="center" wrapText="1"/>
    </xf>
    <xf numFmtId="4" fontId="12" fillId="0" borderId="0" xfId="0" applyNumberFormat="1" applyFont="1" applyAlignment="1" applyProtection="1">
      <alignment vertical="center" wrapText="1"/>
      <protection locked="0"/>
    </xf>
    <xf numFmtId="0" fontId="15" fillId="0" borderId="0" xfId="0" applyFont="1" applyAlignment="1">
      <alignment horizontal="left" vertical="center" wrapText="1"/>
    </xf>
    <xf numFmtId="3" fontId="3" fillId="0" borderId="0" xfId="0" applyNumberFormat="1" applyFont="1" applyAlignment="1">
      <alignment horizontal="center" vertical="center" wrapText="1"/>
    </xf>
    <xf numFmtId="4" fontId="12" fillId="0" borderId="0" xfId="0" applyNumberFormat="1" applyFont="1" applyAlignment="1">
      <alignment vertical="center" wrapText="1"/>
    </xf>
    <xf numFmtId="2" fontId="3" fillId="0" borderId="0" xfId="0" applyNumberFormat="1" applyFont="1" applyAlignment="1">
      <alignment horizontal="center" vertical="center" wrapText="1"/>
    </xf>
    <xf numFmtId="43" fontId="9" fillId="0" borderId="0" xfId="0" applyNumberFormat="1" applyFont="1" applyAlignment="1">
      <alignment horizontal="right" vertical="center" wrapText="1"/>
    </xf>
    <xf numFmtId="0" fontId="12" fillId="0" borderId="0" xfId="0" applyFont="1" applyAlignment="1">
      <alignment vertical="center" wrapText="1"/>
    </xf>
    <xf numFmtId="4" fontId="14" fillId="0" borderId="0" xfId="0" applyNumberFormat="1" applyFont="1" applyAlignment="1">
      <alignment horizontal="center" vertical="center" wrapText="1"/>
    </xf>
    <xf numFmtId="0" fontId="3" fillId="0" borderId="0" xfId="0" applyFont="1" applyAlignment="1">
      <alignment horizontal="right" vertical="center" wrapText="1"/>
    </xf>
    <xf numFmtId="4" fontId="12" fillId="0" borderId="0" xfId="0" applyNumberFormat="1" applyFont="1" applyAlignment="1" applyProtection="1">
      <alignment horizontal="center" vertical="center" wrapText="1"/>
      <protection locked="0"/>
    </xf>
    <xf numFmtId="37" fontId="15" fillId="0" borderId="0" xfId="0" applyNumberFormat="1" applyFont="1" applyAlignment="1">
      <alignment horizontal="center" vertical="center" wrapText="1"/>
    </xf>
    <xf numFmtId="37" fontId="15" fillId="0" borderId="0" xfId="1" applyNumberFormat="1" applyFont="1" applyFill="1" applyBorder="1" applyAlignment="1" applyProtection="1">
      <alignment horizontal="center" vertical="center" wrapText="1"/>
    </xf>
    <xf numFmtId="2" fontId="3" fillId="0" borderId="0" xfId="0" applyNumberFormat="1" applyFont="1" applyAlignment="1">
      <alignment horizontal="right" vertical="center" wrapText="1"/>
    </xf>
    <xf numFmtId="0" fontId="12" fillId="0" borderId="0" xfId="0" applyFont="1" applyAlignment="1">
      <alignment horizontal="center" vertical="center" wrapText="1"/>
    </xf>
    <xf numFmtId="2" fontId="12" fillId="0" borderId="0" xfId="0" applyNumberFormat="1" applyFont="1" applyAlignment="1">
      <alignment horizontal="center" vertical="center" wrapText="1"/>
    </xf>
    <xf numFmtId="39" fontId="3" fillId="0" borderId="0" xfId="0" applyNumberFormat="1" applyFont="1" applyAlignment="1">
      <alignment vertical="center" wrapText="1"/>
    </xf>
    <xf numFmtId="37" fontId="16" fillId="0" borderId="0" xfId="1" applyNumberFormat="1" applyFont="1" applyFill="1" applyBorder="1" applyAlignment="1" applyProtection="1">
      <alignment horizontal="center" vertical="center" wrapText="1"/>
    </xf>
    <xf numFmtId="37" fontId="16" fillId="0" borderId="0" xfId="0" applyNumberFormat="1" applyFont="1" applyAlignment="1">
      <alignment horizontal="center" vertical="center" wrapText="1"/>
    </xf>
    <xf numFmtId="43" fontId="9" fillId="0" borderId="0" xfId="0" applyNumberFormat="1" applyFont="1" applyAlignment="1">
      <alignment horizontal="center" vertical="center" wrapText="1"/>
    </xf>
    <xf numFmtId="39" fontId="14" fillId="0" borderId="0" xfId="1" applyNumberFormat="1" applyFont="1" applyFill="1" applyBorder="1" applyAlignment="1" applyProtection="1">
      <alignment horizontal="center" vertical="center" wrapText="1"/>
    </xf>
    <xf numFmtId="39" fontId="14" fillId="0" borderId="0" xfId="0" applyNumberFormat="1" applyFont="1" applyAlignment="1">
      <alignment horizontal="center" vertical="center" wrapText="1"/>
    </xf>
    <xf numFmtId="2" fontId="12" fillId="0" borderId="0" xfId="0" applyNumberFormat="1" applyFont="1" applyAlignment="1">
      <alignment vertical="center" wrapText="1"/>
    </xf>
    <xf numFmtId="169" fontId="3" fillId="0" borderId="0" xfId="0" applyNumberFormat="1" applyFont="1" applyAlignment="1">
      <alignment vertical="center" wrapText="1"/>
    </xf>
    <xf numFmtId="0" fontId="15" fillId="0" borderId="0" xfId="0" applyFont="1" applyAlignment="1">
      <alignment horizontal="right" vertical="center" wrapText="1"/>
    </xf>
    <xf numFmtId="169" fontId="14" fillId="0" borderId="0" xfId="0" applyNumberFormat="1" applyFont="1" applyAlignment="1">
      <alignment horizontal="center" vertical="center" wrapText="1"/>
    </xf>
    <xf numFmtId="2" fontId="9" fillId="0" borderId="0" xfId="0" applyNumberFormat="1" applyFont="1" applyAlignment="1">
      <alignment vertical="center" wrapText="1"/>
    </xf>
    <xf numFmtId="0" fontId="3" fillId="0" borderId="0" xfId="0" applyFont="1" applyAlignment="1" applyProtection="1">
      <alignment horizontal="right" vertical="center" wrapText="1"/>
      <protection locked="0"/>
    </xf>
    <xf numFmtId="2" fontId="3" fillId="0" borderId="0" xfId="0" applyNumberFormat="1" applyFont="1" applyAlignment="1" applyProtection="1">
      <alignment vertical="center" wrapText="1"/>
      <protection locked="0"/>
    </xf>
    <xf numFmtId="184" fontId="79" fillId="32" borderId="42" xfId="0" applyNumberFormat="1" applyFont="1" applyFill="1" applyBorder="1" applyAlignment="1" applyProtection="1">
      <alignment horizontal="center" vertical="center" wrapText="1"/>
      <protection locked="0"/>
    </xf>
    <xf numFmtId="3" fontId="79" fillId="35" borderId="1" xfId="0" applyNumberFormat="1" applyFont="1" applyFill="1" applyBorder="1" applyAlignment="1" applyProtection="1">
      <alignment horizontal="center" vertical="center"/>
      <protection locked="0"/>
    </xf>
    <xf numFmtId="0" fontId="68" fillId="30" borderId="4" xfId="0" applyFont="1" applyFill="1" applyBorder="1" applyAlignment="1">
      <alignment horizontal="center" vertical="center"/>
    </xf>
    <xf numFmtId="0" fontId="68" fillId="30" borderId="2" xfId="0" applyFont="1" applyFill="1" applyBorder="1" applyAlignment="1">
      <alignment horizontal="center" vertical="center"/>
    </xf>
    <xf numFmtId="0" fontId="74" fillId="30" borderId="4" xfId="0" applyFont="1" applyFill="1" applyBorder="1" applyAlignment="1" applyProtection="1">
      <alignment horizontal="center" vertical="center" wrapText="1"/>
      <protection locked="0"/>
    </xf>
    <xf numFmtId="0" fontId="74" fillId="30" borderId="6" xfId="0" applyFont="1" applyFill="1" applyBorder="1" applyAlignment="1" applyProtection="1">
      <alignment horizontal="center" vertical="center" wrapText="1"/>
      <protection locked="0"/>
    </xf>
    <xf numFmtId="0" fontId="74" fillId="30" borderId="2" xfId="0" applyFont="1" applyFill="1" applyBorder="1" applyAlignment="1" applyProtection="1">
      <alignment horizontal="center" vertical="center" wrapText="1"/>
      <protection locked="0"/>
    </xf>
    <xf numFmtId="3" fontId="5" fillId="0" borderId="0" xfId="0" applyNumberFormat="1" applyFont="1" applyAlignment="1" applyProtection="1">
      <alignment horizontal="center" vertical="center"/>
      <protection locked="0"/>
    </xf>
    <xf numFmtId="0" fontId="68" fillId="30" borderId="6" xfId="0" applyFont="1" applyFill="1" applyBorder="1" applyAlignment="1">
      <alignment horizontal="center" vertical="center"/>
    </xf>
    <xf numFmtId="0" fontId="75" fillId="30" borderId="3" xfId="0" applyFont="1" applyFill="1" applyBorder="1" applyAlignment="1" applyProtection="1">
      <alignment horizontal="right" vertical="center" wrapText="1"/>
      <protection locked="0"/>
    </xf>
    <xf numFmtId="0" fontId="75" fillId="30" borderId="5" xfId="0" applyFont="1" applyFill="1" applyBorder="1" applyAlignment="1" applyProtection="1">
      <alignment horizontal="right" vertical="center" wrapText="1"/>
      <protection locked="0"/>
    </xf>
    <xf numFmtId="0" fontId="54" fillId="0" borderId="0" xfId="0" applyFont="1" applyAlignment="1" applyProtection="1">
      <alignment horizontal="center" vertical="center" wrapText="1"/>
      <protection locked="0"/>
    </xf>
    <xf numFmtId="0" fontId="12" fillId="28" borderId="0" xfId="0" applyFont="1" applyFill="1" applyAlignment="1" applyProtection="1">
      <alignment horizontal="left" vertical="top" wrapText="1"/>
      <protection locked="0"/>
    </xf>
    <xf numFmtId="0" fontId="3" fillId="28" borderId="35" xfId="0" applyFont="1" applyFill="1" applyBorder="1" applyAlignment="1" applyProtection="1">
      <alignment horizontal="center" vertical="center"/>
      <protection locked="0"/>
    </xf>
    <xf numFmtId="0" fontId="3" fillId="28" borderId="37" xfId="0" applyFont="1" applyFill="1" applyBorder="1" applyAlignment="1" applyProtection="1">
      <alignment horizontal="center" vertical="center"/>
      <protection locked="0"/>
    </xf>
    <xf numFmtId="0" fontId="3" fillId="28" borderId="40" xfId="0" applyFont="1" applyFill="1" applyBorder="1" applyAlignment="1" applyProtection="1">
      <alignment horizontal="center" vertical="center"/>
      <protection locked="0"/>
    </xf>
    <xf numFmtId="0" fontId="54" fillId="28" borderId="33" xfId="0" applyFont="1" applyFill="1" applyBorder="1" applyAlignment="1" applyProtection="1">
      <alignment horizontal="center" vertical="center" wrapText="1"/>
      <protection locked="0"/>
    </xf>
    <xf numFmtId="0" fontId="54" fillId="28" borderId="36" xfId="0" applyFont="1" applyFill="1" applyBorder="1" applyAlignment="1" applyProtection="1">
      <alignment horizontal="center" vertical="center" wrapText="1"/>
      <protection locked="0"/>
    </xf>
    <xf numFmtId="0" fontId="54" fillId="28" borderId="39" xfId="0" applyFont="1" applyFill="1" applyBorder="1" applyAlignment="1" applyProtection="1">
      <alignment horizontal="center" vertical="center" wrapText="1"/>
      <protection locked="0"/>
    </xf>
    <xf numFmtId="0" fontId="18" fillId="0" borderId="41" xfId="0" applyFont="1" applyBorder="1" applyAlignment="1">
      <alignment horizontal="center" vertical="center"/>
    </xf>
    <xf numFmtId="0" fontId="9" fillId="28" borderId="34" xfId="0" applyFont="1" applyFill="1" applyBorder="1" applyAlignment="1" applyProtection="1">
      <alignment horizontal="center" vertical="center"/>
      <protection locked="0"/>
    </xf>
    <xf numFmtId="0" fontId="9" fillId="28" borderId="38" xfId="0" applyFont="1" applyFill="1" applyBorder="1" applyAlignment="1" applyProtection="1">
      <alignment horizontal="center" vertical="center"/>
      <protection locked="0"/>
    </xf>
    <xf numFmtId="0" fontId="77" fillId="30" borderId="0" xfId="0" applyFont="1" applyFill="1" applyAlignment="1">
      <alignment horizontal="center" vertical="center" wrapText="1"/>
    </xf>
    <xf numFmtId="0" fontId="78" fillId="30" borderId="0" xfId="0" applyFont="1" applyFill="1" applyAlignment="1">
      <alignment horizontal="center" vertical="center" wrapText="1"/>
    </xf>
    <xf numFmtId="0" fontId="17" fillId="28" borderId="1" xfId="0" applyFont="1" applyFill="1" applyBorder="1" applyAlignment="1">
      <alignment horizontal="center" vertical="center" wrapText="1"/>
    </xf>
    <xf numFmtId="0" fontId="78" fillId="30" borderId="1" xfId="0" applyFont="1" applyFill="1" applyBorder="1" applyAlignment="1">
      <alignment horizontal="center" vertical="center" wrapText="1"/>
    </xf>
    <xf numFmtId="0" fontId="68" fillId="30" borderId="1" xfId="0" applyFont="1" applyFill="1" applyBorder="1" applyAlignment="1">
      <alignment horizontal="center" vertical="center" wrapText="1"/>
    </xf>
    <xf numFmtId="0" fontId="18" fillId="0" borderId="0" xfId="0" applyFont="1" applyAlignment="1">
      <alignment horizontal="center" vertical="center" wrapText="1"/>
    </xf>
    <xf numFmtId="0" fontId="68" fillId="30" borderId="4" xfId="0" applyFont="1" applyFill="1" applyBorder="1" applyAlignment="1">
      <alignment horizontal="center" vertical="center" wrapText="1"/>
    </xf>
    <xf numFmtId="0" fontId="68" fillId="30" borderId="6" xfId="0" applyFont="1" applyFill="1" applyBorder="1" applyAlignment="1">
      <alignment horizontal="center" vertical="center" wrapText="1"/>
    </xf>
    <xf numFmtId="0" fontId="68" fillId="30" borderId="2" xfId="0" applyFont="1" applyFill="1" applyBorder="1" applyAlignment="1">
      <alignment horizontal="center" vertical="center" wrapText="1"/>
    </xf>
    <xf numFmtId="0" fontId="78" fillId="30" borderId="4" xfId="0" applyFont="1" applyFill="1" applyBorder="1" applyAlignment="1">
      <alignment horizontal="center" vertical="center" wrapText="1"/>
    </xf>
    <xf numFmtId="0" fontId="78" fillId="30" borderId="2" xfId="0" applyFont="1" applyFill="1" applyBorder="1" applyAlignment="1">
      <alignment horizontal="center" vertical="center" wrapText="1"/>
    </xf>
    <xf numFmtId="0" fontId="17" fillId="28" borderId="3" xfId="0" applyFont="1" applyFill="1" applyBorder="1" applyAlignment="1">
      <alignment horizontal="center" vertical="center" wrapText="1"/>
    </xf>
    <xf numFmtId="0" fontId="17" fillId="28" borderId="41" xfId="0" applyFont="1" applyFill="1" applyBorder="1" applyAlignment="1">
      <alignment horizontal="center" vertical="center" wrapText="1"/>
    </xf>
    <xf numFmtId="0" fontId="17" fillId="28" borderId="5" xfId="0" applyFont="1" applyFill="1" applyBorder="1" applyAlignment="1">
      <alignment horizontal="center" vertical="center" wrapText="1"/>
    </xf>
    <xf numFmtId="3" fontId="5" fillId="0" borderId="0" xfId="0" applyNumberFormat="1" applyFont="1" applyAlignment="1">
      <alignment horizontal="center" vertical="center" wrapText="1"/>
    </xf>
    <xf numFmtId="0" fontId="80" fillId="34" borderId="35" xfId="0" applyFont="1" applyFill="1" applyBorder="1" applyAlignment="1">
      <alignment horizontal="center" vertical="center" wrapText="1"/>
    </xf>
    <xf numFmtId="0" fontId="80" fillId="34" borderId="37" xfId="0" applyFont="1" applyFill="1" applyBorder="1" applyAlignment="1">
      <alignment horizontal="center" vertical="center" wrapText="1"/>
    </xf>
    <xf numFmtId="0" fontId="80" fillId="34" borderId="40" xfId="0" applyFont="1" applyFill="1" applyBorder="1" applyAlignment="1">
      <alignment horizontal="center" vertical="center" wrapText="1"/>
    </xf>
    <xf numFmtId="0" fontId="12" fillId="0" borderId="5" xfId="0" applyFont="1" applyBorder="1" applyAlignment="1" applyProtection="1">
      <alignment horizontal="center" vertical="center" wrapText="1"/>
      <protection locked="0"/>
    </xf>
    <xf numFmtId="0" fontId="12" fillId="0" borderId="42" xfId="0" applyFont="1" applyBorder="1" applyAlignment="1" applyProtection="1">
      <alignment horizontal="center" vertical="center" wrapText="1"/>
      <protection locked="0"/>
    </xf>
    <xf numFmtId="0" fontId="0" fillId="0" borderId="1" xfId="0" applyBorder="1" applyAlignment="1">
      <alignment horizontal="center" vertical="center" wrapText="1"/>
    </xf>
    <xf numFmtId="0" fontId="75" fillId="30" borderId="1" xfId="0" applyFont="1" applyFill="1" applyBorder="1" applyAlignment="1" applyProtection="1">
      <alignment horizontal="center" vertical="center" wrapText="1"/>
      <protection locked="0"/>
    </xf>
    <xf numFmtId="0" fontId="81" fillId="30" borderId="1" xfId="0" applyFont="1" applyFill="1" applyBorder="1" applyAlignment="1">
      <alignment horizontal="center" vertical="center"/>
    </xf>
    <xf numFmtId="0" fontId="74" fillId="30" borderId="3" xfId="0" applyFont="1" applyFill="1" applyBorder="1" applyAlignment="1" applyProtection="1">
      <alignment horizontal="right" vertical="center" wrapText="1"/>
      <protection locked="0"/>
    </xf>
    <xf numFmtId="0" fontId="74" fillId="30" borderId="5" xfId="0" applyFont="1" applyFill="1" applyBorder="1" applyAlignment="1" applyProtection="1">
      <alignment horizontal="right" vertical="center" wrapText="1"/>
      <protection locked="0"/>
    </xf>
    <xf numFmtId="0" fontId="9" fillId="28" borderId="33" xfId="0" applyFont="1" applyFill="1" applyBorder="1" applyAlignment="1" applyProtection="1">
      <alignment horizontal="center" vertical="center"/>
      <protection locked="0"/>
    </xf>
    <xf numFmtId="0" fontId="9" fillId="28" borderId="36" xfId="0" applyFont="1" applyFill="1" applyBorder="1" applyAlignment="1" applyProtection="1">
      <alignment horizontal="center" vertical="center"/>
      <protection locked="0"/>
    </xf>
    <xf numFmtId="0" fontId="9" fillId="28" borderId="39" xfId="0" applyFont="1" applyFill="1" applyBorder="1" applyAlignment="1" applyProtection="1">
      <alignment horizontal="center" vertical="center"/>
      <protection locked="0"/>
    </xf>
    <xf numFmtId="0" fontId="11" fillId="28" borderId="34" xfId="0" applyFont="1" applyFill="1" applyBorder="1" applyAlignment="1" applyProtection="1">
      <alignment horizontal="center" vertical="center"/>
      <protection locked="0"/>
    </xf>
    <xf numFmtId="0" fontId="23" fillId="28" borderId="38" xfId="0" applyFont="1" applyFill="1" applyBorder="1" applyAlignment="1" applyProtection="1">
      <alignment horizontal="center" vertical="center"/>
      <protection locked="0"/>
    </xf>
    <xf numFmtId="0" fontId="68" fillId="30" borderId="1" xfId="0" applyFont="1" applyFill="1" applyBorder="1" applyAlignment="1">
      <alignment horizontal="center" vertical="center"/>
    </xf>
    <xf numFmtId="3" fontId="17" fillId="28" borderId="41" xfId="0" applyNumberFormat="1" applyFont="1" applyFill="1" applyBorder="1" applyAlignment="1" applyProtection="1">
      <alignment horizontal="center"/>
      <protection locked="0"/>
    </xf>
    <xf numFmtId="0" fontId="82" fillId="32" borderId="1" xfId="0" applyFont="1" applyFill="1" applyBorder="1" applyAlignment="1">
      <alignment horizontal="center" vertical="center" wrapText="1"/>
    </xf>
    <xf numFmtId="0" fontId="6" fillId="28" borderId="6" xfId="0" applyFont="1" applyFill="1" applyBorder="1" applyAlignment="1" applyProtection="1">
      <alignment horizontal="center" vertical="center" wrapText="1"/>
      <protection locked="0"/>
    </xf>
    <xf numFmtId="0" fontId="3" fillId="0" borderId="6" xfId="0" applyFont="1" applyBorder="1" applyAlignment="1" applyProtection="1">
      <alignment horizontal="center" vertical="center"/>
      <protection locked="0"/>
    </xf>
    <xf numFmtId="0" fontId="81" fillId="30" borderId="4" xfId="0" applyFont="1" applyFill="1" applyBorder="1" applyAlignment="1">
      <alignment horizontal="center" vertical="center"/>
    </xf>
    <xf numFmtId="0" fontId="81" fillId="30" borderId="2" xfId="0" applyFont="1" applyFill="1" applyBorder="1" applyAlignment="1">
      <alignment horizontal="center" vertical="center"/>
    </xf>
    <xf numFmtId="0" fontId="23" fillId="28" borderId="0" xfId="0" applyFont="1" applyFill="1" applyAlignment="1" applyProtection="1">
      <alignment horizontal="center" vertical="center"/>
      <protection locked="0"/>
    </xf>
    <xf numFmtId="0" fontId="75" fillId="30" borderId="3" xfId="0" applyFont="1" applyFill="1" applyBorder="1" applyAlignment="1" applyProtection="1">
      <alignment horizontal="center" vertical="center" wrapText="1"/>
      <protection locked="0"/>
    </xf>
    <xf numFmtId="0" fontId="7" fillId="2" borderId="1" xfId="0" applyFont="1" applyFill="1" applyBorder="1" applyAlignment="1">
      <alignment horizontal="center" vertical="center" wrapText="1"/>
    </xf>
    <xf numFmtId="0" fontId="3" fillId="28" borderId="1" xfId="0" applyFont="1" applyFill="1" applyBorder="1" applyAlignment="1" applyProtection="1">
      <alignment horizontal="center" vertical="center"/>
      <protection locked="0"/>
    </xf>
    <xf numFmtId="0" fontId="0" fillId="0" borderId="1" xfId="0" applyBorder="1" applyAlignment="1">
      <alignment horizontal="center" vertical="center"/>
    </xf>
    <xf numFmtId="0" fontId="85" fillId="30" borderId="0" xfId="0" applyFont="1" applyFill="1" applyAlignment="1">
      <alignment horizontal="left" wrapText="1"/>
    </xf>
    <xf numFmtId="0" fontId="85" fillId="30" borderId="37" xfId="0" applyFont="1" applyFill="1" applyBorder="1" applyAlignment="1">
      <alignment horizontal="left" wrapText="1"/>
    </xf>
    <xf numFmtId="0" fontId="0" fillId="0" borderId="41" xfId="0" applyBorder="1" applyAlignment="1">
      <alignment horizontal="left" vertical="center" wrapText="1"/>
    </xf>
    <xf numFmtId="0" fontId="0" fillId="0" borderId="5" xfId="0" applyBorder="1" applyAlignment="1">
      <alignment horizontal="left" vertical="center" wrapText="1"/>
    </xf>
    <xf numFmtId="0" fontId="0" fillId="0" borderId="41"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left" vertical="center" wrapText="1"/>
    </xf>
    <xf numFmtId="0" fontId="0" fillId="0" borderId="3" xfId="0" applyBorder="1" applyAlignment="1">
      <alignment horizontal="left" vertical="center" wrapText="1"/>
    </xf>
    <xf numFmtId="0" fontId="71" fillId="30" borderId="3" xfId="0" applyFont="1" applyFill="1" applyBorder="1" applyAlignment="1">
      <alignment horizontal="center" vertical="center" wrapText="1"/>
    </xf>
    <xf numFmtId="0" fontId="71" fillId="30" borderId="41" xfId="0" applyFont="1" applyFill="1" applyBorder="1" applyAlignment="1">
      <alignment horizontal="center" vertical="center" wrapText="1"/>
    </xf>
    <xf numFmtId="0" fontId="71" fillId="30" borderId="41" xfId="0" applyFont="1" applyFill="1" applyBorder="1" applyAlignment="1">
      <alignment horizontal="center" vertical="center"/>
    </xf>
  </cellXfs>
  <cellStyles count="59390">
    <cellStyle name="20% - Accent1 2" xfId="91" xr:uid="{91FE21E8-C7E2-4BCA-BE5B-D74862DA5F3C}"/>
    <cellStyle name="20% - Accent1 2 2" xfId="44156" xr:uid="{5280B5C7-CCCD-49AF-8D09-5E606A164E8B}"/>
    <cellStyle name="20% - Accent1 3" xfId="44239" xr:uid="{D37F5814-B909-46D0-91AA-C5BF9AB1FCF9}"/>
    <cellStyle name="20% - Accent1 4" xfId="4" xr:uid="{2792521D-9FFA-4A82-9BB9-FA14DC75760C}"/>
    <cellStyle name="20% - Accent1 5" xfId="45817" xr:uid="{847EA5F9-F6DB-4321-8197-4F26D8289F11}"/>
    <cellStyle name="20% - Accent2 2" xfId="49" xr:uid="{29C2BFAF-007C-4B1B-9904-74E5ACEF2371}"/>
    <cellStyle name="20% - Accent2 2 2" xfId="44157" xr:uid="{E23F30B7-992C-4C2C-8ACB-44D7A5E5D6B8}"/>
    <cellStyle name="20% - Accent2 3" xfId="44212" xr:uid="{50A74BA3-1608-4B3A-A1A4-DD2B34496081}"/>
    <cellStyle name="20% - Accent2 4" xfId="5" xr:uid="{73ED6035-C6A3-4689-8915-4D1E82539F86}"/>
    <cellStyle name="20% - Accent2 5" xfId="45818" xr:uid="{1A3BBB5D-CDB5-4E51-B995-15DA749A1B2D}"/>
    <cellStyle name="20% - Accent3 2" xfId="50" xr:uid="{83D7DF1B-EFC3-41EC-BAFA-EB6641592FEE}"/>
    <cellStyle name="20% - Accent3 2 2" xfId="44158" xr:uid="{2CAC7041-6341-4B14-A182-D2ADE36E4315}"/>
    <cellStyle name="20% - Accent3 3" xfId="44213" xr:uid="{B4CBF7B4-7398-4EBD-B8DF-9443E1982277}"/>
    <cellStyle name="20% - Accent3 4" xfId="6" xr:uid="{D6D4E692-A196-42F9-97F9-826CEA2A8E78}"/>
    <cellStyle name="20% - Accent3 5" xfId="45819" xr:uid="{49135122-CCE5-4746-8803-82AB2118F3D5}"/>
    <cellStyle name="20% - Accent4 2" xfId="51" xr:uid="{78F819F4-ECCD-4895-B3D3-B706E4CCD986}"/>
    <cellStyle name="20% - Accent4 2 2" xfId="44159" xr:uid="{CF98EF07-44B9-4B5A-B262-4B59B2243517}"/>
    <cellStyle name="20% - Accent4 3" xfId="44214" xr:uid="{AAAC9D8F-65C7-44B1-A691-FC127C42349A}"/>
    <cellStyle name="20% - Accent4 4" xfId="7" xr:uid="{FD93DACA-AF6E-4806-97C1-635C9B48FD85}"/>
    <cellStyle name="20% - Accent4 5" xfId="45820" xr:uid="{BD2ACCCD-E5E5-480F-B385-3A1A2909B9E2}"/>
    <cellStyle name="20% - Accent5 2" xfId="52" xr:uid="{47F496F4-0CA1-4D40-B7A4-AA59980B0CBE}"/>
    <cellStyle name="20% - Accent5 3" xfId="8" xr:uid="{68CC2F2D-F443-48C7-B6F2-A1AE25E3F612}"/>
    <cellStyle name="20% - Accent5 4" xfId="45821" xr:uid="{622DB95A-2FC1-4A49-9DC2-0A7AD584362F}"/>
    <cellStyle name="20% - Accent6 2" xfId="53" xr:uid="{82D00E00-ED25-47EA-AAD5-7CF6D050DECA}"/>
    <cellStyle name="20% - Accent6 3" xfId="9" xr:uid="{CE0E9984-2C13-4A87-B0B5-3B20179DC914}"/>
    <cellStyle name="20% - Accent6 4" xfId="45822" xr:uid="{80729D02-063F-402A-AD34-40A5A6089354}"/>
    <cellStyle name="40% - Accent1 2" xfId="54" xr:uid="{9188AC12-1996-4FA8-8E3A-0349AF375FB6}"/>
    <cellStyle name="40% - Accent1 2 2" xfId="44160" xr:uid="{869B8E8B-19B1-4A10-BC27-6DAD1981D94D}"/>
    <cellStyle name="40% - Accent1 3" xfId="44215" xr:uid="{9EA4934B-97FB-41B8-A049-338584D4C47B}"/>
    <cellStyle name="40% - Accent1 4" xfId="10" xr:uid="{7A0ADD58-FD14-49AC-A491-D63C4580C063}"/>
    <cellStyle name="40% - Accent1 5" xfId="45823" xr:uid="{209253D4-E0BD-45C3-9146-2125E342AD20}"/>
    <cellStyle name="40% - Accent2 2" xfId="55" xr:uid="{FF397313-405A-4392-AC14-61F89DCD6440}"/>
    <cellStyle name="40% - Accent2 3" xfId="11" xr:uid="{40AC7CC2-3B20-4B8B-8C37-4468A58EEE1A}"/>
    <cellStyle name="40% - Accent2 4" xfId="45824" xr:uid="{DE24CB17-21BE-4790-87BC-E07D891B1F79}"/>
    <cellStyle name="40% - Accent3 2" xfId="56" xr:uid="{C49B2ED5-A837-486E-9379-063E5BAF2EB9}"/>
    <cellStyle name="40% - Accent3 2 2" xfId="44161" xr:uid="{759CF3CE-2238-40BC-BF6D-65DBB93EFC28}"/>
    <cellStyle name="40% - Accent3 3" xfId="44216" xr:uid="{589DE9C4-3634-425F-B876-555C06F451D3}"/>
    <cellStyle name="40% - Accent3 4" xfId="12" xr:uid="{6D4F0E50-C450-4C83-BA23-2FA6A25FFDEB}"/>
    <cellStyle name="40% - Accent3 5" xfId="45825" xr:uid="{DCE83CB1-431F-401C-93BA-E4FF17475937}"/>
    <cellStyle name="40% - Accent4 2" xfId="57" xr:uid="{B321288F-B2DC-4555-BE30-DA7606D603AB}"/>
    <cellStyle name="40% - Accent4 2 2" xfId="44162" xr:uid="{7AFEE1B4-A871-426F-A220-554DA9E93C30}"/>
    <cellStyle name="40% - Accent4 3" xfId="44217" xr:uid="{51A8485F-3F5A-40C3-92BC-A0F175207D12}"/>
    <cellStyle name="40% - Accent4 4" xfId="13" xr:uid="{FCA21BB9-1D91-4759-8EFC-D82ED45E74AD}"/>
    <cellStyle name="40% - Accent4 5" xfId="45826" xr:uid="{AEE86605-C10D-429F-84F0-77A2C8E76E36}"/>
    <cellStyle name="40% - Accent5 2" xfId="58" xr:uid="{499C14C9-E7D3-4573-8A9F-676A6CA3567D}"/>
    <cellStyle name="40% - Accent5 3" xfId="14" xr:uid="{BBE0F2BF-99BA-4098-80E2-B3963C4ECDE8}"/>
    <cellStyle name="40% - Accent5 4" xfId="45827" xr:uid="{95D90E89-13C9-4616-AF29-1A824599EACA}"/>
    <cellStyle name="40% - Accent6 2" xfId="59" xr:uid="{362F3F88-532C-414E-94B0-2700095A28D1}"/>
    <cellStyle name="40% - Accent6 2 2" xfId="44163" xr:uid="{3AE3B5B1-AAF8-412E-B922-5292E732D51B}"/>
    <cellStyle name="40% - Accent6 3" xfId="44218" xr:uid="{FE3DF7C1-960C-4387-A673-51749D221A0C}"/>
    <cellStyle name="40% - Accent6 4" xfId="15" xr:uid="{27C930CF-B1A7-4E68-BC9C-1ED1CE4FEC18}"/>
    <cellStyle name="40% - Accent6 5" xfId="45828" xr:uid="{8B9B2148-28EE-4AF3-84B7-53D21B962769}"/>
    <cellStyle name="60% - Accent1 2" xfId="60" xr:uid="{76D0DDD0-07BB-4DF7-82CF-101EC0B4CA72}"/>
    <cellStyle name="60% - Accent1 2 2" xfId="44164" xr:uid="{053CFD26-E5B4-4CAA-9F07-BBDA2CCCA6B2}"/>
    <cellStyle name="60% - Accent1 3" xfId="44219" xr:uid="{53F15364-9BB8-4A4A-8485-56CF263AEC11}"/>
    <cellStyle name="60% - Accent1 4" xfId="16" xr:uid="{AD4D1957-535E-4E68-85C5-4C613E847912}"/>
    <cellStyle name="60% - Accent1 5" xfId="45829" xr:uid="{0FD1A04A-E709-4984-8E41-62E89F0B0C31}"/>
    <cellStyle name="60% - Accent2 2" xfId="61" xr:uid="{31696D87-C2D3-4422-A657-27A476645835}"/>
    <cellStyle name="60% - Accent2 3" xfId="17" xr:uid="{D3FEAAF3-D538-411B-9FB9-E01D1B01EBE3}"/>
    <cellStyle name="60% - Accent2 4" xfId="45830" xr:uid="{FB5CF1CD-79D7-4D2B-9362-8FE2FDEEE6A4}"/>
    <cellStyle name="60% - Accent3 2" xfId="62" xr:uid="{03A041EA-9949-451E-A4BF-3BD2437BC6AD}"/>
    <cellStyle name="60% - Accent3 2 2" xfId="44165" xr:uid="{FEBF6EA5-D7F1-4788-80D1-AB91FB8D4357}"/>
    <cellStyle name="60% - Accent3 3" xfId="44220" xr:uid="{5263F4FD-13D4-44FC-9455-9B72529BB6B9}"/>
    <cellStyle name="60% - Accent3 4" xfId="18" xr:uid="{1C9947B3-55A8-4908-BD0D-ACACDC9EFF12}"/>
    <cellStyle name="60% - Accent3 5" xfId="45831" xr:uid="{96F74293-B9F0-45F0-8E65-13045188B703}"/>
    <cellStyle name="60% - Accent4 2" xfId="63" xr:uid="{1BA519D4-DF2A-4199-B24B-63A4E309DDC3}"/>
    <cellStyle name="60% - Accent4 2 2" xfId="44166" xr:uid="{BD8B3E6A-1646-460A-AB4A-017A02438051}"/>
    <cellStyle name="60% - Accent4 3" xfId="44221" xr:uid="{11A24FA4-04F4-4EF2-B313-711E32C45785}"/>
    <cellStyle name="60% - Accent4 4" xfId="19" xr:uid="{CDB4E422-E4B4-4905-B38D-C3E7EDED3F80}"/>
    <cellStyle name="60% - Accent4 5" xfId="45832" xr:uid="{6C242C2A-3D28-4BF2-8E6F-0ADE95C18468}"/>
    <cellStyle name="60% - Accent5 2" xfId="64" xr:uid="{80A9D03F-BB5F-472C-8168-A5F2EDF61B0D}"/>
    <cellStyle name="60% - Accent5 3" xfId="20" xr:uid="{5121F7C7-D68E-4446-832A-458CE84239AF}"/>
    <cellStyle name="60% - Accent5 4" xfId="45833" xr:uid="{B0BB434F-E1F6-421A-AFD9-7ADAA238B888}"/>
    <cellStyle name="60% - Accent6 2" xfId="65" xr:uid="{F27893B3-36CD-47C2-96C1-2753F167D5DB}"/>
    <cellStyle name="60% - Accent6 2 2" xfId="44167" xr:uid="{D5CAF310-8279-4C5A-A012-4F59E7C60D14}"/>
    <cellStyle name="60% - Accent6 3" xfId="44222" xr:uid="{C90F9292-2427-4E29-8D1C-BD94C46F446B}"/>
    <cellStyle name="60% - Accent6 4" xfId="21" xr:uid="{9D9F415F-9B11-484E-A862-3CDDA9041186}"/>
    <cellStyle name="60% - Accent6 5" xfId="45834" xr:uid="{63ADC8D8-A64D-4A5D-8608-C8AA4FFBA41F}"/>
    <cellStyle name="Accent1 2" xfId="66" xr:uid="{3D387BA9-FDBE-4E3D-8050-014076A8B8B5}"/>
    <cellStyle name="Accent1 2 2" xfId="44168" xr:uid="{77429A1C-EC09-48F9-B60A-53E27E1E349D}"/>
    <cellStyle name="Accent1 3" xfId="44223" xr:uid="{D54563C4-FA6B-40F1-A5A5-6FD81244BFFF}"/>
    <cellStyle name="Accent1 4" xfId="22" xr:uid="{F0509CAE-27A3-4423-ADA8-BE4892FDD638}"/>
    <cellStyle name="Accent1 5" xfId="45835" xr:uid="{A28D1BF2-ACC3-46E6-BDE6-86C5B2192B37}"/>
    <cellStyle name="Accent2 2" xfId="67" xr:uid="{DC9A9A25-1398-495F-BB0F-B82CC066EBE6}"/>
    <cellStyle name="Accent2 2 2" xfId="44169" xr:uid="{605E17FD-73E0-400D-91CE-44920EB3E86C}"/>
    <cellStyle name="Accent2 3" xfId="44224" xr:uid="{DA0027A4-9C3B-4232-96AD-0B9DA91D2F54}"/>
    <cellStyle name="Accent2 4" xfId="23" xr:uid="{B3F461D0-F722-4C7A-81C5-2CC506B2A720}"/>
    <cellStyle name="Accent2 5" xfId="45836" xr:uid="{6AAF6188-A6B9-4CEF-964C-6F35518BE8A7}"/>
    <cellStyle name="Accent3 2" xfId="68" xr:uid="{0C473DDD-BE1A-41D0-A438-076066BAF488}"/>
    <cellStyle name="Accent3 2 2" xfId="44170" xr:uid="{0C39C6DB-753E-4535-A851-AC119AD70F1E}"/>
    <cellStyle name="Accent3 3" xfId="44225" xr:uid="{D950395E-F70F-4267-AFAC-7AB5F24E2A67}"/>
    <cellStyle name="Accent3 4" xfId="24" xr:uid="{93F9BDFB-8CF8-4A1E-90B4-8A4C9F8C4F4D}"/>
    <cellStyle name="Accent3 5" xfId="45837" xr:uid="{73E637BF-5D7F-4D8C-B4DC-ACD7188DBF97}"/>
    <cellStyle name="Accent4 2" xfId="69" xr:uid="{1D79A1B2-1FC9-457C-B5B9-58F139DB7D3A}"/>
    <cellStyle name="Accent4 2 2" xfId="44171" xr:uid="{F41E1066-4796-42C9-8285-41D6D3E22397}"/>
    <cellStyle name="Accent4 3" xfId="44226" xr:uid="{24132F1D-8E4E-489B-8BE6-0A582875BA65}"/>
    <cellStyle name="Accent4 4" xfId="25" xr:uid="{EEC5A5F0-E6A3-4602-81F6-4045682850A8}"/>
    <cellStyle name="Accent4 5" xfId="45838" xr:uid="{3D968049-D4F6-48CF-B90D-630FC8E87F30}"/>
    <cellStyle name="Accent5 2" xfId="70" xr:uid="{D98BBCE3-3D64-47FE-91D6-9E91206DA06C}"/>
    <cellStyle name="Accent5 3" xfId="26" xr:uid="{E4131192-6784-450B-A3EB-5AFD03DCCB42}"/>
    <cellStyle name="Accent5 4" xfId="45839" xr:uid="{29807FDC-92D8-493C-BB49-434FD2B60E56}"/>
    <cellStyle name="Accent6 2" xfId="71" xr:uid="{297B548A-A222-4937-B6BE-0A86EA9F61BF}"/>
    <cellStyle name="Accent6 3" xfId="27" xr:uid="{3FE4A1F7-5307-45F0-9053-A78C4258E840}"/>
    <cellStyle name="Accent6 4" xfId="45840" xr:uid="{FB47D92A-BC48-4C0E-B248-089F17B2FBF0}"/>
    <cellStyle name="Bad 2" xfId="72" xr:uid="{231FAEAA-A7D1-4614-93FF-0C178E70EFF9}"/>
    <cellStyle name="Bad 2 2" xfId="44172" xr:uid="{5CE778D3-2E4C-4EC2-82AA-891EFD65BDCD}"/>
    <cellStyle name="Bad 3" xfId="44227" xr:uid="{8B4B669F-8F1B-4995-85D7-BAE696B0C368}"/>
    <cellStyle name="Bad 4" xfId="28" xr:uid="{CE256639-B306-4804-9307-71FB64AECD1E}"/>
    <cellStyle name="Bad 5" xfId="45841" xr:uid="{F644D00E-EF66-4438-BB5F-C6646C33E671}"/>
    <cellStyle name="Calculation 10" xfId="2571" xr:uid="{38666CE4-C297-4671-A74B-78F72DCFC104}"/>
    <cellStyle name="Calculation 10 2" xfId="6812" xr:uid="{855CC0C5-2885-4103-9A16-086052CA11CA}"/>
    <cellStyle name="Calculation 10 2 2" xfId="11995" xr:uid="{E2807914-838E-4873-9F2C-F3594A984A8B}"/>
    <cellStyle name="Calculation 10 2 2 2" xfId="20984" xr:uid="{4B5CF07D-63A3-4E35-8196-8DA342868D12}"/>
    <cellStyle name="Calculation 10 2 2 2 2" xfId="34192" xr:uid="{2D0884F7-FC00-495B-B8FA-F7C84DE8F548}"/>
    <cellStyle name="Calculation 10 2 2 3" xfId="43892" xr:uid="{E653EED9-3EC5-4378-88F8-9A24B1713F25}"/>
    <cellStyle name="Calculation 10 2 2 4" xfId="56237" xr:uid="{BF897879-A917-4D5F-A3A5-728A37F63BFA}"/>
    <cellStyle name="Calculation 10 2 3" xfId="15801" xr:uid="{F45B8E6B-4DE8-4709-89A4-2CFB07AA94CA}"/>
    <cellStyle name="Calculation 10 2 3 2" xfId="42381" xr:uid="{CB8E7687-E891-4CC9-828D-488DBD6A7EC7}"/>
    <cellStyle name="Calculation 10 2 4" xfId="25765" xr:uid="{4C6877FD-8517-4991-9FD2-82A951FDFCF8}"/>
    <cellStyle name="Calculation 10 2 5" xfId="49455" xr:uid="{B6965A9B-77A7-449E-A016-EC2349A05EDD}"/>
    <cellStyle name="Calculation 10 3" xfId="9382" xr:uid="{F4F3ECE8-AB12-424E-82FF-E2444A4A0ACD}"/>
    <cellStyle name="Calculation 10 3 2" xfId="18371" xr:uid="{03159EB3-1153-4F49-B6E5-A1DF6308DD3A}"/>
    <cellStyle name="Calculation 10 3 2 2" xfId="41898" xr:uid="{46FC1D89-22EA-4EAF-B185-85583660941A}"/>
    <cellStyle name="Calculation 10 3 2 3" xfId="58250" xr:uid="{961C236D-5FF3-4D4B-81B7-7D49D1B7765A}"/>
    <cellStyle name="Calculation 10 3 3" xfId="23874" xr:uid="{B96FF03F-5A4E-47CB-BE3D-E127D3B3B627}"/>
    <cellStyle name="Calculation 10 3 4" xfId="51468" xr:uid="{3862E2FE-DEE6-4C34-84A0-DD6AD098B603}"/>
    <cellStyle name="Calculation 10 4" xfId="12565" xr:uid="{816616C5-88EE-4375-A2F5-0898FA2DE705}"/>
    <cellStyle name="Calculation 10 4 2" xfId="21554" xr:uid="{2FC21280-EABD-41AC-A526-6DC94A6A9771}"/>
    <cellStyle name="Calculation 10 4 2 2" xfId="37352" xr:uid="{F06D6CA4-4DF7-47FB-A8A6-038A2F1040E3}"/>
    <cellStyle name="Calculation 10 4 2 3" xfId="54385" xr:uid="{3B6B57E6-6475-4F56-95E6-104BBB64D620}"/>
    <cellStyle name="Calculation 10 4 3" xfId="37691" xr:uid="{4A56874F-6D29-481D-B7FC-9A678376E4CD}"/>
    <cellStyle name="Calculation 10 4 4" xfId="47573" xr:uid="{A7E513AA-0D2A-4FFC-AD8F-5954E1D5C553}"/>
    <cellStyle name="Calculation 10 5" xfId="13425" xr:uid="{B8A0F36A-383B-4774-93F9-5D572BE775DD}"/>
    <cellStyle name="Calculation 10 5 2" xfId="33242" xr:uid="{6AB8B5EE-285C-4BA7-820A-84ABFD876089}"/>
    <cellStyle name="Calculation 10 5 3" xfId="52867" xr:uid="{D940517D-BE37-408D-A23F-8CD2B6B910FC}"/>
    <cellStyle name="Calculation 10 6" xfId="42170" xr:uid="{B0659A00-F97F-4936-8D57-82E2C8BEE943}"/>
    <cellStyle name="Calculation 10 7" xfId="44791" xr:uid="{B434ADA2-75C4-454A-A135-B9D3B8418E8A}"/>
    <cellStyle name="Calculation 10 8" xfId="45964" xr:uid="{9426BD47-6671-4910-BA3E-9F284ADF282E}"/>
    <cellStyle name="Calculation 11" xfId="2201" xr:uid="{797A4480-C7A9-4640-AE98-5F292FAD901B}"/>
    <cellStyle name="Calculation 11 2" xfId="43618" xr:uid="{10EC68B5-DEF8-4817-81EA-A8670E6DAE35}"/>
    <cellStyle name="Calculation 11 2 2" xfId="57250" xr:uid="{988B9BBC-A06A-46F7-AE73-6DF9969BC73D}"/>
    <cellStyle name="Calculation 11 2 3" xfId="50468" xr:uid="{1E0C5A55-123E-417B-A704-1E00F4464138}"/>
    <cellStyle name="Calculation 11 3" xfId="52070" xr:uid="{71248CE5-C526-4F92-9C16-2F1F9CD9FFBF}"/>
    <cellStyle name="Calculation 11 3 2" xfId="58851" xr:uid="{195EB807-D1DE-4A7E-999F-6FDDD1C00F0A}"/>
    <cellStyle name="Calculation 11 4" xfId="51083" xr:uid="{DBFA3E55-B8F4-4084-AD03-07BAC7C9F650}"/>
    <cellStyle name="Calculation 11 4 2" xfId="57865" xr:uid="{92C29CD2-F44D-44D1-A885-F49003386F8C}"/>
    <cellStyle name="Calculation 11 5" xfId="48585" xr:uid="{9EB8491C-2DD0-4625-A8D9-0358DEB58CA7}"/>
    <cellStyle name="Calculation 11 5 2" xfId="55374" xr:uid="{751FE789-76A8-4979-8A8C-78F211058D6F}"/>
    <cellStyle name="Calculation 11 6" xfId="53660" xr:uid="{6DF01600-3E82-4553-BB82-FBDC9C3D72E3}"/>
    <cellStyle name="Calculation 11 7" xfId="46971" xr:uid="{99CA3DFB-BE13-4679-AEC5-EE8E6410357C}"/>
    <cellStyle name="Calculation 12" xfId="43063" xr:uid="{6E02378C-BE4A-42FD-9DE4-C9DCAFAFEE5E}"/>
    <cellStyle name="Calculation 12 2" xfId="53977" xr:uid="{D7FD73EE-44FF-404E-9B7D-DF330995CAAC}"/>
    <cellStyle name="Calculation 12 3" xfId="47296" xr:uid="{D946E3B3-2FF9-4255-95C0-C170BDB7C266}"/>
    <cellStyle name="Calculation 13" xfId="73" xr:uid="{CBA8CB6F-E548-4955-8189-25CB83279DAB}"/>
    <cellStyle name="Calculation 13 2" xfId="55680" xr:uid="{891860F8-702A-466C-8179-A6C8409BF4C7}"/>
    <cellStyle name="Calculation 13 3" xfId="48899" xr:uid="{44E5A3C9-94D7-4303-B48D-F790B935DCBF}"/>
    <cellStyle name="Calculation 14" xfId="44126" xr:uid="{F0A1D2BA-33F9-4D27-9DFC-33705C9FAFAF}"/>
    <cellStyle name="Calculation 14 2" xfId="45842" xr:uid="{44C07DA5-792D-4D4F-9833-348ABC26FFE5}"/>
    <cellStyle name="Calculation 15" xfId="45453" xr:uid="{C0121D49-158F-4B2E-8E1B-55FD17171999}"/>
    <cellStyle name="Calculation 16" xfId="29" xr:uid="{09BBCF97-D48D-44D1-837E-A3553C2F8186}"/>
    <cellStyle name="Calculation 2" xfId="98" xr:uid="{16306BA1-449C-4649-AD1D-C4995825A39C}"/>
    <cellStyle name="Calculation 2 10" xfId="897" xr:uid="{4E2D2665-2895-4BDC-97A9-7AACFB187412}"/>
    <cellStyle name="Calculation 2 10 2" xfId="5266" xr:uid="{5A8C1523-80BA-446E-81D6-EFC74CA869B0}"/>
    <cellStyle name="Calculation 2 10 2 2" xfId="7852" xr:uid="{C6C92D6E-FCD1-49DF-B230-753AEDE45A7C}"/>
    <cellStyle name="Calculation 2 10 2 2 2" xfId="16841" xr:uid="{67D06F9B-932B-47FE-AD65-A75EB34B1363}"/>
    <cellStyle name="Calculation 2 10 2 2 2 2" xfId="29137" xr:uid="{2A40177F-4445-4B28-BCE0-8642956D3959}"/>
    <cellStyle name="Calculation 2 10 2 2 2 3" xfId="56485" xr:uid="{7E5ECA01-EC5C-4DA4-A2AB-8FE91F8AEEF4}"/>
    <cellStyle name="Calculation 2 10 2 2 3" xfId="28035" xr:uid="{B1D88479-5811-447D-9C9D-0ABAC758FDBB}"/>
    <cellStyle name="Calculation 2 10 2 2 4" xfId="49703" xr:uid="{B6859BBE-287E-414C-A132-74C21CA91C76}"/>
    <cellStyle name="Calculation 2 10 2 3" xfId="10489" xr:uid="{ED7D2400-2AEB-4183-A842-290BEBAD9270}"/>
    <cellStyle name="Calculation 2 10 2 3 2" xfId="19478" xr:uid="{713D6F70-20EE-42DF-971D-58CA5D29CD24}"/>
    <cellStyle name="Calculation 2 10 2 3 2 2" xfId="27608" xr:uid="{905247A8-0A6E-482E-8B18-D34FD7D11457}"/>
    <cellStyle name="Calculation 2 10 2 3 2 3" xfId="57837" xr:uid="{73A5480A-88CC-4147-9ECA-7A2AD01EE9EC}"/>
    <cellStyle name="Calculation 2 10 2 3 3" xfId="26521" xr:uid="{10BC4DAE-AEF4-4B35-987E-D8285A59D66A}"/>
    <cellStyle name="Calculation 2 10 2 3 4" xfId="51055" xr:uid="{D306088A-325D-463A-AC75-2F784DCF1EAB}"/>
    <cellStyle name="Calculation 2 10 2 4" xfId="14255" xr:uid="{13EC0AAC-B71F-4162-9C32-757463241C0C}"/>
    <cellStyle name="Calculation 2 10 2 4 2" xfId="40343" xr:uid="{08337513-EC1A-4907-81A5-214B1E7B5264}"/>
    <cellStyle name="Calculation 2 10 2 4 2 2" xfId="54624" xr:uid="{2B34FA35-972E-4862-9342-B3EEB8F6ED2F}"/>
    <cellStyle name="Calculation 2 10 2 4 3" xfId="47820" xr:uid="{7A776367-6819-4EFE-B3B0-79CBA7838F83}"/>
    <cellStyle name="Calculation 2 10 2 5" xfId="30174" xr:uid="{6FE79D4A-69B2-49B8-9D51-CED10605C35B}"/>
    <cellStyle name="Calculation 2 10 2 5 2" xfId="53009" xr:uid="{76EAC804-D837-4407-B2EA-ECE0D707CCDD}"/>
    <cellStyle name="Calculation 2 10 2 6" xfId="46206" xr:uid="{1EBDAFAA-A9EC-460C-8865-1D31B1B65609}"/>
    <cellStyle name="Calculation 2 10 3" xfId="3334" xr:uid="{EE9241F4-C049-427C-8DD9-2B5F0AA301A7}"/>
    <cellStyle name="Calculation 2 10 3 2" xfId="22389" xr:uid="{3A981555-7CFC-469B-B3D8-839F323BBDBF}"/>
    <cellStyle name="Calculation 2 10 3 2 2" xfId="56887" xr:uid="{F816CBC9-2CF2-4AC9-914D-52C3C478F753}"/>
    <cellStyle name="Calculation 2 10 3 2 3" xfId="50105" xr:uid="{5F8FB6ED-7050-4DBD-B8EC-5FAB8F574F5F}"/>
    <cellStyle name="Calculation 2 10 3 3" xfId="49782" xr:uid="{2AB2DB9D-3A1C-484F-8001-31D513E211F7}"/>
    <cellStyle name="Calculation 2 10 3 3 2" xfId="56564" xr:uid="{6CD52389-A0E4-4BC7-BE60-6A6D0387E24C}"/>
    <cellStyle name="Calculation 2 10 3 4" xfId="48222" xr:uid="{921BE895-9999-4EE5-810F-284EB0243890}"/>
    <cellStyle name="Calculation 2 10 3 4 2" xfId="55014" xr:uid="{2DC8C582-9AD7-42D8-AEDE-471C336FA3D8}"/>
    <cellStyle name="Calculation 2 10 3 5" xfId="53314" xr:uid="{24756168-5699-41C4-BF82-6A25332B1F85}"/>
    <cellStyle name="Calculation 2 10 3 6" xfId="46608" xr:uid="{966EE525-C0D3-4F6E-A2F5-EF90D6D9F2C1}"/>
    <cellStyle name="Calculation 2 10 4" xfId="37144" xr:uid="{A0230ED1-222D-418A-AC68-58784D02B5E2}"/>
    <cellStyle name="Calculation 2 10 4 2" xfId="56013" xr:uid="{15D78034-B6B3-44FF-90EE-F3355C0AC1FC}"/>
    <cellStyle name="Calculation 2 10 4 3" xfId="49231" xr:uid="{8FF046CC-0CE4-46B7-A31C-F635633BF509}"/>
    <cellStyle name="Calculation 2 10 5" xfId="44463" xr:uid="{E1EC6E90-6614-45C3-937D-226CD7DFE490}"/>
    <cellStyle name="Calculation 2 10 5 2" xfId="57764" xr:uid="{D4CE0887-A5F5-426C-B2A2-55D0EA140C6E}"/>
    <cellStyle name="Calculation 2 10 5 3" xfId="50982" xr:uid="{BA727B03-90DB-4D49-851F-889FF1D8B9C8}"/>
    <cellStyle name="Calculation 2 10 6" xfId="45697" xr:uid="{B6FBA41B-3FA5-48A6-B300-0BE66EBA9F9D}"/>
    <cellStyle name="Calculation 2 10 6 2" xfId="54176" xr:uid="{6C86A3B6-C601-4484-AC90-605F37D55730}"/>
    <cellStyle name="Calculation 2 10 7" xfId="52746" xr:uid="{BA7D6180-925A-4D34-B3FF-62D7CE92D31F}"/>
    <cellStyle name="Calculation 2 11" xfId="1241" xr:uid="{C84E2045-7FAB-4284-92FC-289CB1702FE3}"/>
    <cellStyle name="Calculation 2 11 2" xfId="5586" xr:uid="{7621B543-E2C2-43CF-830E-118F2DAA06D6}"/>
    <cellStyle name="Calculation 2 11 2 2" xfId="8172" xr:uid="{4633295A-7F6F-435B-B577-ABAD8EDC8C16}"/>
    <cellStyle name="Calculation 2 11 2 2 2" xfId="17161" xr:uid="{FDFC3C15-C360-4C1B-9CFF-8F9B00F2FEC8}"/>
    <cellStyle name="Calculation 2 11 2 2 2 2" xfId="26554" xr:uid="{4C082D9F-CC73-4E2E-AABC-1481AC462D78}"/>
    <cellStyle name="Calculation 2 11 2 2 2 3" xfId="56532" xr:uid="{30D06BBB-CC74-4178-9337-88E191150728}"/>
    <cellStyle name="Calculation 2 11 2 2 3" xfId="23693" xr:uid="{6F8DB337-C8A8-424F-88F4-2A98DBA52347}"/>
    <cellStyle name="Calculation 2 11 2 2 4" xfId="49750" xr:uid="{4E1B4FCA-489E-4AC7-A10F-3C492C2849D1}"/>
    <cellStyle name="Calculation 2 11 2 3" xfId="10809" xr:uid="{1E7D01EF-335A-47F8-B622-4E651F91B7D0}"/>
    <cellStyle name="Calculation 2 11 2 3 2" xfId="19798" xr:uid="{3741B1A0-28E7-4B3E-B55F-0075DA4B964A}"/>
    <cellStyle name="Calculation 2 11 2 3 2 2" xfId="36637" xr:uid="{6127C6B5-3725-44AE-87D3-0EBD65D06032}"/>
    <cellStyle name="Calculation 2 11 2 3 2 3" xfId="58496" xr:uid="{022B872B-4EAC-4587-932F-2BEA2CEC2FBF}"/>
    <cellStyle name="Calculation 2 11 2 3 3" xfId="35741" xr:uid="{46537A20-14CD-4462-80F1-A9A4CB6BA03D}"/>
    <cellStyle name="Calculation 2 11 2 3 4" xfId="51715" xr:uid="{02991986-1D32-40CC-8EDB-816EB8E3966D}"/>
    <cellStyle name="Calculation 2 11 2 4" xfId="14575" xr:uid="{82D49426-9518-4C19-9622-74B98F37050A}"/>
    <cellStyle name="Calculation 2 11 2 4 2" xfId="31362" xr:uid="{7DA2C2DB-BCF7-4925-A239-B15E5A993457}"/>
    <cellStyle name="Calculation 2 11 2 4 2 2" xfId="54668" xr:uid="{3ACD2C73-4F71-4F49-8684-F3CC9BD6BD0C}"/>
    <cellStyle name="Calculation 2 11 2 4 3" xfId="47867" xr:uid="{F1E2BEBA-A7F3-4C33-9773-65D6C1AD8280}"/>
    <cellStyle name="Calculation 2 11 2 5" xfId="26289" xr:uid="{7E965A10-662D-4279-BD0A-5A4D963D2F1A}"/>
    <cellStyle name="Calculation 2 11 2 5 2" xfId="53033" xr:uid="{A03751F1-FCF3-4A4E-9D3E-AC1E75A2EF1B}"/>
    <cellStyle name="Calculation 2 11 2 6" xfId="46253" xr:uid="{FF543BE8-7336-4D35-83D7-732B9ED88491}"/>
    <cellStyle name="Calculation 2 11 3" xfId="3678" xr:uid="{266B2750-AE60-4489-8642-83A50EB8CF79}"/>
    <cellStyle name="Calculation 2 11 3 2" xfId="34422" xr:uid="{F285E108-2A66-49D4-9976-361568CD72A5}"/>
    <cellStyle name="Calculation 2 11 3 2 2" xfId="56931" xr:uid="{5363FE77-2864-46B2-8554-8D80FAF0F90E}"/>
    <cellStyle name="Calculation 2 11 3 2 3" xfId="50149" xr:uid="{DC8BEE07-6677-44B9-9B7D-E67253FB1EEA}"/>
    <cellStyle name="Calculation 2 11 3 3" xfId="50851" xr:uid="{2D9D8947-F516-4017-A083-2B416A5F21CE}"/>
    <cellStyle name="Calculation 2 11 3 3 2" xfId="57633" xr:uid="{953AC710-D938-4C4C-8091-C76A67A18DAF}"/>
    <cellStyle name="Calculation 2 11 3 4" xfId="48266" xr:uid="{470549C1-99F7-4398-93A8-CACE01328E66}"/>
    <cellStyle name="Calculation 2 11 3 4 2" xfId="55058" xr:uid="{C5D087A8-A660-4E32-8C9A-5A869EFF3220}"/>
    <cellStyle name="Calculation 2 11 3 5" xfId="53358" xr:uid="{F95C7D1B-5B5B-4524-A1CA-B6B49504D3EF}"/>
    <cellStyle name="Calculation 2 11 3 6" xfId="46652" xr:uid="{BA3A8546-8DCC-4C11-8FDE-070067D40B16}"/>
    <cellStyle name="Calculation 2 11 4" xfId="43619" xr:uid="{4C0347A1-36E6-4F5C-97DD-241F0A5DE953}"/>
    <cellStyle name="Calculation 2 11 4 2" xfId="56060" xr:uid="{E96C372F-7C92-46CF-8B1D-E3940CC84075}"/>
    <cellStyle name="Calculation 2 11 4 3" xfId="49278" xr:uid="{014EE5CE-19D6-4A7E-A190-0B2429F94ED2}"/>
    <cellStyle name="Calculation 2 11 5" xfId="44479" xr:uid="{F0C29AE7-B09B-4A4D-B14D-E187F0515008}"/>
    <cellStyle name="Calculation 2 11 5 2" xfId="57779" xr:uid="{606D9C63-7B7C-4574-A2A3-82E3D95F3FAB}"/>
    <cellStyle name="Calculation 2 11 5 3" xfId="50997" xr:uid="{65DAB26C-CCAE-434D-8530-73757CDB1AD6}"/>
    <cellStyle name="Calculation 2 11 6" xfId="45744" xr:uid="{D8C2EC6D-7E03-46A6-BBE5-E378A5D6E50A}"/>
    <cellStyle name="Calculation 2 11 6 2" xfId="54220" xr:uid="{4C7548D8-E25B-43D0-8412-CD9943B5EC84}"/>
    <cellStyle name="Calculation 2 11 7" xfId="52770" xr:uid="{4ADFFAFF-8E25-4A1D-9BB9-0131BD63A4BC}"/>
    <cellStyle name="Calculation 2 12" xfId="1792" xr:uid="{297798F3-7BE8-403E-8BDA-0FA48EB2338A}"/>
    <cellStyle name="Calculation 2 12 2" xfId="6109" xr:uid="{C4C7B5F8-3BA9-43C2-9610-BDF55057D04B}"/>
    <cellStyle name="Calculation 2 12 2 2" xfId="8695" xr:uid="{8C6689BC-5C83-4A44-8A88-EEA9D311DE68}"/>
    <cellStyle name="Calculation 2 12 2 2 2" xfId="17684" xr:uid="{9C913E67-4A3E-4225-A8CD-7D287835667A}"/>
    <cellStyle name="Calculation 2 12 2 2 2 2" xfId="32469" xr:uid="{4C4E2554-4F0D-46EB-BAF2-25647067A0F1}"/>
    <cellStyle name="Calculation 2 12 2 2 2 3" xfId="56573" xr:uid="{9857DC3E-0B25-4EB4-BF76-65FA30D16BBB}"/>
    <cellStyle name="Calculation 2 12 2 2 3" xfId="26246" xr:uid="{FDC2D3B5-06EF-4C53-8920-2FD8F5A8196A}"/>
    <cellStyle name="Calculation 2 12 2 2 4" xfId="49791" xr:uid="{6C12816C-D46D-4559-AAF2-7AB72B5033D5}"/>
    <cellStyle name="Calculation 2 12 2 3" xfId="11332" xr:uid="{D8A475D2-6CA3-4C49-8526-F9CAB6E465F8}"/>
    <cellStyle name="Calculation 2 12 2 3 2" xfId="20321" xr:uid="{7823A794-97DB-4841-BC3F-E987F67803A9}"/>
    <cellStyle name="Calculation 2 12 2 3 2 2" xfId="36936" xr:uid="{8ED67A17-02BE-49C8-9107-130A2E9D5DFF}"/>
    <cellStyle name="Calculation 2 12 2 3 2 3" xfId="58212" xr:uid="{B0F7C2C6-7493-4322-ADD4-7E34C2852CC9}"/>
    <cellStyle name="Calculation 2 12 2 3 3" xfId="39995" xr:uid="{7F2A6594-8948-4F85-B68F-C462CD7825AA}"/>
    <cellStyle name="Calculation 2 12 2 3 4" xfId="51430" xr:uid="{341655A5-ED97-46DF-8156-A82F4C0E4A4C}"/>
    <cellStyle name="Calculation 2 12 2 4" xfId="15098" xr:uid="{10DE40B9-52D9-4A56-8EED-6325C59408BD}"/>
    <cellStyle name="Calculation 2 12 2 4 2" xfId="37582" xr:uid="{C1E9577A-6A25-458E-84AD-8EA645BC2A29}"/>
    <cellStyle name="Calculation 2 12 2 4 2 2" xfId="54706" xr:uid="{BA7EDD2A-EBC9-4698-8F24-96CAC6848DC6}"/>
    <cellStyle name="Calculation 2 12 2 4 3" xfId="47908" xr:uid="{81F585DF-EC15-4979-9751-98619F62E857}"/>
    <cellStyle name="Calculation 2 12 2 5" xfId="42592" xr:uid="{F66CD2EA-45BC-49FE-9D3E-7C70DB503FEE}"/>
    <cellStyle name="Calculation 2 12 2 5 2" xfId="53056" xr:uid="{53A09F7D-F0EF-4051-8A4C-6E0119429474}"/>
    <cellStyle name="Calculation 2 12 2 6" xfId="46294" xr:uid="{D309EF72-42D2-478E-876F-12B7E356D4ED}"/>
    <cellStyle name="Calculation 2 12 3" xfId="4229" xr:uid="{E5BAEEA0-7758-47A1-AFFF-2A68F2749DFD}"/>
    <cellStyle name="Calculation 2 12 3 2" xfId="39276" xr:uid="{98325A6C-A723-4797-94AB-BD522CE4EB2A}"/>
    <cellStyle name="Calculation 2 12 3 2 2" xfId="56969" xr:uid="{1608181F-7FCC-42E0-876A-E576499B5ACC}"/>
    <cellStyle name="Calculation 2 12 3 2 3" xfId="50187" xr:uid="{EEC75C05-502C-4C5C-B8F6-EA5A3B400782}"/>
    <cellStyle name="Calculation 2 12 3 3" xfId="52302" xr:uid="{EE72D174-0F14-4BC5-9C38-7997F99844F3}"/>
    <cellStyle name="Calculation 2 12 3 3 2" xfId="59083" xr:uid="{88061605-40BF-4685-8A72-51855E1191F8}"/>
    <cellStyle name="Calculation 2 12 3 4" xfId="48304" xr:uid="{E7A5F986-3785-4267-9E5A-2C0BA646E44F}"/>
    <cellStyle name="Calculation 2 12 3 4 2" xfId="55096" xr:uid="{B5B5C626-4F95-427C-B5AA-EF1CC76E0546}"/>
    <cellStyle name="Calculation 2 12 3 5" xfId="53396" xr:uid="{50EA15BD-53FE-48B3-9693-D728946F4B08}"/>
    <cellStyle name="Calculation 2 12 3 6" xfId="46690" xr:uid="{B161367B-52ED-4067-A1C2-31000632E2D7}"/>
    <cellStyle name="Calculation 2 12 4" xfId="34011" xr:uid="{B943C24A-5D6A-4ADA-AD55-2BC9C1A2E016}"/>
    <cellStyle name="Calculation 2 12 4 2" xfId="56101" xr:uid="{01A909AB-A6AB-4CAB-92AC-666D7D92582F}"/>
    <cellStyle name="Calculation 2 12 4 3" xfId="49319" xr:uid="{EE4CB576-FDB2-4DB4-8D39-E315FCB6ECF9}"/>
    <cellStyle name="Calculation 2 12 5" xfId="44566" xr:uid="{729DED4B-8946-4798-AB31-32E82A84F17E}"/>
    <cellStyle name="Calculation 2 12 5 2" xfId="58515" xr:uid="{C9305BF2-1984-40FC-841B-EA427656E600}"/>
    <cellStyle name="Calculation 2 12 5 3" xfId="51734" xr:uid="{3EBD73E1-2A8F-41C2-8167-E07D26119477}"/>
    <cellStyle name="Calculation 2 12 6" xfId="45785" xr:uid="{78140651-4FB3-46FD-A719-6F0E8E1A3545}"/>
    <cellStyle name="Calculation 2 12 6 2" xfId="54258" xr:uid="{F5AF4374-697E-45E6-AC5E-D482187EB1BA}"/>
    <cellStyle name="Calculation 2 12 7" xfId="52793" xr:uid="{23D9B45C-861D-4884-BECC-C11532192CC6}"/>
    <cellStyle name="Calculation 2 13" xfId="1928" xr:uid="{DFE91C75-29A0-41CC-915F-BA589176937F}"/>
    <cellStyle name="Calculation 2 13 2" xfId="6243" xr:uid="{12D8C438-241A-46D6-8EA6-B49EF6C0E645}"/>
    <cellStyle name="Calculation 2 13 2 2" xfId="8829" xr:uid="{DA78B825-962E-4D47-9401-58A2A4C0BA30}"/>
    <cellStyle name="Calculation 2 13 2 2 2" xfId="17818" xr:uid="{AB05EFB4-8141-4392-AD96-A413B4FBAC9C}"/>
    <cellStyle name="Calculation 2 13 2 2 2 2" xfId="39784" xr:uid="{B9DE0704-611A-4946-9C5B-3E9CB4D598EE}"/>
    <cellStyle name="Calculation 2 13 2 2 2 3" xfId="56612" xr:uid="{96093E4C-8205-4B96-A558-0799D23E64F9}"/>
    <cellStyle name="Calculation 2 13 2 2 3" xfId="38977" xr:uid="{ADFAD4E7-1131-40BD-AA5A-E53BC5A3C903}"/>
    <cellStyle name="Calculation 2 13 2 2 4" xfId="49830" xr:uid="{EFAFEA01-630A-4910-826B-B8DAF84ED039}"/>
    <cellStyle name="Calculation 2 13 2 3" xfId="11466" xr:uid="{B8DA26C9-767A-4117-A5CC-6FAA2FCA0948}"/>
    <cellStyle name="Calculation 2 13 2 3 2" xfId="20455" xr:uid="{A8AE61BC-D0DE-4F79-8ACA-64EF83E2254B}"/>
    <cellStyle name="Calculation 2 13 2 3 2 2" xfId="25581" xr:uid="{23072B34-1EB2-4C3B-96E8-189B9B521424}"/>
    <cellStyle name="Calculation 2 13 2 3 2 3" xfId="58649" xr:uid="{C29E1E81-D5A6-4B1F-9221-E0F581D11957}"/>
    <cellStyle name="Calculation 2 13 2 3 3" xfId="40069" xr:uid="{11E6605B-3A04-457F-868B-31ADFD0EF209}"/>
    <cellStyle name="Calculation 2 13 2 3 4" xfId="51868" xr:uid="{CA96122D-6474-4B36-9264-D48E88F9E99B}"/>
    <cellStyle name="Calculation 2 13 2 4" xfId="15232" xr:uid="{FFA1FA14-8225-4391-8AA6-65DBECE3EFF1}"/>
    <cellStyle name="Calculation 2 13 2 4 2" xfId="23949" xr:uid="{69C9A89D-D913-42D8-8011-BDDE49A65D2D}"/>
    <cellStyle name="Calculation 2 13 2 4 2 2" xfId="54745" xr:uid="{996856B6-2CCD-4B08-AD56-2C4F83971E13}"/>
    <cellStyle name="Calculation 2 13 2 4 3" xfId="47947" xr:uid="{803B46E8-A7EC-4974-B4AE-37ED885C8F71}"/>
    <cellStyle name="Calculation 2 13 2 5" xfId="23562" xr:uid="{C75F9702-8481-42FE-B4B8-30E8535931E6}"/>
    <cellStyle name="Calculation 2 13 2 5 2" xfId="53078" xr:uid="{05E31B31-C862-437C-A158-1108C7FE31BA}"/>
    <cellStyle name="Calculation 2 13 2 6" xfId="46333" xr:uid="{65C7CD8E-A18D-4B4F-B0E5-216D2081C0C8}"/>
    <cellStyle name="Calculation 2 13 3" xfId="4365" xr:uid="{6FEB9462-942D-42DA-B1BC-2CC3DBEDB5F3}"/>
    <cellStyle name="Calculation 2 13 3 2" xfId="28973" xr:uid="{2A8C14A1-4198-4247-8A0D-1AB734654C47}"/>
    <cellStyle name="Calculation 2 13 3 2 2" xfId="57008" xr:uid="{4A9D629B-0F84-4C3A-92EB-12CE3A4032FA}"/>
    <cellStyle name="Calculation 2 13 3 2 3" xfId="50226" xr:uid="{2ED37179-8B80-4CE5-ADF5-898825B64D6C}"/>
    <cellStyle name="Calculation 2 13 3 3" xfId="50895" xr:uid="{6265F76E-D4A8-484B-9F95-E0D9272F7BED}"/>
    <cellStyle name="Calculation 2 13 3 3 2" xfId="57677" xr:uid="{A5A14555-5ADD-4C54-8FCC-2183FD79AB37}"/>
    <cellStyle name="Calculation 2 13 3 4" xfId="48343" xr:uid="{38E833B1-8A5B-45FE-8520-A11CA132932C}"/>
    <cellStyle name="Calculation 2 13 3 4 2" xfId="55135" xr:uid="{216DF60A-FC61-454F-BC23-8B12CB2B1C0C}"/>
    <cellStyle name="Calculation 2 13 3 5" xfId="53433" xr:uid="{AE284C44-442D-4F16-B542-209D1242CAF4}"/>
    <cellStyle name="Calculation 2 13 3 6" xfId="46729" xr:uid="{D96C2972-0D63-4E21-B74D-F9F8B8E2264C}"/>
    <cellStyle name="Calculation 2 13 4" xfId="23788" xr:uid="{9991862F-F723-4BF0-A245-925966878B46}"/>
    <cellStyle name="Calculation 2 13 4 2" xfId="56140" xr:uid="{A262D717-8747-40CC-8703-6D213E951A33}"/>
    <cellStyle name="Calculation 2 13 4 3" xfId="49358" xr:uid="{8E7E76D4-D08D-483A-B05C-ADAF3733CD47}"/>
    <cellStyle name="Calculation 2 13 5" xfId="44515" xr:uid="{1AAC049F-0FDC-4870-B742-DD3300B9BA32}"/>
    <cellStyle name="Calculation 2 13 5 2" xfId="57640" xr:uid="{257175A6-8C1B-422B-9084-407EF9D18B52}"/>
    <cellStyle name="Calculation 2 13 5 3" xfId="50858" xr:uid="{306DBE4B-41F7-4C8F-B3B6-42F657A0850C}"/>
    <cellStyle name="Calculation 2 13 6" xfId="47478" xr:uid="{2E5F2074-9672-4474-8FAB-E323976E0A1A}"/>
    <cellStyle name="Calculation 2 13 6 2" xfId="54297" xr:uid="{E53462D5-52CB-407A-8CA8-ACC7956689BE}"/>
    <cellStyle name="Calculation 2 13 7" xfId="52811" xr:uid="{0BB6A5FF-95E2-473C-9430-E22F4A5026FC}"/>
    <cellStyle name="Calculation 2 13 8" xfId="45870" xr:uid="{4013A938-1F0B-448E-96DD-45D2EDD0740F}"/>
    <cellStyle name="Calculation 2 14" xfId="2617" xr:uid="{DDA5ED61-2011-47EB-91FA-76D67B5D1E6B}"/>
    <cellStyle name="Calculation 2 14 2" xfId="6858" xr:uid="{D8F150C5-E002-445B-AA19-C67CBBD3042F}"/>
    <cellStyle name="Calculation 2 14 2 2" xfId="15847" xr:uid="{1D77CF7E-A5E3-4FA5-B837-0A3CC3F44DAF}"/>
    <cellStyle name="Calculation 2 14 2 2 2" xfId="29805" xr:uid="{BE91D771-ECE8-4770-B4F1-F2BFCFA16F9E}"/>
    <cellStyle name="Calculation 2 14 2 2 2 2" xfId="56651" xr:uid="{42717389-BC14-4357-92EB-3C02D948AA14}"/>
    <cellStyle name="Calculation 2 14 2 2 3" xfId="49869" xr:uid="{6924047A-944C-4909-BA06-FCBA5CBEDFE3}"/>
    <cellStyle name="Calculation 2 14 2 3" xfId="37364" xr:uid="{3EFBA1A4-5F54-4782-9C85-920AD302D8B8}"/>
    <cellStyle name="Calculation 2 14 2 3 2" xfId="58782" xr:uid="{C83E8A7D-00F7-4496-824F-6E8F2417B880}"/>
    <cellStyle name="Calculation 2 14 2 3 3" xfId="52001" xr:uid="{198F8604-F6AD-42A9-A9F2-1BFBC7B3A65A}"/>
    <cellStyle name="Calculation 2 14 2 4" xfId="47986" xr:uid="{D745FCF8-2CB2-4829-B325-4E7CF09AF1CD}"/>
    <cellStyle name="Calculation 2 14 2 4 2" xfId="54781" xr:uid="{4A4A1A4B-D95E-4C02-8A58-0D5AA4EE120C}"/>
    <cellStyle name="Calculation 2 14 2 5" xfId="53099" xr:uid="{3251BDDC-A960-4153-8340-FF0C370CCCAD}"/>
    <cellStyle name="Calculation 2 14 2 6" xfId="46372" xr:uid="{8A241AC7-AA47-496C-A868-31A68BCF9B33}"/>
    <cellStyle name="Calculation 2 14 3" xfId="9428" xr:uid="{831727E7-3186-435F-AF85-9B29F32C0C99}"/>
    <cellStyle name="Calculation 2 14 3 2" xfId="18417" xr:uid="{B0F68928-0A7F-46A8-BF59-15FCED6EE38C}"/>
    <cellStyle name="Calculation 2 14 3 2 2" xfId="31625" xr:uid="{DA46DCA5-24B6-4756-8892-B2CFC6249908}"/>
    <cellStyle name="Calculation 2 14 3 2 2 2" xfId="57044" xr:uid="{97B80284-0F18-49DA-80E9-7D1B0A2FDBCD}"/>
    <cellStyle name="Calculation 2 14 3 2 3" xfId="50262" xr:uid="{43A87477-E44F-4E29-9638-FFEA530265A4}"/>
    <cellStyle name="Calculation 2 14 3 3" xfId="25481" xr:uid="{8FE138F1-C229-419D-A00E-2684D63A94D3}"/>
    <cellStyle name="Calculation 2 14 3 3 2" xfId="58055" xr:uid="{683CD8F2-56AD-45B6-9F61-679EEBD88CEC}"/>
    <cellStyle name="Calculation 2 14 3 3 3" xfId="51273" xr:uid="{2961F77A-E951-4D24-8F62-2F4FA412736F}"/>
    <cellStyle name="Calculation 2 14 3 4" xfId="48379" xr:uid="{71FA8821-4E7B-424B-BBFC-132FC3EA43E9}"/>
    <cellStyle name="Calculation 2 14 3 4 2" xfId="55171" xr:uid="{97CEE2C3-3C9B-473E-9D70-88C7FB233377}"/>
    <cellStyle name="Calculation 2 14 3 5" xfId="53466" xr:uid="{EAECC7B0-61FD-4A4A-AE79-5A4F78A1ADFD}"/>
    <cellStyle name="Calculation 2 14 3 6" xfId="46765" xr:uid="{E334120B-1368-4B1D-8A99-EEA19C64CAE5}"/>
    <cellStyle name="Calculation 2 14 4" xfId="13471" xr:uid="{E55196E7-BDA3-4692-96C4-D8FB08395344}"/>
    <cellStyle name="Calculation 2 14 4 2" xfId="27005" xr:uid="{E023B507-A6D3-4AAA-8446-4D7D6C46245E}"/>
    <cellStyle name="Calculation 2 14 4 2 2" xfId="56179" xr:uid="{13FC28AF-556B-4734-AEDA-A34F20094BAC}"/>
    <cellStyle name="Calculation 2 14 4 3" xfId="49397" xr:uid="{1CEE57FF-65D3-4FF1-8D78-2806F3E53A60}"/>
    <cellStyle name="Calculation 2 14 5" xfId="31871" xr:uid="{42AE61CD-C259-4567-A625-635C52B7559F}"/>
    <cellStyle name="Calculation 2 14 5 2" xfId="57573" xr:uid="{B3A76167-EFCE-4FED-9AC0-6F0C85F9C90E}"/>
    <cellStyle name="Calculation 2 14 5 3" xfId="50791" xr:uid="{091CF783-230F-4FF6-AC74-9218A2E75FBF}"/>
    <cellStyle name="Calculation 2 14 6" xfId="44604" xr:uid="{683A2418-4143-4AC2-856B-CB0A0B740601}"/>
    <cellStyle name="Calculation 2 14 6 2" xfId="54333" xr:uid="{45484515-68C8-452A-B007-4EB6EFEE102D}"/>
    <cellStyle name="Calculation 2 14 6 3" xfId="47517" xr:uid="{62D6C231-2170-4624-AB2B-3BADC9A4C279}"/>
    <cellStyle name="Calculation 2 14 7" xfId="52832" xr:uid="{C1190D8A-CB1C-4733-8732-1D9E42343217}"/>
    <cellStyle name="Calculation 2 14 8" xfId="45906" xr:uid="{C18B82D6-481F-4C93-8EF7-00C5E88E4690}"/>
    <cellStyle name="Calculation 2 15" xfId="6505" xr:uid="{13D79173-7C64-4E41-B739-7F755A649CE8}"/>
    <cellStyle name="Calculation 2 15 2" xfId="11728" xr:uid="{9D7F83F1-1266-4B92-ADE4-1648CBA35DD7}"/>
    <cellStyle name="Calculation 2 15 2 2" xfId="20717" xr:uid="{4C2908D9-6514-4872-A290-4BD729A55598}"/>
    <cellStyle name="Calculation 2 15 2 2 2" xfId="28783" xr:uid="{77486B1C-3B34-4087-B999-8C21C5F8E8FF}"/>
    <cellStyle name="Calculation 2 15 2 2 3" xfId="56284" xr:uid="{89CC0D75-D58F-43D4-A0EE-C0E1401B19AC}"/>
    <cellStyle name="Calculation 2 15 2 3" xfId="39934" xr:uid="{DF42E91D-76E4-436D-8FA7-CFA591CC1D85}"/>
    <cellStyle name="Calculation 2 15 2 4" xfId="49502" xr:uid="{90631911-2AAF-4BCF-9DDA-A5E1D3DD8818}"/>
    <cellStyle name="Calculation 2 15 3" xfId="15494" xr:uid="{B945A40A-DD09-44D3-ABC1-DAB9D9EF67BD}"/>
    <cellStyle name="Calculation 2 15 3 2" xfId="32939" xr:uid="{D871E441-7609-48E8-98C1-D643B5498D98}"/>
    <cellStyle name="Calculation 2 15 3 2 2" xfId="57852" xr:uid="{8DC6FB1C-532D-4D37-979F-E8BF585BA1B9}"/>
    <cellStyle name="Calculation 2 15 3 3" xfId="51070" xr:uid="{F4B5BAC2-DE2D-4287-88DB-A5D4179ADAF9}"/>
    <cellStyle name="Calculation 2 15 4" xfId="30123" xr:uid="{F870CC1D-E977-4891-AF3E-E8F02571BB6D}"/>
    <cellStyle name="Calculation 2 15 4 2" xfId="54430" xr:uid="{36B305C2-B657-484A-9DFC-6610E185DE04}"/>
    <cellStyle name="Calculation 2 15 4 3" xfId="47619" xr:uid="{DF2AE70E-A45A-40B4-8776-64DA0291A2AD}"/>
    <cellStyle name="Calculation 2 15 5" xfId="44680" xr:uid="{808232A9-3AF2-4E9A-9E59-4BB0D2A7C2BA}"/>
    <cellStyle name="Calculation 2 15 5 2" xfId="52894" xr:uid="{C196B218-4DD1-4CAA-BCBD-C2825AFC20F4}"/>
    <cellStyle name="Calculation 2 15 6" xfId="46011" xr:uid="{AE5B1C39-44DC-4949-B158-1BBE5E89A012}"/>
    <cellStyle name="Calculation 2 16" xfId="9091" xr:uid="{414BA5AD-368C-4DC2-B5E7-FBC83BA888A3}"/>
    <cellStyle name="Calculation 2 16 2" xfId="18080" xr:uid="{F017C932-4064-4037-8889-9FD14080225B}"/>
    <cellStyle name="Calculation 2 16 2 2" xfId="32504" xr:uid="{987EB614-E1E6-4DFB-8B2C-B0F8F50C0F96}"/>
    <cellStyle name="Calculation 2 16 2 2 2" xfId="56696" xr:uid="{2EB9CB9E-C830-424F-9302-F4BFC9D2E20B}"/>
    <cellStyle name="Calculation 2 16 2 3" xfId="49914" xr:uid="{826B7D8C-4987-4F9D-8B39-C4C160616AA9}"/>
    <cellStyle name="Calculation 2 16 3" xfId="23136" xr:uid="{91144BFB-E5E9-4908-8AC0-DC29D10AC074}"/>
    <cellStyle name="Calculation 2 16 3 2" xfId="57643" xr:uid="{ECE61EE1-7A46-4ED1-AD01-C6238ECADD9A}"/>
    <cellStyle name="Calculation 2 16 3 3" xfId="50861" xr:uid="{1BF96107-2F3B-4D55-8155-A00AE6F1CBD6}"/>
    <cellStyle name="Calculation 2 16 4" xfId="44616" xr:uid="{0773F6B0-A0A9-410D-AD25-23008E6D11F7}"/>
    <cellStyle name="Calculation 2 16 4 2" xfId="54823" xr:uid="{97A3F5D3-8128-4C20-A9B5-19EA84FFBFC0}"/>
    <cellStyle name="Calculation 2 16 4 3" xfId="48031" xr:uid="{683193E8-2D0C-4159-9DD0-A911BF811C48}"/>
    <cellStyle name="Calculation 2 16 5" xfId="53123" xr:uid="{756B54EA-8267-4921-B2E3-9F192490D8BD}"/>
    <cellStyle name="Calculation 2 16 6" xfId="46417" xr:uid="{19E75DDE-C790-47E6-B809-A22C60D2C120}"/>
    <cellStyle name="Calculation 2 17" xfId="9822" xr:uid="{C1505397-2186-4E48-AA05-F41ECE144E94}"/>
    <cellStyle name="Calculation 2 17 2" xfId="18811" xr:uid="{E2012511-F7D0-4681-AEC4-6A94CC934007}"/>
    <cellStyle name="Calculation 2 17 2 2" xfId="34490" xr:uid="{B37BD998-C3FF-4038-A6A6-4CDC40A6434B}"/>
    <cellStyle name="Calculation 2 17 2 2 2" xfId="57177" xr:uid="{BF27D21E-7A67-4828-B755-113B5E29F325}"/>
    <cellStyle name="Calculation 2 17 2 3" xfId="50395" xr:uid="{7599D91F-91AA-49E0-B1B9-C12031F49A45}"/>
    <cellStyle name="Calculation 2 17 3" xfId="33368" xr:uid="{BB1874E0-A288-48AA-A613-13D84B33F4C3}"/>
    <cellStyle name="Calculation 2 17 3 2" xfId="57718" xr:uid="{F6FC5EB6-F971-4C66-A533-E14AFFB87CDD}"/>
    <cellStyle name="Calculation 2 17 3 3" xfId="50936" xr:uid="{7888011F-1CD3-4643-98E7-B06F1B24CA46}"/>
    <cellStyle name="Calculation 2 17 4" xfId="44708" xr:uid="{F6F1B631-A895-49AA-A372-47ED3E7393FE}"/>
    <cellStyle name="Calculation 2 17 4 2" xfId="55304" xr:uid="{37CC3085-557D-47AE-BB3D-F1E906E6DC63}"/>
    <cellStyle name="Calculation 2 17 4 3" xfId="48512" xr:uid="{6D30FFBF-5820-4771-9D88-B0E5E4E946D7}"/>
    <cellStyle name="Calculation 2 17 5" xfId="53590" xr:uid="{829DFC52-F8D8-438C-9938-80C99A1DE3F8}"/>
    <cellStyle name="Calculation 2 17 6" xfId="46898" xr:uid="{0F64CBB9-657B-4BDC-B3E5-4FF35EDB0ACF}"/>
    <cellStyle name="Calculation 2 18" xfId="2209" xr:uid="{3F3369CF-E496-4EB4-B0AA-E89937E55CB3}"/>
    <cellStyle name="Calculation 2 18 2" xfId="33095" xr:uid="{142E442D-0655-469A-93D6-6E69A50CC56A}"/>
    <cellStyle name="Calculation 2 18 2 2" xfId="57087" xr:uid="{1E9C3BBF-D9D0-4C61-B773-6AA653D0038B}"/>
    <cellStyle name="Calculation 2 18 2 3" xfId="50305" xr:uid="{FBE4DD3E-C478-4BAB-8321-37F479F057DF}"/>
    <cellStyle name="Calculation 2 18 3" xfId="44707" xr:uid="{E5535D85-C106-43FA-A26F-C83662ED9AA7}"/>
    <cellStyle name="Calculation 2 18 3 2" xfId="58692" xr:uid="{D071C33D-EFB5-4994-8592-7919DDD03F6E}"/>
    <cellStyle name="Calculation 2 18 3 3" xfId="51911" xr:uid="{9D4501B6-306C-4558-BDA6-2B76AC43AAC8}"/>
    <cellStyle name="Calculation 2 18 4" xfId="51295" xr:uid="{F164EC46-58FC-4EE1-8414-21ED359BE8AF}"/>
    <cellStyle name="Calculation 2 18 4 2" xfId="58077" xr:uid="{4AF13615-4085-4B84-B536-AFD331E3CEA0}"/>
    <cellStyle name="Calculation 2 18 5" xfId="48422" xr:uid="{56EFBD4F-66AB-4490-8C15-D9CD7D070D56}"/>
    <cellStyle name="Calculation 2 18 5 2" xfId="55214" xr:uid="{2E827DC7-B2AC-464E-8657-904E3943696C}"/>
    <cellStyle name="Calculation 2 18 6" xfId="53500" xr:uid="{B24BB2E4-5B57-44CD-A31B-2129F61C0DFE}"/>
    <cellStyle name="Calculation 2 18 7" xfId="46808" xr:uid="{27F6E081-4184-469E-B5C4-4981EDBEB4B1}"/>
    <cellStyle name="Calculation 2 19" xfId="13118" xr:uid="{C42CD67B-BA2B-4010-8B27-A13C4F94C4F5}"/>
    <cellStyle name="Calculation 2 19 2" xfId="28770" xr:uid="{8C208CCE-AE38-4B91-9856-A60D4EDA8A11}"/>
    <cellStyle name="Calculation 2 19 2 2" xfId="57125" xr:uid="{DB2E6CA1-6039-48A6-BD43-E53B5FD3F7A7}"/>
    <cellStyle name="Calculation 2 19 2 3" xfId="50343" xr:uid="{3D6D63E1-A3FB-4A43-A3F6-CC2CFEE3C57C}"/>
    <cellStyle name="Calculation 2 19 3" xfId="44813" xr:uid="{016070FF-69AA-4B11-B6F1-96DB515FA433}"/>
    <cellStyle name="Calculation 2 19 3 2" xfId="58727" xr:uid="{CCBC440A-5CC3-4F8D-8B52-387905402DB0}"/>
    <cellStyle name="Calculation 2 19 3 3" xfId="51946" xr:uid="{948F751B-FE3E-4C4C-AC29-D4B180F0014E}"/>
    <cellStyle name="Calculation 2 19 4" xfId="50811" xr:uid="{E36A7215-956B-4679-A173-7BADA6D44188}"/>
    <cellStyle name="Calculation 2 19 4 2" xfId="57593" xr:uid="{071F99FB-6739-4794-AA45-D1F463A74FF4}"/>
    <cellStyle name="Calculation 2 19 5" xfId="48460" xr:uid="{DD0A2B66-8D72-4522-B9A7-EC610396BB85}"/>
    <cellStyle name="Calculation 2 19 5 2" xfId="55252" xr:uid="{CD918D80-6133-4617-B944-6FF0B02A3F81}"/>
    <cellStyle name="Calculation 2 19 6" xfId="53538" xr:uid="{57110B74-DB85-47F0-A22D-BF42BEECF555}"/>
    <cellStyle name="Calculation 2 19 7" xfId="46846" xr:uid="{7C6B1782-908E-420A-9440-5D50B7E85AF0}"/>
    <cellStyle name="Calculation 2 2" xfId="147" xr:uid="{4B4265E1-FAAF-4439-877F-F70F017CF952}"/>
    <cellStyle name="Calculation 2 2 10" xfId="1958" xr:uid="{74B2F363-8711-43F2-81D6-355A6D55089C}"/>
    <cellStyle name="Calculation 2 2 10 2" xfId="6268" xr:uid="{C07AE774-D93B-4BB4-A2E6-E063C3AC46A5}"/>
    <cellStyle name="Calculation 2 2 10 2 2" xfId="8854" xr:uid="{080E00DA-BA2C-461E-8E53-6B35E74D2BE2}"/>
    <cellStyle name="Calculation 2 2 10 2 2 2" xfId="17843" xr:uid="{B7517197-9F5C-4F9C-BF0B-447715C742A0}"/>
    <cellStyle name="Calculation 2 2 10 2 2 2 2" xfId="22731" xr:uid="{39A4C1D9-1B20-4078-885D-18EB31589170}"/>
    <cellStyle name="Calculation 2 2 10 2 2 2 3" xfId="56624" xr:uid="{64FE6269-DE24-4763-A68F-72F8DB16DE8F}"/>
    <cellStyle name="Calculation 2 2 10 2 2 3" xfId="36021" xr:uid="{E17A7753-C298-4E7A-813F-E60253A658E5}"/>
    <cellStyle name="Calculation 2 2 10 2 2 4" xfId="49842" xr:uid="{B057C93F-0C47-4B3E-B7B5-077DE2282A0F}"/>
    <cellStyle name="Calculation 2 2 10 2 3" xfId="11491" xr:uid="{9B28B890-23E1-47DB-A3F8-F85B9221503A}"/>
    <cellStyle name="Calculation 2 2 10 2 3 2" xfId="20480" xr:uid="{552BF7D2-CBC6-4086-A408-C5D07CC87CB3}"/>
    <cellStyle name="Calculation 2 2 10 2 3 2 2" xfId="40863" xr:uid="{1E811B95-CB61-4555-B3F6-C52549FE691D}"/>
    <cellStyle name="Calculation 2 2 10 2 3 2 3" xfId="58510" xr:uid="{3EE91436-D70F-42D9-84F4-7A270D55986F}"/>
    <cellStyle name="Calculation 2 2 10 2 3 3" xfId="25168" xr:uid="{5893F4E0-2595-4401-BD67-B6446EECF49E}"/>
    <cellStyle name="Calculation 2 2 10 2 3 4" xfId="51729" xr:uid="{0590DD9C-BADC-4211-8379-921E7F337EFE}"/>
    <cellStyle name="Calculation 2 2 10 2 4" xfId="15257" xr:uid="{27F74F6C-E437-4E57-817D-7287E0E07BAF}"/>
    <cellStyle name="Calculation 2 2 10 2 4 2" xfId="22190" xr:uid="{CA30036D-6CCB-4086-8248-97324495E216}"/>
    <cellStyle name="Calculation 2 2 10 2 4 2 2" xfId="54757" xr:uid="{8E5C193F-C131-4B9A-A8F8-ED11FAE65A87}"/>
    <cellStyle name="Calculation 2 2 10 2 4 3" xfId="47959" xr:uid="{89E32B5E-A892-497D-AE73-757887669B73}"/>
    <cellStyle name="Calculation 2 2 10 2 5" xfId="26083" xr:uid="{E02012F7-E80A-49B1-B764-79762387E471}"/>
    <cellStyle name="Calculation 2 2 10 2 5 2" xfId="53085" xr:uid="{27FC95F4-87DC-4E7D-94B1-30FC7C21147E}"/>
    <cellStyle name="Calculation 2 2 10 2 6" xfId="46345" xr:uid="{D7F1BBFF-6DD8-4983-A44E-75B75F018B99}"/>
    <cellStyle name="Calculation 2 2 10 3" xfId="4395" xr:uid="{A6DADAB0-3529-42BF-AB41-A802B35AFC89}"/>
    <cellStyle name="Calculation 2 2 10 3 2" xfId="27310" xr:uid="{25F3A381-1EA8-4C9D-827A-0324E303985F}"/>
    <cellStyle name="Calculation 2 2 10 3 2 2" xfId="57020" xr:uid="{8DF7BECE-9D5E-408F-A6AB-2596F2B089DB}"/>
    <cellStyle name="Calculation 2 2 10 3 2 3" xfId="50238" xr:uid="{B224B313-7CE4-4FDE-8432-7C586301E613}"/>
    <cellStyle name="Calculation 2 2 10 3 3" xfId="48875" xr:uid="{EB3E9D58-58A8-413E-93E4-A92E2F952693}"/>
    <cellStyle name="Calculation 2 2 10 3 3 2" xfId="55656" xr:uid="{A98E24A3-D3BF-499A-B478-7EFEACE36176}"/>
    <cellStyle name="Calculation 2 2 10 3 4" xfId="48355" xr:uid="{5760DD17-812A-4CD7-AED1-F16DCEF0A39F}"/>
    <cellStyle name="Calculation 2 2 10 3 4 2" xfId="55147" xr:uid="{C397F5A2-B5F1-4A76-A874-D7710F6770CA}"/>
    <cellStyle name="Calculation 2 2 10 3 5" xfId="53445" xr:uid="{31ADBECA-526B-480F-AB0F-F0E43FB083B0}"/>
    <cellStyle name="Calculation 2 2 10 3 6" xfId="46741" xr:uid="{ADE34BEA-BAA9-4586-9959-E29CDF03D5A6}"/>
    <cellStyle name="Calculation 2 2 10 4" xfId="31893" xr:uid="{7B0F8353-517B-46E5-8596-03DF2913AE7C}"/>
    <cellStyle name="Calculation 2 2 10 4 2" xfId="56152" xr:uid="{65E67326-3781-473E-B2BC-51412C97CDD7}"/>
    <cellStyle name="Calculation 2 2 10 4 3" xfId="49370" xr:uid="{A0D697A1-8954-4A8C-AACC-B551F4DDC4F4}"/>
    <cellStyle name="Calculation 2 2 10 5" xfId="44572" xr:uid="{EEF0C35C-B161-439F-BE37-B469AC87B5B6}"/>
    <cellStyle name="Calculation 2 2 10 5 2" xfId="57838" xr:uid="{A557EC9F-8289-4B90-BE6A-A24CA4D2AC04}"/>
    <cellStyle name="Calculation 2 2 10 5 3" xfId="51056" xr:uid="{FF1235C7-CD9B-4226-86EF-EB315CB938FE}"/>
    <cellStyle name="Calculation 2 2 10 6" xfId="47490" xr:uid="{D0E4F9E2-A040-4233-B5B8-1C7FECF6AA78}"/>
    <cellStyle name="Calculation 2 2 10 6 2" xfId="54309" xr:uid="{38FBC42B-5EFF-41AA-9277-D617E5008149}"/>
    <cellStyle name="Calculation 2 2 10 7" xfId="52818" xr:uid="{98F39EA6-7473-4A9C-863F-7D91E033EA88}"/>
    <cellStyle name="Calculation 2 2 10 8" xfId="45882" xr:uid="{63006EB6-AA5D-414C-B469-82197502AE16}"/>
    <cellStyle name="Calculation 2 2 11" xfId="2594" xr:uid="{8C69F5D1-466B-4A76-86C5-4EB20BA04062}"/>
    <cellStyle name="Calculation 2 2 11 2" xfId="6835" xr:uid="{61A0BD5A-2134-4D5A-811E-ED512B6D8D8B}"/>
    <cellStyle name="Calculation 2 2 11 2 2" xfId="15824" xr:uid="{B1D85C87-CE96-4B4C-B437-5CE8B10231A4}"/>
    <cellStyle name="Calculation 2 2 11 2 2 2" xfId="34570" xr:uid="{1FAE2F8B-8602-4425-950E-D04BD1947B12}"/>
    <cellStyle name="Calculation 2 2 11 2 2 2 2" xfId="56663" xr:uid="{F9242778-B494-4069-8D1C-35AA6B497BAB}"/>
    <cellStyle name="Calculation 2 2 11 2 2 3" xfId="49881" xr:uid="{4B226CF3-8F19-4FA8-BDE3-728CDCA8C22B}"/>
    <cellStyle name="Calculation 2 2 11 2 3" xfId="39451" xr:uid="{85BC0E2B-CE87-4973-B121-8B9E98929E5D}"/>
    <cellStyle name="Calculation 2 2 11 2 3 2" xfId="58052" xr:uid="{FF116D94-D83D-4162-B350-E0D037A72164}"/>
    <cellStyle name="Calculation 2 2 11 2 3 3" xfId="51270" xr:uid="{DE965644-E22F-4F4A-91E2-F96B6BC28291}"/>
    <cellStyle name="Calculation 2 2 11 2 4" xfId="47998" xr:uid="{D2958459-FE99-4521-AFD9-C36EAD1725A0}"/>
    <cellStyle name="Calculation 2 2 11 2 4 2" xfId="54793" xr:uid="{847259E1-5604-41AE-A593-1682995B678C}"/>
    <cellStyle name="Calculation 2 2 11 2 5" xfId="53106" xr:uid="{EBEFE895-C9C0-4CB7-AEB3-A50DF9F9B00C}"/>
    <cellStyle name="Calculation 2 2 11 2 6" xfId="46384" xr:uid="{AA9ED990-DAB5-4DF9-B2DD-22175DF7E871}"/>
    <cellStyle name="Calculation 2 2 11 3" xfId="9405" xr:uid="{9DC5D301-2D97-4DB4-9C11-238140CF4740}"/>
    <cellStyle name="Calculation 2 2 11 3 2" xfId="18394" xr:uid="{5F5A0CF5-A44F-48EC-8094-F0E6543C847F}"/>
    <cellStyle name="Calculation 2 2 11 3 2 2" xfId="33731" xr:uid="{2C97353E-5FB8-474B-A4EB-8CC91C442F18}"/>
    <cellStyle name="Calculation 2 2 11 3 2 2 2" xfId="57056" xr:uid="{94600578-3F3A-4405-BC16-5CB7C610D926}"/>
    <cellStyle name="Calculation 2 2 11 3 2 3" xfId="50274" xr:uid="{4A929DCF-73F4-4112-B8FF-578038FB930D}"/>
    <cellStyle name="Calculation 2 2 11 3 3" xfId="30682" xr:uid="{EBB6A829-8620-44B1-9100-9E7340692DBE}"/>
    <cellStyle name="Calculation 2 2 11 3 3 2" xfId="58957" xr:uid="{744A83B9-5561-4990-92F0-0F6F3256C436}"/>
    <cellStyle name="Calculation 2 2 11 3 3 3" xfId="52176" xr:uid="{1FEA2238-B650-41A3-B42A-E0906B6E96A8}"/>
    <cellStyle name="Calculation 2 2 11 3 4" xfId="48391" xr:uid="{BE36BC8B-DAED-4B02-817A-4128D7EEAA58}"/>
    <cellStyle name="Calculation 2 2 11 3 4 2" xfId="55183" xr:uid="{AC6C22D8-9D6F-4697-828D-E3361C1F718E}"/>
    <cellStyle name="Calculation 2 2 11 3 5" xfId="53473" xr:uid="{C60BFF8F-038D-42BB-8B04-E898F4982416}"/>
    <cellStyle name="Calculation 2 2 11 3 6" xfId="46777" xr:uid="{7A461C43-CC93-4AC0-A110-75B2E36CA1A9}"/>
    <cellStyle name="Calculation 2 2 11 4" xfId="13448" xr:uid="{A093BC6A-E787-4EEF-B2D7-9D9BFBC654EB}"/>
    <cellStyle name="Calculation 2 2 11 4 2" xfId="43636" xr:uid="{30EF20C7-262C-476A-A1F8-00731B3E07EC}"/>
    <cellStyle name="Calculation 2 2 11 4 2 2" xfId="56191" xr:uid="{18C8A46C-70F3-4DDA-89C6-12B893612A0A}"/>
    <cellStyle name="Calculation 2 2 11 4 3" xfId="49409" xr:uid="{9058781B-AC1F-49EA-8B05-5D7FFEC6AECD}"/>
    <cellStyle name="Calculation 2 2 11 5" xfId="33976" xr:uid="{23FBCB98-4A34-4493-AAEE-B0CE90D026A2}"/>
    <cellStyle name="Calculation 2 2 11 5 2" xfId="58253" xr:uid="{3C787396-C050-4C84-A7A5-45DE01758383}"/>
    <cellStyle name="Calculation 2 2 11 5 3" xfId="51471" xr:uid="{45825CB8-C774-4E41-AC21-4E1D1DBC4996}"/>
    <cellStyle name="Calculation 2 2 11 6" xfId="44587" xr:uid="{90F15D5F-AEBF-49ED-838D-741DFDA6D4F5}"/>
    <cellStyle name="Calculation 2 2 11 6 2" xfId="54345" xr:uid="{651001A2-943F-4BFF-9C96-904FB3462C29}"/>
    <cellStyle name="Calculation 2 2 11 6 3" xfId="47529" xr:uid="{6F401A29-73D3-4CB2-9A69-24D72DCC34ED}"/>
    <cellStyle name="Calculation 2 2 11 7" xfId="52839" xr:uid="{30A1D45B-B195-4C26-8928-9F6392C913B0}"/>
    <cellStyle name="Calculation 2 2 11 8" xfId="45918" xr:uid="{0A1089C3-37D1-451E-B9AD-69BCAFD140C7}"/>
    <cellStyle name="Calculation 2 2 12" xfId="6603" xr:uid="{42C96744-B39C-4515-85A5-18A516729B10}"/>
    <cellStyle name="Calculation 2 2 12 2" xfId="11811" xr:uid="{1753F1D2-4C06-4C87-A0CD-634F5F72E42B}"/>
    <cellStyle name="Calculation 2 2 12 2 2" xfId="20800" xr:uid="{775F09E5-CA6A-404D-B962-98DEA5A66F5B}"/>
    <cellStyle name="Calculation 2 2 12 2 2 2" xfId="42327" xr:uid="{2C6917F2-0BD5-47CE-818A-6E6C2B392344}"/>
    <cellStyle name="Calculation 2 2 12 2 2 3" xfId="56229" xr:uid="{4136200A-2C9D-445E-A084-FF6E179FA73C}"/>
    <cellStyle name="Calculation 2 2 12 2 3" xfId="41638" xr:uid="{B5299D5C-1568-4BAE-B373-7FC102F346E9}"/>
    <cellStyle name="Calculation 2 2 12 2 4" xfId="49447" xr:uid="{1D0FDABF-C043-4888-855C-FE18504DAD95}"/>
    <cellStyle name="Calculation 2 2 12 3" xfId="15592" xr:uid="{7939AB9D-3FF1-44A1-A48C-B075CBD7EF87}"/>
    <cellStyle name="Calculation 2 2 12 3 2" xfId="30014" xr:uid="{BFD5386E-30E1-4DE9-A490-3C16E70F35A6}"/>
    <cellStyle name="Calculation 2 2 12 3 2 2" xfId="55777" xr:uid="{E08C60F4-9A06-46F9-964C-21FF246725A9}"/>
    <cellStyle name="Calculation 2 2 12 3 3" xfId="48994" xr:uid="{D9E6A7C0-AB4C-49F3-911F-6FBF5425FF9E}"/>
    <cellStyle name="Calculation 2 2 12 4" xfId="27731" xr:uid="{56A24994-A653-4751-9220-9119D8D2714F}"/>
    <cellStyle name="Calculation 2 2 12 4 2" xfId="54378" xr:uid="{90A033D1-D459-4150-8991-DF8273356F25}"/>
    <cellStyle name="Calculation 2 2 12 4 3" xfId="47565" xr:uid="{EBF97EB3-165B-479B-B75B-9716D5AC0FF0}"/>
    <cellStyle name="Calculation 2 2 12 5" xfId="44626" xr:uid="{8FC18E1E-EB5C-457F-9CD1-90C5E19FB6A2}"/>
    <cellStyle name="Calculation 2 2 12 5 2" xfId="52861" xr:uid="{465CF1EE-4029-4855-B348-0ED94E95E411}"/>
    <cellStyle name="Calculation 2 2 12 6" xfId="45956" xr:uid="{90BF5E5F-9F6F-4DCB-9B9A-4F9352EFA0E3}"/>
    <cellStyle name="Calculation 2 2 13" xfId="9174" xr:uid="{0C2850DF-3861-4453-B3C1-55953D7FBBA0}"/>
    <cellStyle name="Calculation 2 2 13 2" xfId="18163" xr:uid="{FE4BE3BC-D0A8-46DD-90D5-60FFBA717180}"/>
    <cellStyle name="Calculation 2 2 13 2 2" xfId="30481" xr:uid="{30A384FF-8A32-4DA1-94B6-632443442F11}"/>
    <cellStyle name="Calculation 2 2 13 2 2 2" xfId="56270" xr:uid="{FD2D5507-11D0-440C-A6EF-5EB799147152}"/>
    <cellStyle name="Calculation 2 2 13 2 3" xfId="49488" xr:uid="{E04F00F0-CA58-451D-A3D1-BC8477C6CC80}"/>
    <cellStyle name="Calculation 2 2 13 3" xfId="36052" xr:uid="{2CD352A5-1737-4B43-9A6D-7AFBC3C86BB5}"/>
    <cellStyle name="Calculation 2 2 13 3 2" xfId="58318" xr:uid="{08495F14-FA32-42F9-B3BC-32A7DDE44D2A}"/>
    <cellStyle name="Calculation 2 2 13 3 3" xfId="51536" xr:uid="{82A57C24-7F6C-4673-9EF0-DE0D7E0B330B}"/>
    <cellStyle name="Calculation 2 2 13 4" xfId="44624" xr:uid="{32AD5F48-3410-4A18-8905-8F4DD8F10CEE}"/>
    <cellStyle name="Calculation 2 2 13 4 2" xfId="54416" xr:uid="{5267EE57-209B-440B-B3B1-C17EBAC03581}"/>
    <cellStyle name="Calculation 2 2 13 4 3" xfId="47605" xr:uid="{5A3E359D-A9F6-477D-BC9D-715101607876}"/>
    <cellStyle name="Calculation 2 2 13 5" xfId="52887" xr:uid="{D80F0D91-EB57-4B80-B3C4-E6BB7FDD4F32}"/>
    <cellStyle name="Calculation 2 2 13 6" xfId="45997" xr:uid="{A0985846-6C96-4C06-A0BF-FEA9F630C7D2}"/>
    <cellStyle name="Calculation 2 2 14" xfId="9750" xr:uid="{39DAA83C-4354-4822-8941-2495E406B6CB}"/>
    <cellStyle name="Calculation 2 2 14 2" xfId="18739" xr:uid="{692F96BC-B431-4566-84A0-5F594D2B9195}"/>
    <cellStyle name="Calculation 2 2 14 2 2" xfId="24091" xr:uid="{C324CA44-93EF-4192-BF28-7450C449E8E4}"/>
    <cellStyle name="Calculation 2 2 14 2 2 2" xfId="57146" xr:uid="{E7D8BD2E-4AD0-4F82-8FED-EABFD7C4BD9C}"/>
    <cellStyle name="Calculation 2 2 14 2 3" xfId="50364" xr:uid="{350BE47B-40FB-44B3-B653-8334D6E4B897}"/>
    <cellStyle name="Calculation 2 2 14 3" xfId="37844" xr:uid="{E97FDE33-C84A-48C9-921D-80618D5B7104}"/>
    <cellStyle name="Calculation 2 2 14 3 2" xfId="57626" xr:uid="{CC859CD9-1E59-48C7-93D5-DC5D402FBC83}"/>
    <cellStyle name="Calculation 2 2 14 3 3" xfId="50844" xr:uid="{01649C55-360C-45E6-88ED-5B7EA81FF7E2}"/>
    <cellStyle name="Calculation 2 2 14 4" xfId="44739" xr:uid="{7468E063-1E01-4020-9D0B-2B7B1348C1DB}"/>
    <cellStyle name="Calculation 2 2 14 4 2" xfId="55273" xr:uid="{CD3D7190-D54A-4ED5-96F2-A5A055EB2ADC}"/>
    <cellStyle name="Calculation 2 2 14 4 3" xfId="48481" xr:uid="{8AE4BBBA-F0F2-43B6-8A46-29FEDA006DC8}"/>
    <cellStyle name="Calculation 2 2 14 5" xfId="53559" xr:uid="{9D51DA2B-5256-43F2-BC16-0FEBF1656390}"/>
    <cellStyle name="Calculation 2 2 14 6" xfId="46867" xr:uid="{444EC3FD-9364-4E7B-ACAE-37F5ED892B61}"/>
    <cellStyle name="Calculation 2 2 15" xfId="2307" xr:uid="{4F28E6A5-BF87-4CD4-91B9-761BD2DC6813}"/>
    <cellStyle name="Calculation 2 2 15 2" xfId="39605" xr:uid="{32559984-2198-4B4F-B311-623B300E5772}"/>
    <cellStyle name="Calculation 2 2 15 2 2" xfId="57191" xr:uid="{949F5D37-CAB2-4F25-9BFA-E6B7D1F483E6}"/>
    <cellStyle name="Calculation 2 2 15 2 3" xfId="50409" xr:uid="{029E59BD-F4DD-4357-976F-1EB58DB6AE10}"/>
    <cellStyle name="Calculation 2 2 15 3" xfId="44745" xr:uid="{BF02B287-8811-4E63-82E0-AC88B0F18B17}"/>
    <cellStyle name="Calculation 2 2 15 3 2" xfId="58792" xr:uid="{A5AC6536-1D2D-404F-B66B-D0548E164335}"/>
    <cellStyle name="Calculation 2 2 15 3 3" xfId="52011" xr:uid="{8232E7DE-FA6C-487A-B1CE-83A852584A62}"/>
    <cellStyle name="Calculation 2 2 15 4" xfId="52241" xr:uid="{76952375-C03A-421D-B873-F4B53B494341}"/>
    <cellStyle name="Calculation 2 2 15 4 2" xfId="59022" xr:uid="{EE03CB78-54EE-4838-8F79-10CC931B3034}"/>
    <cellStyle name="Calculation 2 2 15 5" xfId="48526" xr:uid="{0A5F24DF-73C7-4D25-8FE7-ADA004C528CD}"/>
    <cellStyle name="Calculation 2 2 15 5 2" xfId="55315" xr:uid="{034E24BC-F62A-4187-B87B-70601F1A34D8}"/>
    <cellStyle name="Calculation 2 2 15 6" xfId="53601" xr:uid="{24219A7B-0CBC-4F60-91A2-E28BFBA2A5AA}"/>
    <cellStyle name="Calculation 2 2 15 7" xfId="46912" xr:uid="{2694C764-7A9B-4585-8663-233712962044}"/>
    <cellStyle name="Calculation 2 2 16" xfId="13216" xr:uid="{33E94688-BD02-422E-8440-307313D9983F}"/>
    <cellStyle name="Calculation 2 2 16 2" xfId="23823" xr:uid="{CAD2F6C4-FAB1-45FE-96B6-173DD6D71461}"/>
    <cellStyle name="Calculation 2 2 16 2 2" xfId="57225" xr:uid="{78996057-01EB-4D3D-A162-58AA52CAA7B6}"/>
    <cellStyle name="Calculation 2 2 16 2 3" xfId="50443" xr:uid="{3D6AD054-4524-4431-AC9B-A010F4C1DA7A}"/>
    <cellStyle name="Calculation 2 2 16 3" xfId="44801" xr:uid="{CD4B6F6C-097B-4035-84BE-83F1C62BF8BB}"/>
    <cellStyle name="Calculation 2 2 16 3 2" xfId="58826" xr:uid="{F55C4FE3-DCA0-4EB7-B1FD-3AF8B677C7C8}"/>
    <cellStyle name="Calculation 2 2 16 3 3" xfId="52045" xr:uid="{13368CA9-37F4-45D7-ACBA-D5F73A6B2312}"/>
    <cellStyle name="Calculation 2 2 16 4" xfId="51322" xr:uid="{C0EF58ED-A7C2-4AAC-847C-639B6FEC41F8}"/>
    <cellStyle name="Calculation 2 2 16 4 2" xfId="58104" xr:uid="{5CE192C7-4E73-4F4F-94F5-4C92177E8079}"/>
    <cellStyle name="Calculation 2 2 16 5" xfId="48560" xr:uid="{8F3B5FBF-3385-4AAB-9316-CED44E49A471}"/>
    <cellStyle name="Calculation 2 2 16 5 2" xfId="55349" xr:uid="{E94041B4-766B-4EFF-8EFC-B3D33F1AB515}"/>
    <cellStyle name="Calculation 2 2 16 6" xfId="53635" xr:uid="{A62F7BEA-C93C-43E8-8DE6-E0B3A304EE31}"/>
    <cellStyle name="Calculation 2 2 16 7" xfId="46946" xr:uid="{F2E06FC6-BF2C-4B9E-801B-F002C8D6FD38}"/>
    <cellStyle name="Calculation 2 2 17" xfId="29605" xr:uid="{8CA18E97-448F-48A6-8763-A69239A47861}"/>
    <cellStyle name="Calculation 2 2 17 2" xfId="44853" xr:uid="{268B9912-EB22-4B89-B9FB-10DAED245703}"/>
    <cellStyle name="Calculation 2 2 17 2 2" xfId="57254" xr:uid="{5FD45449-F3D9-4416-9B2F-AFE3A0BDE35C}"/>
    <cellStyle name="Calculation 2 2 17 2 3" xfId="50472" xr:uid="{F825FD81-9861-4897-8BBD-EDB31B55DC00}"/>
    <cellStyle name="Calculation 2 2 17 3" xfId="52074" xr:uid="{0A37032F-E75C-47D9-A9B1-84B72A4749FB}"/>
    <cellStyle name="Calculation 2 2 17 3 2" xfId="58855" xr:uid="{B312CEE3-4C7F-4B6B-8D4D-6118E35CB31A}"/>
    <cellStyle name="Calculation 2 2 17 4" xfId="51202" xr:uid="{1D2C8F32-9F86-4513-B1A8-AABC366D3403}"/>
    <cellStyle name="Calculation 2 2 17 4 2" xfId="57984" xr:uid="{92B10026-268A-4719-9027-EF83C0050460}"/>
    <cellStyle name="Calculation 2 2 17 5" xfId="48589" xr:uid="{388B74CD-9B09-4FA2-8E31-A69850854012}"/>
    <cellStyle name="Calculation 2 2 17 5 2" xfId="55378" xr:uid="{3B428754-2211-47BE-B981-8366B4A43764}"/>
    <cellStyle name="Calculation 2 2 17 6" xfId="53664" xr:uid="{BD7E10F1-2C44-49BB-A680-16A19C338B8F}"/>
    <cellStyle name="Calculation 2 2 17 7" xfId="46975" xr:uid="{05109B01-28FB-412D-8055-FFDA7C356BE6}"/>
    <cellStyle name="Calculation 2 2 18" xfId="44885" xr:uid="{15EC03EA-8FE3-4C34-9BF0-1463EFE21F0D}"/>
    <cellStyle name="Calculation 2 2 18 2" xfId="50477" xr:uid="{7C94E269-1BD7-45BB-B135-F503B4522359}"/>
    <cellStyle name="Calculation 2 2 18 2 2" xfId="57259" xr:uid="{5A4BE8A2-23F1-4B19-8FF0-5E57B4B5A7C6}"/>
    <cellStyle name="Calculation 2 2 18 3" xfId="52079" xr:uid="{ADF188E0-B132-42BF-B8FA-6D17EF0FD103}"/>
    <cellStyle name="Calculation 2 2 18 3 2" xfId="58860" xr:uid="{D8CC599B-803D-4A55-869E-6B680C17F954}"/>
    <cellStyle name="Calculation 2 2 18 4" xfId="51490" xr:uid="{854B4E2A-1814-4414-8BCB-03BE80A9B8AE}"/>
    <cellStyle name="Calculation 2 2 18 4 2" xfId="58272" xr:uid="{2D3E1077-4704-4533-8EA3-C7FAB81F3A8A}"/>
    <cellStyle name="Calculation 2 2 18 5" xfId="48594" xr:uid="{627BFF9E-5B96-4AB1-867E-6DC24146B08C}"/>
    <cellStyle name="Calculation 2 2 18 5 2" xfId="55383" xr:uid="{B84C9754-7491-473C-886A-EE74DB31FB60}"/>
    <cellStyle name="Calculation 2 2 18 6" xfId="53669" xr:uid="{C25722ED-4A1B-4D06-9C21-15AF639B9ED9}"/>
    <cellStyle name="Calculation 2 2 18 7" xfId="46980" xr:uid="{21E24F17-C918-4024-8A95-CEC708032BED}"/>
    <cellStyle name="Calculation 2 2 19" xfId="44926" xr:uid="{868BA730-E82F-42E7-ABB2-FB2D02943A6C}"/>
    <cellStyle name="Calculation 2 2 19 2" xfId="50526" xr:uid="{1946AF22-1707-4983-AD62-97E1BD532FFD}"/>
    <cellStyle name="Calculation 2 2 19 2 2" xfId="57308" xr:uid="{C742642E-48EB-4579-A4A6-3D3E50CA011F}"/>
    <cellStyle name="Calculation 2 2 19 3" xfId="52128" xr:uid="{2255B1DE-843B-4BA0-BAB2-DEAAE311A2A6}"/>
    <cellStyle name="Calculation 2 2 19 3 2" xfId="58909" xr:uid="{142C6E94-0403-4DF7-8BDB-8BF67168F78D}"/>
    <cellStyle name="Calculation 2 2 19 4" xfId="49859" xr:uid="{3CA832CD-AC91-4C0E-8108-5951CE6FBD9C}"/>
    <cellStyle name="Calculation 2 2 19 4 2" xfId="56641" xr:uid="{FA63BEDA-1EE0-4FEC-9338-42B311639A0D}"/>
    <cellStyle name="Calculation 2 2 19 5" xfId="48643" xr:uid="{ED35B3A0-0859-4723-8534-820CE11D917C}"/>
    <cellStyle name="Calculation 2 2 19 5 2" xfId="55432" xr:uid="{AD6E56E8-229E-436B-A75C-9BB63353392F}"/>
    <cellStyle name="Calculation 2 2 19 6" xfId="53718" xr:uid="{1EF7BC98-B34F-4406-A268-9A2B9EA7A98F}"/>
    <cellStyle name="Calculation 2 2 19 7" xfId="47029" xr:uid="{EABDDA38-A05C-4E40-89BD-25DF18D69A49}"/>
    <cellStyle name="Calculation 2 2 2" xfId="234" xr:uid="{B3BF954B-0280-49DB-BEDB-2D4CA67AE86F}"/>
    <cellStyle name="Calculation 2 2 2 10" xfId="6536" xr:uid="{45456CD8-6171-45DC-BF0B-C0F3B23D03C2}"/>
    <cellStyle name="Calculation 2 2 2 10 2" xfId="11755" xr:uid="{2F1FA5C8-50B9-48F9-874F-9C25BD6ADC72}"/>
    <cellStyle name="Calculation 2 2 2 10 2 2" xfId="20744" xr:uid="{58BACCE4-19D9-4F8F-9B9B-1F58CD87FC6E}"/>
    <cellStyle name="Calculation 2 2 2 10 2 2 2" xfId="28950" xr:uid="{11AD03C2-C353-49E3-8462-BCC35001E6F0}"/>
    <cellStyle name="Calculation 2 2 2 10 2 3" xfId="43924" xr:uid="{E52BB926-7AAA-41FD-931D-CF3039B0F83C}"/>
    <cellStyle name="Calculation 2 2 2 10 3" xfId="15525" xr:uid="{A460979D-451D-40C8-85CE-B19EC16149F3}"/>
    <cellStyle name="Calculation 2 2 2 10 3 2" xfId="37659" xr:uid="{CEA679D5-2609-4700-9735-565D921620E0}"/>
    <cellStyle name="Calculation 2 2 2 10 4" xfId="32912" xr:uid="{D4DA5A0D-2777-4CB8-A980-9CF47CAB3ADE}"/>
    <cellStyle name="Calculation 2 2 2 11" xfId="9118" xr:uid="{5DED66BA-BEBF-4129-8511-8D27A0706A32}"/>
    <cellStyle name="Calculation 2 2 2 11 2" xfId="18107" xr:uid="{749B1748-F4A7-4FD7-91F5-6E02AD37E86E}"/>
    <cellStyle name="Calculation 2 2 2 11 2 2" xfId="39309" xr:uid="{E60DA5B3-782D-4ECC-A8F5-15A73AFE3A3D}"/>
    <cellStyle name="Calculation 2 2 2 11 3" xfId="34607" xr:uid="{F3367F56-8E12-46D0-9DD1-FC70F117E23D}"/>
    <cellStyle name="Calculation 2 2 2 12" xfId="9360" xr:uid="{2C5939F8-42A8-41A4-8EBE-404F3B244913}"/>
    <cellStyle name="Calculation 2 2 2 12 2" xfId="18349" xr:uid="{A15CA4A3-E184-48F0-BBA9-4EE11A450846}"/>
    <cellStyle name="Calculation 2 2 2 12 2 2" xfId="27750" xr:uid="{1EF0855E-D860-4B0B-A560-1B86ED864140}"/>
    <cellStyle name="Calculation 2 2 2 12 3" xfId="36383" xr:uid="{E2F7F694-30BA-4B2B-846F-AECB33212C81}"/>
    <cellStyle name="Calculation 2 2 2 13" xfId="2240" xr:uid="{2107926B-0C9D-4E88-86E1-DEF69F2F942A}"/>
    <cellStyle name="Calculation 2 2 2 13 2" xfId="23389" xr:uid="{37BA6C5C-40D2-4EBA-9787-844EB35B1A08}"/>
    <cellStyle name="Calculation 2 2 2 14" xfId="13149" xr:uid="{DAAC3C1B-6E70-424E-9BDD-815048CE83BA}"/>
    <cellStyle name="Calculation 2 2 2 14 2" xfId="29897" xr:uid="{074DF21A-9807-43E5-B8E4-DF263A529A76}"/>
    <cellStyle name="Calculation 2 2 2 15" xfId="30921" xr:uid="{483AF5C1-FB1A-4406-AA0C-A221718647AE}"/>
    <cellStyle name="Calculation 2 2 2 16" xfId="44315" xr:uid="{119EE792-21FF-45AD-9CAF-0CA05B7A3541}"/>
    <cellStyle name="Calculation 2 2 2 17" xfId="45518" xr:uid="{35B08619-F4B5-4F03-A14B-43DD5B30223E}"/>
    <cellStyle name="Calculation 2 2 2 2" xfId="372" xr:uid="{BCB84406-0298-4ABC-BC08-44C3BE250F27}"/>
    <cellStyle name="Calculation 2 2 2 2 10" xfId="9243" xr:uid="{E9198785-8BA8-4A1F-B782-D5F05DDCB26A}"/>
    <cellStyle name="Calculation 2 2 2 2 10 2" xfId="18232" xr:uid="{0C4CCC24-220B-442D-94EA-B1065549F360}"/>
    <cellStyle name="Calculation 2 2 2 2 10 2 2" xfId="40732" xr:uid="{84E5B065-B740-474B-A8E1-027F40A6E45C}"/>
    <cellStyle name="Calculation 2 2 2 2 10 3" xfId="30428" xr:uid="{A53FE796-47A9-4F7B-8B3C-74FE33E3DC9F}"/>
    <cellStyle name="Calculation 2 2 2 2 11" xfId="9697" xr:uid="{0E6859CD-39B4-4169-B62A-A2D3C59F73A7}"/>
    <cellStyle name="Calculation 2 2 2 2 11 2" xfId="18686" xr:uid="{AAA4F7C3-A325-4AD7-8AF5-2EBA6F49645A}"/>
    <cellStyle name="Calculation 2 2 2 2 11 2 2" xfId="38265" xr:uid="{5C55EC97-BF9E-42E5-8C43-DE984F2811E2}"/>
    <cellStyle name="Calculation 2 2 2 2 11 3" xfId="26480" xr:uid="{CAD0182C-55A1-4818-9F6F-44E62413ED3B}"/>
    <cellStyle name="Calculation 2 2 2 2 12" xfId="2378" xr:uid="{50C0F539-1D23-457D-A0AB-AD859156DB5C}"/>
    <cellStyle name="Calculation 2 2 2 2 12 2" xfId="41449" xr:uid="{A3E30F84-223C-4DF1-B91C-3A8C7A0B5EF9}"/>
    <cellStyle name="Calculation 2 2 2 2 13" xfId="13287" xr:uid="{F258F463-3868-46B3-B400-85EE5B45A977}"/>
    <cellStyle name="Calculation 2 2 2 2 13 2" xfId="25367" xr:uid="{DB0265FA-3B92-47A5-9898-90481442C260}"/>
    <cellStyle name="Calculation 2 2 2 2 14" xfId="36647" xr:uid="{510962A4-8157-4BFF-B1DD-32E22051D0A0}"/>
    <cellStyle name="Calculation 2 2 2 2 15" xfId="46033" xr:uid="{15C72280-CDCB-46B9-B3A8-EAF911A17112}"/>
    <cellStyle name="Calculation 2 2 2 2 2" xfId="721" xr:uid="{E76FD562-17F3-4AA1-A246-788E43DD0DA0}"/>
    <cellStyle name="Calculation 2 2 2 2 2 2" xfId="5097" xr:uid="{9925166B-CBAE-4411-A177-90B57C603309}"/>
    <cellStyle name="Calculation 2 2 2 2 2 2 2" xfId="7683" xr:uid="{29FD05ED-98B4-4679-A88E-C459141EBA71}"/>
    <cellStyle name="Calculation 2 2 2 2 2 2 2 2" xfId="16672" xr:uid="{6D5CC175-1D3A-4305-BA99-2C73EEC51F09}"/>
    <cellStyle name="Calculation 2 2 2 2 2 2 2 2 2" xfId="38099" xr:uid="{2735E6E7-1936-496C-B357-1E2317E55C76}"/>
    <cellStyle name="Calculation 2 2 2 2 2 2 2 3" xfId="31322" xr:uid="{4FDAD3F2-9101-45BD-9721-041D0C18477F}"/>
    <cellStyle name="Calculation 2 2 2 2 2 2 3" xfId="10320" xr:uid="{1DAFBC09-3698-46C7-8760-04D3F7E2B038}"/>
    <cellStyle name="Calculation 2 2 2 2 2 2 3 2" xfId="19309" xr:uid="{9FB9832A-A4CC-4709-BE77-3223980833BD}"/>
    <cellStyle name="Calculation 2 2 2 2 2 2 3 2 2" xfId="35352" xr:uid="{9950243D-CC09-4716-AAC1-73481826B366}"/>
    <cellStyle name="Calculation 2 2 2 2 2 2 3 3" xfId="38872" xr:uid="{EB533487-6A04-4C42-BA26-70048E7C0968}"/>
    <cellStyle name="Calculation 2 2 2 2 2 2 4" xfId="14086" xr:uid="{AE508ECB-C44B-4D58-9C53-597F744E5A6D}"/>
    <cellStyle name="Calculation 2 2 2 2 2 2 4 2" xfId="39342" xr:uid="{70D7DBF0-947C-4238-BC60-C06087F32895}"/>
    <cellStyle name="Calculation 2 2 2 2 2 2 5" xfId="37246" xr:uid="{1CB9C9DB-8E73-4683-96F4-176E324C6C80}"/>
    <cellStyle name="Calculation 2 2 2 2 2 2 6" xfId="56306" xr:uid="{60739568-5044-4A64-A659-9EAE78E00C64}"/>
    <cellStyle name="Calculation 2 2 2 2 2 3" xfId="3158" xr:uid="{A7E149DE-38F6-47F5-B999-8B55405E2EF9}"/>
    <cellStyle name="Calculation 2 2 2 2 2 3 2" xfId="36515" xr:uid="{4A548C8C-5491-4362-8250-1FDA731A5D5D}"/>
    <cellStyle name="Calculation 2 2 2 2 2 4" xfId="43056" xr:uid="{88F5EBFA-5523-4AAA-8846-E8C40782F3FD}"/>
    <cellStyle name="Calculation 2 2 2 2 2 5" xfId="49524" xr:uid="{CE175175-6175-41FC-940C-E2FE874B4D88}"/>
    <cellStyle name="Calculation 2 2 2 2 3" xfId="1066" xr:uid="{43A9E1EF-59B1-41D0-B444-C27AB0DEAE16}"/>
    <cellStyle name="Calculation 2 2 2 2 3 2" xfId="5418" xr:uid="{AF644AB5-6074-4FDD-BB8D-CE37D2308865}"/>
    <cellStyle name="Calculation 2 2 2 2 3 2 2" xfId="8004" xr:uid="{84C8BAF5-4402-40D0-A4E9-108356793337}"/>
    <cellStyle name="Calculation 2 2 2 2 3 2 2 2" xfId="16993" xr:uid="{77C04A06-A26B-4EFB-B257-F210E0EFBE6F}"/>
    <cellStyle name="Calculation 2 2 2 2 3 2 2 2 2" xfId="23109" xr:uid="{734C4523-E53F-474E-8602-B7E664C50293}"/>
    <cellStyle name="Calculation 2 2 2 2 3 2 2 3" xfId="42194" xr:uid="{256E59F5-290E-420C-BE7B-4D959775BD2B}"/>
    <cellStyle name="Calculation 2 2 2 2 3 2 3" xfId="10641" xr:uid="{E74E8381-DF08-4B01-B5EA-1039DE42591C}"/>
    <cellStyle name="Calculation 2 2 2 2 3 2 3 2" xfId="19630" xr:uid="{A3962C07-19DD-40FE-B684-374BA16C822C}"/>
    <cellStyle name="Calculation 2 2 2 2 3 2 3 2 2" xfId="30402" xr:uid="{44C657C4-B429-4D79-A922-8520B19D70FE}"/>
    <cellStyle name="Calculation 2 2 2 2 3 2 3 3" xfId="41623" xr:uid="{6A4F766D-A66B-40EF-9CF9-DDC4198F37D4}"/>
    <cellStyle name="Calculation 2 2 2 2 3 2 4" xfId="14407" xr:uid="{0352D313-0245-49ED-862D-EFF77B55B323}"/>
    <cellStyle name="Calculation 2 2 2 2 3 2 4 2" xfId="34258" xr:uid="{CD1DC673-25A9-4225-B28E-704B0A762ACB}"/>
    <cellStyle name="Calculation 2 2 2 2 3 2 5" xfId="23706" xr:uid="{33061604-6A66-4C1E-8536-F4D7D548DECA}"/>
    <cellStyle name="Calculation 2 2 2 2 3 2 6" xfId="57811" xr:uid="{C8B9DC5B-C041-4486-944E-A10FA76072DE}"/>
    <cellStyle name="Calculation 2 2 2 2 3 3" xfId="3503" xr:uid="{10049C03-6344-41BA-B166-277A1EBFD8AA}"/>
    <cellStyle name="Calculation 2 2 2 2 3 3 2" xfId="37860" xr:uid="{07A2F898-0B8B-4635-8859-BCC31F7FEEED}"/>
    <cellStyle name="Calculation 2 2 2 2 3 4" xfId="34584" xr:uid="{BE26EB30-13CD-42A4-B846-D277FDD3C0EB}"/>
    <cellStyle name="Calculation 2 2 2 2 3 5" xfId="51029" xr:uid="{2D2AC863-193F-4474-9C83-7F1666F85E8E}"/>
    <cellStyle name="Calculation 2 2 2 2 4" xfId="1410" xr:uid="{DBC7747B-A147-4430-BA90-001614698F2D}"/>
    <cellStyle name="Calculation 2 2 2 2 4 2" xfId="5755" xr:uid="{80E19902-E158-482C-851D-82E4D7848A9C}"/>
    <cellStyle name="Calculation 2 2 2 2 4 2 2" xfId="8341" xr:uid="{AABEEEA1-4D89-46F6-AAE3-3F3566537B5F}"/>
    <cellStyle name="Calculation 2 2 2 2 4 2 2 2" xfId="17330" xr:uid="{1BFCA156-7260-4BC8-8327-CA6CFA5EDE8A}"/>
    <cellStyle name="Calculation 2 2 2 2 4 2 2 2 2" xfId="26373" xr:uid="{37656FEB-6376-4A6F-8757-0656F398E6B2}"/>
    <cellStyle name="Calculation 2 2 2 2 4 2 2 3" xfId="31570" xr:uid="{6E37D729-0FBF-42F0-BF7C-C6E17B1589D8}"/>
    <cellStyle name="Calculation 2 2 2 2 4 2 3" xfId="10978" xr:uid="{DB91F130-ED0C-4363-A5FE-5E7BC5499BDD}"/>
    <cellStyle name="Calculation 2 2 2 2 4 2 3 2" xfId="19967" xr:uid="{EC3DB98D-513A-4A5A-A3EF-5CD36F76E2D9}"/>
    <cellStyle name="Calculation 2 2 2 2 4 2 3 2 2" xfId="29677" xr:uid="{5A77DF05-2346-49CC-9A3C-F3D3968C7EE6}"/>
    <cellStyle name="Calculation 2 2 2 2 4 2 3 3" xfId="41337" xr:uid="{89FFE9BC-23C1-4449-B379-34713D91709B}"/>
    <cellStyle name="Calculation 2 2 2 2 4 2 4" xfId="14744" xr:uid="{AF9D8D4B-69A5-41E9-9D00-9ABE07DE5060}"/>
    <cellStyle name="Calculation 2 2 2 2 4 2 4 2" xfId="22881" xr:uid="{A1D33113-5B23-4553-A26A-F7124EE26EAE}"/>
    <cellStyle name="Calculation 2 2 2 2 4 2 5" xfId="41542" xr:uid="{BEDDC0D8-BA76-418B-BB89-493DD727E134}"/>
    <cellStyle name="Calculation 2 2 2 2 4 2 6" xfId="54451" xr:uid="{D0ADFD2A-CDDC-4594-944C-F0ABCC139E00}"/>
    <cellStyle name="Calculation 2 2 2 2 4 3" xfId="3847" xr:uid="{5B297A21-A6E2-4AE5-8D6F-3EFE42AE3C19}"/>
    <cellStyle name="Calculation 2 2 2 2 4 3 2" xfId="36132" xr:uid="{325B12F8-75B5-4856-9545-5D50858510AE}"/>
    <cellStyle name="Calculation 2 2 2 2 4 4" xfId="36810" xr:uid="{F399D655-8E01-4E88-A110-01243DB908BF}"/>
    <cellStyle name="Calculation 2 2 2 2 4 5" xfId="47641" xr:uid="{1AA0C10B-05DF-4511-AE72-32C04F291B84}"/>
    <cellStyle name="Calculation 2 2 2 2 5" xfId="1705" xr:uid="{CE3CB611-FFA1-4D5C-8730-4E2BEC853BB9}"/>
    <cellStyle name="Calculation 2 2 2 2 5 2" xfId="6031" xr:uid="{CCD68A26-DEC7-4828-9085-27D55373FA15}"/>
    <cellStyle name="Calculation 2 2 2 2 5 2 2" xfId="8617" xr:uid="{B1D98CFC-D08B-48FA-AFA1-0A671756A964}"/>
    <cellStyle name="Calculation 2 2 2 2 5 2 2 2" xfId="17606" xr:uid="{E18B8815-9B7F-45C3-9995-C4D2A32D3067}"/>
    <cellStyle name="Calculation 2 2 2 2 5 2 2 2 2" xfId="25982" xr:uid="{24823CA3-50F9-469B-A92B-977B6134F0F8}"/>
    <cellStyle name="Calculation 2 2 2 2 5 2 2 3" xfId="36380" xr:uid="{74725EF0-813D-4979-9426-E7B5B960F0E1}"/>
    <cellStyle name="Calculation 2 2 2 2 5 2 3" xfId="11254" xr:uid="{C6426E29-90E5-453C-BF1B-05AAD4CCA1E9}"/>
    <cellStyle name="Calculation 2 2 2 2 5 2 3 2" xfId="20243" xr:uid="{D8077246-48F8-4EBF-A495-F79F88A8382A}"/>
    <cellStyle name="Calculation 2 2 2 2 5 2 3 2 2" xfId="30547" xr:uid="{313F0B67-D4B6-48E1-B4B9-952AF0EFD508}"/>
    <cellStyle name="Calculation 2 2 2 2 5 2 3 3" xfId="37823" xr:uid="{CF216451-525C-4603-9B6D-12CF325202B1}"/>
    <cellStyle name="Calculation 2 2 2 2 5 2 4" xfId="15020" xr:uid="{7CD5E966-6DF8-4BF0-B310-012DE094438E}"/>
    <cellStyle name="Calculation 2 2 2 2 5 2 4 2" xfId="38382" xr:uid="{0E4F1C10-0B2E-4A76-92C3-F4066FFA3D16}"/>
    <cellStyle name="Calculation 2 2 2 2 5 2 5" xfId="29562" xr:uid="{337EF35E-A641-44C9-938B-BB2716E80E21}"/>
    <cellStyle name="Calculation 2 2 2 2 5 3" xfId="4142" xr:uid="{BC6E2436-52C9-4B5F-BC3E-00FA8A6F143C}"/>
    <cellStyle name="Calculation 2 2 2 2 5 3 2" xfId="25096" xr:uid="{2FDDAE41-FA7D-4A8C-A3F6-8F75D04E72F7}"/>
    <cellStyle name="Calculation 2 2 2 2 5 4" xfId="30524" xr:uid="{346A4036-D36B-41D2-8592-7F4FF4E78AD4}"/>
    <cellStyle name="Calculation 2 2 2 2 5 5" xfId="52907" xr:uid="{B0977427-7156-4A6C-8170-12B4C41232BC}"/>
    <cellStyle name="Calculation 2 2 2 2 6" xfId="2029" xr:uid="{ED964FEA-4F34-4A0C-9483-2F67B241551D}"/>
    <cellStyle name="Calculation 2 2 2 2 6 2" xfId="6337" xr:uid="{47254B38-2CEF-4000-994F-709B9EC117A3}"/>
    <cellStyle name="Calculation 2 2 2 2 6 2 2" xfId="8923" xr:uid="{08F04C25-61DF-41A0-B8BE-9BE51146CAEE}"/>
    <cellStyle name="Calculation 2 2 2 2 6 2 2 2" xfId="17912" xr:uid="{86EA41B0-0D30-4026-B4C8-1ECDD8061B0E}"/>
    <cellStyle name="Calculation 2 2 2 2 6 2 2 2 2" xfId="31894" xr:uid="{E76928AE-7CA9-494B-B02F-5397E261C365}"/>
    <cellStyle name="Calculation 2 2 2 2 6 2 2 3" xfId="43347" xr:uid="{96B83A9C-0B27-49DD-8A55-BFE2AC5DD19A}"/>
    <cellStyle name="Calculation 2 2 2 2 6 2 3" xfId="11560" xr:uid="{121F1A78-3D48-488C-8F41-BF72FEF3E393}"/>
    <cellStyle name="Calculation 2 2 2 2 6 2 3 2" xfId="20549" xr:uid="{4521D7EB-64B6-4F54-9F74-93893E88F895}"/>
    <cellStyle name="Calculation 2 2 2 2 6 2 3 2 2" xfId="39863" xr:uid="{623E59DC-7F06-4B1A-BF8B-FF9CBA1F16D9}"/>
    <cellStyle name="Calculation 2 2 2 2 6 2 3 3" xfId="41432" xr:uid="{BAE1C80C-69ED-4827-985E-E68E07838F07}"/>
    <cellStyle name="Calculation 2 2 2 2 6 2 4" xfId="15326" xr:uid="{F1246296-3688-4FD2-9610-06FEC1DF09BE}"/>
    <cellStyle name="Calculation 2 2 2 2 6 2 4 2" xfId="37174" xr:uid="{B4070753-47E4-4C6F-A099-33F817A6948D}"/>
    <cellStyle name="Calculation 2 2 2 2 6 2 5" xfId="41894" xr:uid="{A1183726-4A1D-459F-AFF2-5F99E6D3678B}"/>
    <cellStyle name="Calculation 2 2 2 2 6 3" xfId="4466" xr:uid="{35612575-802C-44F6-AB78-60CC5F387A79}"/>
    <cellStyle name="Calculation 2 2 2 2 6 3 2" xfId="42814" xr:uid="{B790CCC2-FD71-4849-A690-49FCFC30BA96}"/>
    <cellStyle name="Calculation 2 2 2 2 6 4" xfId="25665" xr:uid="{DC86F1BF-0612-4134-9101-D7B8CD93CD3F}"/>
    <cellStyle name="Calculation 2 2 2 2 7" xfId="2840" xr:uid="{478BCB14-E045-4791-8B7C-DF4280D85CDC}"/>
    <cellStyle name="Calculation 2 2 2 2 7 2" xfId="6990" xr:uid="{A6AEDD3E-D86F-4167-931C-8F251533998A}"/>
    <cellStyle name="Calculation 2 2 2 2 7 2 2" xfId="12119" xr:uid="{F67D9B22-0BE9-4E2E-BD14-7EA5E381BCCC}"/>
    <cellStyle name="Calculation 2 2 2 2 7 2 2 2" xfId="21108" xr:uid="{829EBB86-D6E2-49A9-B747-E21D9F41B555}"/>
    <cellStyle name="Calculation 2 2 2 2 7 2 2 2 2" xfId="24948" xr:uid="{EC28EF78-1D04-4FCE-A3FF-FEBC22A696F3}"/>
    <cellStyle name="Calculation 2 2 2 2 7 2 2 3" xfId="42082" xr:uid="{EEA35115-A4BB-4BFD-BD23-6ED593262A37}"/>
    <cellStyle name="Calculation 2 2 2 2 7 2 3" xfId="12934" xr:uid="{63675A8C-140F-4DE2-8CE9-23CDC295C731}"/>
    <cellStyle name="Calculation 2 2 2 2 7 2 3 2" xfId="21923" xr:uid="{7152F4E8-E613-40A3-9F5A-D91AAEB96812}"/>
    <cellStyle name="Calculation 2 2 2 2 7 2 3 2 2" xfId="38756" xr:uid="{4E75F939-7E80-4247-A402-2D577D21467D}"/>
    <cellStyle name="Calculation 2 2 2 2 7 2 3 3" xfId="35274" xr:uid="{2412C099-0295-4FF4-84D2-A05DEF994714}"/>
    <cellStyle name="Calculation 2 2 2 2 7 2 4" xfId="15979" xr:uid="{3074C98C-0C4B-4DED-8DA2-CEA4AAA231D6}"/>
    <cellStyle name="Calculation 2 2 2 2 7 2 4 2" xfId="24071" xr:uid="{19970216-7425-4F6E-AC04-B6D499175F4D}"/>
    <cellStyle name="Calculation 2 2 2 2 7 2 5" xfId="29288" xr:uid="{07DC5349-6073-4994-B4A2-DA4861B1C4C2}"/>
    <cellStyle name="Calculation 2 2 2 2 7 3" xfId="9553" xr:uid="{F607F4EC-5916-430B-B232-0A32D1882A5B}"/>
    <cellStyle name="Calculation 2 2 2 2 7 3 2" xfId="18542" xr:uid="{E72C05A2-B75A-4344-92DF-A95D74029F5D}"/>
    <cellStyle name="Calculation 2 2 2 2 7 3 2 2" xfId="40935" xr:uid="{4EB7B647-56D3-422D-8DDF-AAB4BE2AE0D1}"/>
    <cellStyle name="Calculation 2 2 2 2 7 3 3" xfId="39068" xr:uid="{61459FFF-5353-4DFD-AC72-1A04FA47DA15}"/>
    <cellStyle name="Calculation 2 2 2 2 7 4" xfId="36197" xr:uid="{4C0964F3-A7EF-4089-9A23-3CF03E9DC02E}"/>
    <cellStyle name="Calculation 2 2 2 2 8" xfId="4773" xr:uid="{25FCB38F-A224-4881-8797-3C228DF2BC7E}"/>
    <cellStyle name="Calculation 2 2 2 2 8 2" xfId="7359" xr:uid="{4C567F3A-420A-4C54-83A2-3DA997F6ECA6}"/>
    <cellStyle name="Calculation 2 2 2 2 8 2 2" xfId="16348" xr:uid="{C9FA5D41-6DF2-4085-B6AD-13832FBBF7F7}"/>
    <cellStyle name="Calculation 2 2 2 2 8 2 2 2" xfId="38836" xr:uid="{C06F8A8B-104D-4C71-B12C-035C36E434E1}"/>
    <cellStyle name="Calculation 2 2 2 2 8 2 3" xfId="33545" xr:uid="{6FCF6D4A-77CF-4854-96C8-DE7454C90AB4}"/>
    <cellStyle name="Calculation 2 2 2 2 8 3" xfId="9996" xr:uid="{2BEBBFBB-B1A9-4127-BB3C-673720277B6A}"/>
    <cellStyle name="Calculation 2 2 2 2 8 3 2" xfId="18985" xr:uid="{817C942B-4372-4E2E-843E-ED5641E9B71F}"/>
    <cellStyle name="Calculation 2 2 2 2 8 3 2 2" xfId="41988" xr:uid="{76F0219D-7481-45A9-BBC5-98FA5F39B5D2}"/>
    <cellStyle name="Calculation 2 2 2 2 8 3 3" xfId="40023" xr:uid="{DA0B5E25-1C76-41E8-8A3D-6340D627F8F5}"/>
    <cellStyle name="Calculation 2 2 2 2 8 4" xfId="13762" xr:uid="{88374D9A-4ABC-4B7F-BBD1-EA1EAA8AEB2E}"/>
    <cellStyle name="Calculation 2 2 2 2 8 4 2" xfId="23350" xr:uid="{DA35DC51-BE28-4E55-B921-1D68CA7592E5}"/>
    <cellStyle name="Calculation 2 2 2 2 8 5" xfId="42967" xr:uid="{E89D1B95-CEA5-4ADC-BDA6-4F548AADF8F5}"/>
    <cellStyle name="Calculation 2 2 2 2 9" xfId="6674" xr:uid="{1F84D23A-902E-40E8-A9AB-47DB81C1BC09}"/>
    <cellStyle name="Calculation 2 2 2 2 9 2" xfId="11880" xr:uid="{3B0B9195-BA29-43F8-B573-9EB3378427CC}"/>
    <cellStyle name="Calculation 2 2 2 2 9 2 2" xfId="20869" xr:uid="{162BFFF5-EF8C-447E-B6EA-17ECFC62B7B2}"/>
    <cellStyle name="Calculation 2 2 2 2 9 2 2 2" xfId="35898" xr:uid="{67290C37-2AB1-43EE-B2FF-F2FC4D2540A6}"/>
    <cellStyle name="Calculation 2 2 2 2 9 2 3" xfId="26653" xr:uid="{93FC02FF-BAB9-43A4-B4C8-E3F530F573DF}"/>
    <cellStyle name="Calculation 2 2 2 2 9 3" xfId="15663" xr:uid="{33C15992-B9F3-4CEC-A9C9-ACE594910A0A}"/>
    <cellStyle name="Calculation 2 2 2 2 9 3 2" xfId="30628" xr:uid="{3987F8AB-B220-4AC0-B516-A1472DA3FAF4}"/>
    <cellStyle name="Calculation 2 2 2 2 9 4" xfId="43367" xr:uid="{6071CE54-1ED0-40CE-A917-4CEE90E9DB48}"/>
    <cellStyle name="Calculation 2 2 2 3" xfId="583" xr:uid="{536A3A71-D558-47E5-9399-1D30D806A00E}"/>
    <cellStyle name="Calculation 2 2 2 3 2" xfId="4972" xr:uid="{86BBF9AB-74A9-40D1-B227-8AE943B0B5E1}"/>
    <cellStyle name="Calculation 2 2 2 3 2 2" xfId="7558" xr:uid="{CDBCABC1-E749-4156-A052-0E55797DE466}"/>
    <cellStyle name="Calculation 2 2 2 3 2 2 2" xfId="16547" xr:uid="{E6B3A970-17AE-4CB9-8B02-3C3F1B118ECA}"/>
    <cellStyle name="Calculation 2 2 2 3 2 2 2 2" xfId="29050" xr:uid="{648D428C-F948-4BB1-B220-0F0567E9C597}"/>
    <cellStyle name="Calculation 2 2 2 3 2 2 3" xfId="30103" xr:uid="{1F1EDBCC-29E9-4F3F-90FB-0195BF6E630F}"/>
    <cellStyle name="Calculation 2 2 2 3 2 2 4" xfId="56714" xr:uid="{45708CA9-461D-4F5F-B34C-EC88D6F3AFBB}"/>
    <cellStyle name="Calculation 2 2 2 3 2 3" xfId="10195" xr:uid="{64D00427-7E46-4F81-BF26-5327FA34F26E}"/>
    <cellStyle name="Calculation 2 2 2 3 2 3 2" xfId="19184" xr:uid="{767EDD30-C38B-4EE0-94B2-3E0D70C47116}"/>
    <cellStyle name="Calculation 2 2 2 3 2 3 2 2" xfId="36523" xr:uid="{9BC9D575-43A2-48CB-A600-6DC54E118362}"/>
    <cellStyle name="Calculation 2 2 2 3 2 3 3" xfId="26956" xr:uid="{CD1CA844-F97C-43C1-B850-47C07CE15DAE}"/>
    <cellStyle name="Calculation 2 2 2 3 2 4" xfId="13961" xr:uid="{DE6F8CE0-A3BE-4CD0-A3B6-028A004D6879}"/>
    <cellStyle name="Calculation 2 2 2 3 2 4 2" xfId="23017" xr:uid="{72575DFF-9E98-4EE7-B569-BE86F96A5EB7}"/>
    <cellStyle name="Calculation 2 2 2 3 2 5" xfId="41268" xr:uid="{CA9C7BD1-5894-4B53-8BD0-EEBE5D1F09C9}"/>
    <cellStyle name="Calculation 2 2 2 3 2 6" xfId="49932" xr:uid="{A301F1C8-BF5C-41C8-929B-F3E5D4AEF61D}"/>
    <cellStyle name="Calculation 2 2 2 3 3" xfId="3020" xr:uid="{4AFCAD5B-F77E-4C14-9031-A56D9D38F02D}"/>
    <cellStyle name="Calculation 2 2 2 3 3 2" xfId="26345" xr:uid="{148D902C-389A-44B4-B79D-436344BDA98C}"/>
    <cellStyle name="Calculation 2 2 2 3 3 2 2" xfId="57924" xr:uid="{3149F9DE-F245-4D96-8DF8-10042884CFD9}"/>
    <cellStyle name="Calculation 2 2 2 3 3 3" xfId="51142" xr:uid="{A85960C9-C0AA-4165-89DB-A6AA0C971C43}"/>
    <cellStyle name="Calculation 2 2 2 3 4" xfId="27921" xr:uid="{08FC749A-CDF6-4529-8F81-01E7B38D3BC9}"/>
    <cellStyle name="Calculation 2 2 2 3 4 2" xfId="54841" xr:uid="{B720C068-E748-4EA2-9B25-475D72D82451}"/>
    <cellStyle name="Calculation 2 2 2 3 4 3" xfId="48049" xr:uid="{3DEC91D5-6C40-4651-A18A-72391E484D71}"/>
    <cellStyle name="Calculation 2 2 2 3 5" xfId="53141" xr:uid="{EC9394A7-763B-4B7D-A6F5-2D876B8AA3E7}"/>
    <cellStyle name="Calculation 2 2 2 3 6" xfId="46435" xr:uid="{B972A76A-1654-4DFD-97E1-C283EE244F91}"/>
    <cellStyle name="Calculation 2 2 2 4" xfId="928" xr:uid="{09E8B7CC-55AA-42B5-9C12-359E1B5E404F}"/>
    <cellStyle name="Calculation 2 2 2 4 2" xfId="5293" xr:uid="{C69BAEAE-D32F-4AE0-8A39-B8EDFE0AC58E}"/>
    <cellStyle name="Calculation 2 2 2 4 2 2" xfId="7879" xr:uid="{3DE4D7C0-F8DB-4988-8073-556D5842987F}"/>
    <cellStyle name="Calculation 2 2 2 4 2 2 2" xfId="16868" xr:uid="{C83E9B05-D45B-4565-96EB-009D05ED223E}"/>
    <cellStyle name="Calculation 2 2 2 4 2 2 2 2" xfId="41116" xr:uid="{C2D4DE24-F889-449C-8957-7B65D85D1D05}"/>
    <cellStyle name="Calculation 2 2 2 4 2 2 3" xfId="32866" xr:uid="{838B98BD-2123-40D1-B7A6-1C2EA1249137}"/>
    <cellStyle name="Calculation 2 2 2 4 2 3" xfId="10516" xr:uid="{1FB0CE09-9747-47A4-A851-D940C02DF610}"/>
    <cellStyle name="Calculation 2 2 2 4 2 3 2" xfId="19505" xr:uid="{8A3A7F9C-7861-467B-BFD3-FF9AB15219A1}"/>
    <cellStyle name="Calculation 2 2 2 4 2 3 2 2" xfId="37525" xr:uid="{7CA9B364-82EC-4353-82F8-9B5B0F23D1E3}"/>
    <cellStyle name="Calculation 2 2 2 4 2 3 3" xfId="35656" xr:uid="{AC7E4924-2CB8-4F1B-87C0-BD646A28E27A}"/>
    <cellStyle name="Calculation 2 2 2 4 2 4" xfId="14282" xr:uid="{03ACC661-A0F2-400C-BB8C-91ACD206E98D}"/>
    <cellStyle name="Calculation 2 2 2 4 2 4 2" xfId="43028" xr:uid="{A52D1E30-EB36-4E62-92B5-A0E63CF72350}"/>
    <cellStyle name="Calculation 2 2 2 4 2 5" xfId="35578" xr:uid="{72C16559-08EC-4BBF-8FD5-172A3A84C4CF}"/>
    <cellStyle name="Calculation 2 2 2 4 2 6" xfId="55834" xr:uid="{1DE38A07-413E-4828-8634-CD8346E98CC7}"/>
    <cellStyle name="Calculation 2 2 2 4 3" xfId="3365" xr:uid="{61C567AC-210C-4726-87A0-ACFBF9B8A595}"/>
    <cellStyle name="Calculation 2 2 2 4 3 2" xfId="29817" xr:uid="{2D4EE346-E571-469D-AAB2-7FA264F8B438}"/>
    <cellStyle name="Calculation 2 2 2 4 4" xfId="31940" xr:uid="{2296B224-74AB-403C-B451-B75E267B9A4B}"/>
    <cellStyle name="Calculation 2 2 2 4 5" xfId="49052" xr:uid="{7FBA1345-FF81-4FB2-B77A-C1F012FAB3F2}"/>
    <cellStyle name="Calculation 2 2 2 5" xfId="1272" xr:uid="{D985BFDB-5630-47B1-B702-68F3416A791B}"/>
    <cellStyle name="Calculation 2 2 2 5 2" xfId="5617" xr:uid="{9E3093BA-82D5-4D8F-ACE5-A2509327F28B}"/>
    <cellStyle name="Calculation 2 2 2 5 2 2" xfId="8203" xr:uid="{2A004918-FBBC-47BA-A270-7CA9680729A1}"/>
    <cellStyle name="Calculation 2 2 2 5 2 2 2" xfId="17192" xr:uid="{D25A6C6C-C5AF-4E58-BAE3-203796430E66}"/>
    <cellStyle name="Calculation 2 2 2 5 2 2 2 2" xfId="24001" xr:uid="{124DD571-D24D-4EE7-93A8-D2215AB89957}"/>
    <cellStyle name="Calculation 2 2 2 5 2 2 3" xfId="26978" xr:uid="{8281C4E0-487B-49C3-933F-59257DB85585}"/>
    <cellStyle name="Calculation 2 2 2 5 2 3" xfId="10840" xr:uid="{4A52DDCC-028F-4B63-8F31-1105180E2F2F}"/>
    <cellStyle name="Calculation 2 2 2 5 2 3 2" xfId="19829" xr:uid="{A2D709E8-83DA-4D05-ABCA-820F6262ECE5}"/>
    <cellStyle name="Calculation 2 2 2 5 2 3 2 2" xfId="33443" xr:uid="{383A805F-27D4-40F0-91F2-533DE6248583}"/>
    <cellStyle name="Calculation 2 2 2 5 2 3 3" xfId="34463" xr:uid="{7096D74F-5980-4EEB-9A8F-54AD1ED9D021}"/>
    <cellStyle name="Calculation 2 2 2 5 2 4" xfId="14606" xr:uid="{2CCAFEF6-7FCB-4621-9261-EEBAF954BFF8}"/>
    <cellStyle name="Calculation 2 2 2 5 2 4 2" xfId="29182" xr:uid="{AE398A20-B33A-49DF-A956-B425917C8D07}"/>
    <cellStyle name="Calculation 2 2 2 5 2 5" xfId="31003" xr:uid="{C930ADF6-3018-47EA-805C-EB28097C6863}"/>
    <cellStyle name="Calculation 2 2 2 5 2 6" xfId="57909" xr:uid="{CE1E3910-C683-41BB-8149-6C27201462E3}"/>
    <cellStyle name="Calculation 2 2 2 5 3" xfId="3709" xr:uid="{9D981BE8-2C92-4D23-B5B5-FCC14D62961E}"/>
    <cellStyle name="Calculation 2 2 2 5 3 2" xfId="32595" xr:uid="{D734177B-4A61-4F1F-8496-A73970C4424E}"/>
    <cellStyle name="Calculation 2 2 2 5 4" xfId="30750" xr:uid="{2B4A1C2A-FA4A-470D-B2BA-6306A8AD5762}"/>
    <cellStyle name="Calculation 2 2 2 5 5" xfId="51127" xr:uid="{D240EC7C-7E94-4AC4-9988-6FF626324CAD}"/>
    <cellStyle name="Calculation 2 2 2 6" xfId="1594" xr:uid="{5F677CEA-0A26-4F4D-A13D-43EC10863792}"/>
    <cellStyle name="Calculation 2 2 2 6 2" xfId="5938" xr:uid="{E41E9975-F376-4534-8E13-371959B958BF}"/>
    <cellStyle name="Calculation 2 2 2 6 2 2" xfId="8524" xr:uid="{5CC1B6B6-4BE2-493C-B5C5-F7D1F9A46912}"/>
    <cellStyle name="Calculation 2 2 2 6 2 2 2" xfId="17513" xr:uid="{CB3F45D6-993D-4BF3-AA4C-CC02AF7446D7}"/>
    <cellStyle name="Calculation 2 2 2 6 2 2 2 2" xfId="26506" xr:uid="{FCC5444B-879D-4469-A744-FB4134FE25E7}"/>
    <cellStyle name="Calculation 2 2 2 6 2 2 3" xfId="37656" xr:uid="{D29307D5-2084-4D24-8DCE-11C74C7C8BEA}"/>
    <cellStyle name="Calculation 2 2 2 6 2 3" xfId="11161" xr:uid="{FE9ABAA2-4CA1-4ABC-9B9A-C9B7BCBC42FD}"/>
    <cellStyle name="Calculation 2 2 2 6 2 3 2" xfId="20150" xr:uid="{269C70F7-48CE-4969-B590-A6338903EC4F}"/>
    <cellStyle name="Calculation 2 2 2 6 2 3 2 2" xfId="32571" xr:uid="{A3C74F81-166B-450F-B0CE-5AFF05DDA4C3}"/>
    <cellStyle name="Calculation 2 2 2 6 2 3 3" xfId="43925" xr:uid="{5AA9AEFD-D4B8-4BE7-A81F-3FC6986EF030}"/>
    <cellStyle name="Calculation 2 2 2 6 2 4" xfId="14927" xr:uid="{0C15A358-3F76-4838-BA9E-42ACE1A345AC}"/>
    <cellStyle name="Calculation 2 2 2 6 2 4 2" xfId="33075" xr:uid="{2FC607A4-65A1-4839-A76E-CDCB95EF4959}"/>
    <cellStyle name="Calculation 2 2 2 6 2 5" xfId="26987" xr:uid="{F63D433D-EEFB-47AF-9394-5A8DB2E661D7}"/>
    <cellStyle name="Calculation 2 2 2 6 2 6" xfId="54003" xr:uid="{3A5FE126-A427-47DD-BC5B-6FAB791470EF}"/>
    <cellStyle name="Calculation 2 2 2 6 3" xfId="4031" xr:uid="{0FDEFF40-54F0-4DCE-9DE3-0FF067DC5EE8}"/>
    <cellStyle name="Calculation 2 2 2 6 3 2" xfId="39488" xr:uid="{46D2B06F-ADF9-48F9-8AC9-779DB8DF0A54}"/>
    <cellStyle name="Calculation 2 2 2 6 4" xfId="38110" xr:uid="{484911D2-84CE-4D3E-8E56-3A314B7DDF92}"/>
    <cellStyle name="Calculation 2 2 2 6 5" xfId="47335" xr:uid="{BADAC059-7516-4B21-9145-837976039232}"/>
    <cellStyle name="Calculation 2 2 2 7" xfId="1795" xr:uid="{5CEE142B-77F6-4DE4-BEB0-5FD483E1E29E}"/>
    <cellStyle name="Calculation 2 2 2 7 2" xfId="6112" xr:uid="{F65C650D-A2EB-4D66-BC71-AC55CEF263F2}"/>
    <cellStyle name="Calculation 2 2 2 7 2 2" xfId="8698" xr:uid="{E3FA494E-ED93-41E1-B7A7-5A5B34610C38}"/>
    <cellStyle name="Calculation 2 2 2 7 2 2 2" xfId="17687" xr:uid="{90729791-DAE3-45B7-879A-D085E19FACC1}"/>
    <cellStyle name="Calculation 2 2 2 7 2 2 2 2" xfId="38032" xr:uid="{19CA32A2-8EB1-4F1E-977C-4EA885FCD34C}"/>
    <cellStyle name="Calculation 2 2 2 7 2 2 3" xfId="30590" xr:uid="{0949542E-AB56-4DBE-A2C2-9A0C61F9BD8E}"/>
    <cellStyle name="Calculation 2 2 2 7 2 3" xfId="11335" xr:uid="{F4A26D5C-B1E4-4375-AEB9-8221A22B421C}"/>
    <cellStyle name="Calculation 2 2 2 7 2 3 2" xfId="20324" xr:uid="{E162492C-074E-477A-8259-4258D716D5F5}"/>
    <cellStyle name="Calculation 2 2 2 7 2 3 2 2" xfId="35041" xr:uid="{4F95AE4C-BE55-46E0-809F-1FCE2F8A1FD0}"/>
    <cellStyle name="Calculation 2 2 2 7 2 3 3" xfId="31138" xr:uid="{C97675DB-7329-4B0A-9341-0D7D5EB60983}"/>
    <cellStyle name="Calculation 2 2 2 7 2 4" xfId="15101" xr:uid="{51A804E7-77BC-4A15-8C30-D0B773E072E0}"/>
    <cellStyle name="Calculation 2 2 2 7 2 4 2" xfId="24452" xr:uid="{ADCD7607-FD30-4BF4-B150-371D11D1FDD2}"/>
    <cellStyle name="Calculation 2 2 2 7 2 5" xfId="31025" xr:uid="{2576D003-0418-4853-8A66-5CD32A5B967A}"/>
    <cellStyle name="Calculation 2 2 2 7 3" xfId="4232" xr:uid="{04539203-1C96-47C7-BF70-3A30781D165E}"/>
    <cellStyle name="Calculation 2 2 2 7 3 2" xfId="28026" xr:uid="{4E36B895-B349-4B7D-A857-0D2F50B92258}"/>
    <cellStyle name="Calculation 2 2 2 7 4" xfId="39574" xr:uid="{360E664B-443A-4186-91F6-0433CD2AE1FB}"/>
    <cellStyle name="Calculation 2 2 2 7 5" xfId="52644" xr:uid="{30877BFA-245F-475F-A1F2-6BE870E5DCFE}"/>
    <cellStyle name="Calculation 2 2 2 8" xfId="2702" xr:uid="{B3ABCAD3-A0CD-493A-BF35-8A4C9FE32B1B}"/>
    <cellStyle name="Calculation 2 2 2 8 2" xfId="6892" xr:uid="{85A84FC7-043B-46E9-BCF1-38173EB27E67}"/>
    <cellStyle name="Calculation 2 2 2 8 2 2" xfId="12033" xr:uid="{FF1A1BC5-1CFD-4068-A773-7146BB3A8A77}"/>
    <cellStyle name="Calculation 2 2 2 8 2 2 2" xfId="21022" xr:uid="{3C3D7C66-68E2-45B1-BDC8-EC08757E0B97}"/>
    <cellStyle name="Calculation 2 2 2 8 2 2 2 2" xfId="38663" xr:uid="{247045AD-2386-4CEB-9F98-1F5580F7BCAD}"/>
    <cellStyle name="Calculation 2 2 2 8 2 2 3" xfId="27445" xr:uid="{6B24761D-7227-4A8C-AEB5-1F08F776B3F4}"/>
    <cellStyle name="Calculation 2 2 2 8 2 3" xfId="12854" xr:uid="{8D775DDF-40D1-48FB-B788-99DE34DF5FF9}"/>
    <cellStyle name="Calculation 2 2 2 8 2 3 2" xfId="21843" xr:uid="{8C40DBD8-6C67-4B9B-978A-BB1AB7A2738C}"/>
    <cellStyle name="Calculation 2 2 2 8 2 3 2 2" xfId="42365" xr:uid="{1DC19BCD-1AC2-4603-B053-B8174E4CF9B7}"/>
    <cellStyle name="Calculation 2 2 2 8 2 3 3" xfId="27831" xr:uid="{6D5038D0-F5E7-40BB-9046-516CE73ECDE5}"/>
    <cellStyle name="Calculation 2 2 2 8 2 4" xfId="15881" xr:uid="{96B3D247-40D7-4E15-AC09-618349E48AF7}"/>
    <cellStyle name="Calculation 2 2 2 8 2 4 2" xfId="36134" xr:uid="{8041A71D-84E7-47F0-8D5C-90D828313F3E}"/>
    <cellStyle name="Calculation 2 2 2 8 2 5" xfId="40178" xr:uid="{B901E764-F298-4C35-AC9B-39D907F4C7C2}"/>
    <cellStyle name="Calculation 2 2 2 8 3" xfId="9463" xr:uid="{DDB8FABD-0ED2-4D66-A61E-BCD961ABD2F5}"/>
    <cellStyle name="Calculation 2 2 2 8 3 2" xfId="18452" xr:uid="{E689317F-1AD6-4CFE-880B-C667603F117E}"/>
    <cellStyle name="Calculation 2 2 2 8 3 2 2" xfId="43519" xr:uid="{F0B55E34-E509-46B1-A10D-E86EC74C82C9}"/>
    <cellStyle name="Calculation 2 2 2 8 3 3" xfId="36953" xr:uid="{F8F7A27B-08BF-4E58-BBFA-BC4D5C64F584}"/>
    <cellStyle name="Calculation 2 2 2 8 4" xfId="39337" xr:uid="{96213DCE-858C-4A8D-90BE-ED7477023782}"/>
    <cellStyle name="Calculation 2 2 2 9" xfId="4648" xr:uid="{015B05AA-2F81-425C-A305-B8B0E57D7502}"/>
    <cellStyle name="Calculation 2 2 2 9 2" xfId="7234" xr:uid="{E68E3A7B-6B03-4303-B12D-5A8C63593A0B}"/>
    <cellStyle name="Calculation 2 2 2 9 2 2" xfId="16223" xr:uid="{0B9742E9-788B-4EAC-B8E8-01DF674E970C}"/>
    <cellStyle name="Calculation 2 2 2 9 2 2 2" xfId="25332" xr:uid="{A7896D39-5189-4310-9C0B-48E6EE964A73}"/>
    <cellStyle name="Calculation 2 2 2 9 2 3" xfId="36952" xr:uid="{156DEAC8-01A1-45D9-802A-D407F241E8A4}"/>
    <cellStyle name="Calculation 2 2 2 9 3" xfId="9871" xr:uid="{9036C802-353F-4A74-8D60-90EB71DD6198}"/>
    <cellStyle name="Calculation 2 2 2 9 3 2" xfId="18860" xr:uid="{DE786C7E-C13C-4E11-AE6D-E205240EDF29}"/>
    <cellStyle name="Calculation 2 2 2 9 3 2 2" xfId="24779" xr:uid="{1C763318-6B7D-4420-AFA3-42145FF582E2}"/>
    <cellStyle name="Calculation 2 2 2 9 3 3" xfId="41491" xr:uid="{A0406066-8F23-4605-BAF6-A26BFFD0C280}"/>
    <cellStyle name="Calculation 2 2 2 9 4" xfId="13637" xr:uid="{C31D225D-E204-4AF5-91BA-A7F285FBB70D}"/>
    <cellStyle name="Calculation 2 2 2 9 4 2" xfId="36980" xr:uid="{1748C041-D519-4C74-B15B-883503E0063E}"/>
    <cellStyle name="Calculation 2 2 2 9 5" xfId="27134" xr:uid="{F4A8D953-4976-42E6-B37E-E7A33991C522}"/>
    <cellStyle name="Calculation 2 2 20" xfId="44907" xr:uid="{232CD807-6418-40F4-B1A2-4D5CB8D1B191}"/>
    <cellStyle name="Calculation 2 2 20 2" xfId="50507" xr:uid="{B5AC17D0-EF2A-4A3E-846D-66598FEF48E9}"/>
    <cellStyle name="Calculation 2 2 20 2 2" xfId="57289" xr:uid="{CEE874D4-8048-45B1-9458-56C4B55011D5}"/>
    <cellStyle name="Calculation 2 2 20 3" xfId="52109" xr:uid="{7542391B-E7FE-40D6-8A34-4D4A62FD0710}"/>
    <cellStyle name="Calculation 2 2 20 3 2" xfId="58890" xr:uid="{2B07E366-2BEE-45D4-B420-7D28605AF568}"/>
    <cellStyle name="Calculation 2 2 20 4" xfId="49035" xr:uid="{96CAB326-CCC4-441B-B52C-21FA440C6031}"/>
    <cellStyle name="Calculation 2 2 20 4 2" xfId="55817" xr:uid="{F7990F05-819C-4D4D-9E85-879D59F6642F}"/>
    <cellStyle name="Calculation 2 2 20 5" xfId="48624" xr:uid="{E07F9F12-F5B3-4736-B3EB-C8335728B827}"/>
    <cellStyle name="Calculation 2 2 20 5 2" xfId="55413" xr:uid="{D3F981CD-AF28-4E81-8390-3E8831E7DC48}"/>
    <cellStyle name="Calculation 2 2 20 6" xfId="53699" xr:uid="{6072B8EE-46BD-430F-9842-37E7A5EB4C32}"/>
    <cellStyle name="Calculation 2 2 20 7" xfId="47010" xr:uid="{1E6C6E57-652F-4B9F-B247-C2A79408F0B3}"/>
    <cellStyle name="Calculation 2 2 21" xfId="45046" xr:uid="{CDBD02D8-B0BB-4734-AB29-D9AF6120186D}"/>
    <cellStyle name="Calculation 2 2 21 2" xfId="50615" xr:uid="{8D7B9CB6-EA30-4FD1-BD80-791177A6EA8D}"/>
    <cellStyle name="Calculation 2 2 21 2 2" xfId="57397" xr:uid="{923BBABA-A365-4498-9901-11EF40398969}"/>
    <cellStyle name="Calculation 2 2 21 3" xfId="52429" xr:uid="{156943E0-3BD2-4FD1-A678-70EEE75E713D}"/>
    <cellStyle name="Calculation 2 2 21 3 2" xfId="59210" xr:uid="{79DD9B07-4871-4309-8870-70B7B2E0D114}"/>
    <cellStyle name="Calculation 2 2 21 4" xfId="48732" xr:uid="{7104BE5C-6E06-428A-9805-4D102D5F3984}"/>
    <cellStyle name="Calculation 2 2 21 4 2" xfId="55521" xr:uid="{379A3D83-3E77-4100-A83A-71C275BCFA52}"/>
    <cellStyle name="Calculation 2 2 21 5" xfId="53807" xr:uid="{263FF2D0-377F-4FA9-98D3-5E841138D5DD}"/>
    <cellStyle name="Calculation 2 2 21 6" xfId="47118" xr:uid="{C3F65A98-C4BE-4B40-B520-8A6BAF61EC35}"/>
    <cellStyle name="Calculation 2 2 22" xfId="45095" xr:uid="{D5CA0457-3075-4E00-AFFE-91BA9A49C143}"/>
    <cellStyle name="Calculation 2 2 22 2" xfId="50648" xr:uid="{E778DED0-C542-4750-8722-EB7C14F01C5C}"/>
    <cellStyle name="Calculation 2 2 22 2 2" xfId="57430" xr:uid="{49FD8708-F1D9-4CA6-8FA5-6822960C170A}"/>
    <cellStyle name="Calculation 2 2 22 3" xfId="52459" xr:uid="{F8C43DF4-A45E-4D5A-B4C6-AD0323DD14B6}"/>
    <cellStyle name="Calculation 2 2 22 3 2" xfId="59240" xr:uid="{C70F46A4-1001-4E8E-8F5D-962A35222209}"/>
    <cellStyle name="Calculation 2 2 22 4" xfId="48765" xr:uid="{39DF1DBF-5894-493C-9C94-A539F0E62999}"/>
    <cellStyle name="Calculation 2 2 22 4 2" xfId="55551" xr:uid="{4A236E92-7DDF-485F-B9B1-F2179C8293D1}"/>
    <cellStyle name="Calculation 2 2 22 5" xfId="53837" xr:uid="{6C4CA1CE-2AA7-4C5F-A116-352B8D7D5AFF}"/>
    <cellStyle name="Calculation 2 2 22 6" xfId="47151" xr:uid="{8AED1C41-9207-48D2-9024-E49229A2A9E3}"/>
    <cellStyle name="Calculation 2 2 23" xfId="45107" xr:uid="{986F74F1-F827-4A97-9071-A4D1FE35377A}"/>
    <cellStyle name="Calculation 2 2 23 2" xfId="50664" xr:uid="{90B37423-8EB6-452A-B564-C52493320D55}"/>
    <cellStyle name="Calculation 2 2 23 2 2" xfId="57446" xr:uid="{CFF36755-8020-4B44-ADDF-656A8A506FBB}"/>
    <cellStyle name="Calculation 2 2 23 3" xfId="52475" xr:uid="{E67FBD40-B8E0-445E-BE66-C950522CE3DD}"/>
    <cellStyle name="Calculation 2 2 23 3 2" xfId="59256" xr:uid="{90A93FEE-44A3-41D1-8B03-9D9A8507C773}"/>
    <cellStyle name="Calculation 2 2 23 4" xfId="48781" xr:uid="{4345590D-CD54-4758-BDDC-A691B5695E67}"/>
    <cellStyle name="Calculation 2 2 23 4 2" xfId="55567" xr:uid="{59B33090-2EF5-482B-A6FA-3BD206608851}"/>
    <cellStyle name="Calculation 2 2 23 5" xfId="53853" xr:uid="{2155B1AA-A0AB-401D-9C44-1EA8ABEF8DF7}"/>
    <cellStyle name="Calculation 2 2 23 6" xfId="47167" xr:uid="{34E091B3-F873-4F6B-A73B-68538ADFE693}"/>
    <cellStyle name="Calculation 2 2 24" xfId="45137" xr:uid="{7AF7281F-AAF7-445B-9DBB-559FC79FA268}"/>
    <cellStyle name="Calculation 2 2 24 2" xfId="50681" xr:uid="{8BDFD852-82C9-429B-B71F-A882A1536892}"/>
    <cellStyle name="Calculation 2 2 24 2 2" xfId="57463" xr:uid="{421F8709-9B9F-4E43-BE1F-D99A8DE45557}"/>
    <cellStyle name="Calculation 2 2 24 3" xfId="52492" xr:uid="{14E6B392-03D2-48E8-9A08-B89DCC89F859}"/>
    <cellStyle name="Calculation 2 2 24 3 2" xfId="59273" xr:uid="{87FB58B8-F91D-4013-92DF-7F198728E07A}"/>
    <cellStyle name="Calculation 2 2 24 4" xfId="48798" xr:uid="{5D02A789-1819-49C1-AF0E-EE0FC80AF8E0}"/>
    <cellStyle name="Calculation 2 2 24 4 2" xfId="55584" xr:uid="{5C62D2C8-7FBD-47B3-B92C-12C7DE95AE06}"/>
    <cellStyle name="Calculation 2 2 24 5" xfId="53870" xr:uid="{0C35EC8F-D554-4CA1-90D4-39A1FE9C6F6A}"/>
    <cellStyle name="Calculation 2 2 24 6" xfId="47184" xr:uid="{D87C91E8-C5B1-4545-A8AA-1B92524BC420}"/>
    <cellStyle name="Calculation 2 2 25" xfId="45188" xr:uid="{E099D865-FA17-4B84-80E3-D0BE12B9976D}"/>
    <cellStyle name="Calculation 2 2 25 2" xfId="50761" xr:uid="{34F70E71-EA89-49BF-8923-3FEB25E4C4FD}"/>
    <cellStyle name="Calculation 2 2 25 2 2" xfId="57543" xr:uid="{471EB04A-DC44-484A-B28B-5033319CCB9A}"/>
    <cellStyle name="Calculation 2 2 25 3" xfId="52570" xr:uid="{0B44827A-DD76-44B1-B020-A0F2C82A05B2}"/>
    <cellStyle name="Calculation 2 2 25 3 2" xfId="59351" xr:uid="{AEFB8C38-05DE-45B8-92AE-C93099A946AA}"/>
    <cellStyle name="Calculation 2 2 25 4" xfId="48861" xr:uid="{30B6C313-D206-43DD-84CB-F16BE38DBF4F}"/>
    <cellStyle name="Calculation 2 2 25 4 2" xfId="55642" xr:uid="{DAB12402-EF9F-4AF0-A592-453F7834F4D8}"/>
    <cellStyle name="Calculation 2 2 25 5" xfId="53948" xr:uid="{F7EBC6F2-10D8-4C37-913E-A095B089D677}"/>
    <cellStyle name="Calculation 2 2 25 6" xfId="47265" xr:uid="{5EC7B790-59B2-4052-8623-A4189F63DFD8}"/>
    <cellStyle name="Calculation 2 2 26" xfId="45265" xr:uid="{1E6367F8-73D1-429D-9188-AEC24D5D5699}"/>
    <cellStyle name="Calculation 2 2 26 2" xfId="50777" xr:uid="{8E5972EE-5191-4D5D-838D-E260D2C180DA}"/>
    <cellStyle name="Calculation 2 2 26 2 2" xfId="57559" xr:uid="{40E333DE-3038-4DA2-929E-C83DCA50938D}"/>
    <cellStyle name="Calculation 2 2 26 3" xfId="52586" xr:uid="{89F9F4F0-8B5C-4220-AE40-A5DA6A364DA5}"/>
    <cellStyle name="Calculation 2 2 26 3 2" xfId="59367" xr:uid="{B755C563-7B2F-4DBF-B5CB-6FEB5B4FD212}"/>
    <cellStyle name="Calculation 2 2 26 4" xfId="53964" xr:uid="{92421238-FFAD-49F4-B464-5B8717D7B09F}"/>
    <cellStyle name="Calculation 2 2 26 5" xfId="47281" xr:uid="{E8CB4DD6-5BD6-4703-B19E-FCDFAFF017BE}"/>
    <cellStyle name="Calculation 2 2 27" xfId="45245" xr:uid="{5D0A215D-0E84-43FB-8FE4-5F503F94CBC2}"/>
    <cellStyle name="Calculation 2 2 27 2" xfId="55705" xr:uid="{58EE261B-C53A-4AE4-883A-BEB5B59BDFF4}"/>
    <cellStyle name="Calculation 2 2 27 3" xfId="48922" xr:uid="{35767B24-CE56-44B1-904B-DC4B034094CE}"/>
    <cellStyle name="Calculation 2 2 28" xfId="45353" xr:uid="{E4EC67A5-F4A7-44E6-B06F-287449F7644A}"/>
    <cellStyle name="Calculation 2 2 28 2" xfId="55659" xr:uid="{586F00D4-2076-4391-8D66-EEE89EBFCBC6}"/>
    <cellStyle name="Calculation 2 2 28 3" xfId="48878" xr:uid="{924BBEEB-D0C2-4371-8AD9-D19C581CEE90}"/>
    <cellStyle name="Calculation 2 2 29" xfId="45379" xr:uid="{02671CD6-AE2A-4941-91DE-EC6EFF1DCC99}"/>
    <cellStyle name="Calculation 2 2 29 2" xfId="52601" xr:uid="{677B5776-B96A-44F4-B95B-B146286E5512}"/>
    <cellStyle name="Calculation 2 2 3" xfId="434" xr:uid="{57947ADF-A612-4DEE-A662-85707ADCE4F9}"/>
    <cellStyle name="Calculation 2 2 3 10" xfId="9299" xr:uid="{53D040F7-2B7D-4690-8814-F2675264DF8A}"/>
    <cellStyle name="Calculation 2 2 3 10 2" xfId="18288" xr:uid="{DAD7A324-7317-4AFC-B64F-DE51A1C2F5F8}"/>
    <cellStyle name="Calculation 2 2 3 10 2 2" xfId="31696" xr:uid="{C6F4172C-DC8A-4D26-B666-CB53A3BF59ED}"/>
    <cellStyle name="Calculation 2 2 3 10 3" xfId="40054" xr:uid="{2A60135B-FE34-4197-BBCB-8A8284739C5C}"/>
    <cellStyle name="Calculation 2 2 3 11" xfId="12016" xr:uid="{D3449788-84BB-49CF-A500-9632D836E99A}"/>
    <cellStyle name="Calculation 2 2 3 11 2" xfId="21005" xr:uid="{7EE868D7-0E0B-4A85-A0CD-0789EECAAB83}"/>
    <cellStyle name="Calculation 2 2 3 11 2 2" xfId="40326" xr:uid="{D7BBE3AF-1651-45A2-A9FE-A29C1F36F1D4}"/>
    <cellStyle name="Calculation 2 2 3 11 3" xfId="36172" xr:uid="{358A69ED-2502-4A79-BBCC-2ABF0F940012}"/>
    <cellStyle name="Calculation 2 2 3 12" xfId="2440" xr:uid="{5426F483-994F-4DEE-B571-4F8F0AA007F1}"/>
    <cellStyle name="Calculation 2 2 3 12 2" xfId="24868" xr:uid="{16A48F10-5D3F-42C7-A4A6-0AF246E6537E}"/>
    <cellStyle name="Calculation 2 2 3 13" xfId="13349" xr:uid="{65D738FC-FACF-4A5A-BB62-82795EA8AAC7}"/>
    <cellStyle name="Calculation 2 2 3 13 2" xfId="36229" xr:uid="{BA76CD84-E7CE-4672-B8DA-AAEE9FC39EA6}"/>
    <cellStyle name="Calculation 2 2 3 14" xfId="40698" xr:uid="{F941C5EF-5A0C-4B53-945B-2951BE187578}"/>
    <cellStyle name="Calculation 2 2 3 15" xfId="44333" xr:uid="{DEA9BF82-41C0-4B0B-A340-7713FD2601E4}"/>
    <cellStyle name="Calculation 2 2 3 16" xfId="45559" xr:uid="{220675FA-07B4-4F4A-A773-C8F46A9C289A}"/>
    <cellStyle name="Calculation 2 2 3 2" xfId="783" xr:uid="{BB8ECB90-CF43-4EF6-8838-1D7B9BA356C9}"/>
    <cellStyle name="Calculation 2 2 3 2 2" xfId="5153" xr:uid="{8842587B-FB70-43CD-A6FE-BB8C81974A34}"/>
    <cellStyle name="Calculation 2 2 3 2 2 2" xfId="7739" xr:uid="{CF2EB188-575E-4EF4-B82C-219A8C7A46DF}"/>
    <cellStyle name="Calculation 2 2 3 2 2 2 2" xfId="16728" xr:uid="{CC465559-9AA6-4AF3-98E6-B8EF668F0D75}"/>
    <cellStyle name="Calculation 2 2 3 2 2 2 2 2" xfId="29348" xr:uid="{3D5E6785-B456-4E8F-B00F-B1120B3B715D}"/>
    <cellStyle name="Calculation 2 2 3 2 2 2 3" xfId="39551" xr:uid="{47E65BCC-F91E-4B2F-B174-68F970EDC896}"/>
    <cellStyle name="Calculation 2 2 3 2 2 2 4" xfId="56347" xr:uid="{7766A642-2C67-4B2F-88AC-62E415B5CFF3}"/>
    <cellStyle name="Calculation 2 2 3 2 2 3" xfId="10376" xr:uid="{0870030F-5832-472D-98B2-034A15CC49E4}"/>
    <cellStyle name="Calculation 2 2 3 2 2 3 2" xfId="19365" xr:uid="{22C177CB-B1C9-48C6-9833-129D5A446045}"/>
    <cellStyle name="Calculation 2 2 3 2 2 3 2 2" xfId="34907" xr:uid="{3106B18E-80C6-448E-8375-58D873B77717}"/>
    <cellStyle name="Calculation 2 2 3 2 2 3 3" xfId="36530" xr:uid="{A962965E-1425-4326-95E1-87DB5F74EA26}"/>
    <cellStyle name="Calculation 2 2 3 2 2 4" xfId="14142" xr:uid="{329F5EDA-2E39-4D1A-814B-52351F6D1CDF}"/>
    <cellStyle name="Calculation 2 2 3 2 2 4 2" xfId="38739" xr:uid="{CC548D20-6077-40EE-9EC8-0EFC7DEEB229}"/>
    <cellStyle name="Calculation 2 2 3 2 2 5" xfId="31172" xr:uid="{30CED0B3-8491-40C6-96B1-DE9B7F824272}"/>
    <cellStyle name="Calculation 2 2 3 2 2 6" xfId="49565" xr:uid="{C978CC78-1CED-48E3-8B75-A0D4C2B7D177}"/>
    <cellStyle name="Calculation 2 2 3 2 3" xfId="3220" xr:uid="{F5326BBA-409F-410B-B861-35891B68F530}"/>
    <cellStyle name="Calculation 2 2 3 2 3 2" xfId="30890" xr:uid="{82F72ED8-284F-4091-AD31-96DCF3A43FCC}"/>
    <cellStyle name="Calculation 2 2 3 2 3 2 2" xfId="55788" xr:uid="{214BE44F-224F-4A31-A0C7-96BAC479F491}"/>
    <cellStyle name="Calculation 2 2 3 2 3 3" xfId="49005" xr:uid="{CB1D4460-5EE8-4657-8ADC-633672F05414}"/>
    <cellStyle name="Calculation 2 2 3 2 4" xfId="28349" xr:uid="{BFDCD63A-4BF4-4D9C-AB74-4790005F7A39}"/>
    <cellStyle name="Calculation 2 2 3 2 4 2" xfId="54492" xr:uid="{07FB7F54-C45C-4B3C-8705-50571639DD59}"/>
    <cellStyle name="Calculation 2 2 3 2 4 3" xfId="47682" xr:uid="{8742C0EA-E3BC-4894-9367-67DC870C931A}"/>
    <cellStyle name="Calculation 2 2 3 2 5" xfId="52932" xr:uid="{65512298-13BC-49DC-A0C3-7D0046D8CBE7}"/>
    <cellStyle name="Calculation 2 2 3 2 6" xfId="46074" xr:uid="{710DDFDC-8524-4A56-8245-CA62C89C93CE}"/>
    <cellStyle name="Calculation 2 2 3 3" xfId="1128" xr:uid="{C31F199F-58E1-4A50-ABD3-AF7C561E2CC1}"/>
    <cellStyle name="Calculation 2 2 3 3 2" xfId="5474" xr:uid="{485B9822-0681-44B1-921D-59D2B80EE93A}"/>
    <cellStyle name="Calculation 2 2 3 3 2 2" xfId="8060" xr:uid="{72BC8EC6-E950-4591-8486-E25DC8531287}"/>
    <cellStyle name="Calculation 2 2 3 3 2 2 2" xfId="17049" xr:uid="{7F73C086-72E6-4A12-9D18-19CD9C931F16}"/>
    <cellStyle name="Calculation 2 2 3 3 2 2 2 2" xfId="24020" xr:uid="{C3CF53E4-ABC5-4DE8-A086-D1B9E62D65B2}"/>
    <cellStyle name="Calculation 2 2 3 3 2 2 3" xfId="41798" xr:uid="{39C42884-1851-479A-8C41-A25414E1B433}"/>
    <cellStyle name="Calculation 2 2 3 3 2 2 4" xfId="56755" xr:uid="{4D64C7B3-AE92-4F67-96D3-C24E36A08FF7}"/>
    <cellStyle name="Calculation 2 2 3 3 2 3" xfId="10697" xr:uid="{B7E4BB5B-802A-419A-9161-760875E0432F}"/>
    <cellStyle name="Calculation 2 2 3 3 2 3 2" xfId="19686" xr:uid="{785E1426-1E88-4AD1-97EB-D9A21F912A0F}"/>
    <cellStyle name="Calculation 2 2 3 3 2 3 2 2" xfId="25507" xr:uid="{3C1F9A1D-D006-4049-AD85-093F106F257E}"/>
    <cellStyle name="Calculation 2 2 3 3 2 3 3" xfId="26432" xr:uid="{C1A99261-250B-4D28-93E2-20EAC3541B18}"/>
    <cellStyle name="Calculation 2 2 3 3 2 4" xfId="14463" xr:uid="{0B9EE03E-2627-413F-9F96-3DB620CDCC6A}"/>
    <cellStyle name="Calculation 2 2 3 3 2 4 2" xfId="30192" xr:uid="{56396CF5-FFE9-43CB-ADDE-E1B77037698D}"/>
    <cellStyle name="Calculation 2 2 3 3 2 5" xfId="25067" xr:uid="{F0DBB347-A396-42D3-8664-A26C5456A267}"/>
    <cellStyle name="Calculation 2 2 3 3 2 6" xfId="49973" xr:uid="{48EFC50C-11AF-4973-A6BA-253C36534352}"/>
    <cellStyle name="Calculation 2 2 3 3 3" xfId="3565" xr:uid="{349E4589-3F14-4BDA-8BFE-998B1C965B45}"/>
    <cellStyle name="Calculation 2 2 3 3 3 2" xfId="36155" xr:uid="{F2FBE7D9-0795-4AE8-B54A-47B2993BA14D}"/>
    <cellStyle name="Calculation 2 2 3 3 3 2 2" xfId="55712" xr:uid="{3D6A1638-6787-42DA-B334-6AB36A7E451F}"/>
    <cellStyle name="Calculation 2 2 3 3 3 3" xfId="48929" xr:uid="{E0FCFA4E-3629-4793-9ED3-4F5F162DD33B}"/>
    <cellStyle name="Calculation 2 2 3 3 4" xfId="41967" xr:uid="{83345145-BDD2-4F46-88B7-B638FB54BB18}"/>
    <cellStyle name="Calculation 2 2 3 3 4 2" xfId="54882" xr:uid="{D43EAF5E-7C79-42EE-A865-C92E74B916B5}"/>
    <cellStyle name="Calculation 2 2 3 3 4 3" xfId="48090" xr:uid="{BAB14098-24AE-444E-A8D3-1671DE2CB98D}"/>
    <cellStyle name="Calculation 2 2 3 3 5" xfId="53182" xr:uid="{DD186662-DAD8-411C-8CF7-FD6E3BEE2196}"/>
    <cellStyle name="Calculation 2 2 3 3 6" xfId="46476" xr:uid="{AF5301C2-DAC7-4F72-8BE6-5069B0CF3674}"/>
    <cellStyle name="Calculation 2 2 3 4" xfId="1472" xr:uid="{39A0A798-7CA2-4A94-8F46-1BBE45674750}"/>
    <cellStyle name="Calculation 2 2 3 4 2" xfId="5817" xr:uid="{0F27D73E-973B-4C08-B283-38AEFCEE82AE}"/>
    <cellStyle name="Calculation 2 2 3 4 2 2" xfId="8403" xr:uid="{855D990A-5C73-4D88-9F72-07D0772D344E}"/>
    <cellStyle name="Calculation 2 2 3 4 2 2 2" xfId="17392" xr:uid="{B00DBC0E-59E4-439E-B17F-9EC529D3DFAD}"/>
    <cellStyle name="Calculation 2 2 3 4 2 2 2 2" xfId="36064" xr:uid="{86FA68EC-4B30-4536-9784-029850E8AC73}"/>
    <cellStyle name="Calculation 2 2 3 4 2 2 3" xfId="36774" xr:uid="{4F74A7E1-46CD-406A-9E64-06901628DE08}"/>
    <cellStyle name="Calculation 2 2 3 4 2 3" xfId="11040" xr:uid="{EC8824E8-834E-4357-8E40-8499E74F24F5}"/>
    <cellStyle name="Calculation 2 2 3 4 2 3 2" xfId="20029" xr:uid="{7FFF36C6-F2E0-4E19-B4D4-1A9FDFFF989C}"/>
    <cellStyle name="Calculation 2 2 3 4 2 3 2 2" xfId="28084" xr:uid="{71674C69-255E-4097-BA39-1BEE0E9126B2}"/>
    <cellStyle name="Calculation 2 2 3 4 2 3 3" xfId="40501" xr:uid="{80462B03-4BF1-4A70-BF3D-3E36C31BA18D}"/>
    <cellStyle name="Calculation 2 2 3 4 2 4" xfId="14806" xr:uid="{F0E23BC0-48CA-4DCD-A35E-12065C05F6CF}"/>
    <cellStyle name="Calculation 2 2 3 4 2 4 2" xfId="37965" xr:uid="{B83E4BB0-2C96-4FA3-BB47-3C480870FDF2}"/>
    <cellStyle name="Calculation 2 2 3 4 2 5" xfId="33762" xr:uid="{E82C70AA-27BF-4099-BFB3-EB438A540612}"/>
    <cellStyle name="Calculation 2 2 3 4 2 6" xfId="55875" xr:uid="{825DA308-5C7B-4B99-9D06-4D3BE40BA895}"/>
    <cellStyle name="Calculation 2 2 3 4 3" xfId="3909" xr:uid="{ED382AB9-5095-46C6-863D-CCAD83AAA5C7}"/>
    <cellStyle name="Calculation 2 2 3 4 3 2" xfId="33031" xr:uid="{81FCA695-35CE-40EF-852D-98FF0355D558}"/>
    <cellStyle name="Calculation 2 2 3 4 4" xfId="41003" xr:uid="{F65E92EC-ED5B-497A-8879-B0F8547BAE72}"/>
    <cellStyle name="Calculation 2 2 3 4 5" xfId="49093" xr:uid="{553A3A5F-92FA-4E78-B53E-6AE90A39B705}"/>
    <cellStyle name="Calculation 2 2 3 5" xfId="1786" xr:uid="{02F660F8-666B-4C5D-8708-EE60011ACDE8}"/>
    <cellStyle name="Calculation 2 2 3 5 2" xfId="6104" xr:uid="{ECDEEA53-E610-4903-B82B-2E989E8B26BE}"/>
    <cellStyle name="Calculation 2 2 3 5 2 2" xfId="8690" xr:uid="{734B396E-2BD6-4A9D-B35A-447557F32FC5}"/>
    <cellStyle name="Calculation 2 2 3 5 2 2 2" xfId="17679" xr:uid="{7E2A7C73-69F9-4347-8A8C-A3EA96EDC721}"/>
    <cellStyle name="Calculation 2 2 3 5 2 2 2 2" xfId="40357" xr:uid="{8978FFAB-7FBF-4C86-97D7-FD6AE8218DB9}"/>
    <cellStyle name="Calculation 2 2 3 5 2 2 3" xfId="31221" xr:uid="{6438C305-D974-4350-9CDF-6802CA1703E4}"/>
    <cellStyle name="Calculation 2 2 3 5 2 3" xfId="11327" xr:uid="{2A418984-DCC9-4193-A864-2565B779A531}"/>
    <cellStyle name="Calculation 2 2 3 5 2 3 2" xfId="20316" xr:uid="{3EEF3AF1-66DC-4118-A9B3-645373820628}"/>
    <cellStyle name="Calculation 2 2 3 5 2 3 2 2" xfId="29975" xr:uid="{5AC5CBC1-007C-4BAF-8D3A-5C21625BB73B}"/>
    <cellStyle name="Calculation 2 2 3 5 2 3 3" xfId="41678" xr:uid="{00496986-7E19-49CE-9AD0-31F2B8845116}"/>
    <cellStyle name="Calculation 2 2 3 5 2 4" xfId="15093" xr:uid="{CEB707D3-1991-4085-9912-AF4D40E22121}"/>
    <cellStyle name="Calculation 2 2 3 5 2 4 2" xfId="30597" xr:uid="{19B9CE07-FE55-4406-A2FB-38836CD9EF3F}"/>
    <cellStyle name="Calculation 2 2 3 5 2 5" xfId="41480" xr:uid="{A0666A3B-F5F0-4C56-9D2D-B596DF91C47D}"/>
    <cellStyle name="Calculation 2 2 3 5 2 6" xfId="57942" xr:uid="{5E259422-A808-4583-B226-2AE039566723}"/>
    <cellStyle name="Calculation 2 2 3 5 3" xfId="4223" xr:uid="{508575D0-CC7F-4626-8109-B99118A04CE9}"/>
    <cellStyle name="Calculation 2 2 3 5 3 2" xfId="29023" xr:uid="{C661DEE6-80A3-4933-9AAB-EE55972A3773}"/>
    <cellStyle name="Calculation 2 2 3 5 4" xfId="24912" xr:uid="{2D823741-9425-46BB-B4ED-7ECBDB32A687}"/>
    <cellStyle name="Calculation 2 2 3 5 5" xfId="51160" xr:uid="{B33B5060-7B0F-43B0-B068-7D0DDF77B5BE}"/>
    <cellStyle name="Calculation 2 2 3 6" xfId="2091" xr:uid="{930760A1-BFDB-45D4-8E46-32A3DB305296}"/>
    <cellStyle name="Calculation 2 2 3 6 2" xfId="6393" xr:uid="{12DEFB8B-7FCC-44B2-84A3-A3BA3D867FBC}"/>
    <cellStyle name="Calculation 2 2 3 6 2 2" xfId="8979" xr:uid="{854DDBDA-9696-4595-A0B5-0A4E876E6482}"/>
    <cellStyle name="Calculation 2 2 3 6 2 2 2" xfId="17968" xr:uid="{8098E11D-F8D1-4A21-87E0-0B240429D30B}"/>
    <cellStyle name="Calculation 2 2 3 6 2 2 2 2" xfId="31282" xr:uid="{CE46B682-00AB-4758-A4DF-6E595ABAE9AC}"/>
    <cellStyle name="Calculation 2 2 3 6 2 2 3" xfId="39765" xr:uid="{4E2BF87E-902F-468E-8D7B-9199C187F6E0}"/>
    <cellStyle name="Calculation 2 2 3 6 2 3" xfId="11616" xr:uid="{CA830A00-7FA9-4A4A-9705-CA2612641E2A}"/>
    <cellStyle name="Calculation 2 2 3 6 2 3 2" xfId="20605" xr:uid="{3086CC90-3BBC-4CFD-8456-68E0A6674F02}"/>
    <cellStyle name="Calculation 2 2 3 6 2 3 2 2" xfId="43012" xr:uid="{4B4AA2D1-5F75-4E00-90B8-A1EF3F1F689B}"/>
    <cellStyle name="Calculation 2 2 3 6 2 3 3" xfId="34421" xr:uid="{425A2B44-70E2-4F66-A972-836828FDF607}"/>
    <cellStyle name="Calculation 2 2 3 6 2 4" xfId="15382" xr:uid="{58474FE7-F3E7-474F-8DB1-B7CAAEAED42F}"/>
    <cellStyle name="Calculation 2 2 3 6 2 4 2" xfId="28657" xr:uid="{599D3112-75E0-43C0-9492-61F63E119239}"/>
    <cellStyle name="Calculation 2 2 3 6 2 5" xfId="32900" xr:uid="{6A6CFC4E-B93B-45AB-B8D8-CD0893581618}"/>
    <cellStyle name="Calculation 2 2 3 6 2 6" xfId="54044" xr:uid="{725E4459-4AFD-48DF-B574-EF896C263023}"/>
    <cellStyle name="Calculation 2 2 3 6 3" xfId="4528" xr:uid="{6F7C864A-1CEC-4579-871C-0CB78C955F00}"/>
    <cellStyle name="Calculation 2 2 3 6 3 2" xfId="23644" xr:uid="{0BDA839A-481E-4863-82DF-7DFBFD29ABDB}"/>
    <cellStyle name="Calculation 2 2 3 6 4" xfId="31807" xr:uid="{1C9C0249-BE4E-4862-A027-DC617833D9FD}"/>
    <cellStyle name="Calculation 2 2 3 6 5" xfId="47376" xr:uid="{61AEA006-B75D-4182-89BD-AA79A9870E83}"/>
    <cellStyle name="Calculation 2 2 3 7" xfId="2901" xr:uid="{15A77F56-632D-4A68-85C5-331EB5226D3C}"/>
    <cellStyle name="Calculation 2 2 3 7 2" xfId="7051" xr:uid="{219A45AB-6F99-4B62-8716-D51C5C6FF16E}"/>
    <cellStyle name="Calculation 2 2 3 7 2 2" xfId="12177" xr:uid="{095100BE-94FE-4DFB-9064-BFD553D5D9DD}"/>
    <cellStyle name="Calculation 2 2 3 7 2 2 2" xfId="21166" xr:uid="{19C357AA-7C4A-4581-8536-AC475518593E}"/>
    <cellStyle name="Calculation 2 2 3 7 2 2 2 2" xfId="23265" xr:uid="{67F92296-E218-4544-9D3D-7443827BA0E7}"/>
    <cellStyle name="Calculation 2 2 3 7 2 2 3" xfId="37755" xr:uid="{74793460-E716-4012-8C6C-DFEDCA3C4F60}"/>
    <cellStyle name="Calculation 2 2 3 7 2 3" xfId="12981" xr:uid="{E1C2114E-8760-4B92-8C3F-828E6AFF5FD4}"/>
    <cellStyle name="Calculation 2 2 3 7 2 3 2" xfId="21970" xr:uid="{344B028F-AE6B-4208-9E83-EBD602177700}"/>
    <cellStyle name="Calculation 2 2 3 7 2 3 2 2" xfId="23526" xr:uid="{61510903-BF63-40B4-92B9-CB73EB929409}"/>
    <cellStyle name="Calculation 2 2 3 7 2 3 3" xfId="22192" xr:uid="{AB7C211B-1987-4796-9CCE-37AFA0FDD575}"/>
    <cellStyle name="Calculation 2 2 3 7 2 4" xfId="16040" xr:uid="{F6628924-D5E2-4A3B-B64F-1BAE9BE9B0EB}"/>
    <cellStyle name="Calculation 2 2 3 7 2 4 2" xfId="29096" xr:uid="{59C20063-C828-452A-AF17-750F06488418}"/>
    <cellStyle name="Calculation 2 2 3 7 2 5" xfId="25456" xr:uid="{E3137430-5C00-4419-BCA4-FD0354F3B45D}"/>
    <cellStyle name="Calculation 2 2 3 7 3" xfId="9614" xr:uid="{9FC23BBE-864A-45EF-802F-0F52474E2212}"/>
    <cellStyle name="Calculation 2 2 3 7 3 2" xfId="18603" xr:uid="{529A02DF-F893-4938-8D59-34431B3653B8}"/>
    <cellStyle name="Calculation 2 2 3 7 3 2 2" xfId="36711" xr:uid="{588B485E-CAAB-4897-A4AB-68CE29E32FF1}"/>
    <cellStyle name="Calculation 2 2 3 7 3 3" xfId="36996" xr:uid="{7DD5D336-E535-4136-A5F2-BF2DB7807EB3}"/>
    <cellStyle name="Calculation 2 2 3 7 4" xfId="40009" xr:uid="{DC20BDA9-7861-4BDE-8EB2-E29C65E42B40}"/>
    <cellStyle name="Calculation 2 2 3 7 5" xfId="52669" xr:uid="{26D21781-1F31-4EE5-84BB-363703C1464B}"/>
    <cellStyle name="Calculation 2 2 3 8" xfId="4829" xr:uid="{B843AD61-BFCB-4B04-9CE1-7092DB97CFA3}"/>
    <cellStyle name="Calculation 2 2 3 8 2" xfId="7415" xr:uid="{9FDF6431-7EBA-440B-95EF-89F0912FC85E}"/>
    <cellStyle name="Calculation 2 2 3 8 2 2" xfId="16404" xr:uid="{6FB07272-994E-4184-A4C5-F71FDB4A15E2}"/>
    <cellStyle name="Calculation 2 2 3 8 2 2 2" xfId="30052" xr:uid="{5775E152-6973-4AD8-ADD3-237BDC7DD918}"/>
    <cellStyle name="Calculation 2 2 3 8 2 3" xfId="26008" xr:uid="{14288673-3E07-446C-9802-FF6B626DD60B}"/>
    <cellStyle name="Calculation 2 2 3 8 3" xfId="10052" xr:uid="{F601810F-C0F9-4C4B-9BAD-ABD818122A01}"/>
    <cellStyle name="Calculation 2 2 3 8 3 2" xfId="19041" xr:uid="{4C3B032C-A8A1-4532-9052-AADF3C4689D0}"/>
    <cellStyle name="Calculation 2 2 3 8 3 2 2" xfId="32956" xr:uid="{6E843338-E3E4-467D-8BB0-031FDBA826D0}"/>
    <cellStyle name="Calculation 2 2 3 8 3 3" xfId="36537" xr:uid="{4BCCE3EB-C8F9-4B1A-89B1-DC9A9BBD9F73}"/>
    <cellStyle name="Calculation 2 2 3 8 4" xfId="13818" xr:uid="{A4CF5E1E-B6E3-44BA-BF5E-CCDCF0064CA7}"/>
    <cellStyle name="Calculation 2 2 3 8 4 2" xfId="22950" xr:uid="{4F215670-73F4-4A0F-BDEA-AE4CB1EB7C14}"/>
    <cellStyle name="Calculation 2 2 3 8 5" xfId="33984" xr:uid="{A4753EEC-71EC-45A1-ACFB-C5E966B8E01D}"/>
    <cellStyle name="Calculation 2 2 3 9" xfId="6736" xr:uid="{831560FB-5EDB-4C67-B547-685D7B3A652C}"/>
    <cellStyle name="Calculation 2 2 3 9 2" xfId="11936" xr:uid="{126B280C-E424-4D91-943B-4241A84DED97}"/>
    <cellStyle name="Calculation 2 2 3 9 2 2" xfId="20925" xr:uid="{28EC7B65-AFDB-4586-9064-39B8DD6EFDC8}"/>
    <cellStyle name="Calculation 2 2 3 9 2 2 2" xfId="27332" xr:uid="{767D7950-93E7-4FC1-8FE3-D0C6C7086B7D}"/>
    <cellStyle name="Calculation 2 2 3 9 2 3" xfId="44117" xr:uid="{7F3D84D6-94EB-42FE-9CD8-DAEE926A740F}"/>
    <cellStyle name="Calculation 2 2 3 9 3" xfId="15725" xr:uid="{941D942B-336E-4052-9024-B19EC5EC5014}"/>
    <cellStyle name="Calculation 2 2 3 9 3 2" xfId="41873" xr:uid="{C6C9DE36-702A-4C4A-AD02-0DC41B3932E3}"/>
    <cellStyle name="Calculation 2 2 3 9 4" xfId="42806" xr:uid="{D958BB29-7F69-4035-87BA-DA890E0E3576}"/>
    <cellStyle name="Calculation 2 2 30" xfId="45403" xr:uid="{46DD3F77-75AD-4830-9335-BDC2A02E21B7}"/>
    <cellStyle name="Calculation 2 2 31" xfId="45324" xr:uid="{1508E347-AC05-4187-8A25-05C0F877AD50}"/>
    <cellStyle name="Calculation 2 2 32" xfId="44253" xr:uid="{59485034-14A4-4710-A5DD-8B4913EDDAD0}"/>
    <cellStyle name="Calculation 2 2 33" xfId="44173" xr:uid="{61F091AB-7B47-4246-A1AF-8DB7DEF03942}"/>
    <cellStyle name="Calculation 2 2 34" xfId="45459" xr:uid="{1D3D1F90-AF4C-4A49-B501-889450DB9A8C}"/>
    <cellStyle name="Calculation 2 2 4" xfId="532" xr:uid="{98BC67AA-3991-48FC-9975-BA29039F2138}"/>
    <cellStyle name="Calculation 2 2 4 10" xfId="44276" xr:uid="{92BB9431-DA87-4C36-B1FC-24919F66D997}"/>
    <cellStyle name="Calculation 2 2 4 11" xfId="45618" xr:uid="{A014499F-CAF2-4CCA-A23D-33A8757DCDF4}"/>
    <cellStyle name="Calculation 2 2 4 2" xfId="881" xr:uid="{65768BB3-7076-460B-9C67-C55C5DB2E7A8}"/>
    <cellStyle name="Calculation 2 2 4 2 2" xfId="5250" xr:uid="{60092AA3-8966-47DB-B990-97CF4281F785}"/>
    <cellStyle name="Calculation 2 2 4 2 2 2" xfId="7836" xr:uid="{D2B377C6-D6D2-4CC1-91BB-DD30B2C9F0A9}"/>
    <cellStyle name="Calculation 2 2 4 2 2 2 2" xfId="16825" xr:uid="{E78550EF-4062-444F-9E73-E2C9E6299D61}"/>
    <cellStyle name="Calculation 2 2 4 2 2 2 2 2" xfId="33690" xr:uid="{60D4F1DA-0CB8-4464-BD3A-BBA0B7031706}"/>
    <cellStyle name="Calculation 2 2 4 2 2 2 3" xfId="36083" xr:uid="{C678E473-3AA8-4195-A9CF-85269B117136}"/>
    <cellStyle name="Calculation 2 2 4 2 2 2 4" xfId="56406" xr:uid="{BB8DF976-AA9D-4900-B777-F9FB4FB443D9}"/>
    <cellStyle name="Calculation 2 2 4 2 2 3" xfId="10473" xr:uid="{95453DE8-07AB-442A-9D69-85A332FD1560}"/>
    <cellStyle name="Calculation 2 2 4 2 2 3 2" xfId="19462" xr:uid="{1F748241-0EA0-457F-A45D-0AA2EEF629B8}"/>
    <cellStyle name="Calculation 2 2 4 2 2 3 2 2" xfId="23065" xr:uid="{EEC6241C-54C6-4BCD-A70A-0FDE6BC32D8A}"/>
    <cellStyle name="Calculation 2 2 4 2 2 3 3" xfId="34701" xr:uid="{C06FA047-A95A-4128-86C0-20B88AAF46FE}"/>
    <cellStyle name="Calculation 2 2 4 2 2 4" xfId="14239" xr:uid="{6AB53E31-E07C-41C4-90F1-A179A5A12D07}"/>
    <cellStyle name="Calculation 2 2 4 2 2 4 2" xfId="41390" xr:uid="{736C4E53-0A01-4363-BFF4-501A3C9334D1}"/>
    <cellStyle name="Calculation 2 2 4 2 2 5" xfId="41018" xr:uid="{E2653B61-C126-430C-8CE2-684F1A788020}"/>
    <cellStyle name="Calculation 2 2 4 2 2 6" xfId="49624" xr:uid="{2B640382-CB8A-4BA5-83C4-2D40AD485B48}"/>
    <cellStyle name="Calculation 2 2 4 2 3" xfId="3318" xr:uid="{C2314CDA-EF4A-43B5-9C40-9C69E628AE1E}"/>
    <cellStyle name="Calculation 2 2 4 2 3 2" xfId="32983" xr:uid="{23F62E54-5FA8-4AA3-BE3F-F0308D43500B}"/>
    <cellStyle name="Calculation 2 2 4 2 3 2 2" xfId="58395" xr:uid="{57238ED2-42C3-4CB2-88E5-C31C8009BAC4}"/>
    <cellStyle name="Calculation 2 2 4 2 3 3" xfId="51614" xr:uid="{9C23FEE6-1846-4019-95AB-17EC96898941}"/>
    <cellStyle name="Calculation 2 2 4 2 4" xfId="35127" xr:uid="{72CEB1E1-F5C0-4D74-A392-652E967B2E11}"/>
    <cellStyle name="Calculation 2 2 4 2 4 2" xfId="54548" xr:uid="{E859F3D9-C10A-47FA-91C7-4C26F6889395}"/>
    <cellStyle name="Calculation 2 2 4 2 4 3" xfId="47741" xr:uid="{2EE8A455-7177-40CD-A756-876CB064F57A}"/>
    <cellStyle name="Calculation 2 2 4 2 5" xfId="52965" xr:uid="{D1499C40-A1C9-4FF2-9B6E-3CD263EC6053}"/>
    <cellStyle name="Calculation 2 2 4 2 6" xfId="46130" xr:uid="{83B27DB9-867E-4155-8D8F-555BF7DC0772}"/>
    <cellStyle name="Calculation 2 2 4 3" xfId="1226" xr:uid="{2EC2B3F7-8ADC-4955-9508-D1178945D928}"/>
    <cellStyle name="Calculation 2 2 4 3 2" xfId="5571" xr:uid="{D035C29D-8CDA-4AEF-90BD-C031A7EE753C}"/>
    <cellStyle name="Calculation 2 2 4 3 2 2" xfId="8157" xr:uid="{6F2B37A3-313C-419E-8F6C-23B143CEF1B5}"/>
    <cellStyle name="Calculation 2 2 4 3 2 2 2" xfId="17146" xr:uid="{144BD051-2DA6-4A26-90AA-065B6079B15D}"/>
    <cellStyle name="Calculation 2 2 4 3 2 2 2 2" xfId="39531" xr:uid="{BBE4A24B-3F63-4D91-B219-E58D582FC8B3}"/>
    <cellStyle name="Calculation 2 2 4 3 2 2 3" xfId="38374" xr:uid="{270F9F4C-5145-43A7-9372-458EBF14761A}"/>
    <cellStyle name="Calculation 2 2 4 3 2 2 4" xfId="56811" xr:uid="{73E83BD4-12B9-42FA-9D9E-3E3A8038DBF6}"/>
    <cellStyle name="Calculation 2 2 4 3 2 3" xfId="10794" xr:uid="{4BC843A6-A8E0-4E91-B9E1-E87CD8185C00}"/>
    <cellStyle name="Calculation 2 2 4 3 2 3 2" xfId="19783" xr:uid="{1F13BB23-449A-4B91-AC01-ADDE14AF05D6}"/>
    <cellStyle name="Calculation 2 2 4 3 2 3 2 2" xfId="24981" xr:uid="{5DC03075-EB44-4D24-A5C4-EB3DADA166AD}"/>
    <cellStyle name="Calculation 2 2 4 3 2 3 3" xfId="40561" xr:uid="{AFB58466-4AFE-4512-8041-82C02998DFF1}"/>
    <cellStyle name="Calculation 2 2 4 3 2 4" xfId="14560" xr:uid="{5B8CA5B3-D11A-492C-9DE9-668A81708F89}"/>
    <cellStyle name="Calculation 2 2 4 3 2 4 2" xfId="30978" xr:uid="{121D68E0-6728-44E5-BF4A-B9BCD1F48480}"/>
    <cellStyle name="Calculation 2 2 4 3 2 5" xfId="38452" xr:uid="{62418D94-EC54-4A33-82C2-66ECA580AC89}"/>
    <cellStyle name="Calculation 2 2 4 3 2 6" xfId="50029" xr:uid="{EE0DE210-006D-45D6-AD9B-8516E536C2B9}"/>
    <cellStyle name="Calculation 2 2 4 3 3" xfId="3663" xr:uid="{A0D91EA9-7399-46A4-B088-73B0DD882446}"/>
    <cellStyle name="Calculation 2 2 4 3 3 2" xfId="34165" xr:uid="{9440100A-B736-46A0-9408-D386CB4724DC}"/>
    <cellStyle name="Calculation 2 2 4 3 3 2 2" xfId="57783" xr:uid="{2A907CEA-7E6C-4DF4-A13C-6ED7A297F678}"/>
    <cellStyle name="Calculation 2 2 4 3 3 3" xfId="51001" xr:uid="{DDD9E904-027F-4881-BC33-F66CFE1AB65A}"/>
    <cellStyle name="Calculation 2 2 4 3 4" xfId="28721" xr:uid="{51C03CFC-83F1-40CA-8ACF-BCD1D96DFA87}"/>
    <cellStyle name="Calculation 2 2 4 3 4 2" xfId="54938" xr:uid="{D02AB734-86B5-4E43-B9B2-ECAE37177F77}"/>
    <cellStyle name="Calculation 2 2 4 3 4 3" xfId="48146" xr:uid="{81635AF1-CF48-4F4F-9DAE-D7A8E8B01B79}"/>
    <cellStyle name="Calculation 2 2 4 3 5" xfId="53238" xr:uid="{E774CC00-E189-439F-BEA3-3C56B80290E9}"/>
    <cellStyle name="Calculation 2 2 4 3 6" xfId="46532" xr:uid="{CE1DCF75-13E7-49F8-9B36-32C1A16946CF}"/>
    <cellStyle name="Calculation 2 2 4 4" xfId="1570" xr:uid="{9F25814F-4BB3-4C06-94DA-30D444D57F49}"/>
    <cellStyle name="Calculation 2 2 4 4 2" xfId="5915" xr:uid="{60096266-A095-4447-85A9-8FB7E61C1C8C}"/>
    <cellStyle name="Calculation 2 2 4 4 2 2" xfId="8501" xr:uid="{4BF43200-8B5E-4C9F-8C93-D4C238C163B4}"/>
    <cellStyle name="Calculation 2 2 4 4 2 2 2" xfId="17490" xr:uid="{104BDA63-FFDB-432A-848F-C6699470116E}"/>
    <cellStyle name="Calculation 2 2 4 4 2 2 2 2" xfId="38794" xr:uid="{8C3AD5ED-459E-4B02-AC32-88B88CD81AC7}"/>
    <cellStyle name="Calculation 2 2 4 4 2 2 3" xfId="39564" xr:uid="{2064E7AF-A23B-4725-AEE5-E3903A1394C7}"/>
    <cellStyle name="Calculation 2 2 4 4 2 3" xfId="11138" xr:uid="{E30D7E90-BE35-4EEF-95BF-E0099A053AF1}"/>
    <cellStyle name="Calculation 2 2 4 4 2 3 2" xfId="20127" xr:uid="{CCAEE396-3355-4342-9470-B8D6AEFC549F}"/>
    <cellStyle name="Calculation 2 2 4 4 2 3 2 2" xfId="34812" xr:uid="{AC030EDB-45E6-4936-B6C9-82696B911FDE}"/>
    <cellStyle name="Calculation 2 2 4 4 2 3 3" xfId="40546" xr:uid="{7949A1D2-FB50-4A26-A6C6-F8AFBDBE818B}"/>
    <cellStyle name="Calculation 2 2 4 4 2 4" xfId="14904" xr:uid="{CC75F8C8-A85A-4883-800D-C1A107192F8A}"/>
    <cellStyle name="Calculation 2 2 4 4 2 4 2" xfId="43414" xr:uid="{323C4B12-5DDD-4321-9025-742F31E24CF7}"/>
    <cellStyle name="Calculation 2 2 4 4 2 5" xfId="31009" xr:uid="{6C5C7984-8457-40FA-8286-517A6829570B}"/>
    <cellStyle name="Calculation 2 2 4 4 2 6" xfId="55934" xr:uid="{D45A9E1C-2304-43A6-A05E-F1691A1B6090}"/>
    <cellStyle name="Calculation 2 2 4 4 3" xfId="4007" xr:uid="{C8622EE8-715A-4911-AF42-468D2683FE48}"/>
    <cellStyle name="Calculation 2 2 4 4 3 2" xfId="38232" xr:uid="{D0A918C1-E708-42F9-A0F5-B5CC89EA51A8}"/>
    <cellStyle name="Calculation 2 2 4 4 4" xfId="23299" xr:uid="{0FB4FFB7-D401-4863-AC75-DF4B9967DDF5}"/>
    <cellStyle name="Calculation 2 2 4 4 5" xfId="49152" xr:uid="{C8EF36DA-1502-48C7-9A64-F42C7225B785}"/>
    <cellStyle name="Calculation 2 2 4 5" xfId="1882" xr:uid="{B02C40A3-A3A3-4B15-8B80-EA6CBB122DA9}"/>
    <cellStyle name="Calculation 2 2 4 5 2" xfId="6198" xr:uid="{06365709-9E67-4011-B103-ABEED0760B6C}"/>
    <cellStyle name="Calculation 2 2 4 5 2 2" xfId="8784" xr:uid="{E1E23EA7-23AD-4307-9E24-B4E7AA01DED0}"/>
    <cellStyle name="Calculation 2 2 4 5 2 2 2" xfId="17773" xr:uid="{11997DA0-9CF8-4F56-89FC-E8CAE0A32D2B}"/>
    <cellStyle name="Calculation 2 2 4 5 2 2 2 2" xfId="27640" xr:uid="{9EC76D6E-890A-49F7-93DD-70754B1A5915}"/>
    <cellStyle name="Calculation 2 2 4 5 2 2 3" xfId="33026" xr:uid="{065373FB-94A8-4F72-9CD2-35102A199E92}"/>
    <cellStyle name="Calculation 2 2 4 5 2 3" xfId="11421" xr:uid="{2BE7F617-3E53-4BE5-856C-CBCFBE7EB1AA}"/>
    <cellStyle name="Calculation 2 2 4 5 2 3 2" xfId="20410" xr:uid="{6A895A22-89DC-4AA7-9B7C-BBC28BCC1D12}"/>
    <cellStyle name="Calculation 2 2 4 5 2 3 2 2" xfId="44021" xr:uid="{ACA5FC87-E21C-4853-926C-73F42CD7FE1D}"/>
    <cellStyle name="Calculation 2 2 4 5 2 3 3" xfId="27181" xr:uid="{2EA8348B-1D50-4B7F-8290-5A28DB00EA89}"/>
    <cellStyle name="Calculation 2 2 4 5 2 4" xfId="15187" xr:uid="{2DBF7B59-3022-4A43-B969-ED9FDD5ACF38}"/>
    <cellStyle name="Calculation 2 2 4 5 2 4 2" xfId="31762" xr:uid="{58A00D71-8309-4BB3-A42F-7AB84572D196}"/>
    <cellStyle name="Calculation 2 2 4 5 2 5" xfId="40728" xr:uid="{08E186A8-F086-4EC0-BE7B-B9BBA4C4A1A5}"/>
    <cellStyle name="Calculation 2 2 4 5 2 6" xfId="57827" xr:uid="{E07CCD9D-2101-435A-A885-94A78567EDF4}"/>
    <cellStyle name="Calculation 2 2 4 5 3" xfId="4319" xr:uid="{1ED8FB99-7C7D-4C56-94D9-C798782B206B}"/>
    <cellStyle name="Calculation 2 2 4 5 3 2" xfId="41751" xr:uid="{9CC568DC-D180-4CD0-A176-E1CF3192647B}"/>
    <cellStyle name="Calculation 2 2 4 5 4" xfId="31385" xr:uid="{3FAE925D-6726-4B54-B8FB-2CCF5EF497B0}"/>
    <cellStyle name="Calculation 2 2 4 5 5" xfId="51045" xr:uid="{835D19F3-CF69-4C45-86A3-57F2FD39A09A}"/>
    <cellStyle name="Calculation 2 2 4 6" xfId="2189" xr:uid="{13D895E5-CF5B-418D-8903-296BE05F35AB}"/>
    <cellStyle name="Calculation 2 2 4 6 2" xfId="6490" xr:uid="{427A7B4A-88D0-41E2-B14E-5E91AD31DCBB}"/>
    <cellStyle name="Calculation 2 2 4 6 2 2" xfId="9076" xr:uid="{95327C1A-29A2-4F70-AA48-3869095D8B3E}"/>
    <cellStyle name="Calculation 2 2 4 6 2 2 2" xfId="18065" xr:uid="{119232B2-600D-4223-9FF5-2A43A8945D03}"/>
    <cellStyle name="Calculation 2 2 4 6 2 2 2 2" xfId="29566" xr:uid="{B4E8A633-E888-44C3-9D92-1628BB18B74F}"/>
    <cellStyle name="Calculation 2 2 4 6 2 2 3" xfId="41477" xr:uid="{9DA6AA0C-FFE1-48D8-8838-2DB74B374DBD}"/>
    <cellStyle name="Calculation 2 2 4 6 2 3" xfId="11713" xr:uid="{B48F1CE8-0544-4EBB-BC2E-68E830B847EB}"/>
    <cellStyle name="Calculation 2 2 4 6 2 3 2" xfId="20702" xr:uid="{A3EB69AC-6887-4BD4-A361-D7315A9FDA05}"/>
    <cellStyle name="Calculation 2 2 4 6 2 3 2 2" xfId="40159" xr:uid="{8A29B7B6-D90A-460D-894B-8D4518A310E7}"/>
    <cellStyle name="Calculation 2 2 4 6 2 3 3" xfId="31110" xr:uid="{17B558FD-D01F-4B16-8BFB-56C8AE9B956A}"/>
    <cellStyle name="Calculation 2 2 4 6 2 4" xfId="15479" xr:uid="{BD01F982-09E3-46CC-A9C2-FE1D02A18587}"/>
    <cellStyle name="Calculation 2 2 4 6 2 4 2" xfId="25929" xr:uid="{64A3A4F1-4BD3-4B0C-83E8-E4B0C1D0DE05}"/>
    <cellStyle name="Calculation 2 2 4 6 2 5" xfId="27948" xr:uid="{8B86B8E4-F20E-4E2D-8161-827BBF59617B}"/>
    <cellStyle name="Calculation 2 2 4 6 2 6" xfId="54100" xr:uid="{1A536725-9C3F-47EB-8F5E-2BED7E8522ED}"/>
    <cellStyle name="Calculation 2 2 4 6 3" xfId="4626" xr:uid="{EC473B46-C118-4567-AD03-2D20F0C8F705}"/>
    <cellStyle name="Calculation 2 2 4 6 3 2" xfId="39810" xr:uid="{E0CFEF3B-F8C8-4276-96FD-30CDE27CC1B4}"/>
    <cellStyle name="Calculation 2 2 4 6 4" xfId="42762" xr:uid="{FB9BFAD9-0CA4-405F-A835-BEC8870234C5}"/>
    <cellStyle name="Calculation 2 2 4 6 5" xfId="47418" xr:uid="{FBA2714B-02B1-4034-9AEC-D3573ACA6987}"/>
    <cellStyle name="Calculation 2 2 4 7" xfId="4926" xr:uid="{35704648-EF5B-44BF-A967-33A4BD572CA1}"/>
    <cellStyle name="Calculation 2 2 4 7 2" xfId="7512" xr:uid="{95DE46AC-14E1-4DCC-A5F0-B01EC39BADA0}"/>
    <cellStyle name="Calculation 2 2 4 7 2 2" xfId="16501" xr:uid="{2ABBF48A-DDB8-408A-BFF0-1069E1B540D5}"/>
    <cellStyle name="Calculation 2 2 4 7 2 2 2" xfId="29793" xr:uid="{800F47B5-8598-4507-9204-4159CA74AABF}"/>
    <cellStyle name="Calculation 2 2 4 7 2 3" xfId="34827" xr:uid="{8A3753C1-E6B8-4FFD-8070-C127F0E626B1}"/>
    <cellStyle name="Calculation 2 2 4 7 3" xfId="10149" xr:uid="{55CA6487-F92D-49B7-B2F1-0A8FE80485B0}"/>
    <cellStyle name="Calculation 2 2 4 7 3 2" xfId="19138" xr:uid="{30B31F0B-1F2F-481B-A74D-245089F5349F}"/>
    <cellStyle name="Calculation 2 2 4 7 3 2 2" xfId="43140" xr:uid="{6A9719CE-9E4B-4551-8813-4DA3B2F24070}"/>
    <cellStyle name="Calculation 2 2 4 7 3 3" xfId="34697" xr:uid="{59878097-A377-42A6-91C9-864A8C0E4E1C}"/>
    <cellStyle name="Calculation 2 2 4 7 4" xfId="13915" xr:uid="{BA3F3D5B-C448-44D2-A2D7-70FED64979A5}"/>
    <cellStyle name="Calculation 2 2 4 7 4 2" xfId="39190" xr:uid="{41E8919C-99C9-4D45-9A32-AE583C0B97F1}"/>
    <cellStyle name="Calculation 2 2 4 7 5" xfId="29171" xr:uid="{E0450FB7-E317-4AD7-91DE-B96FCEA3A90E}"/>
    <cellStyle name="Calculation 2 2 4 7 6" xfId="52702" xr:uid="{F5421F42-30E5-4C40-B1D2-0FF8E6022142}"/>
    <cellStyle name="Calculation 2 2 4 8" xfId="2538" xr:uid="{39EC55C2-009D-4461-AB3B-B52F48479D97}"/>
    <cellStyle name="Calculation 2 2 4 8 2" xfId="43016" xr:uid="{1640B1D3-FB8D-493A-A1EF-DA85CDF1CBD9}"/>
    <cellStyle name="Calculation 2 2 4 9" xfId="25215" xr:uid="{53AA1212-2766-4AEA-AF5B-80FB3A08AB94}"/>
    <cellStyle name="Calculation 2 2 5" xfId="301" xr:uid="{9AE1C718-3993-4D09-B880-75753BF146D0}"/>
    <cellStyle name="Calculation 2 2 5 2" xfId="4704" xr:uid="{02D7C88A-17A2-40C7-AA40-9E66C7F4E448}"/>
    <cellStyle name="Calculation 2 2 5 2 2" xfId="7290" xr:uid="{C08C3F7A-6656-4D34-BED4-CA21AC6E933E}"/>
    <cellStyle name="Calculation 2 2 5 2 2 2" xfId="16279" xr:uid="{A276BD55-D1E2-4BA6-8A43-56E5749645BD}"/>
    <cellStyle name="Calculation 2 2 5 2 2 2 2" xfId="33881" xr:uid="{6FE7CB8A-72B4-41A3-AFFF-74A03F5A9570}"/>
    <cellStyle name="Calculation 2 2 5 2 2 2 3" xfId="56425" xr:uid="{15989D2E-64CF-4333-B584-16BCAB8E3BC4}"/>
    <cellStyle name="Calculation 2 2 5 2 2 3" xfId="28336" xr:uid="{E2A2AA91-6AF5-44CF-A11E-462EB960AF94}"/>
    <cellStyle name="Calculation 2 2 5 2 2 4" xfId="49643" xr:uid="{0A1E5277-2798-48DC-8FD9-0C470C6E15C6}"/>
    <cellStyle name="Calculation 2 2 5 2 3" xfId="9927" xr:uid="{FA34AE91-ECD9-48AB-B56C-DDDBB220C6E5}"/>
    <cellStyle name="Calculation 2 2 5 2 3 2" xfId="18916" xr:uid="{E6E19FB2-6D23-461C-B032-7E943678DB19}"/>
    <cellStyle name="Calculation 2 2 5 2 3 2 2" xfId="24183" xr:uid="{0B3CFAEC-6C91-4657-93E4-D099F643E991}"/>
    <cellStyle name="Calculation 2 2 5 2 3 2 3" xfId="58280" xr:uid="{29872219-D4C7-40F9-BC88-A56CFC5B5EFA}"/>
    <cellStyle name="Calculation 2 2 5 2 3 3" xfId="26500" xr:uid="{0A23181C-3C03-45AB-B29D-A37A4BF72AB8}"/>
    <cellStyle name="Calculation 2 2 5 2 3 4" xfId="51498" xr:uid="{9A0C488C-EFEA-4149-A38B-13417B13F53E}"/>
    <cellStyle name="Calculation 2 2 5 2 4" xfId="13693" xr:uid="{D5841864-8908-4367-94F6-498BB7F8B9AD}"/>
    <cellStyle name="Calculation 2 2 5 2 4 2" xfId="28271" xr:uid="{C0C3EA80-E4D8-4724-BD81-65410438E1D1}"/>
    <cellStyle name="Calculation 2 2 5 2 4 2 2" xfId="54564" xr:uid="{27DE30F4-1DB7-4390-B850-036C0A6E1565}"/>
    <cellStyle name="Calculation 2 2 5 2 4 3" xfId="47760" xr:uid="{569A998B-81BF-47F7-8568-3750637D46C7}"/>
    <cellStyle name="Calculation 2 2 5 2 5" xfId="37355" xr:uid="{4B03D2A7-064D-4641-A855-FFF8ACD0099B}"/>
    <cellStyle name="Calculation 2 2 5 2 5 2" xfId="52974" xr:uid="{D809E95B-29CA-4440-8E20-93C90CEDD18A}"/>
    <cellStyle name="Calculation 2 2 5 2 6" xfId="46146" xr:uid="{7C490910-3057-46D5-A546-5CEAEF9CEDCF}"/>
    <cellStyle name="Calculation 2 2 5 3" xfId="2769" xr:uid="{3228A562-7AE2-48F1-8518-CE2CC2C3906B}"/>
    <cellStyle name="Calculation 2 2 5 3 2" xfId="32403" xr:uid="{C083D4FC-C541-4B59-9133-35C7E2AE827F}"/>
    <cellStyle name="Calculation 2 2 5 3 2 2" xfId="56827" xr:uid="{182F0934-9228-4B61-BA6B-CA590CCD616A}"/>
    <cellStyle name="Calculation 2 2 5 3 2 3" xfId="50045" xr:uid="{72C2FFE6-430D-4102-ACD8-EB5F6F4C0AA0}"/>
    <cellStyle name="Calculation 2 2 5 3 3" xfId="52338" xr:uid="{C1FF0CEE-84EA-41A5-92B0-EBCADA5D00D9}"/>
    <cellStyle name="Calculation 2 2 5 3 3 2" xfId="59119" xr:uid="{5C0AAC9D-81BF-4974-B908-331F34E7B029}"/>
    <cellStyle name="Calculation 2 2 5 3 4" xfId="48162" xr:uid="{D0A8C4BC-2AA9-498B-A465-1A1FD6EE5A71}"/>
    <cellStyle name="Calculation 2 2 5 3 4 2" xfId="54954" xr:uid="{640EFC9A-2BC2-4051-B40B-8B2F02935411}"/>
    <cellStyle name="Calculation 2 2 5 3 5" xfId="53254" xr:uid="{5AEB5C37-F1A9-44A2-85DE-C363DCA14548}"/>
    <cellStyle name="Calculation 2 2 5 3 6" xfId="46548" xr:uid="{1FC2642C-FBC3-446B-B949-CDD3A2502548}"/>
    <cellStyle name="Calculation 2 2 5 4" xfId="32600" xr:uid="{CB900ADB-6EEC-4C74-A439-23C02036C152}"/>
    <cellStyle name="Calculation 2 2 5 4 2" xfId="55953" xr:uid="{BAE32F29-E9C4-4F8E-988F-5D61166C15E3}"/>
    <cellStyle name="Calculation 2 2 5 4 3" xfId="49171" xr:uid="{8C4AA29B-26FD-4AB4-8EA9-35E3EB881BF9}"/>
    <cellStyle name="Calculation 2 2 5 5" xfId="44409" xr:uid="{AED7AA09-B1BD-4BCA-8125-7FD75845C9F4}"/>
    <cellStyle name="Calculation 2 2 5 5 2" xfId="57737" xr:uid="{A3E1B66C-447F-4481-9AFE-8C03D66076F0}"/>
    <cellStyle name="Calculation 2 2 5 5 3" xfId="50955" xr:uid="{2EF1B80F-021C-4E88-9AE6-CED44565B85D}"/>
    <cellStyle name="Calculation 2 2 5 6" xfId="45637" xr:uid="{FC45AF5C-6971-4BB2-8EBC-768D5AFFBCE8}"/>
    <cellStyle name="Calculation 2 2 5 6 2" xfId="54116" xr:uid="{66CB9CE2-7360-4113-B447-74E69594B6BF}"/>
    <cellStyle name="Calculation 2 2 5 7" xfId="52711" xr:uid="{D8112ABE-3C59-4565-82AB-990897DEF246}"/>
    <cellStyle name="Calculation 2 2 6" xfId="650" xr:uid="{CF4763AF-192D-4D82-9705-42C3B8EC16FB}"/>
    <cellStyle name="Calculation 2 2 6 2" xfId="5028" xr:uid="{F05D979E-08C5-498B-B836-29CCD5CF3D10}"/>
    <cellStyle name="Calculation 2 2 6 2 2" xfId="7614" xr:uid="{F3029FC1-1C6F-443A-AC74-F10FF4F638EB}"/>
    <cellStyle name="Calculation 2 2 6 2 2 2" xfId="16603" xr:uid="{12218817-C8EB-43E0-A8AE-1D0D84996109}"/>
    <cellStyle name="Calculation 2 2 6 2 2 2 2" xfId="42415" xr:uid="{0B9AA0CD-2EAF-4AFE-B4BD-C51EF1DDAC09}"/>
    <cellStyle name="Calculation 2 2 6 2 2 2 3" xfId="56461" xr:uid="{C943D62B-CFDD-49CA-9F8B-4C6DBE435E46}"/>
    <cellStyle name="Calculation 2 2 6 2 2 3" xfId="43533" xr:uid="{47E22AC6-03BD-46AB-8179-0E3C5166F7D8}"/>
    <cellStyle name="Calculation 2 2 6 2 2 4" xfId="49679" xr:uid="{F099FDFC-1296-406A-A8FB-62EE61F45FD2}"/>
    <cellStyle name="Calculation 2 2 6 2 3" xfId="10251" xr:uid="{4B3BDECB-7F0C-4844-82F4-9F50CDDF26DC}"/>
    <cellStyle name="Calculation 2 2 6 2 3 2" xfId="19240" xr:uid="{ED21A794-FEA8-4C2F-B050-32878EE96EDB}"/>
    <cellStyle name="Calculation 2 2 6 2 3 2 2" xfId="27783" xr:uid="{6C59C4B8-46BA-4936-90B5-F03C331528AE}"/>
    <cellStyle name="Calculation 2 2 6 2 3 2 3" xfId="58656" xr:uid="{65B22478-6D3F-4718-B655-2961E49EEBC4}"/>
    <cellStyle name="Calculation 2 2 6 2 3 3" xfId="31125" xr:uid="{B033D76F-1921-4B9D-A5D6-1FFD1C436758}"/>
    <cellStyle name="Calculation 2 2 6 2 3 4" xfId="51875" xr:uid="{87BBEED5-61BF-41C3-B533-AD3C3F56C313}"/>
    <cellStyle name="Calculation 2 2 6 2 4" xfId="14017" xr:uid="{5ED08DB9-0334-44F3-8DBD-A76D289F45C2}"/>
    <cellStyle name="Calculation 2 2 6 2 4 2" xfId="22312" xr:uid="{2BD5C195-AEBB-4944-82EB-CAF368E9BD99}"/>
    <cellStyle name="Calculation 2 2 6 2 4 2 2" xfId="54600" xr:uid="{BE3EB3F9-CAAE-441C-81D8-17C682E3BAFD}"/>
    <cellStyle name="Calculation 2 2 6 2 4 3" xfId="47796" xr:uid="{EC077074-913D-4BF7-A359-BB088AFD047D}"/>
    <cellStyle name="Calculation 2 2 6 2 5" xfId="32432" xr:uid="{DE036B2C-FB0F-4A1E-A58C-50B52A34E483}"/>
    <cellStyle name="Calculation 2 2 6 2 5 2" xfId="52995" xr:uid="{078C045C-65DF-4801-A6DD-80A872A3849E}"/>
    <cellStyle name="Calculation 2 2 6 2 6" xfId="46182" xr:uid="{3B2F63C9-40ED-49B8-893C-14AAFE40B2FC}"/>
    <cellStyle name="Calculation 2 2 6 3" xfId="3087" xr:uid="{74C991C7-16C7-440F-A67D-C53A19EDD32E}"/>
    <cellStyle name="Calculation 2 2 6 3 2" xfId="32566" xr:uid="{D0BA1AA7-F0FE-45C6-AE58-0830ED6DD89F}"/>
    <cellStyle name="Calculation 2 2 6 3 2 2" xfId="56863" xr:uid="{64BD987A-4FD2-43CF-A16B-1B8E2E073C4F}"/>
    <cellStyle name="Calculation 2 2 6 3 2 3" xfId="50081" xr:uid="{2395DB0F-8F07-46DF-A6EC-72395F5DE195}"/>
    <cellStyle name="Calculation 2 2 6 3 3" xfId="50867" xr:uid="{34EC7D00-4CED-4DE3-8F66-AC8327854942}"/>
    <cellStyle name="Calculation 2 2 6 3 3 2" xfId="57649" xr:uid="{12A566F3-664E-4D92-8EA2-51EFE05759D5}"/>
    <cellStyle name="Calculation 2 2 6 3 4" xfId="48198" xr:uid="{A0BAFCAD-C081-4AF1-8EEF-799C55105020}"/>
    <cellStyle name="Calculation 2 2 6 3 4 2" xfId="54990" xr:uid="{9FAB6E13-6A2F-4DBF-8236-D8EE1586A4A7}"/>
    <cellStyle name="Calculation 2 2 6 3 5" xfId="53290" xr:uid="{D7137737-B610-492B-A656-227E527870A6}"/>
    <cellStyle name="Calculation 2 2 6 3 6" xfId="46584" xr:uid="{7F65CD4C-32AF-4511-AAD4-7009107EA5C7}"/>
    <cellStyle name="Calculation 2 2 6 4" xfId="29426" xr:uid="{863D51DD-85CC-4710-908D-E0BA4879FA26}"/>
    <cellStyle name="Calculation 2 2 6 4 2" xfId="55989" xr:uid="{12F15AA8-E5DA-48C1-926A-F6C00AC4E9EF}"/>
    <cellStyle name="Calculation 2 2 6 4 3" xfId="49207" xr:uid="{CA9EE395-0FBC-4CF9-A4C5-F7758CF88767}"/>
    <cellStyle name="Calculation 2 2 6 5" xfId="44398" xr:uid="{A9C6C552-3D18-4DE0-9155-CFD4A087F199}"/>
    <cellStyle name="Calculation 2 2 6 5 2" xfId="58383" xr:uid="{8DC5A090-DD74-4C2C-A290-BF5915E1075C}"/>
    <cellStyle name="Calculation 2 2 6 5 3" xfId="51601" xr:uid="{ACB46E60-3B3A-4044-B050-0F213949B126}"/>
    <cellStyle name="Calculation 2 2 6 6" xfId="45673" xr:uid="{CCA2EA43-AA1D-40FB-99E1-BD63C4D9348F}"/>
    <cellStyle name="Calculation 2 2 6 6 2" xfId="54152" xr:uid="{DA2D4500-6409-49C5-A0EF-47AB2B2B6D16}"/>
    <cellStyle name="Calculation 2 2 6 7" xfId="52732" xr:uid="{F3985AA8-E9AF-44F6-8CD9-BE11001AD2A2}"/>
    <cellStyle name="Calculation 2 2 7" xfId="995" xr:uid="{F170C876-E501-4219-8297-C9303B0BD539}"/>
    <cellStyle name="Calculation 2 2 7 2" xfId="5349" xr:uid="{F7F192F1-809B-413B-84BB-6E6C63B1FF68}"/>
    <cellStyle name="Calculation 2 2 7 2 2" xfId="7935" xr:uid="{3B95E6FD-D409-48A2-A6B1-EB433B8F9026}"/>
    <cellStyle name="Calculation 2 2 7 2 2 2" xfId="16924" xr:uid="{D81EEB3B-95A0-4378-8F9F-EF1183B9485F}"/>
    <cellStyle name="Calculation 2 2 7 2 2 2 2" xfId="25605" xr:uid="{0C7E2D77-8DAB-4B6E-B8C2-C8FD6D598889}"/>
    <cellStyle name="Calculation 2 2 7 2 2 2 3" xfId="56497" xr:uid="{CE49EC00-D432-4094-A406-B116FA671109}"/>
    <cellStyle name="Calculation 2 2 7 2 2 3" xfId="35942" xr:uid="{9976F7EC-33EA-43C6-AC18-120857E4029B}"/>
    <cellStyle name="Calculation 2 2 7 2 2 4" xfId="49715" xr:uid="{58A2543A-A3AE-40E9-B8E3-F9FF326DEE82}"/>
    <cellStyle name="Calculation 2 2 7 2 3" xfId="10572" xr:uid="{4E7C8386-A236-4679-9604-92B8AC693FAB}"/>
    <cellStyle name="Calculation 2 2 7 2 3 2" xfId="19561" xr:uid="{F3677506-4D4F-4FF7-82F4-EC120A102535}"/>
    <cellStyle name="Calculation 2 2 7 2 3 2 2" xfId="40405" xr:uid="{B254A579-0213-4114-9718-F3E28210D022}"/>
    <cellStyle name="Calculation 2 2 7 2 3 2 3" xfId="57690" xr:uid="{7230CDDA-0EF6-402B-B8C8-6EA2B8A03A2F}"/>
    <cellStyle name="Calculation 2 2 7 2 3 3" xfId="37836" xr:uid="{54CB88E9-1D93-481D-8ABB-BE360FB1593C}"/>
    <cellStyle name="Calculation 2 2 7 2 3 4" xfId="50908" xr:uid="{FB1F5BEB-9548-429E-A9B0-EA6CDB9115F3}"/>
    <cellStyle name="Calculation 2 2 7 2 4" xfId="14338" xr:uid="{79517028-A82F-4723-9D47-624FFAE6621D}"/>
    <cellStyle name="Calculation 2 2 7 2 4 2" xfId="34041" xr:uid="{EFF612A3-A0ED-4407-86C9-02EB8E5B6D00}"/>
    <cellStyle name="Calculation 2 2 7 2 4 2 2" xfId="54636" xr:uid="{5A946AC4-DD7B-4DF4-8F1C-A644B29D63C9}"/>
    <cellStyle name="Calculation 2 2 7 2 4 3" xfId="47832" xr:uid="{3A6B26C3-0E0E-4507-A937-958FED54906D}"/>
    <cellStyle name="Calculation 2 2 7 2 5" xfId="33535" xr:uid="{B7D1E969-46EF-43EF-9B5B-0B432A6FCA58}"/>
    <cellStyle name="Calculation 2 2 7 2 5 2" xfId="53016" xr:uid="{37B4306B-138F-430E-81AE-9AADBF6E17FC}"/>
    <cellStyle name="Calculation 2 2 7 2 6" xfId="46218" xr:uid="{0C944D1F-745F-4DB2-B924-5F802CB403A7}"/>
    <cellStyle name="Calculation 2 2 7 3" xfId="3432" xr:uid="{7790D40C-EACA-4D34-9DFA-E057C98E0B73}"/>
    <cellStyle name="Calculation 2 2 7 3 2" xfId="40967" xr:uid="{4C75B3EF-E636-48CF-B7E3-673FF56AFA77}"/>
    <cellStyle name="Calculation 2 2 7 3 2 2" xfId="56899" xr:uid="{F5008318-01CE-4088-B21B-D45C4FC237DC}"/>
    <cellStyle name="Calculation 2 2 7 3 2 3" xfId="50117" xr:uid="{7A8A0DB2-8881-4A35-AD5D-A1BC31184D96}"/>
    <cellStyle name="Calculation 2 2 7 3 3" xfId="49427" xr:uid="{2088088A-993C-4FBA-A938-F9EC5E16E3C7}"/>
    <cellStyle name="Calculation 2 2 7 3 3 2" xfId="56209" xr:uid="{FDB9EF81-F6D3-4401-9734-692D202E518D}"/>
    <cellStyle name="Calculation 2 2 7 3 4" xfId="48234" xr:uid="{3D22A493-5CB7-4431-899C-52BF9BE257F4}"/>
    <cellStyle name="Calculation 2 2 7 3 4 2" xfId="55026" xr:uid="{F23BC328-DB5E-4F72-8EAD-15BCBB318D38}"/>
    <cellStyle name="Calculation 2 2 7 3 5" xfId="53326" xr:uid="{3C6ED405-AC73-4C88-8E47-23D9A0ED7753}"/>
    <cellStyle name="Calculation 2 2 7 3 6" xfId="46620" xr:uid="{24005B9F-6181-492F-BA17-A437E49BE221}"/>
    <cellStyle name="Calculation 2 2 7 4" xfId="40886" xr:uid="{6E74015E-B206-4667-B8F3-B747FE69A971}"/>
    <cellStyle name="Calculation 2 2 7 4 2" xfId="56025" xr:uid="{40F2D510-FCF9-4B2C-9D2C-B0742BA6C495}"/>
    <cellStyle name="Calculation 2 2 7 4 3" xfId="49243" xr:uid="{04E5495C-CFD9-450A-A604-5B1D2235DE83}"/>
    <cellStyle name="Calculation 2 2 7 5" xfId="44478" xr:uid="{2064641E-0DA0-4102-9699-B0DB32B83EB1}"/>
    <cellStyle name="Calculation 2 2 7 5 2" xfId="58149" xr:uid="{0557B4EC-B775-42AE-9DFA-5AB15BDD10B9}"/>
    <cellStyle name="Calculation 2 2 7 5 3" xfId="51367" xr:uid="{C77BA875-1CAC-4EFF-98B9-09082886DB91}"/>
    <cellStyle name="Calculation 2 2 7 6" xfId="45709" xr:uid="{F67025A9-E9E0-450E-9E34-39F0D7200D5F}"/>
    <cellStyle name="Calculation 2 2 7 6 2" xfId="54188" xr:uid="{99172C88-18F9-440B-859B-E5F774FEB2B9}"/>
    <cellStyle name="Calculation 2 2 7 7" xfId="52753" xr:uid="{40C24F0E-602C-4301-8B05-4AB0A1F231A3}"/>
    <cellStyle name="Calculation 2 2 8" xfId="1339" xr:uid="{7D9CE77A-5130-4A27-8839-1A4B4EC97BE3}"/>
    <cellStyle name="Calculation 2 2 8 2" xfId="5684" xr:uid="{06989A2F-A97B-463F-824B-F7BAB7D32612}"/>
    <cellStyle name="Calculation 2 2 8 2 2" xfId="8270" xr:uid="{95F7DEAA-1902-4A2B-868D-14B5893CF51F}"/>
    <cellStyle name="Calculation 2 2 8 2 2 2" xfId="17259" xr:uid="{C4A00069-3DB3-4B2F-B54F-0349095F5E8C}"/>
    <cellStyle name="Calculation 2 2 8 2 2 2 2" xfId="25769" xr:uid="{329C8DAE-9E0A-4401-B833-DA6074CF610F}"/>
    <cellStyle name="Calculation 2 2 8 2 2 2 3" xfId="56546" xr:uid="{146B5FAB-C373-4F5E-B532-E4E17BB9737B}"/>
    <cellStyle name="Calculation 2 2 8 2 2 3" xfId="40360" xr:uid="{1D2A4C05-5345-44FF-A0AA-030767074815}"/>
    <cellStyle name="Calculation 2 2 8 2 2 4" xfId="49764" xr:uid="{5045C6F7-A079-4390-8696-F93BBA4E6017}"/>
    <cellStyle name="Calculation 2 2 8 2 3" xfId="10907" xr:uid="{7AFEA0C5-A7A5-4121-8035-0C47A102A6AA}"/>
    <cellStyle name="Calculation 2 2 8 2 3 2" xfId="19896" xr:uid="{5FDF8780-F1F4-4077-ABD7-458C49F142C9}"/>
    <cellStyle name="Calculation 2 2 8 2 3 2 2" xfId="29180" xr:uid="{961C7CD4-0C90-4987-AE55-A3310FD63940}"/>
    <cellStyle name="Calculation 2 2 8 2 3 2 3" xfId="59100" xr:uid="{1864565F-09CF-46F4-AB97-3FC73AD27677}"/>
    <cellStyle name="Calculation 2 2 8 2 3 3" xfId="41610" xr:uid="{7130775F-5DFC-40B8-8CFE-20F2CA488F29}"/>
    <cellStyle name="Calculation 2 2 8 2 3 4" xfId="52319" xr:uid="{3E804C50-DC09-4A6A-88BB-4EA05341906E}"/>
    <cellStyle name="Calculation 2 2 8 2 4" xfId="14673" xr:uid="{02A10D18-57CA-441E-A900-799F962455ED}"/>
    <cellStyle name="Calculation 2 2 8 2 4 2" xfId="37726" xr:uid="{58A91F9A-1EEE-49C8-B572-4396A2A993DB}"/>
    <cellStyle name="Calculation 2 2 8 2 4 2 2" xfId="54682" xr:uid="{2BFFF9DB-3F3C-4D27-B421-F54944A4BDA5}"/>
    <cellStyle name="Calculation 2 2 8 2 4 3" xfId="47881" xr:uid="{5E25B1F1-E6AC-4659-BCF0-41A232F1AA78}"/>
    <cellStyle name="Calculation 2 2 8 2 5" xfId="35149" xr:uid="{3FF6FD2D-2A5F-4E3D-8714-0E3FB4168948}"/>
    <cellStyle name="Calculation 2 2 8 2 5 2" xfId="53042" xr:uid="{6330033C-F83C-48DF-8542-64FE6B67FDC4}"/>
    <cellStyle name="Calculation 2 2 8 2 6" xfId="46267" xr:uid="{BCC23AAC-6BFD-460B-B9CB-0D36581E7699}"/>
    <cellStyle name="Calculation 2 2 8 3" xfId="3776" xr:uid="{90A148E6-F4FA-496B-B1DE-6E00CB511A39}"/>
    <cellStyle name="Calculation 2 2 8 3 2" xfId="41251" xr:uid="{E70C17E4-FBF4-4F1A-9F30-6EE7FBCB9B0B}"/>
    <cellStyle name="Calculation 2 2 8 3 2 2" xfId="56945" xr:uid="{45A14257-4619-48CD-A78B-511A08BD3193}"/>
    <cellStyle name="Calculation 2 2 8 3 2 3" xfId="50163" xr:uid="{EBCFD945-6576-4D47-8B8D-C01EFFBB4648}"/>
    <cellStyle name="Calculation 2 2 8 3 3" xfId="51205" xr:uid="{195D71AC-1291-40F2-A363-7C75659EA5F1}"/>
    <cellStyle name="Calculation 2 2 8 3 3 2" xfId="57987" xr:uid="{2469D388-4FF8-47DF-B772-22726094720C}"/>
    <cellStyle name="Calculation 2 2 8 3 4" xfId="48280" xr:uid="{DE9B2BD9-276D-4869-B74D-F1C3DFC2D5A0}"/>
    <cellStyle name="Calculation 2 2 8 3 4 2" xfId="55072" xr:uid="{D644F139-6BE3-43FD-9016-F5235D2BF82A}"/>
    <cellStyle name="Calculation 2 2 8 3 5" xfId="53372" xr:uid="{37DB5282-8035-48C8-866C-91E3736B8372}"/>
    <cellStyle name="Calculation 2 2 8 3 6" xfId="46666" xr:uid="{060A44A7-105E-4BB2-ABB6-D7E90FA7A472}"/>
    <cellStyle name="Calculation 2 2 8 4" xfId="32930" xr:uid="{15A480F7-BEEF-4BC7-BE0C-A500DA9C3920}"/>
    <cellStyle name="Calculation 2 2 8 4 2" xfId="56074" xr:uid="{ABB1A00F-AC87-4028-9E81-B392EC6FF2F0}"/>
    <cellStyle name="Calculation 2 2 8 4 3" xfId="49292" xr:uid="{5906064B-8FE2-439C-AE5F-E15E5C02F5D1}"/>
    <cellStyle name="Calculation 2 2 8 5" xfId="44395" xr:uid="{1309351C-9A97-4B14-A412-B0052B0513AA}"/>
    <cellStyle name="Calculation 2 2 8 5 2" xfId="58029" xr:uid="{137ABD20-0DBF-4701-85B8-A34FAEC96DB6}"/>
    <cellStyle name="Calculation 2 2 8 5 3" xfId="51247" xr:uid="{ADF91C1C-36D8-41A3-9A7D-DA740C8C2E04}"/>
    <cellStyle name="Calculation 2 2 8 6" xfId="45758" xr:uid="{5CD0EBA1-7CAE-4E55-87A0-C763FA5F713E}"/>
    <cellStyle name="Calculation 2 2 8 6 2" xfId="54234" xr:uid="{1FC8A499-3922-4384-AA50-CF838AEF3F49}"/>
    <cellStyle name="Calculation 2 2 8 7" xfId="52779" xr:uid="{E536B499-D0D5-4039-9E1E-B69674820F4B}"/>
    <cellStyle name="Calculation 2 2 9" xfId="1631" xr:uid="{655FA948-3FBE-43D0-83C1-31FC8404F13C}"/>
    <cellStyle name="Calculation 2 2 9 2" xfId="5967" xr:uid="{AA344340-F8E8-42BD-B5B0-F14FCD9F9CDF}"/>
    <cellStyle name="Calculation 2 2 9 2 2" xfId="8553" xr:uid="{BACB4FB6-8780-4004-BE0F-5540CB8B6318}"/>
    <cellStyle name="Calculation 2 2 9 2 2 2" xfId="17542" xr:uid="{C6433C78-21F8-4A44-B6F9-49ECDC88C150}"/>
    <cellStyle name="Calculation 2 2 9 2 2 2 2" xfId="22613" xr:uid="{31D6EF58-7FC7-4293-8DE9-80AD6F11CEFA}"/>
    <cellStyle name="Calculation 2 2 9 2 2 2 3" xfId="56586" xr:uid="{253F1256-2238-4FFB-AF07-32460DA9E97E}"/>
    <cellStyle name="Calculation 2 2 9 2 2 3" xfId="34367" xr:uid="{A62F600E-F2B0-4E60-89D8-2106B83349FD}"/>
    <cellStyle name="Calculation 2 2 9 2 2 4" xfId="49804" xr:uid="{EC4DDF38-9A66-4431-B5FC-3D61E0575FC2}"/>
    <cellStyle name="Calculation 2 2 9 2 3" xfId="11190" xr:uid="{FC4782ED-60F7-4E7C-B11F-3EEAC9AD7599}"/>
    <cellStyle name="Calculation 2 2 9 2 3 2" xfId="20179" xr:uid="{215E65CE-EC2C-4658-B9B2-8502E4CBB793}"/>
    <cellStyle name="Calculation 2 2 9 2 3 2 2" xfId="40985" xr:uid="{0E6BCDAF-F46D-47E1-9D6A-C89A44FF2091}"/>
    <cellStyle name="Calculation 2 2 9 2 3 2 3" xfId="57668" xr:uid="{CED402AE-DEB1-48C3-86D1-2531EBF2BA26}"/>
    <cellStyle name="Calculation 2 2 9 2 3 3" xfId="40453" xr:uid="{24815103-0BF5-4C9E-B90E-0A978B34E998}"/>
    <cellStyle name="Calculation 2 2 9 2 3 4" xfId="50886" xr:uid="{EB45C090-BBF0-498E-83A2-DB03DB407BE2}"/>
    <cellStyle name="Calculation 2 2 9 2 4" xfId="14956" xr:uid="{DDB0B829-DE89-45DC-AC46-A785C92E2EC0}"/>
    <cellStyle name="Calculation 2 2 9 2 4 2" xfId="34868" xr:uid="{8994ADAB-693C-4504-831D-A6EDB769364E}"/>
    <cellStyle name="Calculation 2 2 9 2 4 2 2" xfId="54719" xr:uid="{B4D66308-CB1C-4A65-A86D-A3C4CF3DFBF7}"/>
    <cellStyle name="Calculation 2 2 9 2 4 3" xfId="47921" xr:uid="{1BD23C5A-3949-4188-ADE3-80B12774959B}"/>
    <cellStyle name="Calculation 2 2 9 2 5" xfId="25203" xr:uid="{8548567B-C52A-491E-8985-FE6DEC328CD3}"/>
    <cellStyle name="Calculation 2 2 9 2 5 2" xfId="53063" xr:uid="{F853D782-A725-4660-AC23-B285D93A483C}"/>
    <cellStyle name="Calculation 2 2 9 2 6" xfId="46307" xr:uid="{B3D1179C-12E0-4897-974E-B3134D05908D}"/>
    <cellStyle name="Calculation 2 2 9 3" xfId="4068" xr:uid="{5F77AEFA-0381-429F-965D-01505884DDCF}"/>
    <cellStyle name="Calculation 2 2 9 3 2" xfId="38746" xr:uid="{599F9925-823E-4AE7-8957-B0B1E7427B79}"/>
    <cellStyle name="Calculation 2 2 9 3 2 2" xfId="56982" xr:uid="{5B2B515C-E2E4-4ACC-B8B5-F72ACEFD5E5A}"/>
    <cellStyle name="Calculation 2 2 9 3 2 3" xfId="50200" xr:uid="{5A912A3D-71B1-40E9-BD2E-E08909DA85D8}"/>
    <cellStyle name="Calculation 2 2 9 3 3" xfId="51518" xr:uid="{8DF7A745-614A-49BF-8A06-8B9F1059CC72}"/>
    <cellStyle name="Calculation 2 2 9 3 3 2" xfId="58300" xr:uid="{20198E69-058A-44FF-A30B-E4244959B059}"/>
    <cellStyle name="Calculation 2 2 9 3 4" xfId="48317" xr:uid="{B26BC14D-9953-46E0-8DC9-88FB3E02C60A}"/>
    <cellStyle name="Calculation 2 2 9 3 4 2" xfId="55109" xr:uid="{0754B2D9-798B-41DC-9178-21A40A863B06}"/>
    <cellStyle name="Calculation 2 2 9 3 5" xfId="53409" xr:uid="{2DA5D518-2E94-424C-B313-B229705BCBBE}"/>
    <cellStyle name="Calculation 2 2 9 3 6" xfId="46703" xr:uid="{04F95501-91F5-422D-8063-C8B014BD1921}"/>
    <cellStyle name="Calculation 2 2 9 4" xfId="29325" xr:uid="{B4BB840A-DA96-4955-9827-FE2102394CC5}"/>
    <cellStyle name="Calculation 2 2 9 4 2" xfId="56114" xr:uid="{C96428D4-79F0-496F-8883-972DDF7628FD}"/>
    <cellStyle name="Calculation 2 2 9 4 3" xfId="49332" xr:uid="{95102C8A-5A1C-47DE-A6DC-DF1DC7558774}"/>
    <cellStyle name="Calculation 2 2 9 5" xfId="44546" xr:uid="{599A3D64-77CD-4845-BB60-58D23068FC7A}"/>
    <cellStyle name="Calculation 2 2 9 5 2" xfId="58030" xr:uid="{4120F811-DAC1-4828-BF87-7FAD04218E1E}"/>
    <cellStyle name="Calculation 2 2 9 5 3" xfId="51248" xr:uid="{D6BEF794-DF2D-4135-8593-73901571911A}"/>
    <cellStyle name="Calculation 2 2 9 6" xfId="45798" xr:uid="{48D8D3F7-56B0-45A2-B42B-6CF80005C3C6}"/>
    <cellStyle name="Calculation 2 2 9 6 2" xfId="54271" xr:uid="{F81E23E7-05BF-4D1A-9B55-6EB7C427D2D8}"/>
    <cellStyle name="Calculation 2 2 9 7" xfId="52800" xr:uid="{83ABC2E5-6FD2-43D9-A1CA-67674479F357}"/>
    <cellStyle name="Calculation 2 20" xfId="36302" xr:uid="{BF26D4D4-6A67-4D4F-958D-B89868722898}"/>
    <cellStyle name="Calculation 2 20 2" xfId="44841" xr:uid="{873A9C1B-5EEF-419A-B151-D9F9A9B0DC11}"/>
    <cellStyle name="Calculation 2 20 2 2" xfId="57106" xr:uid="{140BE6F7-638C-4592-B0A6-4B73B9BE7A19}"/>
    <cellStyle name="Calculation 2 20 2 3" xfId="50324" xr:uid="{72E546A5-E7F8-4FF9-B05C-DEF98B209BD4}"/>
    <cellStyle name="Calculation 2 20 3" xfId="51928" xr:uid="{A387FF0D-466E-460B-AD10-73E30BDF5421}"/>
    <cellStyle name="Calculation 2 20 3 2" xfId="58709" xr:uid="{9BDA4715-16B2-45F3-97AF-ACAB1A331D83}"/>
    <cellStyle name="Calculation 2 20 4" xfId="51113" xr:uid="{C4DECC2E-DFC8-4C0D-AD3E-77D574E97203}"/>
    <cellStyle name="Calculation 2 20 4 2" xfId="57895" xr:uid="{7C2EABC4-4C85-4E27-8152-BAE42AD32A9F}"/>
    <cellStyle name="Calculation 2 20 5" xfId="48441" xr:uid="{B95B4662-480E-4D51-B1BF-BD8B76714B61}"/>
    <cellStyle name="Calculation 2 20 5 2" xfId="55233" xr:uid="{B6440D2B-E8E1-41BA-BCBF-8370A174BE7F}"/>
    <cellStyle name="Calculation 2 20 6" xfId="53519" xr:uid="{F46623D7-7EFD-4FE2-BF44-DE9C2757AC63}"/>
    <cellStyle name="Calculation 2 20 7" xfId="46827" xr:uid="{E0540739-B1E8-49DC-AAFE-308F19F222C2}"/>
    <cellStyle name="Calculation 2 21" xfId="44873" xr:uid="{B0788AC8-1802-466F-9A83-9CABFCEBCEE3}"/>
    <cellStyle name="Calculation 2 21 2" xfId="50497" xr:uid="{9CCC95D5-E036-4068-9948-48330DB73FD8}"/>
    <cellStyle name="Calculation 2 21 2 2" xfId="57279" xr:uid="{823A4A57-3662-4272-8405-191C00F17A86}"/>
    <cellStyle name="Calculation 2 21 3" xfId="52099" xr:uid="{35D8DA4A-2F99-4320-97B0-F19AB2A5EFB2}"/>
    <cellStyle name="Calculation 2 21 3 2" xfId="58880" xr:uid="{7EB0A939-5A12-439A-B7DA-8C41B2FCBC52}"/>
    <cellStyle name="Calculation 2 21 4" xfId="49581" xr:uid="{1A13C196-2B8A-4A3A-83AE-36FEC6B5D3EC}"/>
    <cellStyle name="Calculation 2 21 4 2" xfId="56363" xr:uid="{E4CE7E80-4CB3-48FD-BCFD-814EB38F61D1}"/>
    <cellStyle name="Calculation 2 21 5" xfId="48614" xr:uid="{0F30CE7C-A7E0-46F7-8EE5-8D7BC97ECC1E}"/>
    <cellStyle name="Calculation 2 21 5 2" xfId="55403" xr:uid="{F9536333-EB0C-4362-8CC8-AB1AA4E7ED95}"/>
    <cellStyle name="Calculation 2 21 6" xfId="53689" xr:uid="{60C23853-828F-4FF9-AA99-4CA1168F8232}"/>
    <cellStyle name="Calculation 2 21 7" xfId="47000" xr:uid="{234A3001-1EA7-4183-BDC1-3895EE37ED4A}"/>
    <cellStyle name="Calculation 2 22" xfId="44928" xr:uid="{002499F1-B5CA-4FE2-B4DC-A56C4E53C909}"/>
    <cellStyle name="Calculation 2 22 2" xfId="50498" xr:uid="{340DAC35-CF3B-4947-8DD2-D10C8DD33034}"/>
    <cellStyle name="Calculation 2 22 2 2" xfId="57280" xr:uid="{F2191F28-509F-4090-8849-282ACE2CE26E}"/>
    <cellStyle name="Calculation 2 22 3" xfId="52100" xr:uid="{9F7E8652-7C1A-46AA-8C43-5B5880DB7A27}"/>
    <cellStyle name="Calculation 2 22 3 2" xfId="58881" xr:uid="{FD96CDE9-62B0-45E3-9C77-DAC98DE7A2E1}"/>
    <cellStyle name="Calculation 2 22 4" xfId="48980" xr:uid="{F6376184-4830-48D1-BA46-63EE8614E160}"/>
    <cellStyle name="Calculation 2 22 4 2" xfId="55763" xr:uid="{8E0674D8-2B05-426B-B765-45FC7738E493}"/>
    <cellStyle name="Calculation 2 22 5" xfId="48615" xr:uid="{AE5A2165-772C-4273-A9CF-FDBC381D450C}"/>
    <cellStyle name="Calculation 2 22 5 2" xfId="55404" xr:uid="{2F79C6C1-FFED-4389-A856-A1D85A69937F}"/>
    <cellStyle name="Calculation 2 22 6" xfId="53690" xr:uid="{0AD51643-F63A-44B6-8082-4AC62BFAAD0E}"/>
    <cellStyle name="Calculation 2 22 7" xfId="47001" xr:uid="{C36554F9-FF28-42D0-8C79-538E888BC5BB}"/>
    <cellStyle name="Calculation 2 23" xfId="44925" xr:uid="{4CC11217-4754-4EFF-896D-36A724E02543}"/>
    <cellStyle name="Calculation 2 23 2" xfId="50523" xr:uid="{9FE66FF2-7A5D-4E03-A363-B95E1C3F1EE7}"/>
    <cellStyle name="Calculation 2 23 2 2" xfId="57305" xr:uid="{FBB3A62A-699D-4F10-9636-14C660CDD303}"/>
    <cellStyle name="Calculation 2 23 3" xfId="52125" xr:uid="{A2323723-7642-4A11-A7E8-9627AA81AF72}"/>
    <cellStyle name="Calculation 2 23 3 2" xfId="58906" xr:uid="{E40A7792-BB69-4EBA-A827-350814D05C8C}"/>
    <cellStyle name="Calculation 2 23 4" xfId="49007" xr:uid="{9F9C9C0D-7FFC-46FC-A566-F806D8A010C0}"/>
    <cellStyle name="Calculation 2 23 4 2" xfId="55790" xr:uid="{F99B098F-9336-4408-BC0C-B31FDAEBCBFC}"/>
    <cellStyle name="Calculation 2 23 5" xfId="48640" xr:uid="{3E8C6425-E36B-4DA9-8AE5-3BCC7ADC0097}"/>
    <cellStyle name="Calculation 2 23 5 2" xfId="55429" xr:uid="{62205BA5-01F5-4906-8E80-EB705AEE21CC}"/>
    <cellStyle name="Calculation 2 23 6" xfId="53715" xr:uid="{EBE51DDF-7B4E-4327-87EC-380F858AF5BE}"/>
    <cellStyle name="Calculation 2 23 7" xfId="47026" xr:uid="{6680B6B8-C995-4C2A-A0DC-AA3BBB5FFED2}"/>
    <cellStyle name="Calculation 2 24" xfId="45029" xr:uid="{3871CB84-648D-4001-8EEF-B830B522E3AF}"/>
    <cellStyle name="Calculation 2 24 2" xfId="50638" xr:uid="{F4EA5F21-DACF-479F-8AF9-17540B96E536}"/>
    <cellStyle name="Calculation 2 24 2 2" xfId="57420" xr:uid="{92CF9019-4B12-47FD-BFD6-A8C7E15D6526}"/>
    <cellStyle name="Calculation 2 24 3" xfId="52452" xr:uid="{CDAF6CD4-E4F8-4AE2-9CCE-F90C2E157E1E}"/>
    <cellStyle name="Calculation 2 24 3 2" xfId="59233" xr:uid="{7EB4D11E-1050-4B9E-8A7E-851523642A05}"/>
    <cellStyle name="Calculation 2 24 4" xfId="48755" xr:uid="{A02936EA-7E38-489E-83D7-FB4AF74F69E2}"/>
    <cellStyle name="Calculation 2 24 4 2" xfId="55544" xr:uid="{62BAD76C-6835-4093-B6EE-7D0491FC5FEB}"/>
    <cellStyle name="Calculation 2 24 5" xfId="53830" xr:uid="{900EB0DE-F02C-4AEB-B3B6-E48F86370CD8}"/>
    <cellStyle name="Calculation 2 24 6" xfId="47141" xr:uid="{4FE220A6-C8FE-47FE-8E39-EDE7B6CED575}"/>
    <cellStyle name="Calculation 2 25" xfId="45082" xr:uid="{2C98EA68-9DCE-4C69-900F-867555D16D54}"/>
    <cellStyle name="Calculation 2 25 2" xfId="50572" xr:uid="{0F2EBB18-BA87-4AAD-9C5C-E87F7374F6A4}"/>
    <cellStyle name="Calculation 2 25 2 2" xfId="57354" xr:uid="{1C942507-28FE-4339-BAA6-19D81A57A951}"/>
    <cellStyle name="Calculation 2 25 3" xfId="52386" xr:uid="{F72DBAE4-62D8-4E12-BDF4-2111F62766CD}"/>
    <cellStyle name="Calculation 2 25 3 2" xfId="59167" xr:uid="{5D3C952D-8C5E-4EA6-B2C9-5607BE62DB50}"/>
    <cellStyle name="Calculation 2 25 4" xfId="48689" xr:uid="{9131CC7D-1315-4504-A940-730C4F48F0BF}"/>
    <cellStyle name="Calculation 2 25 4 2" xfId="55478" xr:uid="{39DB3453-8EAE-452D-83C6-3C02118803AF}"/>
    <cellStyle name="Calculation 2 25 5" xfId="53764" xr:uid="{4B186BFD-C006-498A-B1C4-7A77BA0EC872}"/>
    <cellStyle name="Calculation 2 25 6" xfId="47075" xr:uid="{E538F1BD-20A2-476A-A4ED-93CD743D7844}"/>
    <cellStyle name="Calculation 2 26" xfId="45071" xr:uid="{6C838D26-7A43-4EFA-BA19-3F89220640F4}"/>
    <cellStyle name="Calculation 2 26 2" xfId="50600" xr:uid="{11DEF7B4-27B4-4737-A83B-BD1AE3B48FB8}"/>
    <cellStyle name="Calculation 2 26 2 2" xfId="57382" xr:uid="{F690B3B4-37B2-424D-812B-DC7BAE42C97F}"/>
    <cellStyle name="Calculation 2 26 3" xfId="52414" xr:uid="{5C1D0FA5-B940-4E40-B731-A74407274F08}"/>
    <cellStyle name="Calculation 2 26 3 2" xfId="59195" xr:uid="{40069948-53E5-4A89-BCB9-BB1DB5F46D35}"/>
    <cellStyle name="Calculation 2 26 4" xfId="48717" xr:uid="{5D9DFEBC-C916-4385-8286-1F1E9BEFC0F7}"/>
    <cellStyle name="Calculation 2 26 4 2" xfId="55506" xr:uid="{F733EFC4-8414-4CAD-A711-B28F264D5124}"/>
    <cellStyle name="Calculation 2 26 5" xfId="53792" xr:uid="{D1FB474C-2225-4BF6-B461-2B04EDE920D7}"/>
    <cellStyle name="Calculation 2 26 6" xfId="47103" xr:uid="{F10D1292-2C8B-4952-AC37-70FF2127534C}"/>
    <cellStyle name="Calculation 2 27" xfId="45159" xr:uid="{B8E998DB-0E9C-4C28-A6FF-4915F699674F}"/>
    <cellStyle name="Calculation 2 27 2" xfId="50690" xr:uid="{9169F49B-AC27-475A-976B-67104C41C204}"/>
    <cellStyle name="Calculation 2 27 2 2" xfId="57472" xr:uid="{BDCA7A3A-7D3E-4C6E-8DD1-3F04306F9E4A}"/>
    <cellStyle name="Calculation 2 27 3" xfId="52501" xr:uid="{2E9BFFA9-0969-40E5-9801-4AE651232D53}"/>
    <cellStyle name="Calculation 2 27 3 2" xfId="59282" xr:uid="{5F7AC67E-5530-4713-B6EB-2A23530183DB}"/>
    <cellStyle name="Calculation 2 27 4" xfId="48805" xr:uid="{F6D32503-5ED8-45F1-997D-522EE9485543}"/>
    <cellStyle name="Calculation 2 27 4 2" xfId="55591" xr:uid="{7CB418EA-AE0D-4B94-8492-E800A2AA1FDC}"/>
    <cellStyle name="Calculation 2 27 5" xfId="53879" xr:uid="{827C31B2-F2D9-4164-AE43-A1697D0CD282}"/>
    <cellStyle name="Calculation 2 27 6" xfId="47193" xr:uid="{5C85B43C-64C5-4480-839C-4961876808AC}"/>
    <cellStyle name="Calculation 2 28" xfId="45256" xr:uid="{BAB2E131-2495-4E99-8D39-5FF764D9EFF4}"/>
    <cellStyle name="Calculation 2 28 2" xfId="50713" xr:uid="{22155848-FECE-47CA-810D-CA0FA9E8B82B}"/>
    <cellStyle name="Calculation 2 28 2 2" xfId="57495" xr:uid="{A68F96B4-88FF-44DB-843B-E641CABCB60B}"/>
    <cellStyle name="Calculation 2 28 3" xfId="52524" xr:uid="{A4160928-3143-4A98-A938-986F1AB6EE3B}"/>
    <cellStyle name="Calculation 2 28 3 2" xfId="59305" xr:uid="{766CED45-1AC4-4AB3-996C-2CAA2E8C3675}"/>
    <cellStyle name="Calculation 2 28 4" xfId="48825" xr:uid="{D9D5C633-D80C-4690-B5D6-D0C39C0BE18A}"/>
    <cellStyle name="Calculation 2 28 4 2" xfId="55610" xr:uid="{99BACCE0-1A63-410A-A06F-E19FE81AA2B1}"/>
    <cellStyle name="Calculation 2 28 5" xfId="53902" xr:uid="{F87BF464-5E1B-492B-B16E-A3C023504A93}"/>
    <cellStyle name="Calculation 2 28 6" xfId="47216" xr:uid="{C7090FC8-0D2F-4637-BC04-1FA682E57248}"/>
    <cellStyle name="Calculation 2 29" xfId="45217" xr:uid="{81F86FB7-D624-4835-A8D6-67D690BA248B}"/>
    <cellStyle name="Calculation 2 29 2" xfId="50759" xr:uid="{C202FB7D-716E-492F-B02A-5040365C9B0F}"/>
    <cellStyle name="Calculation 2 29 2 2" xfId="57541" xr:uid="{2938F7FA-F6A8-458E-BE48-FA030497024E}"/>
    <cellStyle name="Calculation 2 29 3" xfId="52568" xr:uid="{90E95B50-DCC5-439B-9299-1DE2DB4645FE}"/>
    <cellStyle name="Calculation 2 29 3 2" xfId="59349" xr:uid="{9228A777-C6FF-46D5-84A2-C04EEF2528AA}"/>
    <cellStyle name="Calculation 2 29 4" xfId="53946" xr:uid="{1B1AC1E2-6C0A-4CEF-BE59-D4AA1D6D4A7A}"/>
    <cellStyle name="Calculation 2 29 5" xfId="47263" xr:uid="{8515F9F6-9B9E-4C18-979F-E8C465069ACD}"/>
    <cellStyle name="Calculation 2 3" xfId="252" xr:uid="{F4B3FA3A-A165-414B-804F-96A976ECCB41}"/>
    <cellStyle name="Calculation 2 3 10" xfId="6554" xr:uid="{398DA894-AF20-4EE4-92FB-7E6003B34252}"/>
    <cellStyle name="Calculation 2 3 10 2" xfId="11772" xr:uid="{48E8647B-C6D1-4220-B8E7-CCFAE282B1E3}"/>
    <cellStyle name="Calculation 2 3 10 2 2" xfId="20761" xr:uid="{F6C80F43-0F8F-4AE8-806D-7BAAC31FD74B}"/>
    <cellStyle name="Calculation 2 3 10 2 2 2" xfId="32658" xr:uid="{1FA0A71A-D026-4678-A0B7-F682C0FFE199}"/>
    <cellStyle name="Calculation 2 3 10 2 2 2 2" xfId="56628" xr:uid="{BDEBB76F-D8AF-4BDA-80AF-85590B6DED8F}"/>
    <cellStyle name="Calculation 2 3 10 2 2 3" xfId="49846" xr:uid="{032DC0F8-10EE-4610-9F06-59024BBD7255}"/>
    <cellStyle name="Calculation 2 3 10 2 3" xfId="43954" xr:uid="{502CCA0C-0B47-4B03-AEF5-19E9B9BFAF6B}"/>
    <cellStyle name="Calculation 2 3 10 2 3 2" xfId="57958" xr:uid="{BFB2F0BE-88AD-4E87-B67B-74EEA2782EAF}"/>
    <cellStyle name="Calculation 2 3 10 2 3 3" xfId="51176" xr:uid="{A62038EF-A98C-488E-BDEF-D28A620C881A}"/>
    <cellStyle name="Calculation 2 3 10 2 4" xfId="47963" xr:uid="{050EC8ED-C5C7-4259-B1D6-B3F343057E1B}"/>
    <cellStyle name="Calculation 2 3 10 2 4 2" xfId="54761" xr:uid="{3A2CC130-A63E-4E22-BB2A-0A937B9F9C1E}"/>
    <cellStyle name="Calculation 2 3 10 2 5" xfId="53087" xr:uid="{108F11D0-D813-45F2-BA82-AB491B5DDDA2}"/>
    <cellStyle name="Calculation 2 3 10 2 6" xfId="46349" xr:uid="{67560694-A05D-41F5-96AC-CC40BD2CBF3B}"/>
    <cellStyle name="Calculation 2 3 10 3" xfId="15543" xr:uid="{DDB19AD7-3AC2-430B-80D6-1709A08F582B}"/>
    <cellStyle name="Calculation 2 3 10 3 2" xfId="31165" xr:uid="{4EE34B7D-3B07-4E18-9C32-B9E8E89D4444}"/>
    <cellStyle name="Calculation 2 3 10 3 2 2" xfId="57024" xr:uid="{D6B01B45-1C64-4280-BF90-A6DEF33CA160}"/>
    <cellStyle name="Calculation 2 3 10 3 2 3" xfId="50242" xr:uid="{9B4D848E-D422-4299-A3A1-84964B701ECE}"/>
    <cellStyle name="Calculation 2 3 10 3 3" xfId="51893" xr:uid="{26F4C5B4-3118-4E37-99C4-99C4A9D8EE6F}"/>
    <cellStyle name="Calculation 2 3 10 3 3 2" xfId="58674" xr:uid="{88DF7A26-7526-4E43-8774-7D2236E24A12}"/>
    <cellStyle name="Calculation 2 3 10 3 4" xfId="48359" xr:uid="{A76D1030-047E-466D-A076-5B2225122165}"/>
    <cellStyle name="Calculation 2 3 10 3 4 2" xfId="55151" xr:uid="{F0D5E70E-EA60-4FCC-A4B2-03CAD48FD9F1}"/>
    <cellStyle name="Calculation 2 3 10 3 5" xfId="53449" xr:uid="{FE33F2EA-B34A-4345-A4E3-BA58E878A2DF}"/>
    <cellStyle name="Calculation 2 3 10 3 6" xfId="46745" xr:uid="{4791637C-9730-44CE-8F5E-947BCF362163}"/>
    <cellStyle name="Calculation 2 3 10 4" xfId="25044" xr:uid="{F1195D06-22F8-4975-B05C-B74A093FAAAA}"/>
    <cellStyle name="Calculation 2 3 10 4 2" xfId="56156" xr:uid="{A8644A49-1E8E-4FA0-A0D6-BF7B708C0398}"/>
    <cellStyle name="Calculation 2 3 10 4 3" xfId="49374" xr:uid="{3B194199-746F-4BF3-B672-08278A81D233}"/>
    <cellStyle name="Calculation 2 3 10 5" xfId="44538" xr:uid="{4BD2BFE4-3BDD-4316-8EAA-A712565F60CA}"/>
    <cellStyle name="Calculation 2 3 10 5 2" xfId="58532" xr:uid="{A8B21E82-B658-4E96-B041-D4D35EF11646}"/>
    <cellStyle name="Calculation 2 3 10 5 3" xfId="51751" xr:uid="{BB31DBF0-4807-4EAF-8F91-A98334A9B647}"/>
    <cellStyle name="Calculation 2 3 10 6" xfId="47494" xr:uid="{40959F64-7EF0-4EBF-A0EE-0E99D4FC414B}"/>
    <cellStyle name="Calculation 2 3 10 6 2" xfId="54313" xr:uid="{21ECA2DB-692E-489B-AB20-E15E669EF806}"/>
    <cellStyle name="Calculation 2 3 10 7" xfId="52820" xr:uid="{4CEFB080-435D-426A-87A5-30822937E702}"/>
    <cellStyle name="Calculation 2 3 10 8" xfId="45886" xr:uid="{783284F9-B697-40DA-B790-CB815FCBD185}"/>
    <cellStyle name="Calculation 2 3 11" xfId="9135" xr:uid="{CBC4E06D-F853-4AE1-9832-A930ED3EEFC1}"/>
    <cellStyle name="Calculation 2 3 11 2" xfId="18124" xr:uid="{9649116C-74C5-453D-A224-70D9A6BE68CF}"/>
    <cellStyle name="Calculation 2 3 11 2 2" xfId="43293" xr:uid="{08E87E6E-6B3D-4863-9A3D-F8748B9AD30E}"/>
    <cellStyle name="Calculation 2 3 11 2 2 2" xfId="56667" xr:uid="{9F304B83-66DB-406E-A7CC-E04053A08246}"/>
    <cellStyle name="Calculation 2 3 11 2 2 3" xfId="49885" xr:uid="{0DC4C263-64BD-4E81-96B9-57F07E463F3A}"/>
    <cellStyle name="Calculation 2 3 11 2 3" xfId="49440" xr:uid="{6D193C63-FD35-45C8-9360-F4D4EA8DE8B5}"/>
    <cellStyle name="Calculation 2 3 11 2 3 2" xfId="56222" xr:uid="{76402BB0-6481-4FC5-8E8F-BE929BDDF722}"/>
    <cellStyle name="Calculation 2 3 11 2 4" xfId="48002" xr:uid="{8D1B18D9-CF75-4411-A28D-1776F9B36128}"/>
    <cellStyle name="Calculation 2 3 11 2 4 2" xfId="54797" xr:uid="{D32632D7-E5BB-4F5E-A772-1FBA67C4F886}"/>
    <cellStyle name="Calculation 2 3 11 2 5" xfId="53108" xr:uid="{9FAF1C65-462F-4AC5-A428-AFA0BA8C36C5}"/>
    <cellStyle name="Calculation 2 3 11 2 6" xfId="46388" xr:uid="{71A06480-8C61-4AFD-B924-E6671F96861A}"/>
    <cellStyle name="Calculation 2 3 11 3" xfId="41781" xr:uid="{3EE81948-FC35-4D0B-8D86-7F7BA54BB5C7}"/>
    <cellStyle name="Calculation 2 3 11 3 2" xfId="50278" xr:uid="{098AF980-9728-425D-916D-59464FC37A24}"/>
    <cellStyle name="Calculation 2 3 11 3 2 2" xfId="57060" xr:uid="{2F41EE32-A5E8-4653-A15F-C153E6B04D7E}"/>
    <cellStyle name="Calculation 2 3 11 3 3" xfId="50804" xr:uid="{EE9CECBA-A0CC-4E9D-8E9E-77E998E286C1}"/>
    <cellStyle name="Calculation 2 3 11 3 3 2" xfId="57586" xr:uid="{B2CE5C30-E0C8-4D25-A269-7FE41988EDB5}"/>
    <cellStyle name="Calculation 2 3 11 3 4" xfId="48395" xr:uid="{C131EED8-978E-4B3B-8B91-D613DBAD084B}"/>
    <cellStyle name="Calculation 2 3 11 3 4 2" xfId="55187" xr:uid="{66F852BF-817C-4E2B-9150-C546F96263CE}"/>
    <cellStyle name="Calculation 2 3 11 3 5" xfId="53476" xr:uid="{E44758D8-852B-4A93-A1C5-F4B552E904F6}"/>
    <cellStyle name="Calculation 2 3 11 3 6" xfId="46781" xr:uid="{2D6DF1FA-07CE-4BE4-8C08-165706373C71}"/>
    <cellStyle name="Calculation 2 3 11 4" xfId="44598" xr:uid="{3CCC8150-D66A-4E57-9087-50DD4CA323C0}"/>
    <cellStyle name="Calculation 2 3 11 4 2" xfId="56195" xr:uid="{B20281B2-A077-4C90-910A-1010DCB6E2AE}"/>
    <cellStyle name="Calculation 2 3 11 4 3" xfId="49413" xr:uid="{E20C811E-CA63-4209-9355-29A791E52A51}"/>
    <cellStyle name="Calculation 2 3 11 5" xfId="51014" xr:uid="{4C8227D5-41AC-409C-B0A2-A3B4239F8D0F}"/>
    <cellStyle name="Calculation 2 3 11 5 2" xfId="57796" xr:uid="{1A2AE09A-CE38-4A17-A73C-811E5800C9CE}"/>
    <cellStyle name="Calculation 2 3 11 6" xfId="47533" xr:uid="{F229339C-6190-4811-98B8-376DA78CE782}"/>
    <cellStyle name="Calculation 2 3 11 6 2" xfId="54349" xr:uid="{7FDF98D8-034C-4E42-A1E3-083CD93EE7C6}"/>
    <cellStyle name="Calculation 2 3 11 7" xfId="52841" xr:uid="{46FDEC81-1FE9-455C-A9FB-0E112D76E995}"/>
    <cellStyle name="Calculation 2 3 11 8" xfId="45922" xr:uid="{8DB98A8E-D198-4FE3-9142-A5BE4F4DB495}"/>
    <cellStyle name="Calculation 2 3 12" xfId="9772" xr:uid="{7F4E8D19-DF02-44ED-A632-5A3126AEC011}"/>
    <cellStyle name="Calculation 2 3 12 2" xfId="18761" xr:uid="{FFDB248E-38C7-4A18-B31E-1CE3F002F1EE}"/>
    <cellStyle name="Calculation 2 3 12 2 2" xfId="28500" xr:uid="{D1852932-52DF-459E-8EC4-33824CA336A5}"/>
    <cellStyle name="Calculation 2 3 12 2 2 2" xfId="56253" xr:uid="{20217805-F1AC-4375-8B13-F8192C9C2570}"/>
    <cellStyle name="Calculation 2 3 12 2 3" xfId="49471" xr:uid="{153CC8B7-EC3C-4A0C-B296-44431B614E30}"/>
    <cellStyle name="Calculation 2 3 12 3" xfId="26784" xr:uid="{41E45474-50F7-4984-B300-7B113A7F9BBA}"/>
    <cellStyle name="Calculation 2 3 12 3 2" xfId="57669" xr:uid="{91FA7218-4845-4803-B61A-1E98879C4B4D}"/>
    <cellStyle name="Calculation 2 3 12 3 3" xfId="50887" xr:uid="{0A8CD614-1527-4AE7-9284-6E813D4DE925}"/>
    <cellStyle name="Calculation 2 3 12 4" xfId="44643" xr:uid="{1C4CD7B0-CFCA-4709-80DE-93337732F73D}"/>
    <cellStyle name="Calculation 2 3 12 4 2" xfId="54401" xr:uid="{E1868A0C-680E-495D-B9DD-0BBB053AE08E}"/>
    <cellStyle name="Calculation 2 3 12 4 3" xfId="47589" xr:uid="{D1BB14B1-7A87-422C-B6A6-2C4576D26395}"/>
    <cellStyle name="Calculation 2 3 12 5" xfId="52876" xr:uid="{F9B420A8-BE20-4BF8-BE43-454D49D1FD2A}"/>
    <cellStyle name="Calculation 2 3 12 6" xfId="45980" xr:uid="{0A0A5E67-8EB1-4CD0-8CCE-D4BFD00B6132}"/>
    <cellStyle name="Calculation 2 3 13" xfId="2258" xr:uid="{79F20C44-3030-4191-A475-B80626455A11}"/>
    <cellStyle name="Calculation 2 3 13 2" xfId="22721" xr:uid="{55D360CB-7CE1-4EDE-A801-4752544546CE}"/>
    <cellStyle name="Calculation 2 3 13 2 2" xfId="56212" xr:uid="{ED0D4981-9E3D-47CB-A1A0-3D243645DD9C}"/>
    <cellStyle name="Calculation 2 3 13 2 3" xfId="49430" xr:uid="{BF563670-86BD-4A9F-8179-44DA28308A24}"/>
    <cellStyle name="Calculation 2 3 13 3" xfId="44665" xr:uid="{AE86DFD1-7BE7-4913-9588-D59A38035B07}"/>
    <cellStyle name="Calculation 2 3 13 3 2" xfId="59130" xr:uid="{11E8F2FF-8B52-44F0-82DB-4CBC0AFF51F4}"/>
    <cellStyle name="Calculation 2 3 13 3 3" xfId="52349" xr:uid="{8065F21D-DF89-4941-912D-247772DCF493}"/>
    <cellStyle name="Calculation 2 3 13 4" xfId="47550" xr:uid="{27F8F7E3-7402-4EF6-AD69-03B5D408ECA7}"/>
    <cellStyle name="Calculation 2 3 13 4 2" xfId="54363" xr:uid="{F3BEB3EF-A88B-4C15-AA75-4D57CDFBA24D}"/>
    <cellStyle name="Calculation 2 3 13 5" xfId="52849" xr:uid="{6E49015E-5DB7-4304-857D-B72FED86112B}"/>
    <cellStyle name="Calculation 2 3 13 6" xfId="45939" xr:uid="{9F0CA578-D752-4945-AD84-0E7C59B2EDC8}"/>
    <cellStyle name="Calculation 2 3 14" xfId="13167" xr:uid="{D5973002-5D95-4483-AF1C-832E03CC6B5D}"/>
    <cellStyle name="Calculation 2 3 14 2" xfId="43080" xr:uid="{EB15C85C-E5B4-4B70-919F-5411EB647CFA}"/>
    <cellStyle name="Calculation 2 3 14 2 2" xfId="57140" xr:uid="{F860253E-2436-444E-9E73-214EC1A5A746}"/>
    <cellStyle name="Calculation 2 3 14 2 3" xfId="50358" xr:uid="{040AB5BD-4354-4EED-A87B-60DB001558B8}"/>
    <cellStyle name="Calculation 2 3 14 3" xfId="44748" xr:uid="{2C103D45-5513-48E9-B9FD-5990DD6EC834}"/>
    <cellStyle name="Calculation 2 3 14 3 2" xfId="57689" xr:uid="{C3A40C28-7B83-4020-86B9-C9CCF278363A}"/>
    <cellStyle name="Calculation 2 3 14 3 3" xfId="50907" xr:uid="{CF61D7D8-6796-477F-9126-5705A2284AEC}"/>
    <cellStyle name="Calculation 2 3 14 4" xfId="48475" xr:uid="{FBBA2D1A-136D-4428-BDA8-3C0678F08BF6}"/>
    <cellStyle name="Calculation 2 3 14 4 2" xfId="55267" xr:uid="{2F9B8AEC-DB28-4236-BAE3-C8E2AA8D9F8B}"/>
    <cellStyle name="Calculation 2 3 14 5" xfId="53553" xr:uid="{DDF7E52D-D8DA-4510-8C95-A3E885B0A84A}"/>
    <cellStyle name="Calculation 2 3 14 6" xfId="46861" xr:uid="{24CB30FB-C1C2-4214-9593-A1952169D41F}"/>
    <cellStyle name="Calculation 2 3 15" xfId="38620" xr:uid="{53807A76-816B-453E-8850-55A384AE8597}"/>
    <cellStyle name="Calculation 2 3 15 2" xfId="44741" xr:uid="{C12BE52C-430D-4281-8263-383BCD5A767A}"/>
    <cellStyle name="Calculation 2 3 15 2 2" xfId="57204" xr:uid="{8FC89A50-FD04-458D-83E8-E91348D88A29}"/>
    <cellStyle name="Calculation 2 3 15 2 3" xfId="50422" xr:uid="{1DC3C7F1-E62A-447A-A42F-5B6348B61212}"/>
    <cellStyle name="Calculation 2 3 15 3" xfId="52024" xr:uid="{438EEEF9-C599-41F9-9390-2B2DFBE1AB46}"/>
    <cellStyle name="Calculation 2 3 15 3 2" xfId="58805" xr:uid="{BBE6AB46-37ED-4866-8C7A-ABFE536719BF}"/>
    <cellStyle name="Calculation 2 3 15 4" xfId="51087" xr:uid="{9C620433-E2B9-4138-9C0B-F4960D0B3F06}"/>
    <cellStyle name="Calculation 2 3 15 4 2" xfId="57869" xr:uid="{EF6C580E-2CE2-4324-92EE-B95AB62CE9A3}"/>
    <cellStyle name="Calculation 2 3 15 5" xfId="48539" xr:uid="{27E6CD38-93E2-439A-AE50-A9EB5F915AD2}"/>
    <cellStyle name="Calculation 2 3 15 5 2" xfId="55328" xr:uid="{AB134AA8-112B-4CEE-8C50-96A86AA25DCA}"/>
    <cellStyle name="Calculation 2 3 15 6" xfId="53614" xr:uid="{F1D3F0DA-9DD8-4B78-B567-AC1347E1F79F}"/>
    <cellStyle name="Calculation 2 3 15 7" xfId="46925" xr:uid="{8EF2F0F3-037F-4851-B8CF-E26E56E1CA07}"/>
    <cellStyle name="Calculation 2 3 16" xfId="44822" xr:uid="{8236792D-92B9-4579-AD1C-82DCFF48788E}"/>
    <cellStyle name="Calculation 2 3 16 2" xfId="50456" xr:uid="{35AADA72-0529-4A6A-B773-728226C5756B}"/>
    <cellStyle name="Calculation 2 3 16 2 2" xfId="57238" xr:uid="{9793022A-1EF4-4342-91AE-CEAAC8BB07A5}"/>
    <cellStyle name="Calculation 2 3 16 3" xfId="52058" xr:uid="{6B9257BB-6F1F-4396-91F4-8C7F84001CC6}"/>
    <cellStyle name="Calculation 2 3 16 3 2" xfId="58839" xr:uid="{86C71592-902E-4528-8428-5305FE529FF8}"/>
    <cellStyle name="Calculation 2 3 16 4" xfId="52210" xr:uid="{E0D4CFDD-A966-47A8-B0E3-68E7ADF9C06A}"/>
    <cellStyle name="Calculation 2 3 16 4 2" xfId="58991" xr:uid="{1CE68DF7-B3B1-422B-9501-63D8A6129330}"/>
    <cellStyle name="Calculation 2 3 16 5" xfId="48573" xr:uid="{11BA0D94-5ACB-4006-8713-00AEEDB3CB8F}"/>
    <cellStyle name="Calculation 2 3 16 5 2" xfId="55362" xr:uid="{465D8FD5-7F63-425F-AA27-5C0543BD84ED}"/>
    <cellStyle name="Calculation 2 3 16 6" xfId="53648" xr:uid="{F907AEA1-4732-423D-8A7D-E7C79D1831B2}"/>
    <cellStyle name="Calculation 2 3 16 7" xfId="46959" xr:uid="{5A5CC239-7801-456F-B6F7-A6D6E0449867}"/>
    <cellStyle name="Calculation 2 3 17" xfId="44857" xr:uid="{225B5EC0-FF26-40D8-A93E-5E0B872C0CE0}"/>
    <cellStyle name="Calculation 2 3 17 2" xfId="50484" xr:uid="{AC2899FC-2D9D-44FD-BB24-B9DC546FBD54}"/>
    <cellStyle name="Calculation 2 3 17 2 2" xfId="57266" xr:uid="{BB0FB054-1770-4004-88D4-FF98EF78766B}"/>
    <cellStyle name="Calculation 2 3 17 3" xfId="52086" xr:uid="{4F186477-2AD1-42B8-AC64-7FF25108950D}"/>
    <cellStyle name="Calculation 2 3 17 3 2" xfId="58867" xr:uid="{DB81107E-1BDC-445F-82A7-1E8C0ABCF957}"/>
    <cellStyle name="Calculation 2 3 17 4" xfId="50995" xr:uid="{D7B864CD-CCF5-4448-8245-15ED11561392}"/>
    <cellStyle name="Calculation 2 3 17 4 2" xfId="57777" xr:uid="{B991294A-8713-46B1-9E7F-6B1341E6C2B0}"/>
    <cellStyle name="Calculation 2 3 17 5" xfId="48601" xr:uid="{16C5753C-BC54-4F1F-814C-839EFE560C2E}"/>
    <cellStyle name="Calculation 2 3 17 5 2" xfId="55390" xr:uid="{12A425B9-B1D9-4F80-BDF1-3917B842DDCB}"/>
    <cellStyle name="Calculation 2 3 17 6" xfId="53676" xr:uid="{8D568A2E-27B5-4562-84C1-F0C8A9A084AF}"/>
    <cellStyle name="Calculation 2 3 17 7" xfId="46987" xr:uid="{9E81F767-63A9-4493-957C-4A7F565F01EF}"/>
    <cellStyle name="Calculation 2 3 18" xfId="44888" xr:uid="{B122F88F-7128-4BAD-AB0C-23A542C9F39C}"/>
    <cellStyle name="Calculation 2 3 18 2" xfId="50382" xr:uid="{79B332E0-B24E-456B-9E5E-875553766D79}"/>
    <cellStyle name="Calculation 2 3 18 2 2" xfId="57164" xr:uid="{C7F6926E-E8B8-4E86-B044-F0462FC0EB09}"/>
    <cellStyle name="Calculation 2 3 18 3" xfId="51984" xr:uid="{0C53FC06-DD64-457E-8F82-CAD09E4BF1C6}"/>
    <cellStyle name="Calculation 2 3 18 3 2" xfId="58765" xr:uid="{E38BE6AB-963B-40F8-8983-D2E9A0C16A5D}"/>
    <cellStyle name="Calculation 2 3 18 4" xfId="51090" xr:uid="{DA5D8DC7-6D31-416C-AB95-A31B0312E54C}"/>
    <cellStyle name="Calculation 2 3 18 4 2" xfId="57872" xr:uid="{EC944262-DE00-4401-A876-AB68E4E4DD94}"/>
    <cellStyle name="Calculation 2 3 18 5" xfId="48499" xr:uid="{B656F2E2-C7C4-4052-9BA1-9C1A1F4A6DEC}"/>
    <cellStyle name="Calculation 2 3 18 5 2" xfId="55291" xr:uid="{9876CAEC-B394-48F0-8ACD-E89A54566B20}"/>
    <cellStyle name="Calculation 2 3 18 6" xfId="53577" xr:uid="{467DF986-EF1A-4935-B2A5-D63BDD2F56E1}"/>
    <cellStyle name="Calculation 2 3 18 7" xfId="46885" xr:uid="{8C17131B-C260-46B3-B945-DD22CCC5F8AA}"/>
    <cellStyle name="Calculation 2 3 19" xfId="44960" xr:uid="{84448B9B-7CC3-4CEC-8A62-DFE08B492BBE}"/>
    <cellStyle name="Calculation 2 3 19 2" xfId="50530" xr:uid="{8B2D33A0-F874-428B-83CB-004E0C7C1E21}"/>
    <cellStyle name="Calculation 2 3 19 2 2" xfId="57312" xr:uid="{EA398567-B261-4AF0-A3BC-B4744D8AF3A8}"/>
    <cellStyle name="Calculation 2 3 19 3" xfId="52132" xr:uid="{AA00C9AC-EDA7-4B74-9012-4D19070DBC15}"/>
    <cellStyle name="Calculation 2 3 19 3 2" xfId="58913" xr:uid="{66FA2F80-CFA7-4E90-A259-2AFD6B630162}"/>
    <cellStyle name="Calculation 2 3 19 4" xfId="50397" xr:uid="{FEB3867E-76D6-4448-A15A-3E77A37888F0}"/>
    <cellStyle name="Calculation 2 3 19 4 2" xfId="57179" xr:uid="{A60E1283-FC7D-4DF4-830C-BA77910D3F8D}"/>
    <cellStyle name="Calculation 2 3 19 5" xfId="48647" xr:uid="{329D5869-4A5B-426E-8A73-6504F230FCB9}"/>
    <cellStyle name="Calculation 2 3 19 5 2" xfId="55436" xr:uid="{70709313-F0EF-49B6-82AE-CADA08233C81}"/>
    <cellStyle name="Calculation 2 3 19 6" xfId="53722" xr:uid="{8262B97D-800E-4E7D-B472-0D7A4ED66A90}"/>
    <cellStyle name="Calculation 2 3 19 7" xfId="47033" xr:uid="{D20590D3-34CA-44F4-BD5B-5ECE86317531}"/>
    <cellStyle name="Calculation 2 3 2" xfId="390" xr:uid="{5C14593B-B591-490D-AD45-6707E64382B0}"/>
    <cellStyle name="Calculation 2 3 2 10" xfId="9260" xr:uid="{E614B832-3212-49CA-94B2-3743F5F6C719}"/>
    <cellStyle name="Calculation 2 3 2 10 2" xfId="18249" xr:uid="{9940AD73-10B1-41C4-9A42-648D5FEEA186}"/>
    <cellStyle name="Calculation 2 3 2 10 2 2" xfId="39259" xr:uid="{570C739C-BA38-46A6-BAFD-DC55B968F96D}"/>
    <cellStyle name="Calculation 2 3 2 10 3" xfId="34557" xr:uid="{75A8AE4B-940B-4030-9D57-A5D51E0D8669}"/>
    <cellStyle name="Calculation 2 3 2 11" xfId="9768" xr:uid="{26E66026-F8DC-4043-B5B6-E1F64C13EE6C}"/>
    <cellStyle name="Calculation 2 3 2 11 2" xfId="18757" xr:uid="{5D19D797-A646-4782-8B01-E76C4C440B75}"/>
    <cellStyle name="Calculation 2 3 2 11 2 2" xfId="30544" xr:uid="{45DB041C-0067-41B3-A31C-5A78A9CC7FE3}"/>
    <cellStyle name="Calculation 2 3 2 11 3" xfId="26413" xr:uid="{B5037402-CBEB-437B-AB88-83B02F29905A}"/>
    <cellStyle name="Calculation 2 3 2 12" xfId="2396" xr:uid="{8BFBB870-5529-4AE1-BF32-A4A666A95BE6}"/>
    <cellStyle name="Calculation 2 3 2 12 2" xfId="36888" xr:uid="{1D4234A5-4777-4385-8403-4BA7F21262B8}"/>
    <cellStyle name="Calculation 2 3 2 13" xfId="13305" xr:uid="{C40776DE-FF58-47AF-AC7A-661C8F9AC897}"/>
    <cellStyle name="Calculation 2 3 2 13 2" xfId="42759" xr:uid="{6D9EBCA8-7217-4AB5-8205-123995C402EB}"/>
    <cellStyle name="Calculation 2 3 2 14" xfId="25252" xr:uid="{3F91CFC5-AAE1-4045-B4F5-2BD7048C0A28}"/>
    <cellStyle name="Calculation 2 3 2 15" xfId="44321" xr:uid="{AD5977BB-014D-4469-9F3D-F12A993B356A}"/>
    <cellStyle name="Calculation 2 3 2 16" xfId="45514" xr:uid="{ED5AFED3-B52A-47D7-98ED-E67FBF0FE6D7}"/>
    <cellStyle name="Calculation 2 3 2 2" xfId="739" xr:uid="{3C67F020-5BFC-4083-9BA0-75F5F0A0B30D}"/>
    <cellStyle name="Calculation 2 3 2 2 2" xfId="5114" xr:uid="{8FE3861E-64EE-4807-9947-7D83784AB04E}"/>
    <cellStyle name="Calculation 2 3 2 2 2 2" xfId="7700" xr:uid="{19981BE8-6FA8-4DE4-B655-22ED28C3110E}"/>
    <cellStyle name="Calculation 2 3 2 2 2 2 2" xfId="16689" xr:uid="{D608D9DC-9A72-4583-B57F-E1B11C86D3FA}"/>
    <cellStyle name="Calculation 2 3 2 2 2 2 2 2" xfId="42075" xr:uid="{7B0CC8D4-5DA5-4018-A663-F1853356FA40}"/>
    <cellStyle name="Calculation 2 3 2 2 2 2 3" xfId="30053" xr:uid="{DF773AF1-0D15-42C1-A8AD-706738902AFD}"/>
    <cellStyle name="Calculation 2 3 2 2 2 2 4" xfId="56302" xr:uid="{F22661B3-C1A5-4BB7-8734-1590EC819D59}"/>
    <cellStyle name="Calculation 2 3 2 2 2 3" xfId="10337" xr:uid="{925B2DC2-C2E7-4C28-B84F-4634557810D7}"/>
    <cellStyle name="Calculation 2 3 2 2 2 3 2" xfId="19326" xr:uid="{0C84AE17-CB24-49D3-9980-93971C257657}"/>
    <cellStyle name="Calculation 2 3 2 2 2 3 2 2" xfId="27570" xr:uid="{1FCC4BF4-A36D-4E70-B409-5956862C8D1F}"/>
    <cellStyle name="Calculation 2 3 2 2 2 3 3" xfId="43858" xr:uid="{4FA1B903-A956-4F15-A569-6CAA9FCE7A15}"/>
    <cellStyle name="Calculation 2 3 2 2 2 4" xfId="14103" xr:uid="{F751E1DB-1F7C-4C2D-BEE4-0ABFE4695D84}"/>
    <cellStyle name="Calculation 2 3 2 2 2 4 2" xfId="43332" xr:uid="{6FFF8522-581E-4858-B66F-195E1B0E604B}"/>
    <cellStyle name="Calculation 2 3 2 2 2 5" xfId="41136" xr:uid="{39D0BCE0-A45F-4C39-BF0F-06C8B8710026}"/>
    <cellStyle name="Calculation 2 3 2 2 2 6" xfId="49520" xr:uid="{3E07C8DB-E7F6-48E0-AB9A-178943DC6B79}"/>
    <cellStyle name="Calculation 2 3 2 2 3" xfId="3176" xr:uid="{A8434B13-63EC-44CC-873D-0B01738C28C8}"/>
    <cellStyle name="Calculation 2 3 2 2 3 2" xfId="25226" xr:uid="{59140D13-8A10-4259-85D9-C092CEFEAF09}"/>
    <cellStyle name="Calculation 2 3 2 2 3 2 2" xfId="57952" xr:uid="{635A07F7-BA89-4236-A858-72F363BD44F1}"/>
    <cellStyle name="Calculation 2 3 2 2 3 3" xfId="51170" xr:uid="{55C4D5F7-B2FA-405A-AE18-2AEE7E5C161B}"/>
    <cellStyle name="Calculation 2 3 2 2 4" xfId="33776" xr:uid="{F58B5D26-F86F-4E8E-8A71-938FF77746C5}"/>
    <cellStyle name="Calculation 2 3 2 2 4 2" xfId="54447" xr:uid="{3CBBF872-64D7-46B3-A53A-34AC937C3CEC}"/>
    <cellStyle name="Calculation 2 3 2 2 4 3" xfId="47637" xr:uid="{83EC7E15-6433-4819-90D0-CC347CDD0DB4}"/>
    <cellStyle name="Calculation 2 3 2 2 5" xfId="52905" xr:uid="{E3C55F94-5CA8-47BB-8752-FE36F6472372}"/>
    <cellStyle name="Calculation 2 3 2 2 6" xfId="46029" xr:uid="{CFFE628A-7E93-4CAE-A0D5-5EE69971B4E1}"/>
    <cellStyle name="Calculation 2 3 2 3" xfId="1084" xr:uid="{208ED711-A314-4AEB-A25C-EE3FFA42F3A2}"/>
    <cellStyle name="Calculation 2 3 2 3 2" xfId="5435" xr:uid="{555ABA1B-FD31-4336-9610-4D3C55EA56AB}"/>
    <cellStyle name="Calculation 2 3 2 3 2 2" xfId="8021" xr:uid="{26757F13-10C5-4921-BA29-19794A2FE114}"/>
    <cellStyle name="Calculation 2 3 2 3 2 2 2" xfId="17010" xr:uid="{624BA9D1-5A83-49B5-A1BA-2464A3719630}"/>
    <cellStyle name="Calculation 2 3 2 3 2 2 2 2" xfId="36658" xr:uid="{C365652F-CDCB-4963-A67F-26958F6E12E1}"/>
    <cellStyle name="Calculation 2 3 2 3 2 2 3" xfId="24921" xr:uid="{2BFC280F-2E4B-400A-827D-FC6259DCCEBA}"/>
    <cellStyle name="Calculation 2 3 2 3 2 2 4" xfId="56710" xr:uid="{BC1C2F47-E66C-4974-94DC-E3C0CAD9D02C}"/>
    <cellStyle name="Calculation 2 3 2 3 2 3" xfId="10658" xr:uid="{1F3C0A90-4FF1-4E4E-A167-722B9E489609}"/>
    <cellStyle name="Calculation 2 3 2 3 2 3 2" xfId="19647" xr:uid="{42744A42-14A0-4BC0-8520-67A0D11EEF00}"/>
    <cellStyle name="Calculation 2 3 2 3 2 3 2 2" xfId="34130" xr:uid="{7ADF7476-179C-4013-BE16-84A35EF526A3}"/>
    <cellStyle name="Calculation 2 3 2 3 2 3 3" xfId="32238" xr:uid="{26978C0F-E404-4A25-89EB-3581ECFEF5CA}"/>
    <cellStyle name="Calculation 2 3 2 3 2 4" xfId="14424" xr:uid="{1BEE09B0-8AD4-410A-A793-A86E48AF1C2F}"/>
    <cellStyle name="Calculation 2 3 2 3 2 4 2" xfId="42978" xr:uid="{512DA489-FF73-4CEA-B59A-3F4148AC1CC5}"/>
    <cellStyle name="Calculation 2 3 2 3 2 5" xfId="35395" xr:uid="{855C0219-DC21-48D8-BBC2-55B133EE21C3}"/>
    <cellStyle name="Calculation 2 3 2 3 2 6" xfId="49928" xr:uid="{BE97A529-78B4-40B2-8DEF-DFF918F59B14}"/>
    <cellStyle name="Calculation 2 3 2 3 3" xfId="3521" xr:uid="{C5396524-159E-4E2F-BCFC-CAA2F8265B1A}"/>
    <cellStyle name="Calculation 2 3 2 3 3 2" xfId="42733" xr:uid="{B118FAEF-8C72-4190-B201-20611FBA24AC}"/>
    <cellStyle name="Calculation 2 3 2 3 3 2 2" xfId="58378" xr:uid="{01E1A02A-C199-4310-A0F4-6901C80EEECC}"/>
    <cellStyle name="Calculation 2 3 2 3 3 3" xfId="51596" xr:uid="{B59DF934-37B0-43C7-B829-D062ADBCBA0E}"/>
    <cellStyle name="Calculation 2 3 2 3 4" xfId="28771" xr:uid="{780EF3CE-B047-4721-9054-FB05F929670E}"/>
    <cellStyle name="Calculation 2 3 2 3 4 2" xfId="54837" xr:uid="{0BFCE7E2-1880-4D5F-A02A-F2A243B85738}"/>
    <cellStyle name="Calculation 2 3 2 3 4 3" xfId="48045" xr:uid="{E54C2B43-E3CB-4E0E-AF08-616C4E2B07A6}"/>
    <cellStyle name="Calculation 2 3 2 3 5" xfId="53137" xr:uid="{0FE66C52-5897-44C5-B313-C80303949239}"/>
    <cellStyle name="Calculation 2 3 2 3 6" xfId="46431" xr:uid="{7F5F5F3E-C1E4-4D9D-9335-01E4DEBEBAE5}"/>
    <cellStyle name="Calculation 2 3 2 4" xfId="1428" xr:uid="{514026CA-819B-4FBC-90F8-BBEC8D031E36}"/>
    <cellStyle name="Calculation 2 3 2 4 2" xfId="5773" xr:uid="{D9DC9FBA-E53B-4444-952E-48916EF9BFDD}"/>
    <cellStyle name="Calculation 2 3 2 4 2 2" xfId="8359" xr:uid="{A17403E7-3900-46DA-9CFA-E07315F04BD9}"/>
    <cellStyle name="Calculation 2 3 2 4 2 2 2" xfId="17348" xr:uid="{159EF7B0-85E9-47A1-9E45-3A4BFB1C6463}"/>
    <cellStyle name="Calculation 2 3 2 4 2 2 2 2" xfId="38847" xr:uid="{9290E653-26F5-42E5-8DA4-8D8AF8431E57}"/>
    <cellStyle name="Calculation 2 3 2 4 2 2 3" xfId="39655" xr:uid="{DC4E71CD-06D9-4D41-983B-36E3B34CF81D}"/>
    <cellStyle name="Calculation 2 3 2 4 2 3" xfId="10996" xr:uid="{01DCC1C5-AE7C-4A86-BF3F-529AE9CAAD20}"/>
    <cellStyle name="Calculation 2 3 2 4 2 3 2" xfId="19985" xr:uid="{889B2468-7141-49B8-A62B-5B449AE3BA78}"/>
    <cellStyle name="Calculation 2 3 2 4 2 3 2 2" xfId="24035" xr:uid="{0477B41E-4EE4-436F-A14C-A39632D89A9D}"/>
    <cellStyle name="Calculation 2 3 2 4 2 3 3" xfId="37646" xr:uid="{EA6D34FA-44EB-47EF-B00E-CEFEAB50C79C}"/>
    <cellStyle name="Calculation 2 3 2 4 2 4" xfId="14762" xr:uid="{98B96A38-42F8-43AB-9FD5-F3FC297EE3F6}"/>
    <cellStyle name="Calculation 2 3 2 4 2 4 2" xfId="35358" xr:uid="{C6181C6F-8AD8-4A19-8A97-0E878B324AE7}"/>
    <cellStyle name="Calculation 2 3 2 4 2 5" xfId="29807" xr:uid="{94DD673D-D8AB-4848-AA57-4D499C90F30D}"/>
    <cellStyle name="Calculation 2 3 2 4 2 6" xfId="55830" xr:uid="{067A8893-D4A5-42A7-B5B1-449547E0896A}"/>
    <cellStyle name="Calculation 2 3 2 4 3" xfId="3865" xr:uid="{51D995F4-8291-4485-AB51-31650D698E23}"/>
    <cellStyle name="Calculation 2 3 2 4 3 2" xfId="27280" xr:uid="{2A8CAD25-8861-44EF-959A-6C4B382A8BB9}"/>
    <cellStyle name="Calculation 2 3 2 4 4" xfId="25584" xr:uid="{61BEA0A4-31B5-41E4-9547-2F654989D962}"/>
    <cellStyle name="Calculation 2 3 2 4 5" xfId="49048" xr:uid="{1A86062B-4252-47E2-88C0-0E283BE978B6}"/>
    <cellStyle name="Calculation 2 3 2 5" xfId="1749" xr:uid="{E110583E-CFA3-4F6D-A54E-8DD9E7EDC6BF}"/>
    <cellStyle name="Calculation 2 3 2 5 2" xfId="6073" xr:uid="{08400D8A-EEB1-4075-92B5-17A2703DA810}"/>
    <cellStyle name="Calculation 2 3 2 5 2 2" xfId="8659" xr:uid="{F24DE4BD-EB72-406C-BE23-E66085495BD7}"/>
    <cellStyle name="Calculation 2 3 2 5 2 2 2" xfId="17648" xr:uid="{35A7DE75-24D0-4F3E-983D-810B93B83FF8}"/>
    <cellStyle name="Calculation 2 3 2 5 2 2 2 2" xfId="42812" xr:uid="{0CEA9A33-9F2D-419D-818A-4B554DE9BF54}"/>
    <cellStyle name="Calculation 2 3 2 5 2 2 3" xfId="26340" xr:uid="{D6B680BA-7651-4D9F-8F96-EADC6BEA7B20}"/>
    <cellStyle name="Calculation 2 3 2 5 2 3" xfId="11296" xr:uid="{1C8B613C-65D5-4AAE-B4B5-21701B293CD0}"/>
    <cellStyle name="Calculation 2 3 2 5 2 3 2" xfId="20285" xr:uid="{EB331AE9-8717-46D9-8743-2434BB47694B}"/>
    <cellStyle name="Calculation 2 3 2 5 2 3 2 2" xfId="26795" xr:uid="{32E5A9CF-33E3-41DD-AB43-52F51CF63003}"/>
    <cellStyle name="Calculation 2 3 2 5 2 3 3" xfId="38754" xr:uid="{72ECB338-3B91-47A0-B6D1-700C4FA01699}"/>
    <cellStyle name="Calculation 2 3 2 5 2 4" xfId="15062" xr:uid="{E7F6792B-FDFD-4629-834D-FA6AD9ED8412}"/>
    <cellStyle name="Calculation 2 3 2 5 2 4 2" xfId="30841" xr:uid="{90049A88-A2FC-473A-B30F-97C8E6757365}"/>
    <cellStyle name="Calculation 2 3 2 5 2 5" xfId="39305" xr:uid="{47C53796-5D72-481D-B57D-F1513BF26192}"/>
    <cellStyle name="Calculation 2 3 2 5 2 6" xfId="58341" xr:uid="{C7F43701-670F-4EA6-8FC9-55DA57DA8BF5}"/>
    <cellStyle name="Calculation 2 3 2 5 3" xfId="4186" xr:uid="{3FD3FDBA-2EF2-4EDA-B6B9-A2DAC429556B}"/>
    <cellStyle name="Calculation 2 3 2 5 3 2" xfId="42520" xr:uid="{1D898554-ED73-4155-99C5-372AE4E916B2}"/>
    <cellStyle name="Calculation 2 3 2 5 4" xfId="32597" xr:uid="{C4E4FF01-D6C7-4D83-8DD6-1C7611E87986}"/>
    <cellStyle name="Calculation 2 3 2 5 5" xfId="51559" xr:uid="{E2135AED-CDB0-498A-9D85-BF94D05187AD}"/>
    <cellStyle name="Calculation 2 3 2 6" xfId="2047" xr:uid="{9F1F12EC-BC27-431C-BF76-23AB6B201585}"/>
    <cellStyle name="Calculation 2 3 2 6 2" xfId="6354" xr:uid="{9DBD0EA5-743D-4EF9-BBBF-CE40254A4A99}"/>
    <cellStyle name="Calculation 2 3 2 6 2 2" xfId="8940" xr:uid="{968CCC92-A034-4472-91D9-A5D351C6FF0E}"/>
    <cellStyle name="Calculation 2 3 2 6 2 2 2" xfId="17929" xr:uid="{1603C4A3-77EE-469B-A466-73706A388B00}"/>
    <cellStyle name="Calculation 2 3 2 6 2 2 2 2" xfId="39063" xr:uid="{2247C1B4-5750-45F3-9AE5-4206372FA695}"/>
    <cellStyle name="Calculation 2 3 2 6 2 2 3" xfId="33297" xr:uid="{B16B9EC0-3E76-4785-B20F-B091F6059B54}"/>
    <cellStyle name="Calculation 2 3 2 6 2 3" xfId="11577" xr:uid="{53D73061-FA6F-47F3-AABA-4E866092A963}"/>
    <cellStyle name="Calculation 2 3 2 6 2 3 2" xfId="20566" xr:uid="{B2B9E639-E91A-4E2E-BAE5-62C35FF9893D}"/>
    <cellStyle name="Calculation 2 3 2 6 2 3 2 2" xfId="24340" xr:uid="{EABE1E40-0512-4E00-8489-61BE0C0C7A73}"/>
    <cellStyle name="Calculation 2 3 2 6 2 3 3" xfId="41522" xr:uid="{2F34A4B1-4CAA-44CE-A4A9-C0B67F665763}"/>
    <cellStyle name="Calculation 2 3 2 6 2 4" xfId="15343" xr:uid="{8C99D729-A915-49A2-866B-3E5F71ABD5C1}"/>
    <cellStyle name="Calculation 2 3 2 6 2 4 2" xfId="40950" xr:uid="{A534A468-21E5-4C2E-BB16-33F04146F5CC}"/>
    <cellStyle name="Calculation 2 3 2 6 2 5" xfId="24629" xr:uid="{ECB842AA-8552-4952-855D-D11662EE70D9}"/>
    <cellStyle name="Calculation 2 3 2 6 2 6" xfId="53999" xr:uid="{0A048DEB-EDD7-4D47-A559-CC19671C9685}"/>
    <cellStyle name="Calculation 2 3 2 6 3" xfId="4484" xr:uid="{819B0680-2A27-43EC-9896-6FE02D7AB5DC}"/>
    <cellStyle name="Calculation 2 3 2 6 3 2" xfId="26842" xr:uid="{438CB945-7F3B-45D8-B02E-3C64B61802D6}"/>
    <cellStyle name="Calculation 2 3 2 6 4" xfId="38231" xr:uid="{1C12684B-171B-4DB9-829C-7DB8C649FA24}"/>
    <cellStyle name="Calculation 2 3 2 6 5" xfId="47331" xr:uid="{7F99D759-67A7-42F2-8D55-45455ABE97F4}"/>
    <cellStyle name="Calculation 2 3 2 7" xfId="2858" xr:uid="{0016BE45-B273-4D29-B9F6-4C9C0E026DAF}"/>
    <cellStyle name="Calculation 2 3 2 7 2" xfId="7008" xr:uid="{90808041-FB6C-46D8-8ADB-D76B10E47DF7}"/>
    <cellStyle name="Calculation 2 3 2 7 2 2" xfId="12137" xr:uid="{E61BAB1F-B530-43DD-97A7-2FDB6B597B13}"/>
    <cellStyle name="Calculation 2 3 2 7 2 2 2" xfId="21126" xr:uid="{BA927594-F4BC-411C-A6E5-F8DD4570C3AE}"/>
    <cellStyle name="Calculation 2 3 2 7 2 2 2 2" xfId="23902" xr:uid="{3C1BA0B6-49BD-4F57-BBF8-06F95C546F91}"/>
    <cellStyle name="Calculation 2 3 2 7 2 2 3" xfId="32836" xr:uid="{06DEE444-5F0D-4C13-A0C2-CB0AF5C86ADD}"/>
    <cellStyle name="Calculation 2 3 2 7 2 3" xfId="12949" xr:uid="{C6BBE8A7-44D2-4074-9E55-F0D14EF967D6}"/>
    <cellStyle name="Calculation 2 3 2 7 2 3 2" xfId="21938" xr:uid="{495D5386-BEA3-493C-91FF-B86E178A4CF5}"/>
    <cellStyle name="Calculation 2 3 2 7 2 3 2 2" xfId="29749" xr:uid="{2039113F-6F4C-48B5-8C18-7278FD8D9FA4}"/>
    <cellStyle name="Calculation 2 3 2 7 2 3 3" xfId="28274" xr:uid="{3981FAC0-839C-440D-BDE6-582D109D5A3F}"/>
    <cellStyle name="Calculation 2 3 2 7 2 4" xfId="15997" xr:uid="{9CEA6A46-D30B-4D84-BE94-FE5A7C89461A}"/>
    <cellStyle name="Calculation 2 3 2 7 2 4 2" xfId="23290" xr:uid="{48C95179-6BC7-45AD-A091-AB7BB5D86959}"/>
    <cellStyle name="Calculation 2 3 2 7 2 5" xfId="42376" xr:uid="{9B291738-8FE7-4C47-A20D-F4F18AE2835F}"/>
    <cellStyle name="Calculation 2 3 2 7 3" xfId="9571" xr:uid="{BE22C95E-3BCA-436D-9406-2C4DF3D5E69A}"/>
    <cellStyle name="Calculation 2 3 2 7 3 2" xfId="18560" xr:uid="{F29A62E7-5389-4754-8B63-DC77B265CB61}"/>
    <cellStyle name="Calculation 2 3 2 7 3 2 2" xfId="31663" xr:uid="{6756906A-1C9E-4068-B26B-78D032AAE28D}"/>
    <cellStyle name="Calculation 2 3 2 7 3 3" xfId="29775" xr:uid="{0C45F0B3-39B7-4F89-8597-ED887E33B260}"/>
    <cellStyle name="Calculation 2 3 2 7 4" xfId="27336" xr:uid="{8300D3F8-C1B0-465F-A783-ED49C254BB23}"/>
    <cellStyle name="Calculation 2 3 2 7 5" xfId="52642" xr:uid="{2D03A1AE-5465-41B9-B4D8-DB494827F092}"/>
    <cellStyle name="Calculation 2 3 2 8" xfId="4790" xr:uid="{FC876CAC-3225-47CA-9605-A102367DCBF2}"/>
    <cellStyle name="Calculation 2 3 2 8 2" xfId="7376" xr:uid="{4D7F14B2-DE27-4EF2-A96D-2AF5A77C1501}"/>
    <cellStyle name="Calculation 2 3 2 8 2 2" xfId="16365" xr:uid="{D5C01F11-6D85-432E-93B8-0133A4384B28}"/>
    <cellStyle name="Calculation 2 3 2 8 2 2 2" xfId="24048" xr:uid="{94E88EF1-C7C3-4463-8BEF-57993F8B31D1}"/>
    <cellStyle name="Calculation 2 3 2 8 2 3" xfId="38126" xr:uid="{E85B4640-9D82-4CA6-BB27-18E293E075CB}"/>
    <cellStyle name="Calculation 2 3 2 8 3" xfId="10013" xr:uid="{F89675AC-5A6D-4F1F-8BCC-D0E51A496657}"/>
    <cellStyle name="Calculation 2 3 2 8 3 2" xfId="19002" xr:uid="{43B75D00-B3E9-471C-A087-52B5736204D2}"/>
    <cellStyle name="Calculation 2 3 2 8 3 2 2" xfId="24729" xr:uid="{2BBE3714-8171-4EB8-B583-0E84E85DA33E}"/>
    <cellStyle name="Calculation 2 3 2 8 3 3" xfId="43814" xr:uid="{4816560A-07A2-4F3F-ABB8-9123F4E05E38}"/>
    <cellStyle name="Calculation 2 3 2 8 4" xfId="13779" xr:uid="{F76337BA-C09D-4476-9B15-6C44C86BC839}"/>
    <cellStyle name="Calculation 2 3 2 8 4 2" xfId="34997" xr:uid="{646E6505-EFC5-4943-B101-A92DF5324FBE}"/>
    <cellStyle name="Calculation 2 3 2 8 5" xfId="25701" xr:uid="{F6A852DE-FBB8-4AA5-9640-F2BD527BBAFB}"/>
    <cellStyle name="Calculation 2 3 2 9" xfId="6692" xr:uid="{A2B765A3-5CFD-4199-96F0-895C08CA9B70}"/>
    <cellStyle name="Calculation 2 3 2 9 2" xfId="11897" xr:uid="{E7F826B0-0DBD-4D7C-9BB9-BE2A43701AAD}"/>
    <cellStyle name="Calculation 2 3 2 9 2 2" xfId="20886" xr:uid="{8D02EE0F-A666-42F8-9ABB-D9533ACCCE45}"/>
    <cellStyle name="Calculation 2 3 2 9 2 2 2" xfId="36871" xr:uid="{E20B2DCE-5F62-46F8-BD7E-CA88440E77A5}"/>
    <cellStyle name="Calculation 2 3 2 9 2 3" xfId="24254" xr:uid="{BF0454E9-43D9-469D-AA3B-8187DEE38A51}"/>
    <cellStyle name="Calculation 2 3 2 9 3" xfId="15681" xr:uid="{8D8F821B-5A4A-4CD5-98E9-22EE38B72438}"/>
    <cellStyle name="Calculation 2 3 2 9 3 2" xfId="24065" xr:uid="{1CAE30E1-9DF6-44C7-8B94-53E903B1ADD7}"/>
    <cellStyle name="Calculation 2 3 2 9 4" xfId="26000" xr:uid="{BCB7E4B7-09C1-4258-9C24-812BB1657853}"/>
    <cellStyle name="Calculation 2 3 20" xfId="44911" xr:uid="{712928D8-3F0B-4B11-8911-DE0EDCFF2B89}"/>
    <cellStyle name="Calculation 2 3 20 2" xfId="50513" xr:uid="{C6574A24-16C6-4B0E-AD30-D632B669A005}"/>
    <cellStyle name="Calculation 2 3 20 2 2" xfId="57295" xr:uid="{2A507281-069A-489E-A07A-D54E92054819}"/>
    <cellStyle name="Calculation 2 3 20 3" xfId="52115" xr:uid="{99E648BE-0595-4D1E-A61D-3A1CB95E4A93}"/>
    <cellStyle name="Calculation 2 3 20 3 2" xfId="58896" xr:uid="{82DFDCA3-2884-4F1C-96D0-631CBF7A9D1E}"/>
    <cellStyle name="Calculation 2 3 20 4" xfId="48874" xr:uid="{5D898962-EEDA-4904-9C6E-65C879FBE4D2}"/>
    <cellStyle name="Calculation 2 3 20 4 2" xfId="55655" xr:uid="{3DBEAD9C-AF5D-43B7-8381-E56F9C0B0598}"/>
    <cellStyle name="Calculation 2 3 20 5" xfId="48630" xr:uid="{AFECE091-AAC2-4CE3-9912-0361AADDEC42}"/>
    <cellStyle name="Calculation 2 3 20 5 2" xfId="55419" xr:uid="{8E98B75D-A0FE-4F1A-8FE6-D906007C5361}"/>
    <cellStyle name="Calculation 2 3 20 6" xfId="53705" xr:uid="{6CF2447A-9012-4FA5-B122-394735104FFA}"/>
    <cellStyle name="Calculation 2 3 20 7" xfId="47016" xr:uid="{61132CD0-A199-4327-93DA-E74832D2778A}"/>
    <cellStyle name="Calculation 2 3 21" xfId="45053" xr:uid="{76987E2F-F9AA-48FD-AB00-C6B2267E0E6A}"/>
    <cellStyle name="Calculation 2 3 21 2" xfId="50612" xr:uid="{6BB59EA3-24C6-4828-BD58-C482906DD732}"/>
    <cellStyle name="Calculation 2 3 21 2 2" xfId="57394" xr:uid="{5E7ACA79-ADF8-4FDD-B08F-AECF79AAAE3B}"/>
    <cellStyle name="Calculation 2 3 21 3" xfId="52426" xr:uid="{430D8D5F-96C0-4499-84C2-E7B61C76E83E}"/>
    <cellStyle name="Calculation 2 3 21 3 2" xfId="59207" xr:uid="{B5871EA7-01E5-4DAF-9BC2-8DDB88AFEEBE}"/>
    <cellStyle name="Calculation 2 3 21 4" xfId="48729" xr:uid="{271E9E6D-048E-4ECD-8D03-1029A9BEF038}"/>
    <cellStyle name="Calculation 2 3 21 4 2" xfId="55518" xr:uid="{E830053E-5E01-4FFF-A845-7855D44BF715}"/>
    <cellStyle name="Calculation 2 3 21 5" xfId="53804" xr:uid="{B01F8E8C-81B9-4E8D-88B0-10D05BA2BE81}"/>
    <cellStyle name="Calculation 2 3 21 6" xfId="47115" xr:uid="{0097465E-AD1E-407C-B234-05A021E6BD76}"/>
    <cellStyle name="Calculation 2 3 22" xfId="45099" xr:uid="{0D4A85FE-665A-4150-8473-BE05D8BA639E}"/>
    <cellStyle name="Calculation 2 3 22 2" xfId="50652" xr:uid="{CE8A0997-97AC-4B0D-829D-919BF18650FC}"/>
    <cellStyle name="Calculation 2 3 22 2 2" xfId="57434" xr:uid="{272FF1DD-99FA-4CFE-8FC8-52427BC30DE4}"/>
    <cellStyle name="Calculation 2 3 22 3" xfId="52463" xr:uid="{8825243B-A41D-40B0-ADA2-32C472F3C548}"/>
    <cellStyle name="Calculation 2 3 22 3 2" xfId="59244" xr:uid="{BCCB2F7F-3A6D-43F8-B281-EF40E891986A}"/>
    <cellStyle name="Calculation 2 3 22 4" xfId="48769" xr:uid="{94B14733-E608-4DAF-835A-9C7ED442856C}"/>
    <cellStyle name="Calculation 2 3 22 4 2" xfId="55555" xr:uid="{50F1DA8F-E872-4395-B952-BB8424BD46FD}"/>
    <cellStyle name="Calculation 2 3 22 5" xfId="53841" xr:uid="{12E81E79-5D6E-4208-81BF-9648B9297680}"/>
    <cellStyle name="Calculation 2 3 22 6" xfId="47155" xr:uid="{93D6520D-6518-45B7-8322-93D3B3CF7507}"/>
    <cellStyle name="Calculation 2 3 23" xfId="45075" xr:uid="{F915B8BA-9160-4F44-8E82-1F799F323551}"/>
    <cellStyle name="Calculation 2 3 23 2" xfId="50668" xr:uid="{0EC0C916-734C-47C9-811B-20B245E10AE2}"/>
    <cellStyle name="Calculation 2 3 23 2 2" xfId="57450" xr:uid="{115F2FBC-2DF3-4AAB-BB31-02E82F4D274A}"/>
    <cellStyle name="Calculation 2 3 23 3" xfId="52479" xr:uid="{D0F10717-9871-46C5-A65D-1BDD5C73B49C}"/>
    <cellStyle name="Calculation 2 3 23 3 2" xfId="59260" xr:uid="{ED3A9DFA-544C-4CBF-845A-E0CCA3B96830}"/>
    <cellStyle name="Calculation 2 3 23 4" xfId="48785" xr:uid="{A475E400-2C79-4723-97FF-D91BEB652D4D}"/>
    <cellStyle name="Calculation 2 3 23 4 2" xfId="55571" xr:uid="{7FD94371-DF00-4079-B3C5-B480988D7BD3}"/>
    <cellStyle name="Calculation 2 3 23 5" xfId="53857" xr:uid="{FD9FDD03-534E-4901-9E5A-A5C4EEFB909A}"/>
    <cellStyle name="Calculation 2 3 23 6" xfId="47171" xr:uid="{A0C49AEF-57DD-4BEB-BF73-4DA390AAFFAA}"/>
    <cellStyle name="Calculation 2 3 24" xfId="45126" xr:uid="{7478953E-8594-404B-8274-D288B9C94A3E}"/>
    <cellStyle name="Calculation 2 3 24 2" xfId="50735" xr:uid="{747DCA3C-9D26-4CC5-9C13-94B2CC83BD0D}"/>
    <cellStyle name="Calculation 2 3 24 2 2" xfId="57517" xr:uid="{315B14FC-DE1B-4572-B624-76A018A8EC14}"/>
    <cellStyle name="Calculation 2 3 24 3" xfId="52544" xr:uid="{DB943E73-EA2F-490F-ABD3-4F5DC419248F}"/>
    <cellStyle name="Calculation 2 3 24 3 2" xfId="59325" xr:uid="{01CD70BD-56DC-4CD9-B1AD-A912A76336C4}"/>
    <cellStyle name="Calculation 2 3 24 4" xfId="48842" xr:uid="{036F1F6B-5F15-4A8A-A931-AB0EA8321CFF}"/>
    <cellStyle name="Calculation 2 3 24 4 2" xfId="55624" xr:uid="{B54D2E1A-C531-4B47-8B23-657E60475039}"/>
    <cellStyle name="Calculation 2 3 24 5" xfId="53922" xr:uid="{B1AB7283-58FE-4A55-9E1C-C92C2277A200}"/>
    <cellStyle name="Calculation 2 3 24 6" xfId="47239" xr:uid="{8231CB59-415B-4749-A147-83AF28FD4A1A}"/>
    <cellStyle name="Calculation 2 3 25" xfId="45183" xr:uid="{CE478F81-950E-4B65-8823-353E819992E9}"/>
    <cellStyle name="Calculation 2 3 25 2" xfId="50765" xr:uid="{31AFC61F-7655-41D3-91EF-70AC2E5EF8DB}"/>
    <cellStyle name="Calculation 2 3 25 2 2" xfId="57547" xr:uid="{243C41B9-1ABE-4101-8C9A-F203FE22E4AB}"/>
    <cellStyle name="Calculation 2 3 25 3" xfId="52574" xr:uid="{2C137E0E-98DA-4EAD-A326-355A0789FBAE}"/>
    <cellStyle name="Calculation 2 3 25 3 2" xfId="59355" xr:uid="{5DB41D16-A302-4110-96A6-ED2E5DA5EC24}"/>
    <cellStyle name="Calculation 2 3 25 4" xfId="48864" xr:uid="{F3BBD987-238F-466D-93B7-467E28505476}"/>
    <cellStyle name="Calculation 2 3 25 4 2" xfId="55645" xr:uid="{32424F48-4ACC-4797-81C6-E7F87B53C555}"/>
    <cellStyle name="Calculation 2 3 25 5" xfId="53952" xr:uid="{F74D1CC7-6F89-45CE-911E-7BD1BD377B4E}"/>
    <cellStyle name="Calculation 2 3 25 6" xfId="47269" xr:uid="{358F12D8-5F06-4256-A649-5112556BA2BD}"/>
    <cellStyle name="Calculation 2 3 26" xfId="45269" xr:uid="{88895A68-20A4-4F6C-980D-9547EA6126BD}"/>
    <cellStyle name="Calculation 2 3 26 2" xfId="50780" xr:uid="{42CF3633-4E44-4C69-9C59-D544B012D8FD}"/>
    <cellStyle name="Calculation 2 3 26 2 2" xfId="57562" xr:uid="{5250FB05-8FEA-4247-9D2B-A90A82C5E582}"/>
    <cellStyle name="Calculation 2 3 26 3" xfId="52589" xr:uid="{30A72887-64F5-43E4-BA5C-F1E9683B0DE6}"/>
    <cellStyle name="Calculation 2 3 26 3 2" xfId="59370" xr:uid="{2F160C25-A3EE-4F4E-BA61-E96CDAEF76AC}"/>
    <cellStyle name="Calculation 2 3 26 4" xfId="53967" xr:uid="{FCAB55B1-45C8-4446-833D-30F492E1471B}"/>
    <cellStyle name="Calculation 2 3 26 5" xfId="47284" xr:uid="{A6E1954D-D801-44B4-8033-BA0534708C41}"/>
    <cellStyle name="Calculation 2 3 27" xfId="45235" xr:uid="{0F22576C-809E-45B4-9207-710EB7D641DE}"/>
    <cellStyle name="Calculation 2 3 27 2" xfId="55749" xr:uid="{AC23A37E-1B9B-4931-8FEE-71226C1E6AFD}"/>
    <cellStyle name="Calculation 2 3 27 3" xfId="48966" xr:uid="{AB13B698-3AB8-45F5-9E73-B82EC4107B68}"/>
    <cellStyle name="Calculation 2 3 28" xfId="45364" xr:uid="{A562DAFB-0CC1-486B-9757-E6E40350EC8B}"/>
    <cellStyle name="Calculation 2 3 28 2" xfId="58201" xr:uid="{F23D77EE-9262-423C-B784-E828EFF88E1F}"/>
    <cellStyle name="Calculation 2 3 28 3" xfId="51419" xr:uid="{E210BA33-CC73-49B8-A111-6AA1A85B2BF8}"/>
    <cellStyle name="Calculation 2 3 29" xfId="45388" xr:uid="{908DA42C-5EE3-4FB1-8118-E6E5A8E27B3D}"/>
    <cellStyle name="Calculation 2 3 29 2" xfId="52616" xr:uid="{4D37A3AC-BB71-40A9-9089-2EF343286C55}"/>
    <cellStyle name="Calculation 2 3 3" xfId="601" xr:uid="{DB9C2EB6-774C-4CFF-ABF8-CD74E615A722}"/>
    <cellStyle name="Calculation 2 3 3 2" xfId="4989" xr:uid="{2EF30F4C-39C5-4CEB-A61B-34D6B051EC86}"/>
    <cellStyle name="Calculation 2 3 3 2 2" xfId="7575" xr:uid="{990C50CF-2CF1-4D70-97AE-4CA7BA4376F5}"/>
    <cellStyle name="Calculation 2 3 3 2 2 2" xfId="16564" xr:uid="{E8DE7195-3566-44E5-A24D-52B090A45276}"/>
    <cellStyle name="Calculation 2 3 3 2 2 2 2" xfId="32764" xr:uid="{20970A13-9E4D-415A-9FB7-89FD019C1319}"/>
    <cellStyle name="Calculation 2 3 3 2 2 2 3" xfId="56351" xr:uid="{C8E0E7BF-0EA9-48D1-A6D1-3FF248A263B6}"/>
    <cellStyle name="Calculation 2 3 3 2 2 3" xfId="33882" xr:uid="{1B926C27-338F-4938-B40A-B5C7F9EE89F2}"/>
    <cellStyle name="Calculation 2 3 3 2 2 4" xfId="49569" xr:uid="{1FEC41AC-AFF6-4078-A3EA-7B09A67B0A1F}"/>
    <cellStyle name="Calculation 2 3 3 2 3" xfId="10212" xr:uid="{120AB89C-48CD-434A-8946-F989CEF7ADB8}"/>
    <cellStyle name="Calculation 2 3 3 2 3 2" xfId="19201" xr:uid="{D20BD2AF-7EB3-431E-AB0F-2ACEBA9C5832}"/>
    <cellStyle name="Calculation 2 3 3 2 3 2 2" xfId="37427" xr:uid="{59CC8AEC-C5D0-4F14-A75B-2113AEA10105}"/>
    <cellStyle name="Calculation 2 3 3 2 3 2 3" xfId="58575" xr:uid="{B8141041-671B-40B5-B425-42E1129C820C}"/>
    <cellStyle name="Calculation 2 3 3 2 3 3" xfId="40013" xr:uid="{AC0139BF-BDF1-46E3-B8AD-BD9A07F5F297}"/>
    <cellStyle name="Calculation 2 3 3 2 3 4" xfId="51794" xr:uid="{0E17B91B-EE40-4101-ACE3-E029E559EFE8}"/>
    <cellStyle name="Calculation 2 3 3 2 4" xfId="13978" xr:uid="{D6A25B11-FC69-4A3E-8964-06F2DE973603}"/>
    <cellStyle name="Calculation 2 3 3 2 4 2" xfId="36566" xr:uid="{043E6C2B-6C72-41DA-BF24-AF5C479DAA8E}"/>
    <cellStyle name="Calculation 2 3 3 2 4 2 2" xfId="54496" xr:uid="{5D46C7A9-EDFC-4662-AB38-7D8A137E0012}"/>
    <cellStyle name="Calculation 2 3 3 2 4 3" xfId="47686" xr:uid="{C40C431D-1476-4199-AA12-13CF4DFAB1CA}"/>
    <cellStyle name="Calculation 2 3 3 2 5" xfId="40151" xr:uid="{4A1C8815-2545-4037-B579-481C807D370C}"/>
    <cellStyle name="Calculation 2 3 3 2 5 2" xfId="52934" xr:uid="{5AF25D52-48B7-4D78-86C8-9E0B11D30E32}"/>
    <cellStyle name="Calculation 2 3 3 2 6" xfId="46078" xr:uid="{2B7FD29A-4563-4A32-ADDA-24558E4485BC}"/>
    <cellStyle name="Calculation 2 3 3 3" xfId="3038" xr:uid="{080EA1F0-3DD8-44CB-9875-EE24C58D65CA}"/>
    <cellStyle name="Calculation 2 3 3 3 2" xfId="38818" xr:uid="{9F78817B-523A-4028-8BB4-F5F9030E4DA9}"/>
    <cellStyle name="Calculation 2 3 3 3 2 2" xfId="56759" xr:uid="{65474C26-19D3-4FBC-8FB1-461B8E66A36C}"/>
    <cellStyle name="Calculation 2 3 3 3 2 3" xfId="49977" xr:uid="{00E569F8-E9E3-4F3D-9856-13FB6E46ADF3}"/>
    <cellStyle name="Calculation 2 3 3 3 3" xfId="51894" xr:uid="{5FB8C63A-35DB-464A-B58C-9D6517398529}"/>
    <cellStyle name="Calculation 2 3 3 3 3 2" xfId="58675" xr:uid="{E2404E65-5644-43EF-8372-DA56B4ABF120}"/>
    <cellStyle name="Calculation 2 3 3 3 4" xfId="48094" xr:uid="{83BDB0E3-7496-41B4-AB10-3FD4C187E314}"/>
    <cellStyle name="Calculation 2 3 3 3 4 2" xfId="54886" xr:uid="{2BB2C6ED-708B-4BC8-9D58-D5EBD3F47382}"/>
    <cellStyle name="Calculation 2 3 3 3 5" xfId="53186" xr:uid="{86F2116F-D41D-40D3-8BD3-6339E6554784}"/>
    <cellStyle name="Calculation 2 3 3 3 6" xfId="46480" xr:uid="{2DEDF827-E631-4AC3-ADC1-2F4D06CFBABE}"/>
    <cellStyle name="Calculation 2 3 3 4" xfId="40904" xr:uid="{9660DE6F-9E71-4069-B8D2-6BE6B154C8E1}"/>
    <cellStyle name="Calculation 2 3 3 4 2" xfId="55879" xr:uid="{CAFF9DAA-AED4-49B1-B635-94004299DF27}"/>
    <cellStyle name="Calculation 2 3 3 4 3" xfId="49097" xr:uid="{E7E9F15F-9FC4-42E7-B3F5-DFF48A3FAE91}"/>
    <cellStyle name="Calculation 2 3 3 5" xfId="44339" xr:uid="{8DA238E4-EA45-4B50-A543-1381119DFE55}"/>
    <cellStyle name="Calculation 2 3 3 5 2" xfId="58636" xr:uid="{221D608E-13BB-4373-B518-2AA3D799CCC3}"/>
    <cellStyle name="Calculation 2 3 3 5 3" xfId="51855" xr:uid="{10515D29-899F-4586-9AD1-6AE0A94A67D5}"/>
    <cellStyle name="Calculation 2 3 3 6" xfId="45563" xr:uid="{A94F0768-4B2A-40FA-9F25-C38AE6053A39}"/>
    <cellStyle name="Calculation 2 3 3 6 2" xfId="54048" xr:uid="{2176F619-78EB-404E-9FAD-F6BB74BBB68B}"/>
    <cellStyle name="Calculation 2 3 3 7" xfId="52671" xr:uid="{7D022515-A1F4-416A-9963-A74C4B757763}"/>
    <cellStyle name="Calculation 2 3 30" xfId="45412" xr:uid="{C14B28C9-952F-45A1-9664-0D44289F86DA}"/>
    <cellStyle name="Calculation 2 3 31" xfId="45408" xr:uid="{94F8A869-0076-4065-A9C7-8EC8387A9836}"/>
    <cellStyle name="Calculation 2 3 32" xfId="44255" xr:uid="{CC9F4C4F-D2F8-4C31-8C84-E9AD3A4899C3}"/>
    <cellStyle name="Calculation 2 3 33" xfId="44190" xr:uid="{28BD3768-FACC-47A1-8876-17955FAE4957}"/>
    <cellStyle name="Calculation 2 3 34" xfId="45477" xr:uid="{B0F05043-9E38-4CEA-B0EA-79A44FDBE821}"/>
    <cellStyle name="Calculation 2 3 4" xfId="946" xr:uid="{428701EE-BC1B-46C4-BA1A-471B76199DEC}"/>
    <cellStyle name="Calculation 2 3 4 2" xfId="5310" xr:uid="{ACFBCA70-DA29-43BB-A7AF-B4FD24B59AA8}"/>
    <cellStyle name="Calculation 2 3 4 2 2" xfId="7896" xr:uid="{40D04C60-3559-4B94-AABC-8D6DA6488A9D}"/>
    <cellStyle name="Calculation 2 3 4 2 2 2" xfId="16885" xr:uid="{AB45B10F-672A-44A3-8300-9EA4301DEF73}"/>
    <cellStyle name="Calculation 2 3 4 2 2 2 2" xfId="37505" xr:uid="{673E87B7-E7A1-4E8D-8C1E-F473D1F137E1}"/>
    <cellStyle name="Calculation 2 3 4 2 2 2 3" xfId="56410" xr:uid="{2B120265-CB91-4611-81B3-6A4FB60C3B5F}"/>
    <cellStyle name="Calculation 2 3 4 2 2 3" xfId="23870" xr:uid="{AB47AD4E-2CDE-4D0D-9F65-31A7F0B00A59}"/>
    <cellStyle name="Calculation 2 3 4 2 2 4" xfId="49628" xr:uid="{126B4AA5-5CBF-4C41-9E18-B196808B7837}"/>
    <cellStyle name="Calculation 2 3 4 2 3" xfId="10533" xr:uid="{162769BC-AFC2-487E-9B7F-269F22B6F452}"/>
    <cellStyle name="Calculation 2 3 4 2 3 2" xfId="19522" xr:uid="{844117C6-0240-472F-B092-41256C34A943}"/>
    <cellStyle name="Calculation 2 3 4 2 3 2 2" xfId="23998" xr:uid="{CD0B96A7-D666-4B52-B08C-2DBAA9FC11CE}"/>
    <cellStyle name="Calculation 2 3 4 2 3 2 3" xfId="59117" xr:uid="{77B008BD-9E81-448E-BD51-5D96E3A42333}"/>
    <cellStyle name="Calculation 2 3 4 2 3 3" xfId="40207" xr:uid="{07537659-F04B-4125-8697-29F23CC48678}"/>
    <cellStyle name="Calculation 2 3 4 2 3 4" xfId="52336" xr:uid="{8274924C-8EB8-42F6-B159-F6137DA6399C}"/>
    <cellStyle name="Calculation 2 3 4 2 4" xfId="14299" xr:uid="{58C01926-86F6-4DF9-846A-F2496A39F7DF}"/>
    <cellStyle name="Calculation 2 3 4 2 4 2" xfId="25762" xr:uid="{FD4C8D93-FA0C-4A1D-9AF4-B015E4FC3D3B}"/>
    <cellStyle name="Calculation 2 3 4 2 4 2 2" xfId="54552" xr:uid="{A784B7E6-D5E7-4744-B7A5-40CAD5720899}"/>
    <cellStyle name="Calculation 2 3 4 2 4 3" xfId="47745" xr:uid="{ADD01342-6F17-4740-B73A-C3F0CA0499A3}"/>
    <cellStyle name="Calculation 2 3 4 2 5" xfId="25255" xr:uid="{F05B8869-FBA1-40E0-8DDB-BEA3BE93AE5C}"/>
    <cellStyle name="Calculation 2 3 4 2 5 2" xfId="52967" xr:uid="{FD0DB92E-9942-4FD8-85BA-AD4A7961EAA6}"/>
    <cellStyle name="Calculation 2 3 4 2 6" xfId="46134" xr:uid="{FE4A4D4B-B9CD-48FA-870D-EC985467122B}"/>
    <cellStyle name="Calculation 2 3 4 3" xfId="3383" xr:uid="{F068AE21-D78B-464E-AD87-A7913A10F4B1}"/>
    <cellStyle name="Calculation 2 3 4 3 2" xfId="24440" xr:uid="{CC289D0C-CF2E-43AE-90DD-07F6D19B5019}"/>
    <cellStyle name="Calculation 2 3 4 3 2 2" xfId="56815" xr:uid="{277ABE1D-14FF-4BF7-97A2-1A33A31F1841}"/>
    <cellStyle name="Calculation 2 3 4 3 2 3" xfId="50033" xr:uid="{FBA0DB23-8ED1-4C2D-959E-9684E0AD7248}"/>
    <cellStyle name="Calculation 2 3 4 3 3" xfId="51705" xr:uid="{F5F620BE-3D17-482D-A34A-08A5C0D5E2AA}"/>
    <cellStyle name="Calculation 2 3 4 3 3 2" xfId="58486" xr:uid="{A80E59B2-2233-4418-AA99-FD71D2EBE404}"/>
    <cellStyle name="Calculation 2 3 4 3 4" xfId="48150" xr:uid="{22CAA1A5-163B-4600-ABCE-1D029F1EA6A3}"/>
    <cellStyle name="Calculation 2 3 4 3 4 2" xfId="54942" xr:uid="{2F116D4B-DFC5-4CA1-832C-484BFDB97D29}"/>
    <cellStyle name="Calculation 2 3 4 3 5" xfId="53242" xr:uid="{B398EB1A-E11D-4A1F-BF2E-2DFB4014F699}"/>
    <cellStyle name="Calculation 2 3 4 3 6" xfId="46536" xr:uid="{6F2348E0-7D39-4B58-9C18-BDCAA7FA25BA}"/>
    <cellStyle name="Calculation 2 3 4 4" xfId="34790" xr:uid="{4CDE4320-EE85-4279-B97B-A296F30D15C6}"/>
    <cellStyle name="Calculation 2 3 4 4 2" xfId="55938" xr:uid="{4BD7ABA9-C4C7-4C5E-A9AB-24D385E34F91}"/>
    <cellStyle name="Calculation 2 3 4 4 3" xfId="49156" xr:uid="{A7BD8E35-5F9C-45C0-9961-52CA189A97D5}"/>
    <cellStyle name="Calculation 2 3 4 5" xfId="44352" xr:uid="{CBDB24DE-481A-438D-A0E0-41FF865E86C0}"/>
    <cellStyle name="Calculation 2 3 4 5 2" xfId="57964" xr:uid="{DE390D1F-FA59-4AE2-BCAA-614D0859BE02}"/>
    <cellStyle name="Calculation 2 3 4 5 3" xfId="51182" xr:uid="{AE9A00DC-7EE0-4FBA-AC7A-94170CC3C39C}"/>
    <cellStyle name="Calculation 2 3 4 6" xfId="45622" xr:uid="{C33356A0-763C-4DC8-A767-24ECEECF0485}"/>
    <cellStyle name="Calculation 2 3 4 6 2" xfId="54104" xr:uid="{54178D66-04B4-4ECC-9ACB-88BC0EA04AD9}"/>
    <cellStyle name="Calculation 2 3 4 7" xfId="52704" xr:uid="{A58EBBB7-257F-4386-8859-F624EDD1F3AD}"/>
    <cellStyle name="Calculation 2 3 5" xfId="1290" xr:uid="{8064E2C9-1D21-4A37-8EB0-64B91F3C39B9}"/>
    <cellStyle name="Calculation 2 3 5 2" xfId="5635" xr:uid="{CA3DC142-10E0-4518-80DF-3297051947D5}"/>
    <cellStyle name="Calculation 2 3 5 2 2" xfId="8221" xr:uid="{8F8D5C72-96E4-4624-900D-817D9DF15CF7}"/>
    <cellStyle name="Calculation 2 3 5 2 2 2" xfId="17210" xr:uid="{D8E8CEE4-F0D5-4094-ABBC-2553DCF75B84}"/>
    <cellStyle name="Calculation 2 3 5 2 2 2 2" xfId="30626" xr:uid="{5F6066D6-C4C9-4DCB-AA19-9FFEC547E400}"/>
    <cellStyle name="Calculation 2 3 5 2 2 2 3" xfId="56429" xr:uid="{3357C019-F588-4D6A-AF07-7CA6355D8767}"/>
    <cellStyle name="Calculation 2 3 5 2 2 3" xfId="34381" xr:uid="{14E5483D-6F2D-4ABC-B8E1-B656D9CF008E}"/>
    <cellStyle name="Calculation 2 3 5 2 2 4" xfId="49647" xr:uid="{7E6D8BB0-CC76-4458-887A-E2EFDDB09D1F}"/>
    <cellStyle name="Calculation 2 3 5 2 3" xfId="10858" xr:uid="{8D7B2047-1DEB-4246-971E-63E4C157C647}"/>
    <cellStyle name="Calculation 2 3 5 2 3 2" xfId="19847" xr:uid="{52D66469-81B3-4411-8571-2568306EE388}"/>
    <cellStyle name="Calculation 2 3 5 2 3 2 2" xfId="38870" xr:uid="{5A1FA668-5929-4136-AC5A-4F70DB8517FC}"/>
    <cellStyle name="Calculation 2 3 5 2 3 2 3" xfId="58241" xr:uid="{4E689E37-62D4-4CB7-8C6E-1602F574BD4A}"/>
    <cellStyle name="Calculation 2 3 5 2 3 3" xfId="34437" xr:uid="{1E902A5B-F235-4330-8EC2-2E00C5B4EE34}"/>
    <cellStyle name="Calculation 2 3 5 2 3 4" xfId="51459" xr:uid="{42C3DE64-0A8D-4C97-B66D-64919F927E58}"/>
    <cellStyle name="Calculation 2 3 5 2 4" xfId="14624" xr:uid="{7F5C1D97-31C8-4321-8C03-389B114A6B3E}"/>
    <cellStyle name="Calculation 2 3 5 2 4 2" xfId="42259" xr:uid="{60BF655E-34BB-4F17-AF26-61416CDF27F1}"/>
    <cellStyle name="Calculation 2 3 5 2 4 2 2" xfId="54568" xr:uid="{012EAFA6-EC20-45E2-BAFC-6FC998181FE5}"/>
    <cellStyle name="Calculation 2 3 5 2 4 3" xfId="47764" xr:uid="{A0919B72-01B1-4ED1-B9F0-A566FFB17F1E}"/>
    <cellStyle name="Calculation 2 3 5 2 5" xfId="29528" xr:uid="{CFC2A966-2750-4175-B008-F3E9B79E5F3A}"/>
    <cellStyle name="Calculation 2 3 5 2 5 2" xfId="52976" xr:uid="{349728F0-B9A2-4688-B3E0-B56CAB8B6F35}"/>
    <cellStyle name="Calculation 2 3 5 2 6" xfId="46150" xr:uid="{4ED62F96-2AFE-457E-9204-D066D17E9969}"/>
    <cellStyle name="Calculation 2 3 5 3" xfId="3727" xr:uid="{A759CBCA-270A-4466-AAA5-8037EAF3255B}"/>
    <cellStyle name="Calculation 2 3 5 3 2" xfId="24745" xr:uid="{87A331D6-D933-42B1-9AA0-7302DAB8D242}"/>
    <cellStyle name="Calculation 2 3 5 3 2 2" xfId="56831" xr:uid="{8B70BE91-2B38-4757-AF2A-268B8DFB2869}"/>
    <cellStyle name="Calculation 2 3 5 3 2 3" xfId="50049" xr:uid="{B36EF4A1-6205-46E9-B826-DA6FF72DD58A}"/>
    <cellStyle name="Calculation 2 3 5 3 3" xfId="52212" xr:uid="{C6E97845-711D-4027-B7C5-D51E132E462F}"/>
    <cellStyle name="Calculation 2 3 5 3 3 2" xfId="58993" xr:uid="{33891BC8-191B-4480-BBEE-E9549AF603C9}"/>
    <cellStyle name="Calculation 2 3 5 3 4" xfId="48166" xr:uid="{D2C11353-9882-4D16-B800-1E9D8981F40D}"/>
    <cellStyle name="Calculation 2 3 5 3 4 2" xfId="54958" xr:uid="{E1F20520-AB2B-43ED-BA63-25842BBA2D37}"/>
    <cellStyle name="Calculation 2 3 5 3 5" xfId="53258" xr:uid="{8C4959A3-894C-4B2D-8DAC-6298CE68B5C0}"/>
    <cellStyle name="Calculation 2 3 5 3 6" xfId="46552" xr:uid="{A1DFE50C-267A-4205-B0C9-2975D9A1E46E}"/>
    <cellStyle name="Calculation 2 3 5 4" xfId="39183" xr:uid="{B2510BD7-259C-4E47-818F-2D8E45892B06}"/>
    <cellStyle name="Calculation 2 3 5 4 2" xfId="55957" xr:uid="{D810040F-0D5D-4919-9B4F-BA4B7BFC3BC1}"/>
    <cellStyle name="Calculation 2 3 5 4 3" xfId="49175" xr:uid="{EEF5AD67-A074-41F9-9158-253D122D6774}"/>
    <cellStyle name="Calculation 2 3 5 5" xfId="44368" xr:uid="{FE9A3384-EF64-409E-B50B-3993C41177CB}"/>
    <cellStyle name="Calculation 2 3 5 5 2" xfId="55796" xr:uid="{E1A965DF-58ED-491F-80DE-6366054A1D95}"/>
    <cellStyle name="Calculation 2 3 5 5 3" xfId="49013" xr:uid="{BF66653B-3E44-4083-B60C-D0FB05B1791A}"/>
    <cellStyle name="Calculation 2 3 5 6" xfId="45641" xr:uid="{EC68F461-4686-4112-99BF-9D5635544F3B}"/>
    <cellStyle name="Calculation 2 3 5 6 2" xfId="54120" xr:uid="{38C9E7E8-3E21-4D0F-AA1C-6EE16FFACCE1}"/>
    <cellStyle name="Calculation 2 3 5 7" xfId="52713" xr:uid="{75C6E40C-59B7-4125-B625-3C43993C8D65}"/>
    <cellStyle name="Calculation 2 3 6" xfId="190" xr:uid="{DA305772-9B02-4D38-AB33-EE18960C3486}"/>
    <cellStyle name="Calculation 2 3 6 2" xfId="2597" xr:uid="{1F8A554C-8341-4EFB-B40F-0046DE2E64F0}"/>
    <cellStyle name="Calculation 2 3 6 2 2" xfId="6838" xr:uid="{09594724-F978-4F53-B49E-BC5CF333850D}"/>
    <cellStyle name="Calculation 2 3 6 2 2 2" xfId="15827" xr:uid="{7124BE4E-469A-499A-BC13-C31BCB5711C1}"/>
    <cellStyle name="Calculation 2 3 6 2 2 2 2" xfId="40133" xr:uid="{6D82F48C-E371-4742-AD47-568CFAB1CE81}"/>
    <cellStyle name="Calculation 2 3 6 2 2 2 3" xfId="56465" xr:uid="{D7364BD4-15CF-4E68-8A8A-EE688EA03A1D}"/>
    <cellStyle name="Calculation 2 3 6 2 2 3" xfId="28201" xr:uid="{E5FE9720-E2B8-4575-8D38-C4513B384144}"/>
    <cellStyle name="Calculation 2 3 6 2 2 4" xfId="49683" xr:uid="{CF6F73BC-B248-4962-8DD0-09B6536DC207}"/>
    <cellStyle name="Calculation 2 3 6 2 3" xfId="9408" xr:uid="{64D32201-7B02-4A77-8CE1-08728B2060FC}"/>
    <cellStyle name="Calculation 2 3 6 2 3 2" xfId="18397" xr:uid="{39C95B5D-6114-400F-8AF3-FB123EE1DE40}"/>
    <cellStyle name="Calculation 2 3 6 2 3 2 2" xfId="39294" xr:uid="{A4403509-FF83-4697-980A-9D4FDD266A47}"/>
    <cellStyle name="Calculation 2 3 6 2 3 2 3" xfId="58275" xr:uid="{9651F999-C1D4-43E9-8FE3-2E8538787B5E}"/>
    <cellStyle name="Calculation 2 3 6 2 3 3" xfId="34590" xr:uid="{A255DAC6-825B-4D12-9069-7EC0D01C04E6}"/>
    <cellStyle name="Calculation 2 3 6 2 3 4" xfId="51493" xr:uid="{88070D3B-4498-4F81-877A-76E9DB859F02}"/>
    <cellStyle name="Calculation 2 3 6 2 4" xfId="13451" xr:uid="{AF271ED7-9463-4375-8B55-C3A58872B622}"/>
    <cellStyle name="Calculation 2 3 6 2 4 2" xfId="32000" xr:uid="{1039C5B0-EC11-49ED-9996-EE3B488D773B}"/>
    <cellStyle name="Calculation 2 3 6 2 4 2 2" xfId="54604" xr:uid="{ACC6CB83-395D-493F-BCA6-70211F867A90}"/>
    <cellStyle name="Calculation 2 3 6 2 4 3" xfId="47800" xr:uid="{00DD8779-8505-410F-9364-38D99ECC5512}"/>
    <cellStyle name="Calculation 2 3 6 2 5" xfId="39539" xr:uid="{80A41E6D-C30D-4D60-9A25-EDCBEB0C7538}"/>
    <cellStyle name="Calculation 2 3 6 2 5 2" xfId="52997" xr:uid="{95963D50-9F35-42DF-BF5F-D2AD52134CB2}"/>
    <cellStyle name="Calculation 2 3 6 2 6" xfId="46186" xr:uid="{F89F9AF3-F064-43F4-9F5A-0DC505C9A2A5}"/>
    <cellStyle name="Calculation 2 3 6 3" xfId="2658" xr:uid="{047A98AE-4B85-43F3-9FA7-581A0FC42B9D}"/>
    <cellStyle name="Calculation 2 3 6 3 2" xfId="40643" xr:uid="{5827EC49-9CA5-45BC-A393-3A6029A8CE2C}"/>
    <cellStyle name="Calculation 2 3 6 3 2 2" xfId="56867" xr:uid="{10C69893-9889-434A-9AB5-01E397B40505}"/>
    <cellStyle name="Calculation 2 3 6 3 2 3" xfId="50085" xr:uid="{2C277455-241E-4B39-BC9E-5A33DF632D33}"/>
    <cellStyle name="Calculation 2 3 6 3 3" xfId="52342" xr:uid="{A38DC504-356C-447D-B741-F1A1FC145500}"/>
    <cellStyle name="Calculation 2 3 6 3 3 2" xfId="59123" xr:uid="{9604D353-3009-4035-82FD-17FA7D11E030}"/>
    <cellStyle name="Calculation 2 3 6 3 4" xfId="48202" xr:uid="{31548AE0-9046-4F19-AD56-06091FC4BE42}"/>
    <cellStyle name="Calculation 2 3 6 3 4 2" xfId="54994" xr:uid="{89239CE8-3A72-4C3F-BE28-E5EB053EF3BC}"/>
    <cellStyle name="Calculation 2 3 6 3 5" xfId="53294" xr:uid="{C7C31FD4-149A-406F-A8F2-2781A5012584}"/>
    <cellStyle name="Calculation 2 3 6 3 6" xfId="46588" xr:uid="{697E7E0C-62DA-4103-96F8-D2F8DBB620FB}"/>
    <cellStyle name="Calculation 2 3 6 4" xfId="31822" xr:uid="{BAD40DD4-3574-4B5C-BCD0-2DE5969786E7}"/>
    <cellStyle name="Calculation 2 3 6 4 2" xfId="55993" xr:uid="{E8646528-20E0-4ACD-93B5-09049190E068}"/>
    <cellStyle name="Calculation 2 3 6 4 3" xfId="49211" xr:uid="{543105DB-4A76-4269-9A06-017DA3E6F1BE}"/>
    <cellStyle name="Calculation 2 3 6 5" xfId="44396" xr:uid="{FEE83D7E-E889-4BC1-94D6-3CA6C3E6AFCA}"/>
    <cellStyle name="Calculation 2 3 6 5 2" xfId="59061" xr:uid="{33DB59C1-1B79-4F2F-AC9B-7C15595ADE91}"/>
    <cellStyle name="Calculation 2 3 6 5 3" xfId="52280" xr:uid="{7FC396CC-2405-4753-85E4-7A6DFC1919AA}"/>
    <cellStyle name="Calculation 2 3 6 6" xfId="45677" xr:uid="{E7A393F7-2177-41BD-BE49-278D00D2D476}"/>
    <cellStyle name="Calculation 2 3 6 6 2" xfId="54156" xr:uid="{8888A9C2-8A76-471D-9AE5-79A4CCE07016}"/>
    <cellStyle name="Calculation 2 3 6 7" xfId="52734" xr:uid="{BE1469CA-15C7-4BD8-B240-7BDE91CB7865}"/>
    <cellStyle name="Calculation 2 3 7" xfId="1933" xr:uid="{2CB3CF91-EFD4-4BD5-98DA-80081E7B6C4D}"/>
    <cellStyle name="Calculation 2 3 7 2" xfId="6246" xr:uid="{A51A4DC5-73A2-4D27-BDAE-9EE439BD2280}"/>
    <cellStyle name="Calculation 2 3 7 2 2" xfId="8832" xr:uid="{48616A39-F90E-4568-B438-3745BB3D6043}"/>
    <cellStyle name="Calculation 2 3 7 2 2 2" xfId="17821" xr:uid="{10633E9C-DA1C-4F87-80BA-4A292BE41319}"/>
    <cellStyle name="Calculation 2 3 7 2 2 2 2" xfId="28534" xr:uid="{C35C33B3-84C4-4B50-8A95-FF93432E25D1}"/>
    <cellStyle name="Calculation 2 3 7 2 2 2 3" xfId="56501" xr:uid="{2126527A-C7E8-47E5-9F96-CAAC4F4CBDCF}"/>
    <cellStyle name="Calculation 2 3 7 2 2 3" xfId="27727" xr:uid="{DB238201-CC43-4F53-87BD-93F05507F23F}"/>
    <cellStyle name="Calculation 2 3 7 2 2 4" xfId="49719" xr:uid="{AA663292-0B5D-4630-8BBF-3C2111B4062A}"/>
    <cellStyle name="Calculation 2 3 7 2 3" xfId="11469" xr:uid="{EDECB114-6BE2-43F7-B4D3-43467B833A15}"/>
    <cellStyle name="Calculation 2 3 7 2 3 2" xfId="20458" xr:uid="{5910B364-B0FA-4B86-8B4F-EB54867C6596}"/>
    <cellStyle name="Calculation 2 3 7 2 3 2 2" xfId="29925" xr:uid="{B9FAE94B-11F7-4C9F-8535-2C780484E32E}"/>
    <cellStyle name="Calculation 2 3 7 2 3 2 3" xfId="58404" xr:uid="{42A77BD0-4537-45DB-9D5A-872A73D58BD6}"/>
    <cellStyle name="Calculation 2 3 7 2 3 3" xfId="37519" xr:uid="{22001596-525E-4FD9-982B-C177D0FBB517}"/>
    <cellStyle name="Calculation 2 3 7 2 3 4" xfId="51623" xr:uid="{31E537F1-5A3B-4311-BF9E-618F243381F0}"/>
    <cellStyle name="Calculation 2 3 7 2 4" xfId="15235" xr:uid="{9A4259D6-39C4-4E29-B9A7-8122508148A4}"/>
    <cellStyle name="Calculation 2 3 7 2 4 2" xfId="43585" xr:uid="{7A278B85-B98A-4630-AE2B-DBBD88340E58}"/>
    <cellStyle name="Calculation 2 3 7 2 4 2 2" xfId="54640" xr:uid="{15BABE8C-3A40-4FBF-8AA6-1D3112FDF72E}"/>
    <cellStyle name="Calculation 2 3 7 2 4 3" xfId="47836" xr:uid="{7C28A538-D43D-4DA2-8AF4-E4888A84E6B9}"/>
    <cellStyle name="Calculation 2 3 7 2 5" xfId="42089" xr:uid="{BF235E11-8834-4D5A-8728-8EBDC5120D9D}"/>
    <cellStyle name="Calculation 2 3 7 2 5 2" xfId="53018" xr:uid="{207BE0FF-09D7-42E0-A9AD-CC20E0A153DD}"/>
    <cellStyle name="Calculation 2 3 7 2 6" xfId="46222" xr:uid="{459C6F54-E610-4D47-8ED7-B1FBDCF3DF0D}"/>
    <cellStyle name="Calculation 2 3 7 3" xfId="4370" xr:uid="{02AC2063-60C6-4D80-83CF-7A27EDA6AEE8}"/>
    <cellStyle name="Calculation 2 3 7 3 2" xfId="30021" xr:uid="{B8C89BA2-5124-4445-9AEE-059BCD3A4175}"/>
    <cellStyle name="Calculation 2 3 7 3 2 2" xfId="56903" xr:uid="{671BADBB-583A-4FA3-9F34-005DA83E0594}"/>
    <cellStyle name="Calculation 2 3 7 3 2 3" xfId="50121" xr:uid="{0D339D93-DD35-4C1B-8DD5-9BCDCCBAEB49}"/>
    <cellStyle name="Calculation 2 3 7 3 3" xfId="48988" xr:uid="{DD8671A4-23C4-4F69-AC74-506061415E6A}"/>
    <cellStyle name="Calculation 2 3 7 3 3 2" xfId="55771" xr:uid="{8DA35F72-4526-4364-B7B1-758DCC1E7DF5}"/>
    <cellStyle name="Calculation 2 3 7 3 4" xfId="48238" xr:uid="{8249191D-AB64-4D76-BD8F-6FAF416ED2B3}"/>
    <cellStyle name="Calculation 2 3 7 3 4 2" xfId="55030" xr:uid="{E00D67D3-FFB9-453C-92C2-3776519A596E}"/>
    <cellStyle name="Calculation 2 3 7 3 5" xfId="53330" xr:uid="{925C9B98-B5FB-4CDD-AD5A-F46370D8C15B}"/>
    <cellStyle name="Calculation 2 3 7 3 6" xfId="46624" xr:uid="{E1EABB77-0962-41BF-ADCB-BAECD4F52749}"/>
    <cellStyle name="Calculation 2 3 7 4" xfId="38468" xr:uid="{0D661C34-1A7D-4EC2-93DA-87B68E152475}"/>
    <cellStyle name="Calculation 2 3 7 4 2" xfId="56029" xr:uid="{7FDE9409-0354-47EB-B7CA-D1D3CA6E9CF7}"/>
    <cellStyle name="Calculation 2 3 7 4 3" xfId="49247" xr:uid="{98B0FA3E-43C7-4A7F-895B-1F52F15F90D0}"/>
    <cellStyle name="Calculation 2 3 7 5" xfId="44487" xr:uid="{FF615B04-B4DA-492B-91A0-A9D513CBC291}"/>
    <cellStyle name="Calculation 2 3 7 5 2" xfId="57695" xr:uid="{98B8CFB6-6DC7-4FF2-9ADF-21D7B6A72D27}"/>
    <cellStyle name="Calculation 2 3 7 5 3" xfId="50913" xr:uid="{B9D21ED8-08DE-4381-8CD4-9EA17B6476A2}"/>
    <cellStyle name="Calculation 2 3 7 6" xfId="45713" xr:uid="{4082B53E-B377-4AFB-8D56-B18908733A56}"/>
    <cellStyle name="Calculation 2 3 7 6 2" xfId="54192" xr:uid="{65C84431-164F-4868-94B2-BBB5F4A0DABC}"/>
    <cellStyle name="Calculation 2 3 7 7" xfId="52755" xr:uid="{6122A399-A29D-4950-905E-111B33B90AD2}"/>
    <cellStyle name="Calculation 2 3 8" xfId="2720" xr:uid="{A692757C-3010-4C2C-BE1B-95397874EA11}"/>
    <cellStyle name="Calculation 2 3 8 2" xfId="6910" xr:uid="{978AF14C-EE79-41FB-9A31-15E6CEDFD877}"/>
    <cellStyle name="Calculation 2 3 8 2 2" xfId="12051" xr:uid="{C71F8FBD-07BC-46B0-9547-12C38E6548F2}"/>
    <cellStyle name="Calculation 2 3 8 2 2 2" xfId="21040" xr:uid="{3133D5AC-0633-4B8E-8C78-D469D37B649C}"/>
    <cellStyle name="Calculation 2 3 8 2 2 2 2" xfId="34476" xr:uid="{422BE9E1-E9B4-4B14-AB86-CE706E31ADA4}"/>
    <cellStyle name="Calculation 2 3 8 2 2 2 3" xfId="56550" xr:uid="{A055D367-9364-424B-920F-AC861180D64A}"/>
    <cellStyle name="Calculation 2 3 8 2 2 3" xfId="27433" xr:uid="{4B9FA3C4-94C8-492D-91B2-644EE17FE3E8}"/>
    <cellStyle name="Calculation 2 3 8 2 2 4" xfId="49768" xr:uid="{DDDDADAC-76D2-472E-9117-2838901D2743}"/>
    <cellStyle name="Calculation 2 3 8 2 3" xfId="12869" xr:uid="{7EF2F2C0-9612-4763-BF12-7AF899FAFBD8}"/>
    <cellStyle name="Calculation 2 3 8 2 3 2" xfId="21858" xr:uid="{5EF9DBDC-DC5C-4546-AC4A-F5F91F3EEB10}"/>
    <cellStyle name="Calculation 2 3 8 2 3 2 2" xfId="22402" xr:uid="{0A0FDAA2-44F4-4B42-A82A-0E39D27BA6AA}"/>
    <cellStyle name="Calculation 2 3 8 2 3 2 3" xfId="58358" xr:uid="{F26441CE-50E9-4E19-B5C6-05C871064C8D}"/>
    <cellStyle name="Calculation 2 3 8 2 3 3" xfId="29788" xr:uid="{EBF69856-DAC3-4F6A-B997-E80EA1ECC483}"/>
    <cellStyle name="Calculation 2 3 8 2 3 4" xfId="51576" xr:uid="{685EF0A7-3C3E-4550-AECA-DC4819CE7E4C}"/>
    <cellStyle name="Calculation 2 3 8 2 4" xfId="15899" xr:uid="{7A66D920-B1E6-431D-8EBD-34E606CA1883}"/>
    <cellStyle name="Calculation 2 3 8 2 4 2" xfId="27282" xr:uid="{3031814C-A5B0-4651-B271-C804AD120BC2}"/>
    <cellStyle name="Calculation 2 3 8 2 4 2 2" xfId="54686" xr:uid="{9BFA721F-89B6-4551-935C-075359D50289}"/>
    <cellStyle name="Calculation 2 3 8 2 4 3" xfId="47885" xr:uid="{056C4CC0-899A-4970-A23A-1836112F08DA}"/>
    <cellStyle name="Calculation 2 3 8 2 5" xfId="33492" xr:uid="{A7D4D65D-7FE9-47A0-94AE-62C26C4222E4}"/>
    <cellStyle name="Calculation 2 3 8 2 5 2" xfId="53044" xr:uid="{D2E02EC5-6180-4786-85E3-C281D01E18EC}"/>
    <cellStyle name="Calculation 2 3 8 2 6" xfId="46271" xr:uid="{E6677198-3575-4C42-BA6A-24DD6768AC0D}"/>
    <cellStyle name="Calculation 2 3 8 3" xfId="9481" xr:uid="{6905E3E3-ED58-4C5A-AFF0-50B6290F09FE}"/>
    <cellStyle name="Calculation 2 3 8 3 2" xfId="18470" xr:uid="{68212AEF-5F8D-431E-8A78-9684C4CB0635}"/>
    <cellStyle name="Calculation 2 3 8 3 2 2" xfId="34595" xr:uid="{B7789C80-C47B-4982-94D2-08107826387E}"/>
    <cellStyle name="Calculation 2 3 8 3 2 2 2" xfId="56949" xr:uid="{F471FBF4-0F2C-41D5-BCB0-82311631E1A1}"/>
    <cellStyle name="Calculation 2 3 8 3 2 3" xfId="50167" xr:uid="{2FCC5690-ED83-4287-A503-955CC8C75115}"/>
    <cellStyle name="Calculation 2 3 8 3 3" xfId="28077" xr:uid="{3755237F-C898-4723-ABA5-A77979F4CA59}"/>
    <cellStyle name="Calculation 2 3 8 3 3 2" xfId="57809" xr:uid="{EA39F9D7-7718-413A-9F00-B75FD87B4F02}"/>
    <cellStyle name="Calculation 2 3 8 3 3 3" xfId="51027" xr:uid="{57763D58-CC2B-4348-A83C-F6F22D64DA64}"/>
    <cellStyle name="Calculation 2 3 8 3 4" xfId="48284" xr:uid="{E2156815-1E58-4B0B-9861-71E491923110}"/>
    <cellStyle name="Calculation 2 3 8 3 4 2" xfId="55076" xr:uid="{11E0133D-D33E-42DD-9A45-37AD3666578B}"/>
    <cellStyle name="Calculation 2 3 8 3 5" xfId="53376" xr:uid="{2F1144CF-2C20-4F09-A5E2-142A3F831EAE}"/>
    <cellStyle name="Calculation 2 3 8 3 6" xfId="46670" xr:uid="{926C3699-CB3C-4B69-A7B2-F7335E272C37}"/>
    <cellStyle name="Calculation 2 3 8 4" xfId="30268" xr:uid="{2F68895B-DB0D-475A-B293-8A471E748473}"/>
    <cellStyle name="Calculation 2 3 8 4 2" xfId="56078" xr:uid="{B7E0E2BE-9698-48B4-85E6-114EA1A87817}"/>
    <cellStyle name="Calculation 2 3 8 4 3" xfId="49296" xr:uid="{5A956DE8-8F83-4E58-B9B6-51E6746D9465}"/>
    <cellStyle name="Calculation 2 3 8 5" xfId="44483" xr:uid="{2C45F389-EB0F-497E-B946-8E2D1EB96005}"/>
    <cellStyle name="Calculation 2 3 8 5 2" xfId="59090" xr:uid="{B60673ED-C6E1-4B02-AD60-56FDA6F58365}"/>
    <cellStyle name="Calculation 2 3 8 5 3" xfId="52309" xr:uid="{E3D1E285-9ADF-4DD2-A3DB-377D12F62245}"/>
    <cellStyle name="Calculation 2 3 8 6" xfId="45762" xr:uid="{3DC928A7-8106-4342-A023-AAF21C2315E5}"/>
    <cellStyle name="Calculation 2 3 8 6 2" xfId="54238" xr:uid="{F1CA07B9-68F6-455E-9BCD-48673F834A35}"/>
    <cellStyle name="Calculation 2 3 8 7" xfId="52781" xr:uid="{CB8FA666-5A11-4D77-AAE7-AE44539DFFD0}"/>
    <cellStyle name="Calculation 2 3 9" xfId="4665" xr:uid="{73D02D1E-B927-49E8-8598-48B80568AE0A}"/>
    <cellStyle name="Calculation 2 3 9 2" xfId="7251" xr:uid="{C8FD1EFC-79B7-481B-B3E7-D244CFCA7B8D}"/>
    <cellStyle name="Calculation 2 3 9 2 2" xfId="16240" xr:uid="{1F68EE61-242A-4CA3-8FCB-351263A07C81}"/>
    <cellStyle name="Calculation 2 3 9 2 2 2" xfId="25628" xr:uid="{F19FE3B1-DE42-4E39-9108-2182B7A1303E}"/>
    <cellStyle name="Calculation 2 3 9 2 2 2 2" xfId="56590" xr:uid="{BFF7CABE-6CC4-42E9-B022-920C4C4E228E}"/>
    <cellStyle name="Calculation 2 3 9 2 2 3" xfId="49808" xr:uid="{F04E21A0-41D8-4D79-8944-096953667453}"/>
    <cellStyle name="Calculation 2 3 9 2 3" xfId="40929" xr:uid="{D3F06E31-4245-499C-BEDB-DFB4E48E4AA8}"/>
    <cellStyle name="Calculation 2 3 9 2 3 2" xfId="59141" xr:uid="{09399980-5376-4F9B-A85D-6183647B042F}"/>
    <cellStyle name="Calculation 2 3 9 2 3 3" xfId="52360" xr:uid="{6C98EC69-2B8D-4CE8-91C8-A74ED56F1A84}"/>
    <cellStyle name="Calculation 2 3 9 2 4" xfId="47925" xr:uid="{495D0494-D493-4169-8A27-35254F799C42}"/>
    <cellStyle name="Calculation 2 3 9 2 4 2" xfId="54723" xr:uid="{C811D8DB-3383-41D4-B372-8190E62E914D}"/>
    <cellStyle name="Calculation 2 3 9 2 5" xfId="53065" xr:uid="{207F84C6-AFF5-4300-990E-7B3A13750A3C}"/>
    <cellStyle name="Calculation 2 3 9 2 6" xfId="46311" xr:uid="{F9362B94-436F-46CB-AC65-B175C8EF4B27}"/>
    <cellStyle name="Calculation 2 3 9 3" xfId="9888" xr:uid="{193461E4-ECDB-4388-91D9-A712F6BA5A14}"/>
    <cellStyle name="Calculation 2 3 9 3 2" xfId="18877" xr:uid="{FAA96518-792C-4B51-B342-A7973A0B0F98}"/>
    <cellStyle name="Calculation 2 3 9 3 2 2" xfId="22293" xr:uid="{90D1EF58-4E63-4D7B-AC58-4EC6CE94242F}"/>
    <cellStyle name="Calculation 2 3 9 3 2 2 2" xfId="56986" xr:uid="{A26D9B3A-69DC-443C-B416-652EA48C9F60}"/>
    <cellStyle name="Calculation 2 3 9 3 2 3" xfId="50204" xr:uid="{44B9D08B-33F0-4B84-8D65-FE1DBF5CD33F}"/>
    <cellStyle name="Calculation 2 3 9 3 3" xfId="32198" xr:uid="{ABD7AEF3-BBA7-4347-BCE4-69D89FB87F81}"/>
    <cellStyle name="Calculation 2 3 9 3 3 2" xfId="57846" xr:uid="{39D5DE75-0908-42CC-9ED4-FB5FBD579BD3}"/>
    <cellStyle name="Calculation 2 3 9 3 3 3" xfId="51064" xr:uid="{BCA60A91-707A-4A5B-8A3F-D59E09732A80}"/>
    <cellStyle name="Calculation 2 3 9 3 4" xfId="48321" xr:uid="{3285C90D-157A-4C49-A6D6-A9CA7D4674E3}"/>
    <cellStyle name="Calculation 2 3 9 3 4 2" xfId="55113" xr:uid="{725DE087-DF56-4531-BE36-BF40FF672C28}"/>
    <cellStyle name="Calculation 2 3 9 3 5" xfId="53413" xr:uid="{1EB86F26-BD9B-4550-AA21-68EC2FA351D7}"/>
    <cellStyle name="Calculation 2 3 9 3 6" xfId="46707" xr:uid="{6953075A-866E-4360-9CC2-3433F100692C}"/>
    <cellStyle name="Calculation 2 3 9 4" xfId="13654" xr:uid="{E4C53FF4-D99D-4967-B386-485A450537E1}"/>
    <cellStyle name="Calculation 2 3 9 4 2" xfId="40959" xr:uid="{8F05978B-D5DF-4830-A69A-B5D90396C554}"/>
    <cellStyle name="Calculation 2 3 9 4 2 2" xfId="56118" xr:uid="{0B5B7DCA-C2BF-4E07-85F0-D7056C23F27F}"/>
    <cellStyle name="Calculation 2 3 9 4 3" xfId="49336" xr:uid="{1976CF9E-40E5-4275-B2A6-7EEC510A777F}"/>
    <cellStyle name="Calculation 2 3 9 5" xfId="28088" xr:uid="{0D1A3EDF-8A99-46B6-9E5F-F0357FA08A11}"/>
    <cellStyle name="Calculation 2 3 9 5 2" xfId="59082" xr:uid="{49F50EEC-5AC1-43CC-88FC-2303432645DC}"/>
    <cellStyle name="Calculation 2 3 9 5 3" xfId="52301" xr:uid="{203EC2BA-500D-41E3-BC7D-700C8B3247D0}"/>
    <cellStyle name="Calculation 2 3 9 6" xfId="44510" xr:uid="{1232827D-B183-4A67-BC82-B30626492368}"/>
    <cellStyle name="Calculation 2 3 9 6 2" xfId="54275" xr:uid="{664CB453-B797-43F4-A3BB-4B33079AB673}"/>
    <cellStyle name="Calculation 2 3 9 6 3" xfId="47462" xr:uid="{E3731D3C-5A5B-4A6E-9B5C-7AAAABA2E2F5}"/>
    <cellStyle name="Calculation 2 3 9 7" xfId="45802" xr:uid="{A5E49CD3-7A72-4A21-A2A1-FD1DAC35C3BC}"/>
    <cellStyle name="Calculation 2 30" xfId="45192" xr:uid="{31763BF9-5389-49DB-9488-56AE1D2BEE19}"/>
    <cellStyle name="Calculation 2 30 2" xfId="55804" xr:uid="{5264F104-9099-4613-BE74-C87C64971AE1}"/>
    <cellStyle name="Calculation 2 30 3" xfId="49021" xr:uid="{4138E8A8-C0E9-44F3-AD26-EAB402A52343}"/>
    <cellStyle name="Calculation 2 31" xfId="45323" xr:uid="{E6032EA3-8561-48EE-A778-AC1EBC267EEA}"/>
    <cellStyle name="Calculation 2 31 2" xfId="57801" xr:uid="{DAF72FF5-7D24-43BA-A5CA-8DCED53A6A4D}"/>
    <cellStyle name="Calculation 2 31 3" xfId="51019" xr:uid="{14E34E45-6FC6-4689-9E14-87DCD1D8C692}"/>
    <cellStyle name="Calculation 2 32" xfId="45349" xr:uid="{CDEB23E7-0692-493F-B016-2E0D1A5C4BD4}"/>
    <cellStyle name="Calculation 2 32 2" xfId="52633" xr:uid="{3EAB3A3D-5775-461E-A1ED-D3DDF0BB4C49}"/>
    <cellStyle name="Calculation 2 33" xfId="45314" xr:uid="{646F9F9F-1607-4DD8-B04F-DFD32817144E}"/>
    <cellStyle name="Calculation 2 34" xfId="45404" xr:uid="{A42C24C7-718A-41B9-BACC-066286B41A76}"/>
    <cellStyle name="Calculation 2 35" xfId="44243" xr:uid="{B4EBF839-6024-4D34-9C64-C2368F9FE477}"/>
    <cellStyle name="Calculation 2 36" xfId="44139" xr:uid="{D29992D0-DF59-44AC-8D5C-86AC8AFD8B1A}"/>
    <cellStyle name="Calculation 2 37" xfId="45499" xr:uid="{C49EC3C6-0E74-45F2-B37D-38B8F6FB1690}"/>
    <cellStyle name="Calculation 2 4" xfId="345" xr:uid="{D61D23A6-ACD3-421D-A3C7-725824466B92}"/>
    <cellStyle name="Calculation 2 4 10" xfId="6647" xr:uid="{B0A9419C-5BC6-49D7-ADD0-E7E747E485C9}"/>
    <cellStyle name="Calculation 2 4 10 2" xfId="11853" xr:uid="{B89495F2-EBBD-4FBE-9418-979062712318}"/>
    <cellStyle name="Calculation 2 4 10 2 2" xfId="20842" xr:uid="{9A64BCD7-11E9-4381-AED5-35EA3F2C3ACC}"/>
    <cellStyle name="Calculation 2 4 10 2 2 2" xfId="42921" xr:uid="{7CBEFEC9-4609-4EED-9BAC-2B6D88C2D348}"/>
    <cellStyle name="Calculation 2 4 10 2 2 2 2" xfId="56632" xr:uid="{344BB57D-DB14-4C3E-8B73-35A1E6C043B5}"/>
    <cellStyle name="Calculation 2 4 10 2 2 3" xfId="49850" xr:uid="{7464B986-4860-4ABC-88A7-6C4EA2C51B09}"/>
    <cellStyle name="Calculation 2 4 10 2 3" xfId="27469" xr:uid="{319B1569-37A2-4574-849E-5653BD971789}"/>
    <cellStyle name="Calculation 2 4 10 2 3 2" xfId="57962" xr:uid="{49259999-CDD2-4558-8EFA-B9AA4BCBB469}"/>
    <cellStyle name="Calculation 2 4 10 2 3 3" xfId="51180" xr:uid="{9C29588F-90D5-4BD7-99E7-4C1B59BB0370}"/>
    <cellStyle name="Calculation 2 4 10 2 4" xfId="47967" xr:uid="{92F60122-620B-4217-A6C8-E76D6E7F7D36}"/>
    <cellStyle name="Calculation 2 4 10 2 4 2" xfId="54765" xr:uid="{C8090D72-06E5-4182-958A-97646B425A93}"/>
    <cellStyle name="Calculation 2 4 10 2 5" xfId="53089" xr:uid="{B972AA52-5671-40EE-ADD7-F6F4DBAADA19}"/>
    <cellStyle name="Calculation 2 4 10 2 6" xfId="46353" xr:uid="{D89058B1-D197-49F6-BBBD-DCCAE5CEE570}"/>
    <cellStyle name="Calculation 2 4 10 3" xfId="15636" xr:uid="{87B41F9D-F065-4730-9D24-A11462EB03A3}"/>
    <cellStyle name="Calculation 2 4 10 3 2" xfId="27483" xr:uid="{04CCE406-E6E2-4146-9033-6DB8C55398FD}"/>
    <cellStyle name="Calculation 2 4 10 3 2 2" xfId="57028" xr:uid="{731FFA93-B4B5-49CC-B451-44640402E526}"/>
    <cellStyle name="Calculation 2 4 10 3 2 3" xfId="50246" xr:uid="{EA4B9BB5-F761-45F2-BE5E-0F96DD72B6ED}"/>
    <cellStyle name="Calculation 2 4 10 3 3" xfId="51511" xr:uid="{B349601A-E471-470A-B104-A86F0E430713}"/>
    <cellStyle name="Calculation 2 4 10 3 3 2" xfId="58293" xr:uid="{8C819AA9-AC23-4588-B119-8A29A0E3270F}"/>
    <cellStyle name="Calculation 2 4 10 3 4" xfId="48363" xr:uid="{05FB017C-13F9-4320-AC07-2DB490BB49AB}"/>
    <cellStyle name="Calculation 2 4 10 3 4 2" xfId="55155" xr:uid="{F035AE82-5F25-4FB5-8EC4-15053D17A173}"/>
    <cellStyle name="Calculation 2 4 10 3 5" xfId="53453" xr:uid="{7FFB3540-E3DD-44A5-AB62-3F7C4BF2F293}"/>
    <cellStyle name="Calculation 2 4 10 3 6" xfId="46749" xr:uid="{C7B76948-7756-4312-9012-78F2EE6A028B}"/>
    <cellStyle name="Calculation 2 4 10 4" xfId="23580" xr:uid="{BDD39558-0093-41F5-A306-203E44958F19}"/>
    <cellStyle name="Calculation 2 4 10 4 2" xfId="56160" xr:uid="{0FAA8357-A199-4BBD-86B7-DE69892828D3}"/>
    <cellStyle name="Calculation 2 4 10 4 3" xfId="49378" xr:uid="{C1D37D31-3388-4793-B27C-A668081D8FD2}"/>
    <cellStyle name="Calculation 2 4 10 5" xfId="44547" xr:uid="{A889165F-7789-46A6-92D2-FA035FA822F0}"/>
    <cellStyle name="Calculation 2 4 10 5 2" xfId="58145" xr:uid="{BB477FA3-77FD-48D7-A05D-430C5AC8F738}"/>
    <cellStyle name="Calculation 2 4 10 5 3" xfId="51363" xr:uid="{43344CBC-FF33-42DD-8C25-A8E77A28A9D2}"/>
    <cellStyle name="Calculation 2 4 10 6" xfId="47498" xr:uid="{8393B399-C55E-4602-8214-04D627EA0455}"/>
    <cellStyle name="Calculation 2 4 10 6 2" xfId="54317" xr:uid="{0097E407-205A-453B-90DF-5E43A81A8CE5}"/>
    <cellStyle name="Calculation 2 4 10 7" xfId="52822" xr:uid="{12315C10-BFD6-4E58-AD70-88787ECE1E0F}"/>
    <cellStyle name="Calculation 2 4 10 8" xfId="45890" xr:uid="{9C675CF1-0638-4B62-88ED-B27059DDCFA5}"/>
    <cellStyle name="Calculation 2 4 11" xfId="9216" xr:uid="{81E6C19E-69A5-400F-ADA6-08A3DB3E9C0E}"/>
    <cellStyle name="Calculation 2 4 11 2" xfId="18205" xr:uid="{E3F5CC0E-8680-409E-BB27-FA18F486F4D1}"/>
    <cellStyle name="Calculation 2 4 11 2 2" xfId="31244" xr:uid="{61026D41-9FC1-4875-8433-B13875AB3483}"/>
    <cellStyle name="Calculation 2 4 11 2 2 2" xfId="56671" xr:uid="{7AD3162B-1D7A-42A8-AC19-1B20F75525DD}"/>
    <cellStyle name="Calculation 2 4 11 2 2 3" xfId="49889" xr:uid="{12A31E1C-F9E5-42F3-BF1D-CF201DFEB8D5}"/>
    <cellStyle name="Calculation 2 4 11 2 3" xfId="48919" xr:uid="{C415C90B-4F54-49EC-AEE7-FF0F8BEA78A6}"/>
    <cellStyle name="Calculation 2 4 11 2 3 2" xfId="55702" xr:uid="{8956FA15-5CEE-4FF5-ABD3-37BFB914FC26}"/>
    <cellStyle name="Calculation 2 4 11 2 4" xfId="48006" xr:uid="{29C0EFBB-0BAE-4513-BC00-401AECD20AC2}"/>
    <cellStyle name="Calculation 2 4 11 2 4 2" xfId="54801" xr:uid="{0EB826A5-4037-40B1-89D0-B9EAA959C6C4}"/>
    <cellStyle name="Calculation 2 4 11 2 5" xfId="53110" xr:uid="{9C499788-3850-41E5-8BF4-456EF3D580F3}"/>
    <cellStyle name="Calculation 2 4 11 2 6" xfId="46392" xr:uid="{87FDDF8C-351F-4C3A-B649-BC3B9D2063C5}"/>
    <cellStyle name="Calculation 2 4 11 3" xfId="24892" xr:uid="{C69C7D6E-113A-4551-B685-97D342BF8999}"/>
    <cellStyle name="Calculation 2 4 11 3 2" xfId="50282" xr:uid="{35B0C5E0-F940-4379-96D4-B0651DCB4754}"/>
    <cellStyle name="Calculation 2 4 11 3 2 2" xfId="57064" xr:uid="{A72B0B96-DCCA-4F09-9DC5-11A7851B3F09}"/>
    <cellStyle name="Calculation 2 4 11 3 3" xfId="51878" xr:uid="{B34A6624-7D5D-48D8-B7D9-1745F588365A}"/>
    <cellStyle name="Calculation 2 4 11 3 3 2" xfId="58659" xr:uid="{C8ADA06F-B22E-4850-A1AB-F5E10D0D86DD}"/>
    <cellStyle name="Calculation 2 4 11 3 4" xfId="48399" xr:uid="{A78DE26C-2CFC-4609-B2F3-F735280594F7}"/>
    <cellStyle name="Calculation 2 4 11 3 4 2" xfId="55191" xr:uid="{0F92A2F6-2814-4329-BFCC-B966F9BCDD24}"/>
    <cellStyle name="Calculation 2 4 11 3 5" xfId="53479" xr:uid="{B916A3DC-B3DF-4401-B6D5-F7A82084A54B}"/>
    <cellStyle name="Calculation 2 4 11 3 6" xfId="46785" xr:uid="{FA55D48F-18AE-4485-ACF9-C34D6F07BFA5}"/>
    <cellStyle name="Calculation 2 4 11 4" xfId="44608" xr:uid="{85604B0F-00A5-451B-AAA8-DC5735BADD08}"/>
    <cellStyle name="Calculation 2 4 11 4 2" xfId="56199" xr:uid="{C1F01A8D-98DF-4A22-98EF-67992849A164}"/>
    <cellStyle name="Calculation 2 4 11 4 3" xfId="49417" xr:uid="{B513ECE3-C356-45C5-B834-803D85F0A37A}"/>
    <cellStyle name="Calculation 2 4 11 5" xfId="51716" xr:uid="{D83E1108-80F4-4F55-A4F0-30729D14AD44}"/>
    <cellStyle name="Calculation 2 4 11 5 2" xfId="58497" xr:uid="{4524FEE5-A5AD-4A97-AD12-75AC190D8E38}"/>
    <cellStyle name="Calculation 2 4 11 6" xfId="47537" xr:uid="{AE9DA372-6BCF-4D7C-8FB7-89D2072997CB}"/>
    <cellStyle name="Calculation 2 4 11 6 2" xfId="54353" xr:uid="{79AE0ACE-98B3-4B78-9761-4185F1497DD8}"/>
    <cellStyle name="Calculation 2 4 11 7" xfId="52843" xr:uid="{0460BE23-0B61-40ED-A292-A4048C179337}"/>
    <cellStyle name="Calculation 2 4 11 8" xfId="45926" xr:uid="{DAFCC942-EA6A-41E5-9DA5-7AF53C936000}"/>
    <cellStyle name="Calculation 2 4 12" xfId="9791" xr:uid="{578642F1-9348-44B0-821E-1084094ED32B}"/>
    <cellStyle name="Calculation 2 4 12 2" xfId="18780" xr:uid="{9B9B3E00-B31B-4E49-BC18-A9873BCAB8B9}"/>
    <cellStyle name="Calculation 2 4 12 2 2" xfId="26213" xr:uid="{4B0E07B4-F791-4C6F-9DC2-B8AC050F90A6}"/>
    <cellStyle name="Calculation 2 4 12 2 2 2" xfId="56264" xr:uid="{63FD9AE5-0F63-46AF-914F-CCBD70D85DBF}"/>
    <cellStyle name="Calculation 2 4 12 2 3" xfId="49482" xr:uid="{3BB6B88D-B0D2-4979-B01E-F1965FC17FE6}"/>
    <cellStyle name="Calculation 2 4 12 3" xfId="31069" xr:uid="{3C17FCA4-90EA-498C-989D-ADF4D5267BB7}"/>
    <cellStyle name="Calculation 2 4 12 3 2" xfId="57999" xr:uid="{2DFBFD90-649A-4C06-A12E-C1AB2578BF4F}"/>
    <cellStyle name="Calculation 2 4 12 3 3" xfId="51217" xr:uid="{55291549-82BC-4209-B168-3F17EC319FC0}"/>
    <cellStyle name="Calculation 2 4 12 4" xfId="44671" xr:uid="{B9CA8AF7-56E1-4B92-A944-004727686321}"/>
    <cellStyle name="Calculation 2 4 12 4 2" xfId="54411" xr:uid="{2508C0CA-83AC-4679-AEB8-313A13A41C33}"/>
    <cellStyle name="Calculation 2 4 12 4 3" xfId="47600" xr:uid="{CF6363B9-8940-43E6-A62C-4F516E7F6197}"/>
    <cellStyle name="Calculation 2 4 12 5" xfId="52882" xr:uid="{42BC7219-82A0-4E21-AAEE-6932F3548679}"/>
    <cellStyle name="Calculation 2 4 12 6" xfId="45991" xr:uid="{C7754EBA-C926-4710-90EB-235C6708BB44}"/>
    <cellStyle name="Calculation 2 4 13" xfId="2351" xr:uid="{D3CAB031-4BCD-4D49-AC2A-61E5D0D983E3}"/>
    <cellStyle name="Calculation 2 4 13 2" xfId="33278" xr:uid="{8D4C2A86-CF31-4F10-B216-27343C5CC5C9}"/>
    <cellStyle name="Calculation 2 4 13 2 2" xfId="56684" xr:uid="{D7C0B5C8-8B66-4B04-8E03-B33012C6A1A3}"/>
    <cellStyle name="Calculation 2 4 13 2 3" xfId="49902" xr:uid="{BD38D286-14F4-4414-BA39-9290E9038F49}"/>
    <cellStyle name="Calculation 2 4 13 3" xfId="44639" xr:uid="{8BA37B4A-93FB-46E5-B5E5-756BE3A9F792}"/>
    <cellStyle name="Calculation 2 4 13 3 2" xfId="57810" xr:uid="{362175B3-EFB0-4048-BD1C-B52713445585}"/>
    <cellStyle name="Calculation 2 4 13 3 3" xfId="51028" xr:uid="{D789C939-715A-422F-8BDC-B9D9447F0EB7}"/>
    <cellStyle name="Calculation 2 4 13 4" xfId="48019" xr:uid="{AA93380A-7CE4-4AB9-BF3E-C92ADE8275DE}"/>
    <cellStyle name="Calculation 2 4 13 4 2" xfId="54811" xr:uid="{128FDA37-5A3E-43CB-BC00-4967E5A8BC82}"/>
    <cellStyle name="Calculation 2 4 13 5" xfId="53115" xr:uid="{B9385F27-532D-493A-AC67-DDE31E7930B7}"/>
    <cellStyle name="Calculation 2 4 13 6" xfId="46405" xr:uid="{3F63D5BC-AF72-4F12-8411-0FE940720D26}"/>
    <cellStyle name="Calculation 2 4 14" xfId="13260" xr:uid="{5708E658-DDB0-4BEC-8FBF-B1428A24BD1D}"/>
    <cellStyle name="Calculation 2 4 14 2" xfId="28720" xr:uid="{4C1EF2C2-DA0E-43B0-BBB4-D51EAE593BF3}"/>
    <cellStyle name="Calculation 2 4 14 2 2" xfId="57138" xr:uid="{A62C82EA-FDFE-41EC-8B42-8CEF38996ADC}"/>
    <cellStyle name="Calculation 2 4 14 2 3" xfId="50356" xr:uid="{01E6AA0E-1991-47DE-83F2-85D522F2CEB6}"/>
    <cellStyle name="Calculation 2 4 14 3" xfId="44734" xr:uid="{8B72B18F-A0DD-4438-97BE-2E997DCDADF5}"/>
    <cellStyle name="Calculation 2 4 14 3 2" xfId="58467" xr:uid="{4F7BB537-F6A2-4E90-B4BD-79B895A26EC8}"/>
    <cellStyle name="Calculation 2 4 14 3 3" xfId="51686" xr:uid="{EBD05523-D9AE-47E1-A053-1FF0D3D869C5}"/>
    <cellStyle name="Calculation 2 4 14 4" xfId="48473" xr:uid="{7441C834-983B-4EFA-8B27-24BAB958BC76}"/>
    <cellStyle name="Calculation 2 4 14 4 2" xfId="55265" xr:uid="{D5E7AA42-8FDF-4EF4-A9AF-E237842F27A0}"/>
    <cellStyle name="Calculation 2 4 14 5" xfId="53551" xr:uid="{AC5CC013-9185-4A22-A8B9-589082EC8FA4}"/>
    <cellStyle name="Calculation 2 4 14 6" xfId="46859" xr:uid="{9D4C11FF-594F-45E9-A2A7-78D1327E29BE}"/>
    <cellStyle name="Calculation 2 4 15" xfId="43374" xr:uid="{307FC3CA-A282-4DBC-B04F-5EB77FFDBA5A}"/>
    <cellStyle name="Calculation 2 4 15 2" xfId="44731" xr:uid="{04A33902-24B2-40E6-A98A-6492DB5B2CAE}"/>
    <cellStyle name="Calculation 2 4 15 2 2" xfId="57208" xr:uid="{F6AE3632-3DF5-4924-ABB0-C3237E1807E2}"/>
    <cellStyle name="Calculation 2 4 15 2 3" xfId="50426" xr:uid="{3D0D17FD-D5FA-46FF-855D-419C770B71A6}"/>
    <cellStyle name="Calculation 2 4 15 3" xfId="52028" xr:uid="{5A61FF0E-4227-4FAC-8DE0-E59079AF91DD}"/>
    <cellStyle name="Calculation 2 4 15 3 2" xfId="58809" xr:uid="{59CC7F70-7C78-4482-A870-7B6BB1F31183}"/>
    <cellStyle name="Calculation 2 4 15 4" xfId="52278" xr:uid="{A93FF089-5C8A-48E6-BE4C-D9EC6B3D2C4F}"/>
    <cellStyle name="Calculation 2 4 15 4 2" xfId="59059" xr:uid="{24B72C8E-788B-4230-BA6F-4383FC9DB43B}"/>
    <cellStyle name="Calculation 2 4 15 5" xfId="48543" xr:uid="{9FB3C62B-E7CA-48DF-8CB1-02324301D6CF}"/>
    <cellStyle name="Calculation 2 4 15 5 2" xfId="55332" xr:uid="{03901F42-E50D-4E54-83C6-788EFF52D6D0}"/>
    <cellStyle name="Calculation 2 4 15 6" xfId="53618" xr:uid="{0AD877FA-CACB-4168-93AF-C5D2EEAD96E7}"/>
    <cellStyle name="Calculation 2 4 15 7" xfId="46929" xr:uid="{116C3FA5-5D72-4F15-A4B8-B329E6582105}"/>
    <cellStyle name="Calculation 2 4 16" xfId="44826" xr:uid="{635CB6B4-7D36-4D6A-B7A6-31DD14D9B5E0}"/>
    <cellStyle name="Calculation 2 4 16 2" xfId="50460" xr:uid="{5A5CAE60-1FCB-4FB2-A528-17E1A41932A7}"/>
    <cellStyle name="Calculation 2 4 16 2 2" xfId="57242" xr:uid="{097A6B2F-DCFA-488B-93EF-E9E064B95E38}"/>
    <cellStyle name="Calculation 2 4 16 3" xfId="52062" xr:uid="{A304B0E5-6167-45F0-A179-3A775300B4EE}"/>
    <cellStyle name="Calculation 2 4 16 3 2" xfId="58843" xr:uid="{D571859B-C006-4EDC-AC49-7E0899C8B505}"/>
    <cellStyle name="Calculation 2 4 16 4" xfId="51966" xr:uid="{5E0498ED-BCA3-4E48-A949-E037ABF83D94}"/>
    <cellStyle name="Calculation 2 4 16 4 2" xfId="58747" xr:uid="{2D9575C3-A52F-4333-8A0C-9791D84A776B}"/>
    <cellStyle name="Calculation 2 4 16 5" xfId="48577" xr:uid="{2AC1919D-DAAB-4D87-A8CD-42D958D1C2AC}"/>
    <cellStyle name="Calculation 2 4 16 5 2" xfId="55366" xr:uid="{490E51F6-E949-4DF6-A627-B3F83A2423F4}"/>
    <cellStyle name="Calculation 2 4 16 6" xfId="53652" xr:uid="{D2737CA0-F577-431D-9943-54208D7D20CB}"/>
    <cellStyle name="Calculation 2 4 16 7" xfId="46963" xr:uid="{E48D6F74-1B9A-480B-8A35-1D80E5AD1EF2}"/>
    <cellStyle name="Calculation 2 4 17" xfId="44861" xr:uid="{F445175E-EA46-4589-BE24-409FC9DB771C}"/>
    <cellStyle name="Calculation 2 4 17 2" xfId="50488" xr:uid="{B8C2471C-4B67-4B01-A9A2-16C3DF605D27}"/>
    <cellStyle name="Calculation 2 4 17 2 2" xfId="57270" xr:uid="{467D2AB5-2769-4D70-AD5B-D8A8C9785D91}"/>
    <cellStyle name="Calculation 2 4 17 3" xfId="52090" xr:uid="{EFE97C50-070A-441E-BAA7-A3BB9531C9A3}"/>
    <cellStyle name="Calculation 2 4 17 3 2" xfId="58871" xr:uid="{37947BA1-BEDA-4A68-BEB5-91D8AC1485C6}"/>
    <cellStyle name="Calculation 2 4 17 4" xfId="48882" xr:uid="{02A5E664-9483-480C-BDD4-FF1CA7B1EA42}"/>
    <cellStyle name="Calculation 2 4 17 4 2" xfId="55663" xr:uid="{C6951EA3-D176-406D-B207-1225814F925B}"/>
    <cellStyle name="Calculation 2 4 17 5" xfId="48605" xr:uid="{80B64172-6ED2-48C7-9B84-B84D127F497A}"/>
    <cellStyle name="Calculation 2 4 17 5 2" xfId="55394" xr:uid="{D571B786-BC23-44EE-8D9F-E7419507DBC5}"/>
    <cellStyle name="Calculation 2 4 17 6" xfId="53680" xr:uid="{A7E065BD-0F47-4E2A-B6FC-61F6423BCBE9}"/>
    <cellStyle name="Calculation 2 4 17 7" xfId="46991" xr:uid="{6330FA8E-207C-4E79-9BEE-D95FD29710D6}"/>
    <cellStyle name="Calculation 2 4 18" xfId="44891" xr:uid="{3B02FCA0-AC0B-472E-AC60-8F6B67501CF3}"/>
    <cellStyle name="Calculation 2 4 18 2" xfId="50482" xr:uid="{71B5C548-30B2-432A-90B7-346810C44E4B}"/>
    <cellStyle name="Calculation 2 4 18 2 2" xfId="57264" xr:uid="{1037F6FB-5C67-4918-A959-1D5ED992F7EF}"/>
    <cellStyle name="Calculation 2 4 18 3" xfId="52084" xr:uid="{E7D58E3F-8C44-4604-AF26-44903AABD14C}"/>
    <cellStyle name="Calculation 2 4 18 3 2" xfId="58865" xr:uid="{2F47FE0B-B0FE-4BFD-ABC7-95DB41DB179D}"/>
    <cellStyle name="Calculation 2 4 18 4" xfId="51769" xr:uid="{40E00A94-F397-499F-BB33-0D0A6187145B}"/>
    <cellStyle name="Calculation 2 4 18 4 2" xfId="58550" xr:uid="{C21DA146-B5B9-4897-A5BA-3B715A056313}"/>
    <cellStyle name="Calculation 2 4 18 5" xfId="48599" xr:uid="{6349A11F-C3E0-4339-9040-70594D7CCF75}"/>
    <cellStyle name="Calculation 2 4 18 5 2" xfId="55388" xr:uid="{5116C331-E4D6-4757-9677-CBA5F893C3E0}"/>
    <cellStyle name="Calculation 2 4 18 6" xfId="53674" xr:uid="{62031765-7CAB-4E1C-BF25-56FCCF03C20B}"/>
    <cellStyle name="Calculation 2 4 18 7" xfId="46985" xr:uid="{7BB02982-A518-45F4-8EA9-3DF93E9B4F18}"/>
    <cellStyle name="Calculation 2 4 19" xfId="44935" xr:uid="{C06A52C5-A690-482E-A0B8-6557759E4271}"/>
    <cellStyle name="Calculation 2 4 19 2" xfId="50533" xr:uid="{2FE722DF-0FE3-4C5F-973C-31D68A93EE9B}"/>
    <cellStyle name="Calculation 2 4 19 2 2" xfId="57315" xr:uid="{EEB35585-5AFA-4A1F-81C0-5D20C3EAE3C5}"/>
    <cellStyle name="Calculation 2 4 19 3" xfId="52135" xr:uid="{6894D0E5-7B78-4AB1-B480-66AA8DCAD41E}"/>
    <cellStyle name="Calculation 2 4 19 3 2" xfId="58916" xr:uid="{C55658AB-A9FC-46B1-9AC2-39DA993B4842}"/>
    <cellStyle name="Calculation 2 4 19 4" xfId="49020" xr:uid="{ACFBC491-B20E-4F4B-82EE-F4D93A080F6A}"/>
    <cellStyle name="Calculation 2 4 19 4 2" xfId="55803" xr:uid="{B0829A29-B5FC-4262-8CF6-B23D8C5558F9}"/>
    <cellStyle name="Calculation 2 4 19 5" xfId="48650" xr:uid="{38437B42-0560-4727-A42D-5EAF37E23BCE}"/>
    <cellStyle name="Calculation 2 4 19 5 2" xfId="55439" xr:uid="{EB613DB4-DF6E-4C4A-AE23-8970EE2E07E7}"/>
    <cellStyle name="Calculation 2 4 19 6" xfId="53725" xr:uid="{F317F082-FCCD-4793-B276-220C59A3BB8B}"/>
    <cellStyle name="Calculation 2 4 19 7" xfId="47036" xr:uid="{817F52B1-7B88-421F-BB02-63EFAA05F20B}"/>
    <cellStyle name="Calculation 2 4 2" xfId="477" xr:uid="{9AD3BF73-3AE8-4CAA-83E2-F0F204D467BE}"/>
    <cellStyle name="Calculation 2 4 2 10" xfId="9341" xr:uid="{2381C0E6-00F4-43AA-AAEA-0B7D11896E79}"/>
    <cellStyle name="Calculation 2 4 2 10 2" xfId="18330" xr:uid="{C89BFD05-7D28-4924-8948-76CD9B866B47}"/>
    <cellStyle name="Calculation 2 4 2 10 2 2" xfId="25236" xr:uid="{A4B3ED26-51C8-4C08-831A-838756F0D088}"/>
    <cellStyle name="Calculation 2 4 2 10 3" xfId="36241" xr:uid="{6E24CD8A-7C00-429D-85D7-450AEA514CA5}"/>
    <cellStyle name="Calculation 2 4 2 11" xfId="12539" xr:uid="{B6C1C4B9-9F16-4897-A3A7-A111B605374C}"/>
    <cellStyle name="Calculation 2 4 2 11 2" xfId="21528" xr:uid="{55DEF6FF-1674-4F44-B14C-3A2567065916}"/>
    <cellStyle name="Calculation 2 4 2 11 2 2" xfId="33909" xr:uid="{CE116878-97FF-48A1-9207-7CB5637DA6CB}"/>
    <cellStyle name="Calculation 2 4 2 11 3" xfId="34081" xr:uid="{53CE90FC-DC94-4E64-BB0F-E73F05E38783}"/>
    <cellStyle name="Calculation 2 4 2 12" xfId="2483" xr:uid="{41CE5729-FDEE-4459-975F-2E848B38C9AC}"/>
    <cellStyle name="Calculation 2 4 2 12 2" xfId="26577" xr:uid="{F9FE855D-E70B-4806-AD9F-0730851B39D0}"/>
    <cellStyle name="Calculation 2 4 2 13" xfId="13392" xr:uid="{8BFB8892-FE6E-4969-9F93-707F6C1BB463}"/>
    <cellStyle name="Calculation 2 4 2 13 2" xfId="32981" xr:uid="{F7400109-5932-4A03-8962-12562D7E550A}"/>
    <cellStyle name="Calculation 2 4 2 14" xfId="35243" xr:uid="{9C9AD3CB-1A8A-4656-A687-61CA33E32961}"/>
    <cellStyle name="Calculation 2 4 2 15" xfId="44325" xr:uid="{AEFE0789-E2D6-46B2-BE53-6DB02E3DAB2D}"/>
    <cellStyle name="Calculation 2 4 2 16" xfId="45510" xr:uid="{6FA95C87-41A6-41B1-B4B2-B9E1BFDC145A}"/>
    <cellStyle name="Calculation 2 4 2 2" xfId="826" xr:uid="{D8C9419C-78AF-4BFE-A37A-348DBF8CC7A7}"/>
    <cellStyle name="Calculation 2 4 2 2 2" xfId="5195" xr:uid="{654BA6E8-7025-489E-9416-ADECC4585909}"/>
    <cellStyle name="Calculation 2 4 2 2 2 2" xfId="7781" xr:uid="{46F5850F-926F-4E5B-BCD4-20685038533F}"/>
    <cellStyle name="Calculation 2 4 2 2 2 2 2" xfId="16770" xr:uid="{32976A9C-DEDE-4C38-AC4B-09E00DF436EE}"/>
    <cellStyle name="Calculation 2 4 2 2 2 2 2 2" xfId="29877" xr:uid="{C81D1CB6-A1BF-4C29-8B2D-D6449F62F2FE}"/>
    <cellStyle name="Calculation 2 4 2 2 2 2 3" xfId="37683" xr:uid="{A0D81D06-6CD0-4C51-BDC0-6F780913FE82}"/>
    <cellStyle name="Calculation 2 4 2 2 2 2 4" xfId="56298" xr:uid="{061395F9-CF58-42EE-A31E-0C6E6347DCE6}"/>
    <cellStyle name="Calculation 2 4 2 2 2 3" xfId="10418" xr:uid="{12D1F331-485C-4431-98C0-66F4CC87EF45}"/>
    <cellStyle name="Calculation 2 4 2 2 2 3 2" xfId="19407" xr:uid="{7D414A41-DA52-4CFC-8393-7EBEB3FB5296}"/>
    <cellStyle name="Calculation 2 4 2 2 2 3 2 2" xfId="32567" xr:uid="{8E3234F3-1D22-43E9-A22E-C81B3F10D88B}"/>
    <cellStyle name="Calculation 2 4 2 2 2 3 3" xfId="26647" xr:uid="{5DDD05A8-A000-4186-9BCF-BDD1EBCBB67F}"/>
    <cellStyle name="Calculation 2 4 2 2 2 4" xfId="14184" xr:uid="{8C26DBFE-565D-4D52-9CFF-6EC52AB8106D}"/>
    <cellStyle name="Calculation 2 4 2 2 2 4 2" xfId="31819" xr:uid="{ECB2A2F6-F970-4D2E-BD7F-DA30FBB74087}"/>
    <cellStyle name="Calculation 2 4 2 2 2 5" xfId="35736" xr:uid="{A07D79FD-183F-47EF-8408-A98D7A783DBA}"/>
    <cellStyle name="Calculation 2 4 2 2 2 6" xfId="49516" xr:uid="{9B4BCF6C-8AC7-43D3-A50E-D1A9AFABA1A5}"/>
    <cellStyle name="Calculation 2 4 2 2 3" xfId="3263" xr:uid="{556EA121-D4FC-4B71-B025-FB52195AF878}"/>
    <cellStyle name="Calculation 2 4 2 2 3 2" xfId="29028" xr:uid="{963B9540-DCEE-4876-B252-7C015FEC8D6C}"/>
    <cellStyle name="Calculation 2 4 2 2 3 2 2" xfId="58541" xr:uid="{3D93596C-D190-48E3-B545-C28F0F7C9172}"/>
    <cellStyle name="Calculation 2 4 2 2 3 3" xfId="51760" xr:uid="{248EE173-2560-4F28-9E90-8A7D04137AAF}"/>
    <cellStyle name="Calculation 2 4 2 2 4" xfId="23199" xr:uid="{126EAB4E-199D-4215-88A4-472990E8BEF1}"/>
    <cellStyle name="Calculation 2 4 2 2 4 2" xfId="54443" xr:uid="{14FDB528-1769-4EE3-BE5F-37F805BD52AC}"/>
    <cellStyle name="Calculation 2 4 2 2 4 3" xfId="47633" xr:uid="{F7CD231C-180F-48D3-819F-426EC1CA85D2}"/>
    <cellStyle name="Calculation 2 4 2 2 5" xfId="52903" xr:uid="{7F35C159-2594-4B8A-923C-105D986704E7}"/>
    <cellStyle name="Calculation 2 4 2 2 6" xfId="46025" xr:uid="{54A3284B-ECD7-4EF4-BF05-0968549ED8D4}"/>
    <cellStyle name="Calculation 2 4 2 3" xfId="1171" xr:uid="{2944F63E-7767-4164-A165-80C75230FE5A}"/>
    <cellStyle name="Calculation 2 4 2 3 2" xfId="5516" xr:uid="{6F4E485D-2975-4DB5-ABB2-F91ACF688865}"/>
    <cellStyle name="Calculation 2 4 2 3 2 2" xfId="8102" xr:uid="{36370190-ACBB-4FE4-BB07-1D9360B6987F}"/>
    <cellStyle name="Calculation 2 4 2 3 2 2 2" xfId="17091" xr:uid="{6624F321-DBD8-4315-8651-3849B24664D8}"/>
    <cellStyle name="Calculation 2 4 2 3 2 2 2 2" xfId="40837" xr:uid="{384E2737-6C45-4E09-B6D7-4AD3509D7E1C}"/>
    <cellStyle name="Calculation 2 4 2 3 2 2 3" xfId="33542" xr:uid="{1AFA115D-ED08-420F-91E8-8159D8561DE7}"/>
    <cellStyle name="Calculation 2 4 2 3 2 2 4" xfId="56706" xr:uid="{0A7ACDBD-0DDE-4903-9DA7-1D4A49D724C3}"/>
    <cellStyle name="Calculation 2 4 2 3 2 3" xfId="10739" xr:uid="{61D89AD2-AEC2-4E51-B1E3-EBE2C81CACAE}"/>
    <cellStyle name="Calculation 2 4 2 3 2 3 2" xfId="19728" xr:uid="{A330B94D-B3D5-4DCE-9904-77AB18F732C6}"/>
    <cellStyle name="Calculation 2 4 2 3 2 3 2 2" xfId="41999" xr:uid="{59672F66-4B6B-499C-B14B-316DF261F89D}"/>
    <cellStyle name="Calculation 2 4 2 3 2 3 3" xfId="31084" xr:uid="{C56313D5-F74B-434D-A517-8E5448D5F6F6}"/>
    <cellStyle name="Calculation 2 4 2 3 2 4" xfId="14505" xr:uid="{BEBE68E1-7C2A-42F2-9278-4A16FD434FAD}"/>
    <cellStyle name="Calculation 2 4 2 3 2 4 2" xfId="28389" xr:uid="{907980EA-0CD2-48BB-AEA4-06A0E6BD0210}"/>
    <cellStyle name="Calculation 2 4 2 3 2 5" xfId="33658" xr:uid="{FCD4365C-14A9-4B54-9813-FEE8DBC0EABB}"/>
    <cellStyle name="Calculation 2 4 2 3 2 6" xfId="49924" xr:uid="{3531E673-5C3B-4257-B8B5-A64270C63FF7}"/>
    <cellStyle name="Calculation 2 4 2 3 3" xfId="3608" xr:uid="{04A65553-F2C4-4A02-9947-9A718F172DF9}"/>
    <cellStyle name="Calculation 2 4 2 3 3 2" xfId="32876" xr:uid="{504AEC04-6F5D-440E-9F3E-5CF53493BC6D}"/>
    <cellStyle name="Calculation 2 4 2 3 3 2 2" xfId="58952" xr:uid="{5E4F4B1D-4F73-4597-9317-DFA58F8AE357}"/>
    <cellStyle name="Calculation 2 4 2 3 3 3" xfId="52171" xr:uid="{C8037C0A-BC01-4284-918E-55EA18D810F6}"/>
    <cellStyle name="Calculation 2 4 2 3 4" xfId="42588" xr:uid="{DE5BE206-51A3-41C2-BE55-CB4A96A87B23}"/>
    <cellStyle name="Calculation 2 4 2 3 4 2" xfId="54833" xr:uid="{71C7EF73-D393-4C5A-B01D-CF4F4D0D565E}"/>
    <cellStyle name="Calculation 2 4 2 3 4 3" xfId="48041" xr:uid="{E154F9E1-87BD-4E23-8357-C507240962A9}"/>
    <cellStyle name="Calculation 2 4 2 3 5" xfId="53133" xr:uid="{B4A087A7-987E-4152-B31E-347E5F473AE9}"/>
    <cellStyle name="Calculation 2 4 2 3 6" xfId="46427" xr:uid="{432D21EA-08D3-402D-BB2F-0572B633349F}"/>
    <cellStyle name="Calculation 2 4 2 4" xfId="1515" xr:uid="{52BC4678-701F-47FB-96F2-BE8F71AB7592}"/>
    <cellStyle name="Calculation 2 4 2 4 2" xfId="5860" xr:uid="{CE924490-7238-4D02-90DE-ABBE6BAFB1D1}"/>
    <cellStyle name="Calculation 2 4 2 4 2 2" xfId="8446" xr:uid="{225DAE68-BBE8-4AC8-9D2A-7DCB476F7659}"/>
    <cellStyle name="Calculation 2 4 2 4 2 2 2" xfId="17435" xr:uid="{AE16B621-7B80-4F0E-8F5D-EFD64D1EB17D}"/>
    <cellStyle name="Calculation 2 4 2 4 2 2 2 2" xfId="32075" xr:uid="{70684A1F-124C-4E11-ADCA-C4667F596895}"/>
    <cellStyle name="Calculation 2 4 2 4 2 2 3" xfId="40830" xr:uid="{1B84C7BE-7486-454D-A321-D608F67F7677}"/>
    <cellStyle name="Calculation 2 4 2 4 2 3" xfId="11083" xr:uid="{BF22FFF7-C89D-4875-8C20-7D6822991277}"/>
    <cellStyle name="Calculation 2 4 2 4 2 3 2" xfId="20072" xr:uid="{37E5443A-84E6-4F5A-ADB6-E3BC185C91DE}"/>
    <cellStyle name="Calculation 2 4 2 4 2 3 2 2" xfId="23164" xr:uid="{72572FE7-DC05-4674-A43E-DB78498D51E3}"/>
    <cellStyle name="Calculation 2 4 2 4 2 3 3" xfId="34731" xr:uid="{F854DE91-764F-4AEB-B862-0B74022D5F5F}"/>
    <cellStyle name="Calculation 2 4 2 4 2 4" xfId="14849" xr:uid="{DE6FBA49-B09B-4BDE-A8AE-76E292F7CC2F}"/>
    <cellStyle name="Calculation 2 4 2 4 2 4 2" xfId="39118" xr:uid="{1B76604C-3D61-4EC8-A1A7-67A4312DD8D1}"/>
    <cellStyle name="Calculation 2 4 2 4 2 5" xfId="41188" xr:uid="{49E8BD92-D54B-4C8F-83D0-D323B1EC0C2D}"/>
    <cellStyle name="Calculation 2 4 2 4 2 6" xfId="55826" xr:uid="{F21BB0AF-3384-490C-A923-C07F34B441D2}"/>
    <cellStyle name="Calculation 2 4 2 4 3" xfId="3952" xr:uid="{CFF12702-1D3D-43DC-AA8E-09E87757A2CE}"/>
    <cellStyle name="Calculation 2 4 2 4 3 2" xfId="42577" xr:uid="{3FD2AC0E-870A-4EB6-AAE3-EADA2214FA63}"/>
    <cellStyle name="Calculation 2 4 2 4 4" xfId="35563" xr:uid="{BDCBA1D2-B81D-4423-82F6-F327E267103A}"/>
    <cellStyle name="Calculation 2 4 2 4 5" xfId="49044" xr:uid="{193B7235-BC6F-4E7B-AC39-45020CD3809D}"/>
    <cellStyle name="Calculation 2 4 2 5" xfId="1906" xr:uid="{9779156A-CF56-4440-8BB7-CE776519DBA2}"/>
    <cellStyle name="Calculation 2 4 2 5 2" xfId="6222" xr:uid="{7D177CE8-76A3-4AD4-86D0-446286ED5408}"/>
    <cellStyle name="Calculation 2 4 2 5 2 2" xfId="8808" xr:uid="{573B5DB2-AAF4-4DDC-A6AF-F47293BB8C59}"/>
    <cellStyle name="Calculation 2 4 2 5 2 2 2" xfId="17797" xr:uid="{98BC12C3-3420-48CD-8510-BDBFBE3F112C}"/>
    <cellStyle name="Calculation 2 4 2 5 2 2 2 2" xfId="35930" xr:uid="{4595D6E0-62EC-4D40-8FEB-5D563205F8CC}"/>
    <cellStyle name="Calculation 2 4 2 5 2 2 3" xfId="42912" xr:uid="{2D518CB6-CC18-4A60-B5CD-E89C995A1313}"/>
    <cellStyle name="Calculation 2 4 2 5 2 3" xfId="11445" xr:uid="{DDA24949-736B-428D-AEA6-4B4D681492D1}"/>
    <cellStyle name="Calculation 2 4 2 5 2 3 2" xfId="20434" xr:uid="{68570918-615A-4CEA-8071-E7B2937D207C}"/>
    <cellStyle name="Calculation 2 4 2 5 2 3 2 2" xfId="31245" xr:uid="{9278FA88-5164-41F2-955E-28696DB7C89E}"/>
    <cellStyle name="Calculation 2 4 2 5 2 3 3" xfId="24278" xr:uid="{85D63D34-D979-4ACD-9591-DDCEB0796DB6}"/>
    <cellStyle name="Calculation 2 4 2 5 2 4" xfId="15211" xr:uid="{FD7DA61E-5D79-42EE-B5E6-75AB28BDC414}"/>
    <cellStyle name="Calculation 2 4 2 5 2 4 2" xfId="33213" xr:uid="{C049EB78-3395-43ED-AA10-E9B940A66E13}"/>
    <cellStyle name="Calculation 2 4 2 5 2 5" xfId="35133" xr:uid="{C9651A1A-E88B-48BC-AFF8-C6566B2069D4}"/>
    <cellStyle name="Calculation 2 4 2 5 2 6" xfId="58352" xr:uid="{19EB85DB-1770-49A1-9AA4-061441D523C8}"/>
    <cellStyle name="Calculation 2 4 2 5 3" xfId="4343" xr:uid="{2A3281E1-3724-4E6B-9B68-03B0FD6BC2BD}"/>
    <cellStyle name="Calculation 2 4 2 5 3 2" xfId="24435" xr:uid="{CCA50268-CD8F-4691-9339-01AE5EDD2B5C}"/>
    <cellStyle name="Calculation 2 4 2 5 4" xfId="36278" xr:uid="{24566451-BCD7-454A-B93C-546497A0C689}"/>
    <cellStyle name="Calculation 2 4 2 5 5" xfId="51570" xr:uid="{9056E4E9-87BC-4896-9030-21EF6EA60198}"/>
    <cellStyle name="Calculation 2 4 2 6" xfId="2134" xr:uid="{40496312-A2BC-4901-93F8-371991B58295}"/>
    <cellStyle name="Calculation 2 4 2 6 2" xfId="6435" xr:uid="{22B988AB-3B31-4C7F-BDD0-B65AF487A9D1}"/>
    <cellStyle name="Calculation 2 4 2 6 2 2" xfId="9021" xr:uid="{11B5E386-326F-4191-ACF5-5600E724BDC6}"/>
    <cellStyle name="Calculation 2 4 2 6 2 2 2" xfId="18010" xr:uid="{5D67E416-3DE5-43EB-B5BC-1BDC32CDDC25}"/>
    <cellStyle name="Calculation 2 4 2 6 2 2 2 2" xfId="23971" xr:uid="{D0846ED6-27CF-4A83-B0B0-8197175DE96C}"/>
    <cellStyle name="Calculation 2 4 2 6 2 2 3" xfId="38064" xr:uid="{E860A1C6-2298-4247-8CF3-8835C3F39F1C}"/>
    <cellStyle name="Calculation 2 4 2 6 2 3" xfId="11658" xr:uid="{17135971-2073-4222-AB6E-B49BE1B32919}"/>
    <cellStyle name="Calculation 2 4 2 6 2 3 2" xfId="20647" xr:uid="{6E1C45D2-667A-4C15-B9E1-A1C2EECC5003}"/>
    <cellStyle name="Calculation 2 4 2 6 2 3 2 2" xfId="41035" xr:uid="{5EABE44E-73E8-4EAB-92F7-12A722B03F62}"/>
    <cellStyle name="Calculation 2 4 2 6 2 3 3" xfId="40558" xr:uid="{EDE36319-483C-45CC-9B10-46788635F686}"/>
    <cellStyle name="Calculation 2 4 2 6 2 4" xfId="15424" xr:uid="{40F472B6-C07A-4B64-BA9E-0554B660EE5E}"/>
    <cellStyle name="Calculation 2 4 2 6 2 4 2" xfId="42947" xr:uid="{F154A1EA-DA30-4990-8D97-CC07DFB6BB44}"/>
    <cellStyle name="Calculation 2 4 2 6 2 5" xfId="26605" xr:uid="{1BBFC11E-2D6F-47FF-8BD4-504F65E907B2}"/>
    <cellStyle name="Calculation 2 4 2 6 2 6" xfId="53995" xr:uid="{E8B767B4-D93E-4C32-8B81-925E57A20309}"/>
    <cellStyle name="Calculation 2 4 2 6 3" xfId="4571" xr:uid="{BF9C6D44-D22E-4C26-B921-FB20D12AB840}"/>
    <cellStyle name="Calculation 2 4 2 6 3 2" xfId="38565" xr:uid="{84BC5A0A-9717-4EA6-A1D2-C2AD0306818C}"/>
    <cellStyle name="Calculation 2 4 2 6 4" xfId="35652" xr:uid="{E4A30176-E499-4038-8D64-137F30D29616}"/>
    <cellStyle name="Calculation 2 4 2 6 5" xfId="47327" xr:uid="{4F3760DA-142D-4162-B187-D740653F47F1}"/>
    <cellStyle name="Calculation 2 4 2 7" xfId="2944" xr:uid="{14E5891C-8DB8-4752-BCF1-1A8CD69DBE47}"/>
    <cellStyle name="Calculation 2 4 2 7 2" xfId="7094" xr:uid="{ECE0F46A-CF45-4393-B366-6344195914FB}"/>
    <cellStyle name="Calculation 2 4 2 7 2 2" xfId="12220" xr:uid="{27638C35-A54E-4117-A4F4-D5FED48249EC}"/>
    <cellStyle name="Calculation 2 4 2 7 2 2 2" xfId="21209" xr:uid="{E03B95A5-8961-4EBB-A0DF-EF56D8F5A553}"/>
    <cellStyle name="Calculation 2 4 2 7 2 2 2 2" xfId="34991" xr:uid="{A0793C16-C43D-4F18-84C9-838EF978C054}"/>
    <cellStyle name="Calculation 2 4 2 7 2 2 3" xfId="34066" xr:uid="{C9F1DA21-42AF-43B0-AF86-73C5AC0BD49D}"/>
    <cellStyle name="Calculation 2 4 2 7 2 3" xfId="13012" xr:uid="{EF9DCF94-A720-416C-8F4A-37882E17B8EA}"/>
    <cellStyle name="Calculation 2 4 2 7 2 3 2" xfId="22001" xr:uid="{1BA71D0E-7466-4F41-8DD0-637ECC80E268}"/>
    <cellStyle name="Calculation 2 4 2 7 2 3 2 2" xfId="32780" xr:uid="{B5312D7A-73BD-4A25-8090-7BBDF61FD6FB}"/>
    <cellStyle name="Calculation 2 4 2 7 2 3 3" xfId="36908" xr:uid="{0ACD56B3-89C0-45FE-952E-C26D0AFE90C2}"/>
    <cellStyle name="Calculation 2 4 2 7 2 4" xfId="16083" xr:uid="{5616ABFB-997F-4CB2-9714-D5AB05F49B34}"/>
    <cellStyle name="Calculation 2 4 2 7 2 4 2" xfId="30367" xr:uid="{93ECF898-8147-41A6-9C58-7FAC8A797F52}"/>
    <cellStyle name="Calculation 2 4 2 7 2 5" xfId="35014" xr:uid="{1C433E13-F718-4CD5-B4D7-76C37EFD64CE}"/>
    <cellStyle name="Calculation 2 4 2 7 3" xfId="9657" xr:uid="{C55AA14C-5D65-4B57-B007-80E5EF275837}"/>
    <cellStyle name="Calculation 2 4 2 7 3 2" xfId="18646" xr:uid="{37067567-90B1-44FB-BA12-B495B0AC54BA}"/>
    <cellStyle name="Calculation 2 4 2 7 3 2 2" xfId="41848" xr:uid="{BAE1021E-B72A-4B44-B34B-8D8181B2F45B}"/>
    <cellStyle name="Calculation 2 4 2 7 3 3" xfId="26461" xr:uid="{F6D8D47A-7A9A-4AA3-9DE2-3448FA2AEE9E}"/>
    <cellStyle name="Calculation 2 4 2 7 4" xfId="24630" xr:uid="{47230BDF-B0D6-4DE0-B8A1-B672F0DFF50C}"/>
    <cellStyle name="Calculation 2 4 2 7 5" xfId="52640" xr:uid="{09577C01-5DCD-4A21-908A-7FA2950980F7}"/>
    <cellStyle name="Calculation 2 4 2 8" xfId="4871" xr:uid="{46E1337E-313E-4D45-A676-690314FCBD74}"/>
    <cellStyle name="Calculation 2 4 2 8 2" xfId="7457" xr:uid="{F833F9A6-7B88-492E-9611-37BD1A187F90}"/>
    <cellStyle name="Calculation 2 4 2 8 2 2" xfId="16446" xr:uid="{54E49BA6-EAC9-4E09-BCFF-4731EF80673C}"/>
    <cellStyle name="Calculation 2 4 2 8 2 2 2" xfId="28322" xr:uid="{C7AA273F-A5EB-4CB9-9471-2B29EC0AF7F6}"/>
    <cellStyle name="Calculation 2 4 2 8 2 3" xfId="38743" xr:uid="{C4376951-C967-4B4A-9ACE-8F7E51D176DF}"/>
    <cellStyle name="Calculation 2 4 2 8 3" xfId="10094" xr:uid="{EED8DFC2-51AE-4680-B6A2-F995DE74B490}"/>
    <cellStyle name="Calculation 2 4 2 8 3 2" xfId="19083" xr:uid="{2DB12431-020C-45F3-9FA1-F60942BADBFE}"/>
    <cellStyle name="Calculation 2 4 2 8 3 2 2" xfId="28742" xr:uid="{E511930A-9B28-46B5-91CD-B1AF5333A600}"/>
    <cellStyle name="Calculation 2 4 2 8 3 3" xfId="26643" xr:uid="{94D25BD7-1141-444F-9190-8CEAEDA43D51}"/>
    <cellStyle name="Calculation 2 4 2 8 4" xfId="13860" xr:uid="{B6176805-A93A-494B-B9C0-0C3C3BF74586}"/>
    <cellStyle name="Calculation 2 4 2 8 4 2" xfId="43723" xr:uid="{BDDCE90A-0181-4787-9B37-95C3D710C4B7}"/>
    <cellStyle name="Calculation 2 4 2 8 5" xfId="29544" xr:uid="{8F31DE39-DFEA-46DA-8EC2-544BD07B30CD}"/>
    <cellStyle name="Calculation 2 4 2 9" xfId="6779" xr:uid="{81F298A0-5ED7-4716-8C1D-2360EB8744EF}"/>
    <cellStyle name="Calculation 2 4 2 9 2" xfId="11978" xr:uid="{14250A11-F972-42B3-A2BC-A81B352CC82D}"/>
    <cellStyle name="Calculation 2 4 2 9 2 2" xfId="20967" xr:uid="{FEA572FA-4D91-4C43-96A3-23ED5CFBB0A8}"/>
    <cellStyle name="Calculation 2 4 2 9 2 2 2" xfId="22440" xr:uid="{53B7E0B5-2139-48E8-BB07-9C9D15C402F4}"/>
    <cellStyle name="Calculation 2 4 2 9 2 3" xfId="39983" xr:uid="{DA341684-0A39-4EAC-9CAE-EE81005EAFCF}"/>
    <cellStyle name="Calculation 2 4 2 9 3" xfId="15768" xr:uid="{34206335-6060-4201-853A-E24BDD05C10B}"/>
    <cellStyle name="Calculation 2 4 2 9 3 2" xfId="43253" xr:uid="{8D844F45-D4A1-47DF-BFA9-A6AEFF30334C}"/>
    <cellStyle name="Calculation 2 4 2 9 4" xfId="29732" xr:uid="{E9D6299A-7DBE-44A5-9B60-6E63BD729DF6}"/>
    <cellStyle name="Calculation 2 4 20" xfId="44932" xr:uid="{C2E52726-8180-4924-9DC9-09C3B016FA37}"/>
    <cellStyle name="Calculation 2 4 20 2" xfId="50290" xr:uid="{AFFF2023-256F-43F1-9524-EC588C07773B}"/>
    <cellStyle name="Calculation 2 4 20 2 2" xfId="57072" xr:uid="{2812C320-8E55-468E-8C29-ED7264EC0C72}"/>
    <cellStyle name="Calculation 2 4 20 3" xfId="51897" xr:uid="{7FFD5BA1-68A3-4C80-828A-3E74970E9E5F}"/>
    <cellStyle name="Calculation 2 4 20 3 2" xfId="58678" xr:uid="{90502C47-10E9-4FB9-8F6F-AC0ECBB07D1B}"/>
    <cellStyle name="Calculation 2 4 20 4" xfId="51461" xr:uid="{6D61D624-7E72-4C11-8E72-F6C62186B0CC}"/>
    <cellStyle name="Calculation 2 4 20 4 2" xfId="58243" xr:uid="{D370D94D-1D40-43EF-919C-48F86DBB59AE}"/>
    <cellStyle name="Calculation 2 4 20 5" xfId="48407" xr:uid="{99199CD5-D875-44E6-A964-5259B4AF4911}"/>
    <cellStyle name="Calculation 2 4 20 5 2" xfId="55199" xr:uid="{3A51BBC2-63AF-4413-BC42-4B41B9EDCEDA}"/>
    <cellStyle name="Calculation 2 4 20 6" xfId="53485" xr:uid="{60A8B46D-B523-4E0E-B66E-CDC59AD5A179}"/>
    <cellStyle name="Calculation 2 4 20 7" xfId="46793" xr:uid="{6C4EE070-52CD-4131-B495-909A8B4E84EA}"/>
    <cellStyle name="Calculation 2 4 21" xfId="45057" xr:uid="{6E8F2460-9012-4F1A-AD1A-DA5C85B03492}"/>
    <cellStyle name="Calculation 2 4 21 2" xfId="50610" xr:uid="{2025C7D0-3DBF-427B-A0E3-B3BB6B13113E}"/>
    <cellStyle name="Calculation 2 4 21 2 2" xfId="57392" xr:uid="{7DDD2E97-ABCD-4BA2-BB6C-DC3D46A1A7B5}"/>
    <cellStyle name="Calculation 2 4 21 3" xfId="52424" xr:uid="{127FD5C5-E908-4F26-8D1C-F9A8A24D339B}"/>
    <cellStyle name="Calculation 2 4 21 3 2" xfId="59205" xr:uid="{CABDDF1A-D3C5-4F6C-A78F-EE21F8CEE95E}"/>
    <cellStyle name="Calculation 2 4 21 4" xfId="48727" xr:uid="{6B311F9A-F574-4FA9-A3C3-6776EE3D4D26}"/>
    <cellStyle name="Calculation 2 4 21 4 2" xfId="55516" xr:uid="{DB92E417-50F3-4CD5-AD87-8A4BCECF7E30}"/>
    <cellStyle name="Calculation 2 4 21 5" xfId="53802" xr:uid="{4CA8D88E-F882-4B2F-8D1A-AF2CFB9C008E}"/>
    <cellStyle name="Calculation 2 4 21 6" xfId="47113" xr:uid="{9710D4EA-4B3F-4448-A852-E1AA73E75EF5}"/>
    <cellStyle name="Calculation 2 4 22" xfId="45102" xr:uid="{86F3FF9E-DEB5-45EA-B0D8-1DFEED0650F4}"/>
    <cellStyle name="Calculation 2 4 22 2" xfId="50656" xr:uid="{9039F6E8-425C-4508-B06E-9F67426B9624}"/>
    <cellStyle name="Calculation 2 4 22 2 2" xfId="57438" xr:uid="{DA9EC255-38A4-4900-8F1B-D4BA1BC469F7}"/>
    <cellStyle name="Calculation 2 4 22 3" xfId="52467" xr:uid="{E8609A41-8E26-4800-85CA-0014250329C5}"/>
    <cellStyle name="Calculation 2 4 22 3 2" xfId="59248" xr:uid="{2A88757D-1D95-443D-9E10-A8729519372B}"/>
    <cellStyle name="Calculation 2 4 22 4" xfId="48773" xr:uid="{6B61FB0A-ABE4-4330-9D7E-717CAFC69404}"/>
    <cellStyle name="Calculation 2 4 22 4 2" xfId="55559" xr:uid="{7D7F81BB-D7FD-47DC-97A6-1EE370DBC2BD}"/>
    <cellStyle name="Calculation 2 4 22 5" xfId="53845" xr:uid="{573EB871-21CD-49BC-BA7C-CAECF5A3C7E0}"/>
    <cellStyle name="Calculation 2 4 22 6" xfId="47159" xr:uid="{8904CB6B-F262-4139-99F0-73526DDB8C75}"/>
    <cellStyle name="Calculation 2 4 23" xfId="45083" xr:uid="{7ED69DEC-A731-4064-888A-C2AE7D8710AE}"/>
    <cellStyle name="Calculation 2 4 23 2" xfId="50672" xr:uid="{6A13D196-26D7-43D5-9CF9-5F6A171C88FE}"/>
    <cellStyle name="Calculation 2 4 23 2 2" xfId="57454" xr:uid="{11A8D77D-A68B-438B-B139-6336D7B7ECB8}"/>
    <cellStyle name="Calculation 2 4 23 3" xfId="52483" xr:uid="{130C22CB-F1CF-4760-AA46-663C7824B1C7}"/>
    <cellStyle name="Calculation 2 4 23 3 2" xfId="59264" xr:uid="{C295A29C-4580-45A3-B1E7-E86563B2C385}"/>
    <cellStyle name="Calculation 2 4 23 4" xfId="48789" xr:uid="{69A8A18E-030E-478F-84A3-2EF10DFC117D}"/>
    <cellStyle name="Calculation 2 4 23 4 2" xfId="55575" xr:uid="{567DA3E6-DFA9-44DA-9BE1-8DA188918474}"/>
    <cellStyle name="Calculation 2 4 23 5" xfId="53861" xr:uid="{E82687AA-CB5C-4DAB-89CA-76AD77745716}"/>
    <cellStyle name="Calculation 2 4 23 6" xfId="47175" xr:uid="{7F96D7BB-5A53-4B4C-8289-64983A4233C9}"/>
    <cellStyle name="Calculation 2 4 24" xfId="45121" xr:uid="{E5B6650E-6C3C-4F24-806D-9C13F4E5DC34}"/>
    <cellStyle name="Calculation 2 4 24 2" xfId="50739" xr:uid="{A5B1630E-98CE-467E-BCC1-11876566F42C}"/>
    <cellStyle name="Calculation 2 4 24 2 2" xfId="57521" xr:uid="{C7E08571-BC88-4C23-82E8-5A0C82C03C23}"/>
    <cellStyle name="Calculation 2 4 24 3" xfId="52548" xr:uid="{93737E0B-16F9-432E-BC01-C46819E6326A}"/>
    <cellStyle name="Calculation 2 4 24 3 2" xfId="59329" xr:uid="{37199FC3-40F3-49D7-9C8D-F3A8B5813F23}"/>
    <cellStyle name="Calculation 2 4 24 4" xfId="48846" xr:uid="{45248558-50A6-45AB-9B5C-EEFF11A27186}"/>
    <cellStyle name="Calculation 2 4 24 4 2" xfId="55628" xr:uid="{0150690A-F7CB-4EBF-9897-4F5AE488E831}"/>
    <cellStyle name="Calculation 2 4 24 5" xfId="53926" xr:uid="{CFF69218-C1B0-470F-8B5B-D2077899756D}"/>
    <cellStyle name="Calculation 2 4 24 6" xfId="47243" xr:uid="{8D5B4291-B150-4A53-B85F-EA226DDB69BC}"/>
    <cellStyle name="Calculation 2 4 25" xfId="45181" xr:uid="{CB487D7B-64A0-4A13-91B0-CB207FB1B758}"/>
    <cellStyle name="Calculation 2 4 25 2" xfId="50769" xr:uid="{902FFB7E-DF21-4002-8841-41482D562231}"/>
    <cellStyle name="Calculation 2 4 25 2 2" xfId="57551" xr:uid="{682DF77C-5983-43E2-B523-BA7FC2B0DDA8}"/>
    <cellStyle name="Calculation 2 4 25 3" xfId="52578" xr:uid="{FDAE06E3-B4B7-4699-BF0D-3143B72C1884}"/>
    <cellStyle name="Calculation 2 4 25 3 2" xfId="59359" xr:uid="{7AEF9649-EBCC-4F07-A54F-A4018A6D2F04}"/>
    <cellStyle name="Calculation 2 4 25 4" xfId="48867" xr:uid="{25D6746A-D4AD-4844-BFB5-FB32F0C8C913}"/>
    <cellStyle name="Calculation 2 4 25 4 2" xfId="55648" xr:uid="{38365AA7-71C1-4CE5-9B20-DD087F71A1D5}"/>
    <cellStyle name="Calculation 2 4 25 5" xfId="53956" xr:uid="{35E13441-3B92-4303-9876-7AB3FB71B499}"/>
    <cellStyle name="Calculation 2 4 25 6" xfId="47273" xr:uid="{03EE484D-C697-4D26-99EE-1E600CCC50E3}"/>
    <cellStyle name="Calculation 2 4 26" xfId="45189" xr:uid="{E757C1E7-9F57-495E-9786-E3E883C7579B}"/>
    <cellStyle name="Calculation 2 4 26 2" xfId="50783" xr:uid="{DFCA4BB7-8B27-4470-AD62-AB2BDF61224A}"/>
    <cellStyle name="Calculation 2 4 26 2 2" xfId="57565" xr:uid="{F34C34FA-B83D-46F9-93E1-425EC276D568}"/>
    <cellStyle name="Calculation 2 4 26 3" xfId="52592" xr:uid="{824CE80D-A585-449C-9C67-4FEF0474EEF7}"/>
    <cellStyle name="Calculation 2 4 26 3 2" xfId="59373" xr:uid="{46CE6F93-D23B-4E91-B27A-A22ED9BDDA94}"/>
    <cellStyle name="Calculation 2 4 26 4" xfId="53970" xr:uid="{DC0DF27F-7DDA-44FC-90F7-8C7E289FE08E}"/>
    <cellStyle name="Calculation 2 4 26 5" xfId="47287" xr:uid="{E028584B-F064-4776-A743-B1EBCB0EB686}"/>
    <cellStyle name="Calculation 2 4 27" xfId="45276" xr:uid="{C2B8BBCC-BFF5-4499-8185-652BB4D0B8A4}"/>
    <cellStyle name="Calculation 2 4 27 2" xfId="55767" xr:uid="{BA19F16A-7C67-479E-B142-CBC564496AF2}"/>
    <cellStyle name="Calculation 2 4 27 3" xfId="48984" xr:uid="{098D883F-69BC-486F-9917-954AF568E30B}"/>
    <cellStyle name="Calculation 2 4 28" xfId="45368" xr:uid="{C722A571-E0A8-40F6-956E-A9003F582C02}"/>
    <cellStyle name="Calculation 2 4 28 2" xfId="59054" xr:uid="{A2520580-8C96-42B4-B57F-41C927C26961}"/>
    <cellStyle name="Calculation 2 4 28 3" xfId="52273" xr:uid="{ECA943A9-4868-4572-B670-4761C7898FD6}"/>
    <cellStyle name="Calculation 2 4 29" xfId="45392" xr:uid="{F4E0782E-A66D-41E0-A44C-63612F33FEDD}"/>
    <cellStyle name="Calculation 2 4 29 2" xfId="52623" xr:uid="{6181ADE0-4E8F-402C-81F8-14EA55E4AA18}"/>
    <cellStyle name="Calculation 2 4 3" xfId="694" xr:uid="{1BE0CA91-8560-4655-857D-450E94CB476F}"/>
    <cellStyle name="Calculation 2 4 3 2" xfId="5070" xr:uid="{4D9D887C-FC26-49F4-8C90-7E867DDC52BC}"/>
    <cellStyle name="Calculation 2 4 3 2 2" xfId="7656" xr:uid="{EF6024D8-0E9E-4520-BAE9-88D73EEF636A}"/>
    <cellStyle name="Calculation 2 4 3 2 2 2" xfId="16645" xr:uid="{1C3C23A1-8B3E-41DE-97D7-1AA5156CB38C}"/>
    <cellStyle name="Calculation 2 4 3 2 2 2 2" xfId="37932" xr:uid="{72C98219-7685-45F6-A7C9-701AF2D17190}"/>
    <cellStyle name="Calculation 2 4 3 2 2 2 3" xfId="56355" xr:uid="{EC16FD9C-A92A-4B44-A9E8-196522359E0F}"/>
    <cellStyle name="Calculation 2 4 3 2 2 3" xfId="39049" xr:uid="{EB401290-BF38-4F41-9DDA-08B01AD2E39A}"/>
    <cellStyle name="Calculation 2 4 3 2 2 4" xfId="49573" xr:uid="{68C1C962-044C-4FFE-88E8-E27A1770FB2B}"/>
    <cellStyle name="Calculation 2 4 3 2 3" xfId="10293" xr:uid="{5039895B-5800-4C37-807C-B75AEC544178}"/>
    <cellStyle name="Calculation 2 4 3 2 3 2" xfId="19282" xr:uid="{75852186-2A82-4C1E-BFCA-B29748887752}"/>
    <cellStyle name="Calculation 2 4 3 2 3 2 2" xfId="30125" xr:uid="{83B73485-A11E-417F-B515-3295DF426AE8}"/>
    <cellStyle name="Calculation 2 4 3 2 3 2 3" xfId="58179" xr:uid="{468B21B5-4E1E-499C-A0C3-5267ADEDB662}"/>
    <cellStyle name="Calculation 2 4 3 2 3 3" xfId="34543" xr:uid="{78A027CB-9B8B-4E8F-BE72-4317F603A4A9}"/>
    <cellStyle name="Calculation 2 4 3 2 3 4" xfId="51397" xr:uid="{9E3E40B1-174D-4B7B-B803-83A9D0A0B23D}"/>
    <cellStyle name="Calculation 2 4 3 2 4" xfId="14059" xr:uid="{6F6F24A4-214E-46E1-85FD-9EA74A7596AF}"/>
    <cellStyle name="Calculation 2 4 3 2 4 2" xfId="32538" xr:uid="{A8DE8C8E-2BF7-4A36-86D8-92A9B0C76870}"/>
    <cellStyle name="Calculation 2 4 3 2 4 2 2" xfId="54500" xr:uid="{12B79B64-6FE0-4A44-8C53-D436B0A4B3D9}"/>
    <cellStyle name="Calculation 2 4 3 2 4 3" xfId="47690" xr:uid="{520585E8-F72F-4173-A097-5D31A3D54D6A}"/>
    <cellStyle name="Calculation 2 4 3 2 5" xfId="25820" xr:uid="{D3708042-AE5D-4C5E-847A-061430C0B5EF}"/>
    <cellStyle name="Calculation 2 4 3 2 5 2" xfId="52936" xr:uid="{76835B76-C331-43E7-A953-D50358231DFF}"/>
    <cellStyle name="Calculation 2 4 3 2 6" xfId="46082" xr:uid="{1F06ECBE-5B4F-4C58-B932-80EF73DF1423}"/>
    <cellStyle name="Calculation 2 4 3 3" xfId="3131" xr:uid="{EEF58B8B-B43A-4DD7-9793-56B297076AB3}"/>
    <cellStyle name="Calculation 2 4 3 3 2" xfId="43358" xr:uid="{D78818B6-F502-4925-BE7B-368C7C2489EA}"/>
    <cellStyle name="Calculation 2 4 3 3 2 2" xfId="56763" xr:uid="{1CAA06C9-1E56-48A0-B371-58D646625D90}"/>
    <cellStyle name="Calculation 2 4 3 3 2 3" xfId="49981" xr:uid="{B3C4BCA2-8BFB-4729-82C8-7155B2A60495}"/>
    <cellStyle name="Calculation 2 4 3 3 3" xfId="51512" xr:uid="{C0863463-0873-4ABD-8551-3FAE94E56B02}"/>
    <cellStyle name="Calculation 2 4 3 3 3 2" xfId="58294" xr:uid="{A231A010-005E-4931-AF8B-3370A658CDAD}"/>
    <cellStyle name="Calculation 2 4 3 3 4" xfId="48098" xr:uid="{2AAA0DA7-8F06-46EC-B4FF-0444D108FB31}"/>
    <cellStyle name="Calculation 2 4 3 3 4 2" xfId="54890" xr:uid="{43291ED8-AA0A-4DDE-ACEA-0E4773B326D8}"/>
    <cellStyle name="Calculation 2 4 3 3 5" xfId="53190" xr:uid="{7D86429F-6675-46C0-85FA-5EF25770DB2C}"/>
    <cellStyle name="Calculation 2 4 3 3 6" xfId="46484" xr:uid="{0635E6D0-2A9C-4B4C-BF00-AB64355ECE0D}"/>
    <cellStyle name="Calculation 2 4 3 4" xfId="42889" xr:uid="{AD7D9210-146D-42EA-A866-11AF723B4844}"/>
    <cellStyle name="Calculation 2 4 3 4 2" xfId="55883" xr:uid="{D217C7E3-5294-480A-92DD-E7C11F2C5F72}"/>
    <cellStyle name="Calculation 2 4 3 4 3" xfId="49101" xr:uid="{700060E9-86E3-446A-BCDC-83085A136757}"/>
    <cellStyle name="Calculation 2 4 3 5" xfId="44343" xr:uid="{590D4192-F7A2-4767-8FBF-7C8B6E7A993A}"/>
    <cellStyle name="Calculation 2 4 3 5 2" xfId="58263" xr:uid="{672613A6-5754-43A6-BD83-8714440E80D6}"/>
    <cellStyle name="Calculation 2 4 3 5 3" xfId="51481" xr:uid="{4C327E34-41CC-4E06-B1A8-B999C776C393}"/>
    <cellStyle name="Calculation 2 4 3 6" xfId="45567" xr:uid="{2F45B0C2-B3AA-4CFF-BACD-10876765496B}"/>
    <cellStyle name="Calculation 2 4 3 6 2" xfId="54052" xr:uid="{61A2AFA1-4323-439B-BBCB-9491A80CE365}"/>
    <cellStyle name="Calculation 2 4 3 7" xfId="52673" xr:uid="{52E1423C-E58E-41A1-9E6B-124570BA1904}"/>
    <cellStyle name="Calculation 2 4 30" xfId="45416" xr:uid="{6D753FD1-EB21-4343-990D-A416746F74AC}"/>
    <cellStyle name="Calculation 2 4 31" xfId="45415" xr:uid="{AAD4B3A3-0AF9-4282-855B-3C5A5D18F0CC}"/>
    <cellStyle name="Calculation 2 4 32" xfId="44257" xr:uid="{CC4492F0-9B6C-4318-8720-CB91B2975DAE}"/>
    <cellStyle name="Calculation 2 4 33" xfId="44194" xr:uid="{CD9E28C7-D931-4A6F-8D0B-9C5F350EE6A3}"/>
    <cellStyle name="Calculation 2 4 34" xfId="45486" xr:uid="{A5D0E570-F96B-4FC3-AEEB-D467979D988B}"/>
    <cellStyle name="Calculation 2 4 4" xfId="1039" xr:uid="{B598A701-5188-41AF-9397-5EFFFB879A33}"/>
    <cellStyle name="Calculation 2 4 4 2" xfId="5391" xr:uid="{F3ECB309-8FB4-4BB6-AAA8-438411D0B2F8}"/>
    <cellStyle name="Calculation 2 4 4 2 2" xfId="7977" xr:uid="{4D27767F-C1EC-4B58-832E-E3B8315BCC50}"/>
    <cellStyle name="Calculation 2 4 4 2 2 2" xfId="16966" xr:uid="{C6C14395-7C4D-406D-A5EB-C3A6FE16C21B}"/>
    <cellStyle name="Calculation 2 4 4 2 2 2 2" xfId="39421" xr:uid="{21488912-2F0D-4E16-9BF0-79785EEDBBEE}"/>
    <cellStyle name="Calculation 2 4 4 2 2 2 3" xfId="56414" xr:uid="{9D008778-EF1E-4FFE-B7FC-9C6BF3FAA67E}"/>
    <cellStyle name="Calculation 2 4 4 2 2 3" xfId="36949" xr:uid="{A62370DB-FE5B-4E71-8C33-9E17021D754E}"/>
    <cellStyle name="Calculation 2 4 4 2 2 4" xfId="49632" xr:uid="{68189F64-9E17-4A35-A779-0F49309F5CA2}"/>
    <cellStyle name="Calculation 2 4 4 2 3" xfId="10614" xr:uid="{703B867A-7DBD-4993-8DAD-DFF3556FA3DF}"/>
    <cellStyle name="Calculation 2 4 4 2 3 2" xfId="19603" xr:uid="{688B555C-93CF-4903-B00A-EF59D48EF6A6}"/>
    <cellStyle name="Calculation 2 4 4 2 3 2 2" xfId="24790" xr:uid="{4FCD1B16-7A27-42EB-8223-5C02BE138C36}"/>
    <cellStyle name="Calculation 2 4 4 2 3 2 3" xfId="58981" xr:uid="{F90449E4-2597-4923-97C4-168E3C737C1D}"/>
    <cellStyle name="Calculation 2 4 4 2 3 3" xfId="30982" xr:uid="{C477077B-CDFF-409F-B0D9-C8A4CAE95972}"/>
    <cellStyle name="Calculation 2 4 4 2 3 4" xfId="52200" xr:uid="{9BB34FDA-1487-4657-9BFB-E47AD22C32ED}"/>
    <cellStyle name="Calculation 2 4 4 2 4" xfId="14380" xr:uid="{1DC1325F-12D9-4D5C-A887-2BFF75D3C985}"/>
    <cellStyle name="Calculation 2 4 4 2 4 2" xfId="32176" xr:uid="{E6FB5E9A-0959-4125-B392-C3D6C1CFB903}"/>
    <cellStyle name="Calculation 2 4 4 2 4 2 2" xfId="54556" xr:uid="{580A60F6-6147-4D7A-AA68-E82403D37829}"/>
    <cellStyle name="Calculation 2 4 4 2 4 3" xfId="47749" xr:uid="{044B771D-CC7A-4183-896A-D9EDD555CDCE}"/>
    <cellStyle name="Calculation 2 4 4 2 5" xfId="31555" xr:uid="{DE0D1429-D833-47B8-B618-F7BD29C383FC}"/>
    <cellStyle name="Calculation 2 4 4 2 5 2" xfId="52969" xr:uid="{1DC3E9CC-191E-4CEF-B176-6129AABDCC0B}"/>
    <cellStyle name="Calculation 2 4 4 2 6" xfId="46138" xr:uid="{9B9D176E-6365-4FC5-A38A-FC4996C08DA7}"/>
    <cellStyle name="Calculation 2 4 4 3" xfId="3476" xr:uid="{1EB1F458-3123-44BF-9A78-97039C249058}"/>
    <cellStyle name="Calculation 2 4 4 3 2" xfId="22327" xr:uid="{8E44EA8B-C389-49FF-9CDA-336667BC2C27}"/>
    <cellStyle name="Calculation 2 4 4 3 2 2" xfId="56819" xr:uid="{6FFC5389-FA90-4AA7-A6FD-7DC72E3C049B}"/>
    <cellStyle name="Calculation 2 4 4 3 2 3" xfId="50037" xr:uid="{FF2D6331-66FB-4BB7-847D-A5EF3EF7D5D9}"/>
    <cellStyle name="Calculation 2 4 4 3 3" xfId="51274" xr:uid="{DC1925CF-14CC-4878-B0BC-A65378A2E374}"/>
    <cellStyle name="Calculation 2 4 4 3 3 2" xfId="58056" xr:uid="{95680225-333B-4B72-9633-573019F43070}"/>
    <cellStyle name="Calculation 2 4 4 3 4" xfId="48154" xr:uid="{E02D4046-EC5C-4485-AF9E-88232CEAD0F6}"/>
    <cellStyle name="Calculation 2 4 4 3 4 2" xfId="54946" xr:uid="{5B4BEC34-372C-4018-B07C-8A915D2FAD98}"/>
    <cellStyle name="Calculation 2 4 4 3 5" xfId="53246" xr:uid="{86C9F37A-4A43-410A-9866-175727AB3096}"/>
    <cellStyle name="Calculation 2 4 4 3 6" xfId="46540" xr:uid="{041B90ED-5EED-48A3-A80E-D7C4DFE8D806}"/>
    <cellStyle name="Calculation 2 4 4 4" xfId="23107" xr:uid="{1C63571F-91B5-4BC4-8CC8-F1D27D7237CD}"/>
    <cellStyle name="Calculation 2 4 4 4 2" xfId="55942" xr:uid="{F92DA53F-2131-4D49-8389-2A6A511EBA22}"/>
    <cellStyle name="Calculation 2 4 4 4 3" xfId="49160" xr:uid="{C9D53264-293F-4BEF-AB9B-87828F9A9D89}"/>
    <cellStyle name="Calculation 2 4 4 5" xfId="44280" xr:uid="{956C2FC4-ED7C-4C20-858A-B8B02DA6BC5C}"/>
    <cellStyle name="Calculation 2 4 4 5 2" xfId="58621" xr:uid="{42B68D46-9105-4C0A-B7D8-AB331E227C1C}"/>
    <cellStyle name="Calculation 2 4 4 5 3" xfId="51840" xr:uid="{84E9BDF0-ECD6-4535-BC33-2B86F2955939}"/>
    <cellStyle name="Calculation 2 4 4 6" xfId="45626" xr:uid="{1DD2120A-69E1-4A27-90F8-F15730FBEB0B}"/>
    <cellStyle name="Calculation 2 4 4 6 2" xfId="54108" xr:uid="{C32255CA-E633-4BB3-AC91-74A3F35FA9E7}"/>
    <cellStyle name="Calculation 2 4 4 7" xfId="52706" xr:uid="{C412DD9C-0CE6-44FF-A138-98226A35B746}"/>
    <cellStyle name="Calculation 2 4 5" xfId="1383" xr:uid="{4CF881E6-830D-49BA-969F-103B1F05E0D6}"/>
    <cellStyle name="Calculation 2 4 5 2" xfId="5728" xr:uid="{7CE0228D-5E03-460D-B343-C47EACD5CB1D}"/>
    <cellStyle name="Calculation 2 4 5 2 2" xfId="8314" xr:uid="{E626E8EA-04BB-4945-BF3A-862BF0ACD0D6}"/>
    <cellStyle name="Calculation 2 4 5 2 2 2" xfId="17303" xr:uid="{408A86CB-4475-437C-80A5-646F9E72B393}"/>
    <cellStyle name="Calculation 2 4 5 2 2 2 2" xfId="41214" xr:uid="{18287ECC-F61C-4594-8B51-50A21164D1FA}"/>
    <cellStyle name="Calculation 2 4 5 2 2 2 3" xfId="56433" xr:uid="{F96C9B61-89E1-479E-B0FC-320E2AAD8D51}"/>
    <cellStyle name="Calculation 2 4 5 2 2 3" xfId="42148" xr:uid="{B0ED5482-E50D-459A-9D98-14AB7CCF7360}"/>
    <cellStyle name="Calculation 2 4 5 2 2 4" xfId="49651" xr:uid="{54437904-39FA-4C02-AA5B-722FCD93EF5F}"/>
    <cellStyle name="Calculation 2 4 5 2 3" xfId="10951" xr:uid="{2C9D97AC-B01C-42BE-9EA4-8074694DD49E}"/>
    <cellStyle name="Calculation 2 4 5 2 3 2" xfId="19940" xr:uid="{D43389E1-51E0-440F-B1EA-A7899CD7C19E}"/>
    <cellStyle name="Calculation 2 4 5 2 3 2 2" xfId="39674" xr:uid="{C29AA417-EE2F-42E2-ABCC-B482C5B5A0F5}"/>
    <cellStyle name="Calculation 2 4 5 2 3 2 3" xfId="57782" xr:uid="{B4385695-8AC1-453C-900E-221CC3608174}"/>
    <cellStyle name="Calculation 2 4 5 2 3 3" xfId="31066" xr:uid="{DE19F71B-51E5-4AED-B1F0-BAF9BE414AB4}"/>
    <cellStyle name="Calculation 2 4 5 2 3 4" xfId="51000" xr:uid="{AA218CC6-E5C4-45B6-A61A-FD48F2999923}"/>
    <cellStyle name="Calculation 2 4 5 2 4" xfId="14717" xr:uid="{B6BA97A3-3F07-4694-812C-E63B7E07363D}"/>
    <cellStyle name="Calculation 2 4 5 2 4 2" xfId="39206" xr:uid="{AD4A716F-1F04-4376-9987-D8D5F6632BA2}"/>
    <cellStyle name="Calculation 2 4 5 2 4 2 2" xfId="54572" xr:uid="{2771B70A-675D-49F2-8E68-81529F095613}"/>
    <cellStyle name="Calculation 2 4 5 2 4 3" xfId="47768" xr:uid="{E5EA4AD8-AA6D-40AF-9B53-0D22AE960643}"/>
    <cellStyle name="Calculation 2 4 5 2 5" xfId="29396" xr:uid="{FF3468DE-A361-4157-9A81-CD8C9579411F}"/>
    <cellStyle name="Calculation 2 4 5 2 5 2" xfId="52978" xr:uid="{4E845A4A-B56C-4CA3-A6E5-FBBA4C08290C}"/>
    <cellStyle name="Calculation 2 4 5 2 6" xfId="46154" xr:uid="{712F7A7C-A5C8-4802-B1A0-3CE9A2354418}"/>
    <cellStyle name="Calculation 2 4 5 3" xfId="3820" xr:uid="{A03AAAA9-7CB0-42BB-A168-1448DC733A29}"/>
    <cellStyle name="Calculation 2 4 5 3 2" xfId="26230" xr:uid="{CBF13F6B-5042-4D4C-A2BE-34899CB56152}"/>
    <cellStyle name="Calculation 2 4 5 3 2 2" xfId="56835" xr:uid="{4EC78BD7-9781-49F7-AC4A-0F5612F6383B}"/>
    <cellStyle name="Calculation 2 4 5 3 2 3" xfId="50053" xr:uid="{049382C9-0B60-4C50-A7D2-27A523747273}"/>
    <cellStyle name="Calculation 2 4 5 3 3" xfId="50806" xr:uid="{0193D774-5256-4DBC-B239-E59DB96D21AA}"/>
    <cellStyle name="Calculation 2 4 5 3 3 2" xfId="57588" xr:uid="{A4D68C09-76F1-4B6B-98B8-1F1A3C8DF00E}"/>
    <cellStyle name="Calculation 2 4 5 3 4" xfId="48170" xr:uid="{CDE2AAB4-3644-4900-A677-AA83253D5F71}"/>
    <cellStyle name="Calculation 2 4 5 3 4 2" xfId="54962" xr:uid="{0E4A557A-B13B-411B-BEC1-C4037F307D7C}"/>
    <cellStyle name="Calculation 2 4 5 3 5" xfId="53262" xr:uid="{9F88FE4B-0FD5-45E7-A675-5135C4C0AAAC}"/>
    <cellStyle name="Calculation 2 4 5 3 6" xfId="46556" xr:uid="{B1C19CAB-5C83-4F4D-A3CE-D41AAE2CEC77}"/>
    <cellStyle name="Calculation 2 4 5 4" xfId="44024" xr:uid="{5C7B73A8-BE2F-4B89-9AE3-DD6DE2C28D07}"/>
    <cellStyle name="Calculation 2 4 5 4 2" xfId="55961" xr:uid="{9F8CF770-A2E8-49D7-9651-614B8826CFC2}"/>
    <cellStyle name="Calculation 2 4 5 4 3" xfId="49179" xr:uid="{529CEDE8-90A5-40F0-A505-6F51D5D36E5F}"/>
    <cellStyle name="Calculation 2 4 5 5" xfId="44404" xr:uid="{7E27FA37-63FE-4D18-96EA-461BEC2871C7}"/>
    <cellStyle name="Calculation 2 4 5 5 2" xfId="55661" xr:uid="{1F48A1B0-F07A-4084-84D6-AA856D7013D0}"/>
    <cellStyle name="Calculation 2 4 5 5 3" xfId="48880" xr:uid="{97A52BD2-3E43-4EA0-BE54-EF123A353F20}"/>
    <cellStyle name="Calculation 2 4 5 6" xfId="45645" xr:uid="{C3D430F8-B563-44A3-AFCA-3EC9D2BA76F0}"/>
    <cellStyle name="Calculation 2 4 5 6 2" xfId="54124" xr:uid="{7F5D245D-0A90-4F65-B273-67D1F10431D5}"/>
    <cellStyle name="Calculation 2 4 5 7" xfId="52715" xr:uid="{85124922-8CE3-4528-AD0C-E8425670E6DA}"/>
    <cellStyle name="Calculation 2 4 6" xfId="1708" xr:uid="{BD1EF36A-8940-403D-B4B4-9F8374CC6836}"/>
    <cellStyle name="Calculation 2 4 6 2" xfId="6034" xr:uid="{8FC6A48E-86A2-4ABE-B201-E6A7A6B20363}"/>
    <cellStyle name="Calculation 2 4 6 2 2" xfId="8620" xr:uid="{5F543B34-8F06-418B-8327-08E83E3C1445}"/>
    <cellStyle name="Calculation 2 4 6 2 2 2" xfId="17609" xr:uid="{B0FB1273-9561-419D-B88E-74FFF4072E15}"/>
    <cellStyle name="Calculation 2 4 6 2 2 2 2" xfId="30326" xr:uid="{74EF0122-23D7-4028-813A-AF9CD88C2308}"/>
    <cellStyle name="Calculation 2 4 6 2 2 2 3" xfId="56469" xr:uid="{518CEBC2-CDF9-459C-B760-F77CE5986018}"/>
    <cellStyle name="Calculation 2 4 6 2 2 3" xfId="23776" xr:uid="{8762714F-D615-4874-B221-CB67EF886B4F}"/>
    <cellStyle name="Calculation 2 4 6 2 2 4" xfId="49687" xr:uid="{4665332F-BEC2-4984-B580-DE9B7E4C369E}"/>
    <cellStyle name="Calculation 2 4 6 2 3" xfId="11257" xr:uid="{6D75BF60-414B-4ACE-832E-7D50C0D1A041}"/>
    <cellStyle name="Calculation 2 4 6 2 3 2" xfId="20246" xr:uid="{D1FEDEBB-732C-47C8-A144-1F90C90A9326}"/>
    <cellStyle name="Calculation 2 4 6 2 3 2 2" xfId="41370" xr:uid="{44983820-7173-481D-91AF-FC436EC1680D}"/>
    <cellStyle name="Calculation 2 4 6 2 3 2 3" xfId="58122" xr:uid="{F117CEA9-3E3A-4DB3-80D9-06C570507ABF}"/>
    <cellStyle name="Calculation 2 4 6 2 3 3" xfId="43792" xr:uid="{BCE9CCED-5A13-4657-BD88-F4F8ECDFF6F2}"/>
    <cellStyle name="Calculation 2 4 6 2 3 4" xfId="51340" xr:uid="{A8575807-8E68-4123-9064-85704BED83BB}"/>
    <cellStyle name="Calculation 2 4 6 2 4" xfId="15023" xr:uid="{090BAB90-1565-43BE-9278-C1A64C12348F}"/>
    <cellStyle name="Calculation 2 4 6 2 4 2" xfId="43342" xr:uid="{A9894A98-59F4-48C4-9280-B018A7234BBB}"/>
    <cellStyle name="Calculation 2 4 6 2 4 2 2" xfId="54608" xr:uid="{D0BD0705-8F6D-472A-B0B6-201A0DA611C1}"/>
    <cellStyle name="Calculation 2 4 6 2 4 3" xfId="47804" xr:uid="{015A79FF-E7DC-465F-BAE5-5C13DB9B4153}"/>
    <cellStyle name="Calculation 2 4 6 2 5" xfId="33378" xr:uid="{7A7A986E-E0C2-4F40-824D-9D53DD7025F5}"/>
    <cellStyle name="Calculation 2 4 6 2 5 2" xfId="52999" xr:uid="{3E37DCF2-C6B4-40A7-ACF0-24F82F13DD59}"/>
    <cellStyle name="Calculation 2 4 6 2 6" xfId="46190" xr:uid="{1D8E49E2-2C9F-4FFF-B0B3-17BAB7D07BE9}"/>
    <cellStyle name="Calculation 2 4 6 3" xfId="4145" xr:uid="{43B0BFD9-E6AE-47AB-8A2A-95B0065A5155}"/>
    <cellStyle name="Calculation 2 4 6 3 2" xfId="29505" xr:uid="{5389151E-CA4D-4A0B-9C75-EAF882AB03F3}"/>
    <cellStyle name="Calculation 2 4 6 3 2 2" xfId="56871" xr:uid="{0BF9889C-4963-41B8-97B8-B36E0C788EAF}"/>
    <cellStyle name="Calculation 2 4 6 3 2 3" xfId="50089" xr:uid="{D7506A52-A089-4F8E-8FA8-9A733E3C1755}"/>
    <cellStyle name="Calculation 2 4 6 3 3" xfId="52211" xr:uid="{DEC4E18C-4C09-4908-AF7D-2AC461BDB63A}"/>
    <cellStyle name="Calculation 2 4 6 3 3 2" xfId="58992" xr:uid="{B8BE2A8A-C318-42B4-A33A-F6AAF2EFF027}"/>
    <cellStyle name="Calculation 2 4 6 3 4" xfId="48206" xr:uid="{4D2B6C41-2BBF-47B4-9405-E0598F491FCA}"/>
    <cellStyle name="Calculation 2 4 6 3 4 2" xfId="54998" xr:uid="{95FC2648-BABC-46C0-BB6F-50BDDE083AA7}"/>
    <cellStyle name="Calculation 2 4 6 3 5" xfId="53298" xr:uid="{5DBDBC64-09D5-4FC8-956F-0FB195DCF319}"/>
    <cellStyle name="Calculation 2 4 6 3 6" xfId="46592" xr:uid="{D76670A4-EDB6-4FE1-BD5D-5110AFB7BED4}"/>
    <cellStyle name="Calculation 2 4 6 4" xfId="41335" xr:uid="{09BA09D7-61E7-43C1-B1B1-C1136D51F09E}"/>
    <cellStyle name="Calculation 2 4 6 4 2" xfId="55997" xr:uid="{E0B785AE-06BF-480D-910B-8E21F3FB8966}"/>
    <cellStyle name="Calculation 2 4 6 4 3" xfId="49215" xr:uid="{0120EFA2-EC19-41CC-85DF-657D8E0A4E47}"/>
    <cellStyle name="Calculation 2 4 6 5" xfId="44442" xr:uid="{33863F1E-A0AB-4E32-BD15-A7A1BE88D07B}"/>
    <cellStyle name="Calculation 2 4 6 5 2" xfId="59011" xr:uid="{366DDC4F-ED0B-414D-8AA8-DCEA7C0523BA}"/>
    <cellStyle name="Calculation 2 4 6 5 3" xfId="52230" xr:uid="{B813599F-C0E1-4B19-9092-FD3F67F478CD}"/>
    <cellStyle name="Calculation 2 4 6 6" xfId="45681" xr:uid="{BE8CCBFB-F3D2-4927-A8CD-15852F33C13B}"/>
    <cellStyle name="Calculation 2 4 6 6 2" xfId="54160" xr:uid="{CA5D1490-EBF6-4E59-A878-CEFF94E9A2B0}"/>
    <cellStyle name="Calculation 2 4 6 7" xfId="52736" xr:uid="{E9A17134-9204-4CEB-98C8-1145E74E5315}"/>
    <cellStyle name="Calculation 2 4 7" xfId="2002" xr:uid="{43C60CE9-6CC6-4A69-A821-064667ED256B}"/>
    <cellStyle name="Calculation 2 4 7 2" xfId="6310" xr:uid="{C6558EE4-48AC-4C80-87A7-FBFF53C1DC49}"/>
    <cellStyle name="Calculation 2 4 7 2 2" xfId="8896" xr:uid="{3A0EAF80-0D96-4478-8A94-344D0F4F9DA5}"/>
    <cellStyle name="Calculation 2 4 7 2 2 2" xfId="17885" xr:uid="{DA264F70-4E1A-4A1D-B615-84FF434C7A60}"/>
    <cellStyle name="Calculation 2 4 7 2 2 2 2" xfId="42316" xr:uid="{ADA395C2-71A0-4FA5-AF9A-F41F19AF46A9}"/>
    <cellStyle name="Calculation 2 4 7 2 2 2 3" xfId="56505" xr:uid="{137E3197-BE9A-4FBD-9F42-C19C433F2A07}"/>
    <cellStyle name="Calculation 2 4 7 2 2 3" xfId="24875" xr:uid="{488E5C30-0EFB-413C-B20A-4A34146F27DC}"/>
    <cellStyle name="Calculation 2 4 7 2 2 4" xfId="49723" xr:uid="{05D13014-C82F-4E96-8468-180D388E2844}"/>
    <cellStyle name="Calculation 2 4 7 2 3" xfId="11533" xr:uid="{5447753F-D491-4745-8B2F-426A09FE961F}"/>
    <cellStyle name="Calculation 2 4 7 2 3 2" xfId="20522" xr:uid="{C40BEF92-EABC-49E5-A241-443E06774809}"/>
    <cellStyle name="Calculation 2 4 7 2 3 2 2" xfId="36548" xr:uid="{3CFD0309-F057-4C65-945A-0938EF0E0003}"/>
    <cellStyle name="Calculation 2 4 7 2 3 2 3" xfId="59133" xr:uid="{D28C0A96-A6FB-4B4A-9E16-DEB941425D8D}"/>
    <cellStyle name="Calculation 2 4 7 2 3 3" xfId="31140" xr:uid="{84DB8335-32E6-49F8-91E3-1B689DDA7D51}"/>
    <cellStyle name="Calculation 2 4 7 2 3 4" xfId="52352" xr:uid="{87994671-ABE2-427D-A372-A88E1BE7863F}"/>
    <cellStyle name="Calculation 2 4 7 2 4" xfId="15299" xr:uid="{B51AB5C4-6D3B-4768-A6AA-F7E7B227B9A0}"/>
    <cellStyle name="Calculation 2 4 7 2 4 2" xfId="25731" xr:uid="{8D086890-A3D0-4014-90EF-3A5725A8F618}"/>
    <cellStyle name="Calculation 2 4 7 2 4 2 2" xfId="54644" xr:uid="{8A025BCF-E6BA-4003-8A6C-8B0F548E5BF8}"/>
    <cellStyle name="Calculation 2 4 7 2 4 3" xfId="47840" xr:uid="{2FABB8B0-1707-4EF8-A76B-EE774F10F730}"/>
    <cellStyle name="Calculation 2 4 7 2 5" xfId="42843" xr:uid="{FE62336D-BA4C-4574-B58B-930CA2C21537}"/>
    <cellStyle name="Calculation 2 4 7 2 5 2" xfId="53020" xr:uid="{0B50D8B6-582A-41FF-81D5-9F8ACF9760E5}"/>
    <cellStyle name="Calculation 2 4 7 2 6" xfId="46226" xr:uid="{73852F3D-8D84-404B-9168-8135C8D333C6}"/>
    <cellStyle name="Calculation 2 4 7 3" xfId="4439" xr:uid="{7116A592-DB2C-43C2-AD91-6BD8D213E0B6}"/>
    <cellStyle name="Calculation 2 4 7 3 2" xfId="34281" xr:uid="{FEDFBE38-C22B-4B88-9920-778791349295}"/>
    <cellStyle name="Calculation 2 4 7 3 2 2" xfId="56907" xr:uid="{81E2A777-B8E5-4B9E-86DA-632913F9AFFA}"/>
    <cellStyle name="Calculation 2 4 7 3 2 3" xfId="50125" xr:uid="{C8A8542A-BF19-4155-8CC7-5CA12D0B4DA0}"/>
    <cellStyle name="Calculation 2 4 7 3 3" xfId="48918" xr:uid="{A608EC87-1E0A-4EBE-BDDB-9BD20C845256}"/>
    <cellStyle name="Calculation 2 4 7 3 3 2" xfId="55701" xr:uid="{2287493F-458F-4B6F-86A0-92393FAFD0C9}"/>
    <cellStyle name="Calculation 2 4 7 3 4" xfId="48242" xr:uid="{F00A9094-8C43-44F8-9764-C8167A760242}"/>
    <cellStyle name="Calculation 2 4 7 3 4 2" xfId="55034" xr:uid="{0F6C0DAB-7E44-4187-BCF5-23975B9B674C}"/>
    <cellStyle name="Calculation 2 4 7 3 5" xfId="53334" xr:uid="{DFE54F26-8471-4365-983F-80220634BBAC}"/>
    <cellStyle name="Calculation 2 4 7 3 6" xfId="46628" xr:uid="{F173EBCE-FFE1-46EA-9FD3-F4DD8289B10D}"/>
    <cellStyle name="Calculation 2 4 7 4" xfId="22447" xr:uid="{DF015D32-764B-4606-A888-5516D4A250F1}"/>
    <cellStyle name="Calculation 2 4 7 4 2" xfId="56033" xr:uid="{765C83BF-6B2F-41C9-A346-89AEB7462082}"/>
    <cellStyle name="Calculation 2 4 7 4 3" xfId="49251" xr:uid="{60135A17-F778-4137-9F6C-24A470BDB8F2}"/>
    <cellStyle name="Calculation 2 4 7 5" xfId="44491" xr:uid="{F13ADB0B-AE9D-4A83-B548-F39B64A821E2}"/>
    <cellStyle name="Calculation 2 4 7 5 2" xfId="58408" xr:uid="{BA818FAA-B279-414F-9E50-34E00EEF38B9}"/>
    <cellStyle name="Calculation 2 4 7 5 3" xfId="51627" xr:uid="{56FB3C33-320A-4EA9-AB1C-1B3D2A61CA4A}"/>
    <cellStyle name="Calculation 2 4 7 6" xfId="45717" xr:uid="{4C23BD23-0ABA-4B31-B7ED-20FE2418B8D5}"/>
    <cellStyle name="Calculation 2 4 7 6 2" xfId="54196" xr:uid="{7475FD59-5B63-4920-A081-99296E2EF323}"/>
    <cellStyle name="Calculation 2 4 7 7" xfId="52757" xr:uid="{EDB92EE3-A863-4395-809B-3FABAC3C7F64}"/>
    <cellStyle name="Calculation 2 4 8" xfId="2813" xr:uid="{FE8A51AD-9A6C-4CAC-B6B0-D65269401D5E}"/>
    <cellStyle name="Calculation 2 4 8 2" xfId="6963" xr:uid="{C9AC8F6A-33AE-4063-B591-4AA1D584EF35}"/>
    <cellStyle name="Calculation 2 4 8 2 2" xfId="12092" xr:uid="{7B36927D-EAE4-47DD-B2CA-6E5DA04A471C}"/>
    <cellStyle name="Calculation 2 4 8 2 2 2" xfId="21081" xr:uid="{10DA3E07-58E6-473C-9BB1-59D67CD621E4}"/>
    <cellStyle name="Calculation 2 4 8 2 2 2 2" xfId="40920" xr:uid="{5F058AA2-9DFE-450C-B5DE-F3428A7626B8}"/>
    <cellStyle name="Calculation 2 4 8 2 2 2 3" xfId="56554" xr:uid="{83A37BB3-9F85-471F-80EF-BA663DB3BA55}"/>
    <cellStyle name="Calculation 2 4 8 2 2 3" xfId="35822" xr:uid="{B2A5EE97-D5F6-4867-B89C-3AFD5AF24C52}"/>
    <cellStyle name="Calculation 2 4 8 2 2 4" xfId="49772" xr:uid="{3EF27CC5-444C-40DD-B923-B7EF452438CF}"/>
    <cellStyle name="Calculation 2 4 8 2 3" xfId="12912" xr:uid="{8B5FF970-4398-4636-92BF-94CD13CF1A02}"/>
    <cellStyle name="Calculation 2 4 8 2 3 2" xfId="21901" xr:uid="{F6C1CCAF-51A0-4663-839D-EFD0B37885ED}"/>
    <cellStyle name="Calculation 2 4 8 2 3 2 2" xfId="40335" xr:uid="{74F67941-2C3C-47C3-8BE7-257246F71499}"/>
    <cellStyle name="Calculation 2 4 8 2 3 2 3" xfId="58345" xr:uid="{E237B32F-1465-4849-821D-C1B06D43F546}"/>
    <cellStyle name="Calculation 2 4 8 2 3 3" xfId="37009" xr:uid="{41272707-4BAC-4FB5-BBCB-8FD1BFD5E617}"/>
    <cellStyle name="Calculation 2 4 8 2 3 4" xfId="51563" xr:uid="{1B9C9C1B-7583-4F69-954A-9B666232C482}"/>
    <cellStyle name="Calculation 2 4 8 2 4" xfId="15952" xr:uid="{9E29949D-A1B4-491E-89DA-40708D663142}"/>
    <cellStyle name="Calculation 2 4 8 2 4 2" xfId="31903" xr:uid="{8A2867C1-B68F-4533-BB81-329EDB9AB709}"/>
    <cellStyle name="Calculation 2 4 8 2 4 2 2" xfId="54690" xr:uid="{16007F87-BA47-442C-94B9-C0A6A5A5646D}"/>
    <cellStyle name="Calculation 2 4 8 2 4 3" xfId="47889" xr:uid="{B290A3A9-E642-49D3-B372-920AACF3544A}"/>
    <cellStyle name="Calculation 2 4 8 2 5" xfId="27208" xr:uid="{E20F50A9-07F6-4B80-B03B-D9F576B128B1}"/>
    <cellStyle name="Calculation 2 4 8 2 5 2" xfId="53046" xr:uid="{1537126D-B0D3-4C6D-B9AB-3E5C1D6F56F7}"/>
    <cellStyle name="Calculation 2 4 8 2 6" xfId="46275" xr:uid="{F125A830-EB8A-4493-B927-DD902E0EA982}"/>
    <cellStyle name="Calculation 2 4 8 3" xfId="9526" xr:uid="{04AA45AE-611A-4901-89B0-4606CB78819A}"/>
    <cellStyle name="Calculation 2 4 8 3 2" xfId="18515" xr:uid="{449BFB1B-2E90-4B1C-B980-B1DBB0A8B3D0}"/>
    <cellStyle name="Calculation 2 4 8 3 2 2" xfId="28949" xr:uid="{8989BD84-A27F-41D9-958C-C7E041D2C322}"/>
    <cellStyle name="Calculation 2 4 8 3 2 2 2" xfId="56953" xr:uid="{2816DEA7-7DA4-400B-9516-4DEAE84C0ABB}"/>
    <cellStyle name="Calculation 2 4 8 3 2 3" xfId="50171" xr:uid="{FD8852F4-AEBF-4E14-BC2F-6825A4C8F8E1}"/>
    <cellStyle name="Calculation 2 4 8 3 3" xfId="25043" xr:uid="{9A8B1ED7-B2DD-4564-BB1C-F0394394194A}"/>
    <cellStyle name="Calculation 2 4 8 3 3 2" xfId="58506" xr:uid="{A9609D8C-94C3-4401-A991-99CD97EC193B}"/>
    <cellStyle name="Calculation 2 4 8 3 3 3" xfId="51725" xr:uid="{F73A85F4-4DBF-4497-867B-6FB87DEC0E5E}"/>
    <cellStyle name="Calculation 2 4 8 3 4" xfId="48288" xr:uid="{D880B17D-F5A7-4F4A-8506-76891A11DD07}"/>
    <cellStyle name="Calculation 2 4 8 3 4 2" xfId="55080" xr:uid="{11A426F3-04F5-4065-A3A7-D118A168123F}"/>
    <cellStyle name="Calculation 2 4 8 3 5" xfId="53380" xr:uid="{63F6484D-4620-42B7-BA2E-135B79A63975}"/>
    <cellStyle name="Calculation 2 4 8 3 6" xfId="46674" xr:uid="{837FA619-03E7-4E4F-AB43-FE819A943AAA}"/>
    <cellStyle name="Calculation 2 4 8 4" xfId="42966" xr:uid="{E44F8FED-ADB5-4813-AE2B-011577830C60}"/>
    <cellStyle name="Calculation 2 4 8 4 2" xfId="56082" xr:uid="{3481EE06-4E0C-42CD-B2C1-CC512D1EAC1D}"/>
    <cellStyle name="Calculation 2 4 8 4 3" xfId="49300" xr:uid="{9A3EA120-0DC6-4B57-9786-6F56FE87FB4F}"/>
    <cellStyle name="Calculation 2 4 8 5" xfId="44490" xr:uid="{87431615-0C88-4B33-B832-D06CB1F1B58C}"/>
    <cellStyle name="Calculation 2 4 8 5 2" xfId="58371" xr:uid="{230E6144-76BD-4906-8EF6-510E77066D5D}"/>
    <cellStyle name="Calculation 2 4 8 5 3" xfId="51589" xr:uid="{32BBD6C5-1B18-4E62-BD62-6A32C74725F0}"/>
    <cellStyle name="Calculation 2 4 8 6" xfId="45766" xr:uid="{01097E19-1F78-4C18-998D-ABCB88E92560}"/>
    <cellStyle name="Calculation 2 4 8 6 2" xfId="54242" xr:uid="{E7984809-6B08-4184-B2E2-C21DD1E8A285}"/>
    <cellStyle name="Calculation 2 4 8 7" xfId="52783" xr:uid="{0E966A58-6160-44B4-8C96-B79DAFBAEFB7}"/>
    <cellStyle name="Calculation 2 4 9" xfId="4746" xr:uid="{80D639A1-BDA5-48FF-992A-6A63E09F2E09}"/>
    <cellStyle name="Calculation 2 4 9 2" xfId="7332" xr:uid="{1D23743E-A8AB-4DA0-9CE0-132DE11E73BE}"/>
    <cellStyle name="Calculation 2 4 9 2 2" xfId="16321" xr:uid="{A867AF1C-818D-4EE9-9D8A-886F5069EF51}"/>
    <cellStyle name="Calculation 2 4 9 2 2 2" xfId="31879" xr:uid="{D105F0B3-A9C7-4E2B-AE09-11B887EB2F84}"/>
    <cellStyle name="Calculation 2 4 9 2 2 2 2" xfId="56594" xr:uid="{37F1BF4A-57DE-44C2-8863-1C265FBA3F3C}"/>
    <cellStyle name="Calculation 2 4 9 2 2 3" xfId="49812" xr:uid="{B8E7EAC2-C660-4825-85AD-F12CE511289D}"/>
    <cellStyle name="Calculation 2 4 9 2 3" xfId="22335" xr:uid="{305E79C6-1A84-4E0E-AA1A-6FA999BE34BA}"/>
    <cellStyle name="Calculation 2 4 9 2 3 2" xfId="59020" xr:uid="{725D679F-B1A3-4FAD-BC1D-B1DD3EDD54E5}"/>
    <cellStyle name="Calculation 2 4 9 2 3 3" xfId="52239" xr:uid="{DA19B951-F7A6-423F-97DD-C8A0CD0E184F}"/>
    <cellStyle name="Calculation 2 4 9 2 4" xfId="47929" xr:uid="{1BCB9BB7-8AB6-45FC-9059-BE4CB437D3E2}"/>
    <cellStyle name="Calculation 2 4 9 2 4 2" xfId="54727" xr:uid="{61470AC1-0C1A-4D72-AFDC-2AD5E42F3ADA}"/>
    <cellStyle name="Calculation 2 4 9 2 5" xfId="53067" xr:uid="{4739CBAA-2C2A-480A-9957-9EE2D2410530}"/>
    <cellStyle name="Calculation 2 4 9 2 6" xfId="46315" xr:uid="{AB5D502A-5BEA-4C0C-B1BB-1A2D531D39C1}"/>
    <cellStyle name="Calculation 2 4 9 3" xfId="9969" xr:uid="{702930CC-3220-4FEA-988F-FAC9063B742D}"/>
    <cellStyle name="Calculation 2 4 9 3 2" xfId="18958" xr:uid="{A56142C9-E5BA-4BEE-80EB-1C86E63C3D0F}"/>
    <cellStyle name="Calculation 2 4 9 3 2 2" xfId="32032" xr:uid="{02580E96-DEC1-47D4-9772-32444045DE6E}"/>
    <cellStyle name="Calculation 2 4 9 3 2 2 2" xfId="56990" xr:uid="{51625E9F-D554-4549-96DF-6D18825897A1}"/>
    <cellStyle name="Calculation 2 4 9 3 2 3" xfId="50208" xr:uid="{CBE0AEA9-AEB0-473F-B8C1-510CFD8C8B62}"/>
    <cellStyle name="Calculation 2 4 9 3 3" xfId="34546" xr:uid="{5EBDE736-0A83-4B14-86F1-8B108B95CC66}"/>
    <cellStyle name="Calculation 2 4 9 3 3 2" xfId="55691" xr:uid="{DD73E4D4-5CC4-480E-8233-CE04867E634A}"/>
    <cellStyle name="Calculation 2 4 9 3 3 3" xfId="48910" xr:uid="{43F7DC11-94D9-4108-9A15-FFDE7384BEB6}"/>
    <cellStyle name="Calculation 2 4 9 3 4" xfId="48325" xr:uid="{CDD7DAD5-5ADB-4B24-B93F-A173A389A716}"/>
    <cellStyle name="Calculation 2 4 9 3 4 2" xfId="55117" xr:uid="{E1F5E5AA-8FEB-48E1-A35C-1510BE26801B}"/>
    <cellStyle name="Calculation 2 4 9 3 5" xfId="53417" xr:uid="{38824414-A951-4318-8E7D-BF39EB3AFECA}"/>
    <cellStyle name="Calculation 2 4 9 3 6" xfId="46711" xr:uid="{1653F438-8651-4863-8FFD-5177B3492C3E}"/>
    <cellStyle name="Calculation 2 4 9 4" xfId="13735" xr:uid="{74CECC6E-B672-40AE-BF82-14EBD18568CF}"/>
    <cellStyle name="Calculation 2 4 9 4 2" xfId="23942" xr:uid="{68DD52B0-FB0B-422E-92A7-054264D12B22}"/>
    <cellStyle name="Calculation 2 4 9 4 2 2" xfId="56122" xr:uid="{4643D165-9E9F-4ADF-8BB5-47FA752C896D}"/>
    <cellStyle name="Calculation 2 4 9 4 3" xfId="49340" xr:uid="{7A6E22BE-E0DD-43BC-9F5F-1BA58086C3D1}"/>
    <cellStyle name="Calculation 2 4 9 5" xfId="23198" xr:uid="{C5C4F8E4-A5C7-4FB7-9B43-C246B3853BCF}"/>
    <cellStyle name="Calculation 2 4 9 5 2" xfId="58370" xr:uid="{7491350D-A72F-4AAD-A5BA-F304CC8E7FF3}"/>
    <cellStyle name="Calculation 2 4 9 5 3" xfId="51588" xr:uid="{1A0D97B8-979F-46B6-BB63-51D425DA11A1}"/>
    <cellStyle name="Calculation 2 4 9 6" xfId="44543" xr:uid="{3F002B44-87C1-4AE9-91F9-0980599B0CBF}"/>
    <cellStyle name="Calculation 2 4 9 6 2" xfId="54279" xr:uid="{26C6EB59-DAA6-42B3-8155-57FBC646A5CD}"/>
    <cellStyle name="Calculation 2 4 9 6 3" xfId="47466" xr:uid="{709E967C-B69C-4BDA-AB09-D8A9333143FD}"/>
    <cellStyle name="Calculation 2 4 9 7" xfId="45806" xr:uid="{41AB90A2-9DA9-4103-8E8B-87F091556727}"/>
    <cellStyle name="Calculation 2 5" xfId="220" xr:uid="{78AF89C2-F67D-4628-830C-7FDFD40086D9}"/>
    <cellStyle name="Calculation 2 5 10" xfId="9106" xr:uid="{5D9DFFE5-4AEC-49A8-829C-123B449CD18F}"/>
    <cellStyle name="Calculation 2 5 10 2" xfId="18095" xr:uid="{318EBDEB-7DD7-48EF-9EFA-747EF85024C8}"/>
    <cellStyle name="Calculation 2 5 10 2 2" xfId="35040" xr:uid="{A13AD9D1-9706-4F5C-9779-024B055AD1CD}"/>
    <cellStyle name="Calculation 2 5 10 3" xfId="37441" xr:uid="{357AC0BD-D82C-4BA7-8BAA-98E5E14A81D8}"/>
    <cellStyle name="Calculation 2 5 11" xfId="9703" xr:uid="{56E6F814-922B-4588-B0EB-B68F2DE0A07B}"/>
    <cellStyle name="Calculation 2 5 11 2" xfId="18692" xr:uid="{9DD44489-AE9B-4F98-B3E4-1EA98E629E5A}"/>
    <cellStyle name="Calculation 2 5 11 2 2" xfId="31572" xr:uid="{FF04E6F9-37EC-4AE5-9AEB-4049CB228C35}"/>
    <cellStyle name="Calculation 2 5 11 3" xfId="31082" xr:uid="{97743293-E3A7-4204-9F39-C1709A79724E}"/>
    <cellStyle name="Calculation 2 5 12" xfId="2226" xr:uid="{C3DFF376-1F81-4EB0-9871-F312A7423354}"/>
    <cellStyle name="Calculation 2 5 12 2" xfId="42556" xr:uid="{D3C69B4A-E812-4242-A023-CB9632E34FE0}"/>
    <cellStyle name="Calculation 2 5 13" xfId="13135" xr:uid="{B0ED52F4-55A6-4926-96D1-6690611B2858}"/>
    <cellStyle name="Calculation 2 5 13 2" xfId="32003" xr:uid="{F07402C0-C8DF-40FD-B69F-AD17A9021BA9}"/>
    <cellStyle name="Calculation 2 5 14" xfId="28509" xr:uid="{54025BE8-88D9-44F9-A2B0-62BC87FF89B8}"/>
    <cellStyle name="Calculation 2 5 15" xfId="44291" xr:uid="{E22A82D3-2990-420A-B8BF-8CB0DFDA2A0A}"/>
    <cellStyle name="Calculation 2 5 16" xfId="45530" xr:uid="{33835CDF-1EF9-4BF9-82A2-DDBBED7FDB12}"/>
    <cellStyle name="Calculation 2 5 2" xfId="569" xr:uid="{0434415B-79F3-41B0-AD9A-8EE9EAB68E59}"/>
    <cellStyle name="Calculation 2 5 2 2" xfId="4960" xr:uid="{6299AF94-0801-4475-B1D6-05745F5F5365}"/>
    <cellStyle name="Calculation 2 5 2 2 2" xfId="7546" xr:uid="{B788B886-217E-4642-B519-246B91A58BF7}"/>
    <cellStyle name="Calculation 2 5 2 2 2 2" xfId="16535" xr:uid="{5041C22B-3055-460C-85F1-07A57C18ABE3}"/>
    <cellStyle name="Calculation 2 5 2 2 2 2 2" xfId="31367" xr:uid="{6782E439-882F-4FE0-AE96-5A86AF221BE3}"/>
    <cellStyle name="Calculation 2 5 2 2 2 3" xfId="36111" xr:uid="{40C08207-7C26-4061-BB09-41DC0458DE43}"/>
    <cellStyle name="Calculation 2 5 2 2 2 4" xfId="56318" xr:uid="{C823AB97-095E-4047-B2BA-89DF23E00DB9}"/>
    <cellStyle name="Calculation 2 5 2 2 3" xfId="10183" xr:uid="{DEDEAEA6-643C-4628-AAE8-D2434EBDD839}"/>
    <cellStyle name="Calculation 2 5 2 2 3 2" xfId="19172" xr:uid="{DBF1FC6D-D55B-4A4D-A1F1-C5FC187BA38E}"/>
    <cellStyle name="Calculation 2 5 2 2 3 2 2" xfId="29292" xr:uid="{0BD12F4C-4041-41F7-95DB-6C9C7EFD3218}"/>
    <cellStyle name="Calculation 2 5 2 2 3 3" xfId="24126" xr:uid="{AA4B39E9-8285-45AA-8FE5-DABE78436280}"/>
    <cellStyle name="Calculation 2 5 2 2 4" xfId="13949" xr:uid="{6F700CE3-1DA1-44C7-9B12-B574866A1CBB}"/>
    <cellStyle name="Calculation 2 5 2 2 4 2" xfId="25907" xr:uid="{706E61C7-3079-402D-9FF9-476BFD72AEBB}"/>
    <cellStyle name="Calculation 2 5 2 2 5" xfId="23872" xr:uid="{8D3C9472-BDD0-453B-9BD6-964130D86C0D}"/>
    <cellStyle name="Calculation 2 5 2 2 6" xfId="49536" xr:uid="{41DA8333-BB7C-40A0-A112-F320913FE56E}"/>
    <cellStyle name="Calculation 2 5 2 3" xfId="3006" xr:uid="{6A15CCF2-BF88-4EA0-8CE6-6DEF5C4700A9}"/>
    <cellStyle name="Calculation 2 5 2 3 2" xfId="26119" xr:uid="{4BD1F11A-D848-4E3A-8827-63BC1BD22491}"/>
    <cellStyle name="Calculation 2 5 2 3 2 2" xfId="57642" xr:uid="{26E11ABC-33A0-479F-BEF4-DDCDBC4429B5}"/>
    <cellStyle name="Calculation 2 5 2 3 3" xfId="50860" xr:uid="{78914E24-CBAD-4055-B849-B317553181BD}"/>
    <cellStyle name="Calculation 2 5 2 4" xfId="22555" xr:uid="{6742517E-3A93-4A3E-9C6D-6A4B58BDE12C}"/>
    <cellStyle name="Calculation 2 5 2 4 2" xfId="54463" xr:uid="{2F5604D7-C8BE-41F4-A247-9BC3B667F11E}"/>
    <cellStyle name="Calculation 2 5 2 4 3" xfId="47653" xr:uid="{D02661E3-F4D4-4F12-9D75-9D50550229AE}"/>
    <cellStyle name="Calculation 2 5 2 5" xfId="52914" xr:uid="{EA97341B-3731-460F-9DEC-B5628F515F75}"/>
    <cellStyle name="Calculation 2 5 2 6" xfId="46045" xr:uid="{38294DA0-7DC1-4EB8-AFCD-3188AB4DED56}"/>
    <cellStyle name="Calculation 2 5 3" xfId="914" xr:uid="{A399C7A2-899D-4E5D-9926-EB0615564974}"/>
    <cellStyle name="Calculation 2 5 3 2" xfId="5281" xr:uid="{EDC5862E-1154-4C5E-A814-19060FFE7B0E}"/>
    <cellStyle name="Calculation 2 5 3 2 2" xfId="7867" xr:uid="{BAB9EDFF-F226-4FDF-BA56-3E648EC0D80A}"/>
    <cellStyle name="Calculation 2 5 3 2 2 2" xfId="16856" xr:uid="{18F09344-B6F6-41A4-AE6C-EEB636776355}"/>
    <cellStyle name="Calculation 2 5 3 2 2 2 2" xfId="23720" xr:uid="{E42C91AF-FFB7-489E-BDC6-68D85696D9BA}"/>
    <cellStyle name="Calculation 2 5 3 2 2 3" xfId="30216" xr:uid="{F683DB07-A1B3-4E91-8E92-BF06248B7ACE}"/>
    <cellStyle name="Calculation 2 5 3 2 2 4" xfId="56726" xr:uid="{76F270CF-8BD9-4221-B8D4-F990EA264C74}"/>
    <cellStyle name="Calculation 2 5 3 2 3" xfId="10504" xr:uid="{1DF8C36A-0A3A-4F2A-AF12-EA51E8F072DC}"/>
    <cellStyle name="Calculation 2 5 3 2 3 2" xfId="19493" xr:uid="{CF61A7E0-48E7-4CA1-AA5D-C6B6B9E3A5D5}"/>
    <cellStyle name="Calculation 2 5 3 2 3 2 2" xfId="40473" xr:uid="{FBC39BC1-CB68-4BC9-A370-C5F994E9F47E}"/>
    <cellStyle name="Calculation 2 5 3 2 3 3" xfId="26510" xr:uid="{01A65933-4B7F-443E-8CBB-9D042234A86C}"/>
    <cellStyle name="Calculation 2 5 3 2 4" xfId="14270" xr:uid="{74F79EC5-AD1B-4450-961C-7BE74BD3C061}"/>
    <cellStyle name="Calculation 2 5 3 2 4 2" xfId="30992" xr:uid="{D66C45D2-7090-4E7E-BF6E-46B0440D78C0}"/>
    <cellStyle name="Calculation 2 5 3 2 5" xfId="38543" xr:uid="{6C895799-0252-42DA-9EA4-2E3A7BCACB3C}"/>
    <cellStyle name="Calculation 2 5 3 2 6" xfId="49944" xr:uid="{59FD869F-AE9E-4CBF-B3A7-4086E06D4B23}"/>
    <cellStyle name="Calculation 2 5 3 3" xfId="3351" xr:uid="{518F95AB-233F-487A-8D22-23883B06F4B5}"/>
    <cellStyle name="Calculation 2 5 3 3 2" xfId="33244" xr:uid="{B22E75AA-0673-4682-90B1-3B7B2B5397DF}"/>
    <cellStyle name="Calculation 2 5 3 3 2 2" xfId="58607" xr:uid="{9FB76D5C-1D48-421D-8310-557B24DDE9FC}"/>
    <cellStyle name="Calculation 2 5 3 3 3" xfId="51826" xr:uid="{3A6055B0-8D88-48AB-B8EA-231EFCDD417A}"/>
    <cellStyle name="Calculation 2 5 3 4" xfId="41101" xr:uid="{7562C4B3-4CF3-44F1-AB62-8149E3757023}"/>
    <cellStyle name="Calculation 2 5 3 4 2" xfId="54853" xr:uid="{CEC3A93E-6C7F-4ED8-A438-0E52BB2797B9}"/>
    <cellStyle name="Calculation 2 5 3 4 3" xfId="48061" xr:uid="{0F9A3612-06C2-4C3C-9CB8-9F90D76EBE8A}"/>
    <cellStyle name="Calculation 2 5 3 5" xfId="53153" xr:uid="{17AF4F8C-49FF-4FA5-9CF1-84742B4C7CC1}"/>
    <cellStyle name="Calculation 2 5 3 6" xfId="46447" xr:uid="{DB299C01-A639-4BE9-AA68-B2B1D0D4D12F}"/>
    <cellStyle name="Calculation 2 5 4" xfId="1258" xr:uid="{544C493E-7AED-485A-9FF3-ABE36B3A5AB3}"/>
    <cellStyle name="Calculation 2 5 4 2" xfId="5603" xr:uid="{ACA6144C-65B9-49F7-B7E7-D72F71C40275}"/>
    <cellStyle name="Calculation 2 5 4 2 2" xfId="8189" xr:uid="{D336686F-5AB8-4A8F-8197-0061929C0C36}"/>
    <cellStyle name="Calculation 2 5 4 2 2 2" xfId="17178" xr:uid="{498FF4CA-F038-4F64-A204-85F9D639435C}"/>
    <cellStyle name="Calculation 2 5 4 2 2 2 2" xfId="32300" xr:uid="{DF083739-BE2F-4A32-A1DB-4B68BEF94C3A}"/>
    <cellStyle name="Calculation 2 5 4 2 2 3" xfId="35372" xr:uid="{B2F163AA-57F1-4F1A-9E1A-F7D8EA094486}"/>
    <cellStyle name="Calculation 2 5 4 2 3" xfId="10826" xr:uid="{9BCD81DC-8F06-4F8E-86B7-863AE7F7BF7F}"/>
    <cellStyle name="Calculation 2 5 4 2 3 2" xfId="19815" xr:uid="{8F1CD47C-4F27-4140-9F08-380A582512D6}"/>
    <cellStyle name="Calculation 2 5 4 2 3 2 2" xfId="37690" xr:uid="{C33037C9-DE41-4A0A-BCE2-37A4FBFB9321}"/>
    <cellStyle name="Calculation 2 5 4 2 3 3" xfId="36016" xr:uid="{021C1414-C2C6-4F6F-9CCC-D4125C7A7459}"/>
    <cellStyle name="Calculation 2 5 4 2 4" xfId="14592" xr:uid="{91F0BF31-6B94-4F00-A4C2-EE9E78718B74}"/>
    <cellStyle name="Calculation 2 5 4 2 4 2" xfId="30093" xr:uid="{C8E851A2-1B19-4307-9953-830398318079}"/>
    <cellStyle name="Calculation 2 5 4 2 5" xfId="29614" xr:uid="{84EAF72A-BE49-4242-A1E5-6BC159AB04EE}"/>
    <cellStyle name="Calculation 2 5 4 2 6" xfId="55846" xr:uid="{A6300505-92AD-42D3-9508-B4A506360236}"/>
    <cellStyle name="Calculation 2 5 4 3" xfId="3695" xr:uid="{90F0EB50-9297-486A-8043-B836B952C37A}"/>
    <cellStyle name="Calculation 2 5 4 3 2" xfId="33577" xr:uid="{5C079C61-0822-4DB9-996B-20B0BACE4098}"/>
    <cellStyle name="Calculation 2 5 4 4" xfId="26798" xr:uid="{C90114A3-7455-4EF8-9DED-10BF53C9654D}"/>
    <cellStyle name="Calculation 2 5 4 5" xfId="49064" xr:uid="{B72C8D16-0DA3-4FC2-AD4D-1948597A6AC5}"/>
    <cellStyle name="Calculation 2 5 5" xfId="1832" xr:uid="{D662E3C7-47E2-4A8A-8992-2FFA1ECA22F1}"/>
    <cellStyle name="Calculation 2 5 5 2" xfId="6149" xr:uid="{BE8FD16D-512C-4222-9946-B32CFA18FE32}"/>
    <cellStyle name="Calculation 2 5 5 2 2" xfId="8735" xr:uid="{208C39AD-4ED4-465C-93E9-50C4775E24B5}"/>
    <cellStyle name="Calculation 2 5 5 2 2 2" xfId="17724" xr:uid="{01FB20F2-E32F-4976-BBFB-89A35C22FC28}"/>
    <cellStyle name="Calculation 2 5 5 2 2 2 2" xfId="29158" xr:uid="{6629D68A-8DB1-4EF7-9223-9CFA8F09FEAD}"/>
    <cellStyle name="Calculation 2 5 5 2 2 3" xfId="39324" xr:uid="{266D1561-1D1C-4701-9A7F-221E0460CE97}"/>
    <cellStyle name="Calculation 2 5 5 2 3" xfId="11372" xr:uid="{B43496EC-717E-45F9-A803-A995FF61618E}"/>
    <cellStyle name="Calculation 2 5 5 2 3 2" xfId="20361" xr:uid="{F7CC0551-5E06-49BF-8ACF-12B6B3BA48F4}"/>
    <cellStyle name="Calculation 2 5 5 2 3 2 2" xfId="36404" xr:uid="{10880326-29DD-4991-9683-D455BDC104F4}"/>
    <cellStyle name="Calculation 2 5 5 2 3 3" xfId="22345" xr:uid="{38143272-B1B7-4098-8030-80734B8F8EEE}"/>
    <cellStyle name="Calculation 2 5 5 2 4" xfId="15138" xr:uid="{B524AC25-FF51-46F3-9EBB-43DB6BAE3446}"/>
    <cellStyle name="Calculation 2 5 5 2 4 2" xfId="23584" xr:uid="{5D29B65E-D677-4FD6-84B3-17F38BCE6A5C}"/>
    <cellStyle name="Calculation 2 5 5 2 5" xfId="40169" xr:uid="{6FBFC1BA-E40C-4609-BA8F-9C393614D73E}"/>
    <cellStyle name="Calculation 2 5 5 2 6" xfId="58218" xr:uid="{22713F94-1590-484E-8F42-E16B3BC5AB19}"/>
    <cellStyle name="Calculation 2 5 5 3" xfId="4269" xr:uid="{755245D6-2488-4BCE-9EFA-E674029EE19E}"/>
    <cellStyle name="Calculation 2 5 5 3 2" xfId="41112" xr:uid="{C14EA06B-DE62-437B-B854-95C4C8DB02EB}"/>
    <cellStyle name="Calculation 2 5 5 4" xfId="30820" xr:uid="{3BB6E891-E523-464F-9757-AC8B5230A6CA}"/>
    <cellStyle name="Calculation 2 5 5 5" xfId="51436" xr:uid="{F3F88C58-4308-4A4E-8093-78172AFBB62F}"/>
    <cellStyle name="Calculation 2 5 6" xfId="1653" xr:uid="{31B88CA7-0A7E-4E48-9307-4A630432EA61}"/>
    <cellStyle name="Calculation 2 5 6 2" xfId="5983" xr:uid="{C8676CF3-109D-49C2-8763-E6854ABB1274}"/>
    <cellStyle name="Calculation 2 5 6 2 2" xfId="8569" xr:uid="{E7C2DB8F-A8C1-475F-AC58-0494A3FD3973}"/>
    <cellStyle name="Calculation 2 5 6 2 2 2" xfId="17558" xr:uid="{339C40A8-29A4-4A25-8B8E-46FE3E75C63F}"/>
    <cellStyle name="Calculation 2 5 6 2 2 2 2" xfId="27155" xr:uid="{47BE7618-686D-476C-8475-A680C1338BFC}"/>
    <cellStyle name="Calculation 2 5 6 2 2 3" xfId="25607" xr:uid="{8611E2C4-A3C4-44EA-A7FB-6D85AEA09892}"/>
    <cellStyle name="Calculation 2 5 6 2 3" xfId="11206" xr:uid="{59B09DE8-4F9D-4211-8841-D2D764F15C5E}"/>
    <cellStyle name="Calculation 2 5 6 2 3 2" xfId="20195" xr:uid="{18A0149B-44F3-4100-A861-698B824977F8}"/>
    <cellStyle name="Calculation 2 5 6 2 3 2 2" xfId="30275" xr:uid="{27AAB751-B9F4-4069-9D3E-ACA96FA1AD0E}"/>
    <cellStyle name="Calculation 2 5 6 2 3 3" xfId="36032" xr:uid="{2531DF76-05CF-4B1C-9BE3-1D6FDBD1683C}"/>
    <cellStyle name="Calculation 2 5 6 2 4" xfId="14972" xr:uid="{75878996-1F66-4A86-97EB-0BFF33C59E61}"/>
    <cellStyle name="Calculation 2 5 6 2 4 2" xfId="36919" xr:uid="{EA8AA207-0B5A-4A15-9D04-2A5313AA35AD}"/>
    <cellStyle name="Calculation 2 5 6 2 5" xfId="41357" xr:uid="{F5540CF2-B1CC-4346-978E-29ECBD95AA24}"/>
    <cellStyle name="Calculation 2 5 6 2 6" xfId="54015" xr:uid="{5F9E8E1A-8AFE-470B-864E-ABB435951BDB}"/>
    <cellStyle name="Calculation 2 5 6 3" xfId="4090" xr:uid="{E4E3B7A7-5811-443E-B24F-45A62D0A73AF}"/>
    <cellStyle name="Calculation 2 5 6 3 2" xfId="43879" xr:uid="{EB0DB259-A9B9-4E90-8567-4D3C0FBA87BB}"/>
    <cellStyle name="Calculation 2 5 6 4" xfId="33942" xr:uid="{44FC49F6-68E8-4A8D-800D-DA1BF79E8B7C}"/>
    <cellStyle name="Calculation 2 5 6 5" xfId="47347" xr:uid="{7F32EE3D-B5FE-4CD8-A30B-DB37263BB521}"/>
    <cellStyle name="Calculation 2 5 7" xfId="2688" xr:uid="{95070956-A646-490B-B5A7-DFDD5E1DE826}"/>
    <cellStyle name="Calculation 2 5 7 2" xfId="6878" xr:uid="{26F001DA-1155-49C7-A32E-4BD9364A6700}"/>
    <cellStyle name="Calculation 2 5 7 2 2" xfId="12020" xr:uid="{C8F72543-A577-4A95-837F-195BB1A3CE97}"/>
    <cellStyle name="Calculation 2 5 7 2 2 2" xfId="21009" xr:uid="{A3DDCCCF-3CE8-4AF8-BAED-F20B7307C016}"/>
    <cellStyle name="Calculation 2 5 7 2 2 2 2" xfId="26226" xr:uid="{18EBA5E4-2344-49D5-AC57-22B2C8D1B1B4}"/>
    <cellStyle name="Calculation 2 5 7 2 2 3" xfId="22902" xr:uid="{ABEFDED0-D029-4AA4-8925-1D638CC65AFD}"/>
    <cellStyle name="Calculation 2 5 7 2 3" xfId="12845" xr:uid="{7A41CC4C-09DF-4325-BB89-623DC9CC400C}"/>
    <cellStyle name="Calculation 2 5 7 2 3 2" xfId="21834" xr:uid="{F566174F-4DD7-457B-ADB7-05F0CDB114D3}"/>
    <cellStyle name="Calculation 2 5 7 2 3 2 2" xfId="23076" xr:uid="{47A59728-17B8-4A24-95FF-0A66AA50AEDD}"/>
    <cellStyle name="Calculation 2 5 7 2 3 3" xfId="28828" xr:uid="{7A209F89-0985-477C-B6BC-D9482FD5914A}"/>
    <cellStyle name="Calculation 2 5 7 2 4" xfId="15867" xr:uid="{B9F2A297-A089-41DA-8AEC-144452E2DE7E}"/>
    <cellStyle name="Calculation 2 5 7 2 4 2" xfId="32526" xr:uid="{D0ADDACB-F528-438A-A079-7066899A9D56}"/>
    <cellStyle name="Calculation 2 5 7 2 5" xfId="27687" xr:uid="{25670695-2F66-4A9D-B68C-C4EE3B9DB38B}"/>
    <cellStyle name="Calculation 2 5 7 3" xfId="9449" xr:uid="{9947E293-4305-4AFE-8936-5EDA785695AB}"/>
    <cellStyle name="Calculation 2 5 7 3 2" xfId="18438" xr:uid="{F59D53E5-9614-4525-A8E7-B0E5009FE656}"/>
    <cellStyle name="Calculation 2 5 7 3 2 2" xfId="26972" xr:uid="{A8BE5DD7-0C76-4E99-BBC8-59A025EDDF55}"/>
    <cellStyle name="Calculation 2 5 7 3 3" xfId="23404" xr:uid="{72286B7A-E096-4A19-A29C-5BE723AAB713}"/>
    <cellStyle name="Calculation 2 5 7 4" xfId="27133" xr:uid="{27552ED5-C38A-4428-B72E-DA923FED8D30}"/>
    <cellStyle name="Calculation 2 5 7 5" xfId="52651" xr:uid="{CED084CC-8640-4A82-B4D4-49907C0A503D}"/>
    <cellStyle name="Calculation 2 5 8" xfId="2551" xr:uid="{43D7D34D-6DC2-47EB-8139-6965D6394632}"/>
    <cellStyle name="Calculation 2 5 8 2" xfId="6792" xr:uid="{E2366AA5-CB79-4AAC-90C8-BD90A68F815F}"/>
    <cellStyle name="Calculation 2 5 8 2 2" xfId="15781" xr:uid="{BD52DE39-DB7C-4A70-8B86-60E356670A6D}"/>
    <cellStyle name="Calculation 2 5 8 2 2 2" xfId="32870" xr:uid="{559643D3-C2FB-4282-815C-5F1440DAC608}"/>
    <cellStyle name="Calculation 2 5 8 2 3" xfId="38072" xr:uid="{57354F6E-FBC2-402B-A639-7E0A18122052}"/>
    <cellStyle name="Calculation 2 5 8 3" xfId="9362" xr:uid="{13E17996-1597-4D80-87E4-6579D95046E2}"/>
    <cellStyle name="Calculation 2 5 8 3 2" xfId="18351" xr:uid="{188961E4-4ED5-447B-B9E5-F4AB2E43C74E}"/>
    <cellStyle name="Calculation 2 5 8 3 2 2" xfId="22209" xr:uid="{5D07F3D4-26F2-4C10-BC57-025DC14B9C4A}"/>
    <cellStyle name="Calculation 2 5 8 3 3" xfId="22973" xr:uid="{20E06D53-8930-4A3E-95AB-8BB376A56F0A}"/>
    <cellStyle name="Calculation 2 5 8 4" xfId="13405" xr:uid="{18E95D64-0EEE-49B8-B7AC-E515B182D690}"/>
    <cellStyle name="Calculation 2 5 8 4 2" xfId="27645" xr:uid="{B601153F-22CD-462D-AF62-993EF0738125}"/>
    <cellStyle name="Calculation 2 5 8 5" xfId="32624" xr:uid="{98FCBF51-1F9C-4341-A971-A759F5B95D40}"/>
    <cellStyle name="Calculation 2 5 9" xfId="6522" xr:uid="{226DE710-98B7-4652-B8C5-E8D9DE7C6E4E}"/>
    <cellStyle name="Calculation 2 5 9 2" xfId="11743" xr:uid="{D8617267-460D-4F4C-8057-36658A7ADC19}"/>
    <cellStyle name="Calculation 2 5 9 2 2" xfId="20732" xr:uid="{58798177-0855-42E0-AD9C-9AB7FEC65E22}"/>
    <cellStyle name="Calculation 2 5 9 2 2 2" xfId="30599" xr:uid="{2753825A-D14B-4953-95AB-96DB4773CA40}"/>
    <cellStyle name="Calculation 2 5 9 2 3" xfId="26391" xr:uid="{8E9053F3-3613-417A-AE74-DC92A794946A}"/>
    <cellStyle name="Calculation 2 5 9 3" xfId="15511" xr:uid="{D710EDA8-58F3-48B8-AC6E-3A60D9312531}"/>
    <cellStyle name="Calculation 2 5 9 3 2" xfId="24110" xr:uid="{E2C9C5BB-A745-4966-9273-77ACC280A83B}"/>
    <cellStyle name="Calculation 2 5 9 4" xfId="33902" xr:uid="{3788958C-D6EA-401C-8E53-157A46CBF036}"/>
    <cellStyle name="Calculation 2 6" xfId="360" xr:uid="{C8CFD9CB-C8BC-45D7-B13F-BCD1F48C0CD3}"/>
    <cellStyle name="Calculation 2 6 10" xfId="9231" xr:uid="{C4D6DB4E-355A-4104-9EB7-744C406413A4}"/>
    <cellStyle name="Calculation 2 6 10 2" xfId="18220" xr:uid="{DA3A95D9-7A70-4F28-9DA1-42669459DED1}"/>
    <cellStyle name="Calculation 2 6 10 2 2" xfId="23336" xr:uid="{6A6ED5B1-E42D-4E94-A4AF-8F61CAABE04C}"/>
    <cellStyle name="Calculation 2 6 10 3" xfId="36538" xr:uid="{65C2C939-E5F1-4385-B176-901DC1583C4E}"/>
    <cellStyle name="Calculation 2 6 11" xfId="12387" xr:uid="{0EF8DB3C-7E8D-4581-A4FF-895E0B4CFBF8}"/>
    <cellStyle name="Calculation 2 6 11 2" xfId="21376" xr:uid="{924B56DC-F900-4A39-84E7-B88791A612C9}"/>
    <cellStyle name="Calculation 2 6 11 2 2" xfId="35181" xr:uid="{559FEC44-DF48-470C-9DD5-1FBBAD4A8533}"/>
    <cellStyle name="Calculation 2 6 11 3" xfId="36595" xr:uid="{F979AA75-C63D-45D1-96E1-44D6CDD5ECEF}"/>
    <cellStyle name="Calculation 2 6 12" xfId="2366" xr:uid="{0BE265D4-3696-42CF-B31A-E5630EF3CF3F}"/>
    <cellStyle name="Calculation 2 6 12 2" xfId="39053" xr:uid="{23BF3C8A-F8FF-42D7-B272-EAAD9E2DB239}"/>
    <cellStyle name="Calculation 2 6 13" xfId="13275" xr:uid="{D8F80E05-F59E-402B-A5EE-0F6E54C17477}"/>
    <cellStyle name="Calculation 2 6 13 2" xfId="43584" xr:uid="{5BE3C5B2-5938-473F-8FC7-366C4F2EC09A}"/>
    <cellStyle name="Calculation 2 6 14" xfId="29400" xr:uid="{8A0D9CF5-FB9F-4752-98E7-B14246CA206C}"/>
    <cellStyle name="Calculation 2 6 15" xfId="44313" xr:uid="{2111A0CD-5CDC-44EE-A4B0-D7F7D1F5D3E2}"/>
    <cellStyle name="Calculation 2 6 16" xfId="45547" xr:uid="{2CB88CB0-D01B-472D-8C01-0D1C5F64994B}"/>
    <cellStyle name="Calculation 2 6 2" xfId="709" xr:uid="{04A0237B-783A-4330-A07A-088393EA70D6}"/>
    <cellStyle name="Calculation 2 6 2 2" xfId="5085" xr:uid="{C50780E0-6C58-470E-8E84-1D4A1D0332AA}"/>
    <cellStyle name="Calculation 2 6 2 2 2" xfId="7671" xr:uid="{B980D7F0-6AF5-4E86-B0C5-6C80C53505B5}"/>
    <cellStyle name="Calculation 2 6 2 2 2 2" xfId="16660" xr:uid="{257E4B41-8D17-4046-94D7-D4D63C85F9E0}"/>
    <cellStyle name="Calculation 2 6 2 2 2 2 2" xfId="39813" xr:uid="{7971A263-6857-4216-8D82-4F2091964B5A}"/>
    <cellStyle name="Calculation 2 6 2 2 2 3" xfId="22506" xr:uid="{1CB9FAB1-D906-413C-88F3-67A71483DDBF}"/>
    <cellStyle name="Calculation 2 6 2 2 2 4" xfId="56335" xr:uid="{BB48B80F-BCB6-4E95-8FC8-6E3C049E54D3}"/>
    <cellStyle name="Calculation 2 6 2 2 3" xfId="10308" xr:uid="{D0ACB9BD-BB2C-4C9E-9A8F-8D39C436B480}"/>
    <cellStyle name="Calculation 2 6 2 2 3 2" xfId="19297" xr:uid="{0A7E672F-E9F6-4D9F-A00E-A51203094D32}"/>
    <cellStyle name="Calculation 2 6 2 2 3 2 2" xfId="38354" xr:uid="{CF9DED51-7CBE-4137-B49A-9E2742A3A242}"/>
    <cellStyle name="Calculation 2 6 2 2 3 3" xfId="22479" xr:uid="{1D3A9760-F772-4B2A-9BC1-663DDB990151}"/>
    <cellStyle name="Calculation 2 6 2 2 4" xfId="14074" xr:uid="{C9199B1B-4160-4601-BACD-7110440BF0D2}"/>
    <cellStyle name="Calculation 2 6 2 2 4 2" xfId="35074" xr:uid="{A92ADC1C-28A2-4828-B790-A08260B0490D}"/>
    <cellStyle name="Calculation 2 6 2 2 5" xfId="32813" xr:uid="{E5492DBF-46BA-467B-9E62-1C35192D2989}"/>
    <cellStyle name="Calculation 2 6 2 2 6" xfId="49553" xr:uid="{D82EF7B6-7BBC-4A02-BE2E-2B057CEAD8E4}"/>
    <cellStyle name="Calculation 2 6 2 3" xfId="3146" xr:uid="{73F84B86-D3E9-4A97-97E4-DC344868922E}"/>
    <cellStyle name="Calculation 2 6 2 3 2" xfId="29285" xr:uid="{564995E1-37B4-4ABC-B28C-5CD3B2E0B944}"/>
    <cellStyle name="Calculation 2 6 2 3 2 2" xfId="58717" xr:uid="{84569AA5-2C7D-4388-98CD-309946B86ADA}"/>
    <cellStyle name="Calculation 2 6 2 3 3" xfId="51936" xr:uid="{C772CAF7-0FE5-4671-8F39-4239079D32C5}"/>
    <cellStyle name="Calculation 2 6 2 4" xfId="28561" xr:uid="{F72747C3-DE88-4AEB-8561-AFEDD432D29D}"/>
    <cellStyle name="Calculation 2 6 2 4 2" xfId="54480" xr:uid="{02CF086F-F011-4D02-AC86-A94AEFF3B9FD}"/>
    <cellStyle name="Calculation 2 6 2 4 3" xfId="47670" xr:uid="{E2027FAB-B256-47A4-9FDD-5D38FC3B9910}"/>
    <cellStyle name="Calculation 2 6 2 5" xfId="52925" xr:uid="{0C40539F-EE2A-4875-B2B5-2B5597975A02}"/>
    <cellStyle name="Calculation 2 6 2 6" xfId="46062" xr:uid="{62FA1349-FAA3-4838-BBB5-69DFDFADC850}"/>
    <cellStyle name="Calculation 2 6 3" xfId="1054" xr:uid="{41C3D5BF-4F4E-4972-9548-457127CA61A1}"/>
    <cellStyle name="Calculation 2 6 3 2" xfId="5406" xr:uid="{6E1A42CC-03CA-4AC5-9275-875FB80C9557}"/>
    <cellStyle name="Calculation 2 6 3 2 2" xfId="7992" xr:uid="{8E8A26D1-542E-471D-9501-36EDB31354CD}"/>
    <cellStyle name="Calculation 2 6 3 2 2 2" xfId="16981" xr:uid="{5046D05D-95DA-45DC-AD81-912024F0795B}"/>
    <cellStyle name="Calculation 2 6 3 2 2 2 2" xfId="25944" xr:uid="{C138949B-791B-4B57-9E08-3AC099569FC2}"/>
    <cellStyle name="Calculation 2 6 3 2 2 3" xfId="39323" xr:uid="{8CF6A45C-92EF-4F7B-888E-A8514DD14C94}"/>
    <cellStyle name="Calculation 2 6 3 2 2 4" xfId="56743" xr:uid="{67665BAE-D8EA-403A-919E-0F0D354244AA}"/>
    <cellStyle name="Calculation 2 6 3 2 3" xfId="10629" xr:uid="{A23DAED7-7995-4242-A1AC-562792B479CA}"/>
    <cellStyle name="Calculation 2 6 3 2 3 2" xfId="19618" xr:uid="{FAA96438-651B-427A-B205-FFC95C3A6EAE}"/>
    <cellStyle name="Calculation 2 6 3 2 3 2 2" xfId="36409" xr:uid="{163BC75D-705D-484D-B793-0E0CB53DC3B0}"/>
    <cellStyle name="Calculation 2 6 3 2 3 3" xfId="26966" xr:uid="{4CCF3327-858C-49BF-BF50-E832FD265524}"/>
    <cellStyle name="Calculation 2 6 3 2 4" xfId="14395" xr:uid="{08C8BB3A-C0A2-45D8-A962-7E72753ECC20}"/>
    <cellStyle name="Calculation 2 6 3 2 4 2" xfId="37940" xr:uid="{D6FC0276-FAEC-459A-AEB5-D425D758B83E}"/>
    <cellStyle name="Calculation 2 6 3 2 5" xfId="33959" xr:uid="{B69AF8ED-AF65-456D-BA84-EAA5CA30AB5E}"/>
    <cellStyle name="Calculation 2 6 3 2 6" xfId="49961" xr:uid="{94BA3197-E575-4BEC-8772-550B174FAF5E}"/>
    <cellStyle name="Calculation 2 6 3 3" xfId="3491" xr:uid="{40D9FD79-B3FE-4627-A6E4-96693FD90FA0}"/>
    <cellStyle name="Calculation 2 6 3 3 2" xfId="37660" xr:uid="{31940781-2946-4F3E-8220-9734BB0A925D}"/>
    <cellStyle name="Calculation 2 6 3 3 2 2" xfId="57678" xr:uid="{5AA2008F-0B7F-4542-82E5-A11AAB623251}"/>
    <cellStyle name="Calculation 2 6 3 3 3" xfId="50896" xr:uid="{F2179CA0-3A78-431F-BBF3-F743A43DD87C}"/>
    <cellStyle name="Calculation 2 6 3 4" xfId="37418" xr:uid="{F6242B91-39D1-4151-A44D-CF705168DC69}"/>
    <cellStyle name="Calculation 2 6 3 4 2" xfId="54870" xr:uid="{C42F7E62-6A02-4389-AFB2-1DACAF1605EC}"/>
    <cellStyle name="Calculation 2 6 3 4 3" xfId="48078" xr:uid="{8E0F80B5-1E1D-4656-A2FB-888A47F1B71D}"/>
    <cellStyle name="Calculation 2 6 3 5" xfId="53170" xr:uid="{01562330-5BF9-4656-A134-A39B67923654}"/>
    <cellStyle name="Calculation 2 6 3 6" xfId="46464" xr:uid="{E1904A4C-0AD7-4D82-B996-5F3BC0C72392}"/>
    <cellStyle name="Calculation 2 6 4" xfId="1398" xr:uid="{5B59DCC9-B11C-4715-BA68-F1EF8F073EC3}"/>
    <cellStyle name="Calculation 2 6 4 2" xfId="5743" xr:uid="{32593373-DA67-4306-958A-0C0E00F65370}"/>
    <cellStyle name="Calculation 2 6 4 2 2" xfId="8329" xr:uid="{8D1CC5B7-BBB0-4385-BB74-660014535AB9}"/>
    <cellStyle name="Calculation 2 6 4 2 2 2" xfId="17318" xr:uid="{D0D78CF8-6355-47EA-B63A-319BB3F09B39}"/>
    <cellStyle name="Calculation 2 6 4 2 2 2 2" xfId="43543" xr:uid="{3190E905-B6D1-4E7A-8D4B-56BA90349DF2}"/>
    <cellStyle name="Calculation 2 6 4 2 2 3" xfId="22784" xr:uid="{1234840D-9188-4E9A-A98A-67584FF58195}"/>
    <cellStyle name="Calculation 2 6 4 2 3" xfId="10966" xr:uid="{D67C8122-5680-4566-9F43-E4C4B1D5D55D}"/>
    <cellStyle name="Calculation 2 6 4 2 3 2" xfId="19955" xr:uid="{D573E873-AA83-4AE3-813D-F4E99F1636F9}"/>
    <cellStyle name="Calculation 2 6 4 2 3 2 2" xfId="26611" xr:uid="{74ABE16C-5CB4-4E56-9788-8C932A077B8D}"/>
    <cellStyle name="Calculation 2 6 4 2 3 3" xfId="38943" xr:uid="{82E62B52-09AB-41AD-B4BF-6192D96FC6A4}"/>
    <cellStyle name="Calculation 2 6 4 2 4" xfId="14732" xr:uid="{B96988E8-88C0-40BB-9F11-2F599C2519B1}"/>
    <cellStyle name="Calculation 2 6 4 2 4 2" xfId="25787" xr:uid="{007CC085-D387-4960-B392-57ADB8301CEC}"/>
    <cellStyle name="Calculation 2 6 4 2 5" xfId="24147" xr:uid="{E5D3B74A-8202-4956-8F62-698C9D0C3AB1}"/>
    <cellStyle name="Calculation 2 6 4 2 6" xfId="55863" xr:uid="{C3A65742-AD01-4AC4-9C9F-67600B58B1F1}"/>
    <cellStyle name="Calculation 2 6 4 3" xfId="3835" xr:uid="{759A4F06-C5E8-4D2D-89BC-E95DFA474241}"/>
    <cellStyle name="Calculation 2 6 4 3 2" xfId="28946" xr:uid="{5140880E-B82B-46FA-AB5A-265C6B950BC5}"/>
    <cellStyle name="Calculation 2 6 4 4" xfId="32379" xr:uid="{ACB7E119-2EA1-47ED-A91F-3F71628AF243}"/>
    <cellStyle name="Calculation 2 6 4 5" xfId="49081" xr:uid="{4464AE9B-E969-4830-8D1D-6EFC7FF39B4C}"/>
    <cellStyle name="Calculation 2 6 5" xfId="1820" xr:uid="{7D17D738-E102-4655-AA17-D8C293D08E89}"/>
    <cellStyle name="Calculation 2 6 5 2" xfId="6137" xr:uid="{42EBD0E3-9507-42C9-85FF-15E97D0FE77C}"/>
    <cellStyle name="Calculation 2 6 5 2 2" xfId="8723" xr:uid="{04151F66-F5F6-44D4-B8CC-7DBCFDF86B89}"/>
    <cellStyle name="Calculation 2 6 5 2 2 2" xfId="17712" xr:uid="{5ACCD41B-1A09-43EB-AAA7-9161095827EB}"/>
    <cellStyle name="Calculation 2 6 5 2 2 2 2" xfId="31468" xr:uid="{2F641B70-37CE-4865-ABE3-14DE7ED4CBCB}"/>
    <cellStyle name="Calculation 2 6 5 2 2 3" xfId="35055" xr:uid="{4FFFD604-FE50-4C4B-8656-158B2644062E}"/>
    <cellStyle name="Calculation 2 6 5 2 3" xfId="11360" xr:uid="{A9912061-BA18-4436-94F6-6477377D4F86}"/>
    <cellStyle name="Calculation 2 6 5 2 3 2" xfId="20349" xr:uid="{B667BB78-433E-4518-9723-E700F7F044DA}"/>
    <cellStyle name="Calculation 2 6 5 2 3 2 2" xfId="29194" xr:uid="{68FBA116-D8CC-472D-AFAE-4ECAE4E3C0B7}"/>
    <cellStyle name="Calculation 2 6 5 2 3 3" xfId="40079" xr:uid="{C650D335-FB2E-4CD9-BEB3-B045B5DCEE4C}"/>
    <cellStyle name="Calculation 2 6 5 2 4" xfId="15126" xr:uid="{4D28A206-8ED8-4EA5-9CB8-0DE2E635DB6B}"/>
    <cellStyle name="Calculation 2 6 5 2 4 2" xfId="33680" xr:uid="{E247A640-3F19-4DD7-9B55-128B5857EA79}"/>
    <cellStyle name="Calculation 2 6 5 2 5" xfId="35612" xr:uid="{8791ABBC-5AC7-4DAC-94F6-A86924DADA15}"/>
    <cellStyle name="Calculation 2 6 5 2 6" xfId="59131" xr:uid="{1DB60E70-8188-4CFF-8510-73E2539C31E6}"/>
    <cellStyle name="Calculation 2 6 5 3" xfId="4257" xr:uid="{1DDF4DD6-679D-40D7-A3F9-ADB12D319105}"/>
    <cellStyle name="Calculation 2 6 5 3 2" xfId="23716" xr:uid="{7128545D-CFFF-426F-B3B9-4F4B4914AFE5}"/>
    <cellStyle name="Calculation 2 6 5 4" xfId="36644" xr:uid="{6E854983-7B36-4A4C-B1BA-3189A2B47778}"/>
    <cellStyle name="Calculation 2 6 5 5" xfId="52350" xr:uid="{60F5B820-DDF2-46E5-9E26-EFB6324F6135}"/>
    <cellStyle name="Calculation 2 6 6" xfId="2017" xr:uid="{36B3A5AD-52C8-4803-93B5-21E9827F39B5}"/>
    <cellStyle name="Calculation 2 6 6 2" xfId="6325" xr:uid="{46D74F24-F19E-473C-A818-CCCF807CF251}"/>
    <cellStyle name="Calculation 2 6 6 2 2" xfId="8911" xr:uid="{E4F55223-0988-4C5D-8C50-3B3BA56FFE14}"/>
    <cellStyle name="Calculation 2 6 6 2 2 2" xfId="17900" xr:uid="{C187142E-B1CB-4700-82D7-E5EC52A3D719}"/>
    <cellStyle name="Calculation 2 6 6 2 2 2 2" xfId="23152" xr:uid="{DF97D6B6-E7A6-4D3B-A55A-F2761858964B}"/>
    <cellStyle name="Calculation 2 6 6 2 2 3" xfId="36513" xr:uid="{BB5F9882-879A-49E2-A7AE-7B071DD68EA0}"/>
    <cellStyle name="Calculation 2 6 6 2 3" xfId="11548" xr:uid="{11485117-72A5-448C-A3A2-EBA0F92AC8E8}"/>
    <cellStyle name="Calculation 2 6 6 2 3 2" xfId="20537" xr:uid="{6B462A68-FCB9-43F9-B1A1-45298E5E6986}"/>
    <cellStyle name="Calculation 2 6 6 2 3 2 2" xfId="41241" xr:uid="{01A70A5D-1009-43BE-869A-7C25B166B209}"/>
    <cellStyle name="Calculation 2 6 6 2 3 3" xfId="39933" xr:uid="{8201D2DE-C871-4915-B8F9-D54E218549AD}"/>
    <cellStyle name="Calculation 2 6 6 2 4" xfId="15314" xr:uid="{2E3C9B02-0826-4572-A8B8-C936D2484053}"/>
    <cellStyle name="Calculation 2 6 6 2 4 2" xfId="32741" xr:uid="{FB9C760F-2283-47FD-AFC7-5113FB966273}"/>
    <cellStyle name="Calculation 2 6 6 2 5" xfId="42810" xr:uid="{26FA0881-3658-4038-9B5B-2F199866FA24}"/>
    <cellStyle name="Calculation 2 6 6 2 6" xfId="54032" xr:uid="{5F254212-B2C7-40C3-B426-4963B3B5710C}"/>
    <cellStyle name="Calculation 2 6 6 3" xfId="4454" xr:uid="{434E8E42-1DCA-4202-8B36-E49BAE1B49B2}"/>
    <cellStyle name="Calculation 2 6 6 3 2" xfId="42612" xr:uid="{8429299B-7423-437D-BD47-8D7AA7D608E9}"/>
    <cellStyle name="Calculation 2 6 6 4" xfId="36842" xr:uid="{0CEFBCA7-977F-4188-B186-30CEABCB9504}"/>
    <cellStyle name="Calculation 2 6 6 5" xfId="47364" xr:uid="{2A4DE711-7EB6-4E94-8BC6-2305244EBEF0}"/>
    <cellStyle name="Calculation 2 6 7" xfId="2828" xr:uid="{EDE6792F-5790-4819-AC37-291C4F19762E}"/>
    <cellStyle name="Calculation 2 6 7 2" xfId="6978" xr:uid="{0C04292A-708E-4697-9208-CB5BF11BB3EE}"/>
    <cellStyle name="Calculation 2 6 7 2 2" xfId="12107" xr:uid="{7EFD45F3-6B27-48E4-A844-78FE2518ABFF}"/>
    <cellStyle name="Calculation 2 6 7 2 2 2" xfId="21096" xr:uid="{5A6AB3AD-13E3-47AF-A60D-E9B7608CE4E3}"/>
    <cellStyle name="Calculation 2 6 7 2 2 2 2" xfId="43301" xr:uid="{E2264EF9-AD8C-435C-B701-C0C2FAD8E00C}"/>
    <cellStyle name="Calculation 2 6 7 2 2 3" xfId="39216" xr:uid="{AF07AA1D-A083-4A83-A26F-4363AACDD1FA}"/>
    <cellStyle name="Calculation 2 6 7 2 3" xfId="12925" xr:uid="{4D4FCE81-EA7D-4362-8521-E3911C51583C}"/>
    <cellStyle name="Calculation 2 6 7 2 3 2" xfId="21914" xr:uid="{7B4FB88C-900C-446A-9568-ECEFAD3961B8}"/>
    <cellStyle name="Calculation 2 6 7 2 3 2 2" xfId="25116" xr:uid="{9D812B27-0DDF-47A3-82FE-5C463B315586}"/>
    <cellStyle name="Calculation 2 6 7 2 3 3" xfId="43236" xr:uid="{B69934FA-CECD-48CB-A86C-91A49C20CA71}"/>
    <cellStyle name="Calculation 2 6 7 2 4" xfId="15967" xr:uid="{64F381BD-BA49-4434-A244-F8EE006B23E2}"/>
    <cellStyle name="Calculation 2 6 7 2 4 2" xfId="42919" xr:uid="{904C65C8-E31C-47C7-82BB-8AF321DE9BE9}"/>
    <cellStyle name="Calculation 2 6 7 2 5" xfId="31595" xr:uid="{4205AA9F-27B9-42D3-8DB8-F99211A82516}"/>
    <cellStyle name="Calculation 2 6 7 3" xfId="9541" xr:uid="{B187FA53-3AB2-4862-98E2-A33CB5F4E4C9}"/>
    <cellStyle name="Calculation 2 6 7 3 2" xfId="18530" xr:uid="{24570660-5733-42A3-9D17-49C18FFE1EB4}"/>
    <cellStyle name="Calculation 2 6 7 3 2 2" xfId="23539" xr:uid="{FAE854DF-3D27-40E5-B1EB-6EDDB53BBE64}"/>
    <cellStyle name="Calculation 2 6 7 3 3" xfId="36706" xr:uid="{1A5A115B-9C90-41FC-B516-44F27FB0AD86}"/>
    <cellStyle name="Calculation 2 6 7 4" xfId="28996" xr:uid="{733B2FFA-8733-4813-81C9-1BFACA57F05C}"/>
    <cellStyle name="Calculation 2 6 7 5" xfId="52662" xr:uid="{99B54D70-4F2F-4207-BD98-45239DAB5E27}"/>
    <cellStyle name="Calculation 2 6 8" xfId="4761" xr:uid="{22DA58F3-E292-4925-96C2-AB4B127C38FB}"/>
    <cellStyle name="Calculation 2 6 8 2" xfId="7347" xr:uid="{24042E40-044E-4BBB-9907-A37C587D9A04}"/>
    <cellStyle name="Calculation 2 6 8 2 2" xfId="16336" xr:uid="{E1923ED4-E414-4CDE-8EE0-B7C946A3B559}"/>
    <cellStyle name="Calculation 2 6 8 2 2 2" xfId="34608" xr:uid="{BB10ABB3-1812-4B53-8CF9-C6192504C250}"/>
    <cellStyle name="Calculation 2 6 8 2 3" xfId="36735" xr:uid="{8A5FA66E-7423-4494-86B9-0C5499FCF712}"/>
    <cellStyle name="Calculation 2 6 8 3" xfId="9984" xr:uid="{099854B3-42E7-44F5-B974-2DAC85C332C2}"/>
    <cellStyle name="Calculation 2 6 8 3 2" xfId="18973" xr:uid="{0429A84D-999D-4493-B7B2-7EF52F919E94}"/>
    <cellStyle name="Calculation 2 6 8 3 2 2" xfId="39124" xr:uid="{7959F5AB-B28E-4DEA-970F-ABDFE8599D1C}"/>
    <cellStyle name="Calculation 2 6 8 3 3" xfId="22483" xr:uid="{F00BC307-83C6-4CAD-B9F7-7A9400901934}"/>
    <cellStyle name="Calculation 2 6 8 4" xfId="13750" xr:uid="{5958A637-2841-46BD-A116-CC3C5D06F1BE}"/>
    <cellStyle name="Calculation 2 6 8 4 2" xfId="38670" xr:uid="{3E3CD292-598E-42E3-8A5A-6024111C6134}"/>
    <cellStyle name="Calculation 2 6 8 5" xfId="26963" xr:uid="{FD82342B-5016-44D3-88AD-C1C98F10C916}"/>
    <cellStyle name="Calculation 2 6 9" xfId="6662" xr:uid="{17F5FF59-ABE6-4398-BF64-22D42CE4FBEF}"/>
    <cellStyle name="Calculation 2 6 9 2" xfId="11868" xr:uid="{E459E6BA-BC7E-494C-AB9B-1E011C09A914}"/>
    <cellStyle name="Calculation 2 6 9 2 2" xfId="20857" xr:uid="{4D7826E6-EA6D-48AB-AE0F-FCB1188388B4}"/>
    <cellStyle name="Calculation 2 6 9 2 2 2" xfId="28733" xr:uid="{E8475E54-C16D-4ED1-A8AA-6AB107A837A4}"/>
    <cellStyle name="Calculation 2 6 9 2 3" xfId="43835" xr:uid="{37F7F9F2-A255-4D05-881B-ED0A6114C0EB}"/>
    <cellStyle name="Calculation 2 6 9 3" xfId="15651" xr:uid="{26596402-C209-4D0C-8564-25EA71E512B1}"/>
    <cellStyle name="Calculation 2 6 9 3 2" xfId="31710" xr:uid="{F9AA3712-2464-4471-B4F6-1897ADCE1CBD}"/>
    <cellStyle name="Calculation 2 6 9 4" xfId="27324" xr:uid="{D0FE26CE-BFBD-4E10-AD57-9AA2C9B229E7}"/>
    <cellStyle name="Calculation 2 7" xfId="493" xr:uid="{D9523A89-337F-43B7-ABB3-4B7D0549550D}"/>
    <cellStyle name="Calculation 2 7 10" xfId="44278" xr:uid="{03FB3A5E-86EA-42A7-ACF2-1EA6B74B0399}"/>
    <cellStyle name="Calculation 2 7 11" xfId="45598" xr:uid="{DEBC2A4C-4DC4-45C6-AB29-23FD984B6039}"/>
    <cellStyle name="Calculation 2 7 2" xfId="842" xr:uid="{59DDB2BA-49DE-440D-8874-312C0F630812}"/>
    <cellStyle name="Calculation 2 7 2 2" xfId="5211" xr:uid="{AF59BDF8-6E2D-4BED-B80C-897271FC837A}"/>
    <cellStyle name="Calculation 2 7 2 2 2" xfId="7797" xr:uid="{12B94155-9D1B-48E7-BCAF-09D4975069DF}"/>
    <cellStyle name="Calculation 2 7 2 2 2 2" xfId="16786" xr:uid="{E03608E8-412B-41DD-AF3A-D58AD1C62C94}"/>
    <cellStyle name="Calculation 2 7 2 2 2 2 2" xfId="25445" xr:uid="{DE75B0F0-431A-4A12-88A3-24E5A3343C32}"/>
    <cellStyle name="Calculation 2 7 2 2 2 3" xfId="29794" xr:uid="{D059D5AA-D009-4E1D-BF91-20EDF290094B}"/>
    <cellStyle name="Calculation 2 7 2 2 2 4" xfId="56386" xr:uid="{AFC1681F-6A45-436B-8A08-9A68A751F4F8}"/>
    <cellStyle name="Calculation 2 7 2 2 3" xfId="10434" xr:uid="{E4CEE73C-B405-4691-977B-DD9369EFD862}"/>
    <cellStyle name="Calculation 2 7 2 2 3 2" xfId="19423" xr:uid="{3FBD5B2C-9B8A-4E54-A080-3ED0C0785822}"/>
    <cellStyle name="Calculation 2 7 2 2 3 2 2" xfId="22783" xr:uid="{D03BBD5A-5075-44DC-83BA-B94526F5D8BB}"/>
    <cellStyle name="Calculation 2 7 2 2 3 3" xfId="22642" xr:uid="{EF1C9393-E7D3-4BF4-96D0-A815EC5D5E5F}"/>
    <cellStyle name="Calculation 2 7 2 2 4" xfId="14200" xr:uid="{105D6007-B770-482F-BCC4-A625570ED925}"/>
    <cellStyle name="Calculation 2 7 2 2 4 2" xfId="29592" xr:uid="{72F8B647-092C-480E-A315-340F59357591}"/>
    <cellStyle name="Calculation 2 7 2 2 5" xfId="31342" xr:uid="{5E53900C-EF2B-4980-ADCB-4449C3C1C859}"/>
    <cellStyle name="Calculation 2 7 2 2 6" xfId="49604" xr:uid="{BDFC6E55-3D3E-45CB-AF25-CEF617E44809}"/>
    <cellStyle name="Calculation 2 7 2 3" xfId="3279" xr:uid="{E22383CE-4507-4F48-842C-0FFEBC10D97C}"/>
    <cellStyle name="Calculation 2 7 2 3 2" xfId="24756" xr:uid="{1CF6E7BA-6D80-4FDA-B900-934615E2D088}"/>
    <cellStyle name="Calculation 2 7 2 3 2 2" xfId="57878" xr:uid="{7507D848-CC16-4C5C-BE26-BAEDDCE1E5DA}"/>
    <cellStyle name="Calculation 2 7 2 3 3" xfId="51096" xr:uid="{FD6B9779-70EB-4B4D-AE20-83F4BE4F3CA5}"/>
    <cellStyle name="Calculation 2 7 2 4" xfId="35905" xr:uid="{685DEDF6-8D70-49D7-890D-CADC9EC5EB2E}"/>
    <cellStyle name="Calculation 2 7 2 4 2" xfId="54528" xr:uid="{FAE9CC0B-E31B-44A9-B873-7F53D12E04EB}"/>
    <cellStyle name="Calculation 2 7 2 4 3" xfId="47721" xr:uid="{FC664C95-3AEA-4244-96D5-FA3372369D64}"/>
    <cellStyle name="Calculation 2 7 2 5" xfId="52954" xr:uid="{7912E117-676B-45AA-ABD4-296CBA1E275B}"/>
    <cellStyle name="Calculation 2 7 2 6" xfId="46110" xr:uid="{4F8FB36E-10F4-41A8-9605-C0BED7294093}"/>
    <cellStyle name="Calculation 2 7 3" xfId="1187" xr:uid="{6B64D112-7025-4014-B7F5-E732EC10C010}"/>
    <cellStyle name="Calculation 2 7 3 2" xfId="5532" xr:uid="{EC6586F2-92C5-4FEE-BD80-3E0CCA8EE60D}"/>
    <cellStyle name="Calculation 2 7 3 2 2" xfId="8118" xr:uid="{DB3C3C81-FEFA-4B7A-AB6C-FB05867C0598}"/>
    <cellStyle name="Calculation 2 7 3 2 2 2" xfId="17107" xr:uid="{04C7BBD9-25AF-4FF7-92A0-53DAF99FA201}"/>
    <cellStyle name="Calculation 2 7 3 2 2 2 2" xfId="30161" xr:uid="{A64784B1-C54C-4901-A55B-6B4C6043D3F0}"/>
    <cellStyle name="Calculation 2 7 3 2 2 3" xfId="28982" xr:uid="{2EE9AF13-0E08-4D88-9783-8310BC6AB465}"/>
    <cellStyle name="Calculation 2 7 3 2 2 4" xfId="56791" xr:uid="{68DB939B-522E-4E48-9782-8741BA9BB04A}"/>
    <cellStyle name="Calculation 2 7 3 2 3" xfId="10755" xr:uid="{9ECD5EEA-51DD-4759-B2A5-51EDEF281BF9}"/>
    <cellStyle name="Calculation 2 7 3 2 3 2" xfId="19744" xr:uid="{C9A7ACBD-30E8-4772-887D-08FE63C0AB64}"/>
    <cellStyle name="Calculation 2 7 3 2 3 2 2" xfId="23609" xr:uid="{7EF53A55-EADB-41AF-BCBA-CC0BE843EDEB}"/>
    <cellStyle name="Calculation 2 7 3 2 3 3" xfId="27227" xr:uid="{F40C230B-C9B3-40D7-87C3-FBFBDCED98FA}"/>
    <cellStyle name="Calculation 2 7 3 2 4" xfId="14521" xr:uid="{09DDB6EA-C725-4B6A-A941-3D8F05E2F4BE}"/>
    <cellStyle name="Calculation 2 7 3 2 4 2" xfId="40125" xr:uid="{C84D8265-164D-45B0-A78F-A6674142A869}"/>
    <cellStyle name="Calculation 2 7 3 2 5" xfId="29100" xr:uid="{6FB04020-DF1C-4C5F-943A-3EDAD7B91D85}"/>
    <cellStyle name="Calculation 2 7 3 2 6" xfId="50009" xr:uid="{18F3E944-7B35-4721-994D-6B33D18192E5}"/>
    <cellStyle name="Calculation 2 7 3 3" xfId="3624" xr:uid="{DAB3ED91-5FEE-491F-9E4F-4FA49F89D73F}"/>
    <cellStyle name="Calculation 2 7 3 3 2" xfId="22315" xr:uid="{4CCC23D3-7071-4BAE-B10D-E52039EF7F49}"/>
    <cellStyle name="Calculation 2 7 3 3 2 2" xfId="58979" xr:uid="{A3D2603A-FA03-452E-A47B-C2A906AB06D1}"/>
    <cellStyle name="Calculation 2 7 3 3 3" xfId="52198" xr:uid="{44C76788-E262-4BD8-B327-7D9FF78125FB}"/>
    <cellStyle name="Calculation 2 7 3 4" xfId="38506" xr:uid="{E98D29C0-8D2B-4EBE-9303-4D444E866A78}"/>
    <cellStyle name="Calculation 2 7 3 4 2" xfId="54918" xr:uid="{BD82FDB3-852F-4552-ADE5-05C5F28A1CF1}"/>
    <cellStyle name="Calculation 2 7 3 4 3" xfId="48126" xr:uid="{64F7034B-25CD-4A33-B71E-D96B38A8A8FC}"/>
    <cellStyle name="Calculation 2 7 3 5" xfId="53218" xr:uid="{6C419406-BE6E-493D-8706-230A1756AA3E}"/>
    <cellStyle name="Calculation 2 7 3 6" xfId="46512" xr:uid="{E3BE9F4E-64B4-4914-A379-B0E045982811}"/>
    <cellStyle name="Calculation 2 7 4" xfId="1531" xr:uid="{13215A62-E921-46A9-8C43-B9AA78CC8641}"/>
    <cellStyle name="Calculation 2 7 4 2" xfId="5876" xr:uid="{E837CAF8-C9C8-4A97-9832-3477328F9DE1}"/>
    <cellStyle name="Calculation 2 7 4 2 2" xfId="8462" xr:uid="{579F9D4E-667C-47AA-8393-35007F768F62}"/>
    <cellStyle name="Calculation 2 7 4 2 2 2" xfId="17451" xr:uid="{EC514A68-E93A-4FE8-81C8-31DB19236CD3}"/>
    <cellStyle name="Calculation 2 7 4 2 2 2 2" xfId="23091" xr:uid="{D49AE5DE-BB99-410C-95D2-49B0DC12DFCB}"/>
    <cellStyle name="Calculation 2 7 4 2 2 3" xfId="30154" xr:uid="{994D5C54-4F2A-4530-BB4A-8C22530557EC}"/>
    <cellStyle name="Calculation 2 7 4 2 3" xfId="11099" xr:uid="{5BFAC86B-9967-4B7C-8E45-311A47C38311}"/>
    <cellStyle name="Calculation 2 7 4 2 3 2" xfId="20088" xr:uid="{CC442B73-29B8-466A-BE13-CDC09A5F9B9B}"/>
    <cellStyle name="Calculation 2 7 4 2 3 2 2" xfId="27707" xr:uid="{308069D6-90C9-4175-9B4D-1624CB7B9DB1}"/>
    <cellStyle name="Calculation 2 7 4 2 3 3" xfId="27085" xr:uid="{2163BFBF-21FA-4A97-8A36-0AF1B6065F73}"/>
    <cellStyle name="Calculation 2 7 4 2 4" xfId="14865" xr:uid="{09AB24DC-14EA-4CA7-A659-B7013D3B8CD6}"/>
    <cellStyle name="Calculation 2 7 4 2 4 2" xfId="33685" xr:uid="{45876414-5103-414C-A599-9740E6F01E95}"/>
    <cellStyle name="Calculation 2 7 4 2 5" xfId="30497" xr:uid="{41E0BAA4-0149-4D55-83D2-50EA1FD06F73}"/>
    <cellStyle name="Calculation 2 7 4 2 6" xfId="55914" xr:uid="{63FA97C7-4A88-40D6-B2D9-30686ACD1BA0}"/>
    <cellStyle name="Calculation 2 7 4 3" xfId="3968" xr:uid="{1A8C2169-AD76-4B73-B9B0-661B0F13971D}"/>
    <cellStyle name="Calculation 2 7 4 3 2" xfId="37972" xr:uid="{088A621B-5CD5-44F8-BFE7-C5F8B6C64DB0}"/>
    <cellStyle name="Calculation 2 7 4 4" xfId="37688" xr:uid="{F9F68421-008B-4189-96BE-6C86E584500A}"/>
    <cellStyle name="Calculation 2 7 4 5" xfId="49132" xr:uid="{D221C0D5-D96E-443F-A527-9E0C51BE7E5B}"/>
    <cellStyle name="Calculation 2 7 5" xfId="1843" xr:uid="{2B7261F5-F0A8-461D-947C-FAFA21E71A45}"/>
    <cellStyle name="Calculation 2 7 5 2" xfId="6159" xr:uid="{901CD910-C0BF-4864-9914-F9F654D28C43}"/>
    <cellStyle name="Calculation 2 7 5 2 2" xfId="8745" xr:uid="{08A31787-EE1E-47AC-BC58-06EA73959703}"/>
    <cellStyle name="Calculation 2 7 5 2 2 2" xfId="17734" xr:uid="{215C9C7B-BD5D-4DCB-80C5-A0AFA8D69A46}"/>
    <cellStyle name="Calculation 2 7 5 2 2 2 2" xfId="37168" xr:uid="{A4B986B1-0043-4057-A89E-9EE1ADD60077}"/>
    <cellStyle name="Calculation 2 7 5 2 2 3" xfId="24799" xr:uid="{58098CF5-243C-42CE-8AE5-41F851FF1688}"/>
    <cellStyle name="Calculation 2 7 5 2 3" xfId="11382" xr:uid="{E01263C6-2325-4256-B175-BFE700560811}"/>
    <cellStyle name="Calculation 2 7 5 2 3 2" xfId="20371" xr:uid="{68215F24-F3D5-4C95-845D-7231C21879F0}"/>
    <cellStyle name="Calculation 2 7 5 2 3 2 2" xfId="34040" xr:uid="{1C1F0FBE-A425-44AE-87B3-8A6A50A76443}"/>
    <cellStyle name="Calculation 2 7 5 2 3 3" xfId="34288" xr:uid="{6FA031E8-2DFC-46E0-82FE-B3148143E4DF}"/>
    <cellStyle name="Calculation 2 7 5 2 4" xfId="15148" xr:uid="{619ED220-4C42-47A3-9ABA-DA0BC3582F7D}"/>
    <cellStyle name="Calculation 2 7 5 2 4 2" xfId="39377" xr:uid="{CB0863E7-25F3-4DA0-90B3-D4C11E147CB6}"/>
    <cellStyle name="Calculation 2 7 5 2 5" xfId="35964" xr:uid="{B87DF1D8-214A-4EA3-844A-0E2281057FD0}"/>
    <cellStyle name="Calculation 2 7 5 2 6" xfId="59077" xr:uid="{4D554A88-764E-422A-8E7C-907EF4A963EA}"/>
    <cellStyle name="Calculation 2 7 5 3" xfId="4280" xr:uid="{BEAD649B-7142-4114-BEFD-43493BB0A2C9}"/>
    <cellStyle name="Calculation 2 7 5 3 2" xfId="29401" xr:uid="{58197EBA-48F9-4E8F-B848-A6A82AFB9BC8}"/>
    <cellStyle name="Calculation 2 7 5 4" xfId="35928" xr:uid="{534BEF07-71A1-4A71-9A60-47967F4A5ECB}"/>
    <cellStyle name="Calculation 2 7 5 5" xfId="52296" xr:uid="{B7301F92-75D1-4A8C-B7A7-AB4DB04EBD66}"/>
    <cellStyle name="Calculation 2 7 6" xfId="2150" xr:uid="{C3A1AD63-B5AE-49E6-895A-2D6FCE43CA22}"/>
    <cellStyle name="Calculation 2 7 6 2" xfId="6451" xr:uid="{37596E4C-F886-4D92-A878-1399BE25C032}"/>
    <cellStyle name="Calculation 2 7 6 2 2" xfId="9037" xr:uid="{D3E8824B-FBC1-4FB8-AD32-87D4E8172462}"/>
    <cellStyle name="Calculation 2 7 6 2 2 2" xfId="18026" xr:uid="{1CF3AFA8-FD80-457D-8DD1-D836788655AE}"/>
    <cellStyle name="Calculation 2 7 6 2 2 2 2" xfId="33374" xr:uid="{BA7DE23F-5922-4EC5-B29E-15BC5397E25B}"/>
    <cellStyle name="Calculation 2 7 6 2 2 3" xfId="32631" xr:uid="{B4F53328-6A10-4835-A269-A063A320B5D8}"/>
    <cellStyle name="Calculation 2 7 6 2 3" xfId="11674" xr:uid="{6277833F-A346-426E-9480-76DAB4BC2E71}"/>
    <cellStyle name="Calculation 2 7 6 2 3 2" xfId="20663" xr:uid="{A44A125E-A97B-499A-ABF8-4E269AC91270}"/>
    <cellStyle name="Calculation 2 7 6 2 3 2 2" xfId="30277" xr:uid="{AC1677F4-A853-45C8-8210-DE60D81706AA}"/>
    <cellStyle name="Calculation 2 7 6 2 3 3" xfId="35688" xr:uid="{850851DC-79BE-4FCA-8410-2BE7EB5FB061}"/>
    <cellStyle name="Calculation 2 7 6 2 4" xfId="15440" xr:uid="{5A6E9F7F-95F1-47A8-89C6-1282915F2BBF}"/>
    <cellStyle name="Calculation 2 7 6 2 4 2" xfId="38118" xr:uid="{8E395BCD-41F7-4D1C-BCAF-1777FEF964E5}"/>
    <cellStyle name="Calculation 2 7 6 2 5" xfId="24370" xr:uid="{825E6E2B-B7F3-484A-9001-F48CE1734791}"/>
    <cellStyle name="Calculation 2 7 6 2 6" xfId="54080" xr:uid="{88F28A97-4CC7-4664-9585-6941F85CA823}"/>
    <cellStyle name="Calculation 2 7 6 3" xfId="4587" xr:uid="{39C78898-1CB0-4ECD-95E0-DE74AA8A3FDA}"/>
    <cellStyle name="Calculation 2 7 6 3 2" xfId="34341" xr:uid="{C5904474-268F-48BE-BA36-8DFE8D668339}"/>
    <cellStyle name="Calculation 2 7 6 4" xfId="31820" xr:uid="{10468056-A7C6-4640-BD75-1E0D93E07E4D}"/>
    <cellStyle name="Calculation 2 7 6 5" xfId="47403" xr:uid="{4D9E6647-1E70-4911-BAFC-213CB03D5B44}"/>
    <cellStyle name="Calculation 2 7 7" xfId="4887" xr:uid="{56AD807C-3D6F-4BB8-A5B6-3C267047B0DA}"/>
    <cellStyle name="Calculation 2 7 7 2" xfId="7473" xr:uid="{711EEB71-C175-4C2B-ACF9-298A25E04C7D}"/>
    <cellStyle name="Calculation 2 7 7 2 2" xfId="16462" xr:uid="{33957C55-5D96-4355-B83D-0ED68A868A0B}"/>
    <cellStyle name="Calculation 2 7 7 2 2 2" xfId="39635" xr:uid="{11297C42-1FCF-41B1-A23E-4F2E7157FD54}"/>
    <cellStyle name="Calculation 2 7 7 2 3" xfId="33067" xr:uid="{298E7C0B-5B52-4AA9-86C1-4129A3ED4343}"/>
    <cellStyle name="Calculation 2 7 7 3" xfId="10110" xr:uid="{C769AB4F-22B9-4FF2-9035-7F8181F1ADE6}"/>
    <cellStyle name="Calculation 2 7 7 3 2" xfId="19099" xr:uid="{A1E57F17-8E72-46B9-B03E-D10DBA914F3F}"/>
    <cellStyle name="Calculation 2 7 7 3 2 2" xfId="38689" xr:uid="{6131570B-5482-4EF5-8552-8CBDA51EEAD2}"/>
    <cellStyle name="Calculation 2 7 7 3 3" xfId="22636" xr:uid="{61412211-1EE3-41FA-96D4-7508B88CA344}"/>
    <cellStyle name="Calculation 2 7 7 4" xfId="13876" xr:uid="{18CA61D1-6DD7-4658-859D-F7E7BFF24413}"/>
    <cellStyle name="Calculation 2 7 7 4 2" xfId="38799" xr:uid="{109E46B4-0600-43C5-BC88-BDA78D2CC530}"/>
    <cellStyle name="Calculation 2 7 7 5" xfId="41891" xr:uid="{36CD74D3-3352-4BFB-938B-DA85E829F1B4}"/>
    <cellStyle name="Calculation 2 7 7 6" xfId="52691" xr:uid="{E53F6063-3275-4FFD-A3A4-DF178D1F9403}"/>
    <cellStyle name="Calculation 2 7 8" xfId="2499" xr:uid="{96A33D14-70BE-4219-BCA6-9D605FDE1236}"/>
    <cellStyle name="Calculation 2 7 8 2" xfId="24342" xr:uid="{8A3C13F4-E5BA-4F59-BF2F-17D88CC6D035}"/>
    <cellStyle name="Calculation 2 7 9" xfId="37241" xr:uid="{9A232EB1-5219-44C2-A0BD-4D1B8844473A}"/>
    <cellStyle name="Calculation 2 8" xfId="203" xr:uid="{C94A43E5-18BD-480A-AD5D-174B602BF041}"/>
    <cellStyle name="Calculation 2 8 2" xfId="2566" xr:uid="{99776734-B101-47C5-847C-5BD4D96B0657}"/>
    <cellStyle name="Calculation 2 8 2 2" xfId="6807" xr:uid="{348DDAC3-AEDA-461E-955D-A7542FCCDA90}"/>
    <cellStyle name="Calculation 2 8 2 2 2" xfId="15796" xr:uid="{CC7B984C-C589-4B72-8FFD-62D6C688F0A1}"/>
    <cellStyle name="Calculation 2 8 2 2 2 2" xfId="35455" xr:uid="{DAD12328-BF0F-4726-835C-880E9D8427A4}"/>
    <cellStyle name="Calculation 2 8 2 2 2 3" xfId="56402" xr:uid="{6F22293F-29B8-4B20-B6CD-5C87FFD40DEE}"/>
    <cellStyle name="Calculation 2 8 2 2 3" xfId="24653" xr:uid="{503B104E-6154-4A7C-B4CE-17C40E8D85ED}"/>
    <cellStyle name="Calculation 2 8 2 2 4" xfId="49620" xr:uid="{59E834BE-A4A8-42DE-AA42-473CAC2B53BE}"/>
    <cellStyle name="Calculation 2 8 2 3" xfId="9377" xr:uid="{04235694-7E37-4A34-A03F-C9ECA6EE2BF4}"/>
    <cellStyle name="Calculation 2 8 2 3 2" xfId="18366" xr:uid="{85045A88-E6FE-4213-9C27-D2B356900513}"/>
    <cellStyle name="Calculation 2 8 2 3 2 2" xfId="34869" xr:uid="{90A1E6BC-75B9-4D7D-8B31-B38E2430FE41}"/>
    <cellStyle name="Calculation 2 8 2 3 2 3" xfId="57635" xr:uid="{2F5E46DF-FD2A-4B46-BD67-2D45E819E734}"/>
    <cellStyle name="Calculation 2 8 2 3 3" xfId="37301" xr:uid="{42532F5A-4A24-41A7-8D24-6EF25254756C}"/>
    <cellStyle name="Calculation 2 8 2 3 4" xfId="50853" xr:uid="{35320682-553C-4516-B4AE-527A5B753852}"/>
    <cellStyle name="Calculation 2 8 2 4" xfId="13420" xr:uid="{D8E5CF71-5093-4714-873B-65FF63EFA8D1}"/>
    <cellStyle name="Calculation 2 8 2 4 2" xfId="32141" xr:uid="{11C4A5F2-3AE6-4659-8C76-B7F9134B9133}"/>
    <cellStyle name="Calculation 2 8 2 4 2 2" xfId="54544" xr:uid="{CAAE8824-A256-413F-9651-DCBC3A4D039D}"/>
    <cellStyle name="Calculation 2 8 2 4 3" xfId="47737" xr:uid="{61D64B95-D676-48A8-8674-21364F43EB28}"/>
    <cellStyle name="Calculation 2 8 2 5" xfId="35183" xr:uid="{06FBF88F-6079-4122-84E4-77F66970F0D0}"/>
    <cellStyle name="Calculation 2 8 2 5 2" xfId="52962" xr:uid="{9A6EDAA8-F911-40B4-97DC-43BCD6AFD1E6}"/>
    <cellStyle name="Calculation 2 8 2 6" xfId="46126" xr:uid="{2BE34AE8-013C-4D1D-916D-8FCE371D58C5}"/>
    <cellStyle name="Calculation 2 8 3" xfId="2671" xr:uid="{F888A330-7C17-42E2-B302-136C878931C5}"/>
    <cellStyle name="Calculation 2 8 3 2" xfId="22254" xr:uid="{E5A5A199-5D7D-4A1D-8EDA-12A1233D2A10}"/>
    <cellStyle name="Calculation 2 8 3 2 2" xfId="56807" xr:uid="{340DBA52-6842-403C-A5A6-38CCF9C1C5C9}"/>
    <cellStyle name="Calculation 2 8 3 2 3" xfId="50025" xr:uid="{6455B8BA-4031-4F4C-BE79-B28564F02A9C}"/>
    <cellStyle name="Calculation 2 8 3 3" xfId="51460" xr:uid="{CDF8C842-7C63-43D8-AFA3-9E047BA206F5}"/>
    <cellStyle name="Calculation 2 8 3 3 2" xfId="58242" xr:uid="{3FD4F366-1273-406E-9027-E7CB0B1F102E}"/>
    <cellStyle name="Calculation 2 8 3 4" xfId="48142" xr:uid="{96F4BE2A-5550-4D9F-966E-BD1ECF545A05}"/>
    <cellStyle name="Calculation 2 8 3 4 2" xfId="54934" xr:uid="{23D4598A-28F9-4E58-BA31-03A048007097}"/>
    <cellStyle name="Calculation 2 8 3 5" xfId="53234" xr:uid="{F38AD7C4-7B4E-4C19-8669-B32F02111C82}"/>
    <cellStyle name="Calculation 2 8 3 6" xfId="46528" xr:uid="{621F1B43-7E61-476E-92D3-6FF32F2BAA17}"/>
    <cellStyle name="Calculation 2 8 4" xfId="25191" xr:uid="{0F0FD572-042C-4B9B-AD99-259EBD345C9F}"/>
    <cellStyle name="Calculation 2 8 4 2" xfId="55930" xr:uid="{AB1B46AB-4A7C-4534-91E1-C9765309EF96}"/>
    <cellStyle name="Calculation 2 8 4 3" xfId="49148" xr:uid="{96300087-FCF2-49C7-8931-371498DA8B31}"/>
    <cellStyle name="Calculation 2 8 5" xfId="44425" xr:uid="{9A35E3DE-62DD-44D7-A458-EF13F4344142}"/>
    <cellStyle name="Calculation 2 8 5 2" xfId="58284" xr:uid="{BC086016-C5BD-4BB5-BB23-B5E82E206A56}"/>
    <cellStyle name="Calculation 2 8 5 3" xfId="51502" xr:uid="{3A575372-B72A-4882-8ED6-B5029163F92E}"/>
    <cellStyle name="Calculation 2 8 6" xfId="45614" xr:uid="{0D4A9924-D82A-4E4C-9374-CAAAF45C964D}"/>
    <cellStyle name="Calculation 2 8 6 2" xfId="54096" xr:uid="{64B3BF89-149B-4B4D-882B-5A1A7ACCE2D7}"/>
    <cellStyle name="Calculation 2 8 7" xfId="52699" xr:uid="{C8C9BCD8-8C3B-46FF-8352-4F20F171D4B2}"/>
    <cellStyle name="Calculation 2 9" xfId="552" xr:uid="{3D2DA52C-E7C4-46E0-ACED-7FFD57570F32}"/>
    <cellStyle name="Calculation 2 9 2" xfId="4945" xr:uid="{FBEC4F6A-0ECF-47F7-B5D4-6160642A60C2}"/>
    <cellStyle name="Calculation 2 9 2 2" xfId="7531" xr:uid="{12D9B474-D31F-4D75-B5D9-035CFC31E97C}"/>
    <cellStyle name="Calculation 2 9 2 2 2" xfId="16520" xr:uid="{EBFD1E95-D420-41E6-B877-857A6C844C10}"/>
    <cellStyle name="Calculation 2 9 2 2 2 2" xfId="30984" xr:uid="{7A735478-9B2B-44FA-AA03-2189D92412AC}"/>
    <cellStyle name="Calculation 2 9 2 2 2 3" xfId="56449" xr:uid="{CF1187B3-88E2-4A79-9FD0-D3C716C07BAE}"/>
    <cellStyle name="Calculation 2 9 2 2 3" xfId="24517" xr:uid="{15E339E2-E811-4868-9B0A-07F8E2EDF343}"/>
    <cellStyle name="Calculation 2 9 2 2 4" xfId="49667" xr:uid="{D58C1C00-84FC-49B7-AD51-3346D4A3DF1C}"/>
    <cellStyle name="Calculation 2 9 2 3" xfId="10168" xr:uid="{3F86A9C1-71BE-472B-8D48-FBFA69CD1D22}"/>
    <cellStyle name="Calculation 2 9 2 3 2" xfId="19157" xr:uid="{4396D7F1-ABE2-43F9-BE27-240334C9082F}"/>
    <cellStyle name="Calculation 2 9 2 3 2 2" xfId="43276" xr:uid="{1D71B683-6D5D-45C5-A641-2193CE102CF4}"/>
    <cellStyle name="Calculation 2 9 2 3 2 3" xfId="59080" xr:uid="{792A6BE8-8D91-4A1C-B23A-C02587AEA612}"/>
    <cellStyle name="Calculation 2 9 2 3 3" xfId="40066" xr:uid="{15C22D05-4FFC-47FE-BD20-1EBC6F6A5BE8}"/>
    <cellStyle name="Calculation 2 9 2 3 4" xfId="52299" xr:uid="{45274157-2A43-442D-904B-343C77771DD4}"/>
    <cellStyle name="Calculation 2 9 2 4" xfId="13934" xr:uid="{0906E96A-6D8F-4E3B-A589-0DF75AEC433E}"/>
    <cellStyle name="Calculation 2 9 2 4 2" xfId="39320" xr:uid="{8717EB8B-621A-4B1F-8DA2-1F6D4E9729D5}"/>
    <cellStyle name="Calculation 2 9 2 4 2 2" xfId="54588" xr:uid="{9C5B9AB2-5BE4-4B0B-AA8F-97B08BE94BEF}"/>
    <cellStyle name="Calculation 2 9 2 4 3" xfId="47784" xr:uid="{BEB81CD8-9DD9-4ED8-8852-3462C0FBDB1B}"/>
    <cellStyle name="Calculation 2 9 2 5" xfId="29266" xr:uid="{3491407D-1EF9-4A20-BA01-A39D5590C2E1}"/>
    <cellStyle name="Calculation 2 9 2 5 2" xfId="52988" xr:uid="{A2576304-E751-4723-97F1-13B5A87C16DB}"/>
    <cellStyle name="Calculation 2 9 2 6" xfId="46170" xr:uid="{17B08C25-BDE4-49E3-88D2-883B55CBC74D}"/>
    <cellStyle name="Calculation 2 9 3" xfId="2989" xr:uid="{096419FE-8864-4B42-988A-85C399099B4F}"/>
    <cellStyle name="Calculation 2 9 3 2" xfId="43373" xr:uid="{03381177-9B62-431C-BF78-6D71775727D3}"/>
    <cellStyle name="Calculation 2 9 3 2 2" xfId="56851" xr:uid="{BE3611AF-D11B-42A2-933A-26D09608D137}"/>
    <cellStyle name="Calculation 2 9 3 2 3" xfId="50069" xr:uid="{C94F7314-403A-428F-957D-217325D9249E}"/>
    <cellStyle name="Calculation 2 9 3 3" xfId="50993" xr:uid="{B42899F9-53B3-43B0-9831-1E8306C244A2}"/>
    <cellStyle name="Calculation 2 9 3 3 2" xfId="57775" xr:uid="{C1ABB971-C479-4391-9552-B12A9A450060}"/>
    <cellStyle name="Calculation 2 9 3 4" xfId="48186" xr:uid="{44D863A3-2D7F-43DB-A88E-A1F129CC89D7}"/>
    <cellStyle name="Calculation 2 9 3 4 2" xfId="54978" xr:uid="{24D08F16-A505-44E3-8CFA-B5CF49C3A6A2}"/>
    <cellStyle name="Calculation 2 9 3 5" xfId="53278" xr:uid="{2957EF7A-0789-4BDD-B7F3-A05948415762}"/>
    <cellStyle name="Calculation 2 9 3 6" xfId="46572" xr:uid="{7E356EFA-5358-4488-9DA4-C1A05159F13E}"/>
    <cellStyle name="Calculation 2 9 4" xfId="36722" xr:uid="{49BBC744-70BD-48EB-91FB-D830BE67FE6F}"/>
    <cellStyle name="Calculation 2 9 4 2" xfId="55977" xr:uid="{46F580BB-3C78-41FA-A020-DCF3B66CFE1A}"/>
    <cellStyle name="Calculation 2 9 4 3" xfId="49195" xr:uid="{4130F337-F08E-48EA-98F9-B23619DC3E24}"/>
    <cellStyle name="Calculation 2 9 5" xfId="44364" xr:uid="{B01BD5AC-7790-4EDE-AFCC-56CC5E3004B2}"/>
    <cellStyle name="Calculation 2 9 5 2" xfId="58509" xr:uid="{F7AB4422-78C6-4FA9-9811-0F3C82548387}"/>
    <cellStyle name="Calculation 2 9 5 3" xfId="51728" xr:uid="{7E62454F-4083-4D83-A0B3-C1A4A8AD260E}"/>
    <cellStyle name="Calculation 2 9 6" xfId="45661" xr:uid="{9F6AA83C-31F3-45B1-8FDD-3F397557C6CC}"/>
    <cellStyle name="Calculation 2 9 6 2" xfId="54140" xr:uid="{458574B2-2B70-412E-B015-529EC662E079}"/>
    <cellStyle name="Calculation 2 9 7" xfId="52725" xr:uid="{1733B413-DE3D-4B6F-B8E1-1097FA2D8C35}"/>
    <cellStyle name="Calculation 3" xfId="108" xr:uid="{8C86C54A-38FA-47E5-9F99-BE0E00C32886}"/>
    <cellStyle name="Calculation 3 10" xfId="895" xr:uid="{29CA454D-ABB7-4616-A46C-85E7D4ADDF1B}"/>
    <cellStyle name="Calculation 3 10 2" xfId="5264" xr:uid="{2A0BD9FB-4507-4DDD-A479-809453E98691}"/>
    <cellStyle name="Calculation 3 10 2 2" xfId="7850" xr:uid="{EB07010C-D247-4813-B137-3FBA48A4FA89}"/>
    <cellStyle name="Calculation 3 10 2 2 2" xfId="16839" xr:uid="{9D8425EB-B47F-4A73-AAF5-9394C83EFE6F}"/>
    <cellStyle name="Calculation 3 10 2 2 2 2" xfId="32714" xr:uid="{32C3DECF-428C-4707-AC35-E4EB2F7CD274}"/>
    <cellStyle name="Calculation 3 10 2 2 2 3" xfId="56620" xr:uid="{B5B53876-8536-45F2-8CE7-DBE52B8904AA}"/>
    <cellStyle name="Calculation 3 10 2 2 3" xfId="31479" xr:uid="{70D4F764-D221-4EDD-9B16-69D9015F13AC}"/>
    <cellStyle name="Calculation 3 10 2 2 4" xfId="49838" xr:uid="{7994E472-70C0-42AC-8DC7-AC69112B7E43}"/>
    <cellStyle name="Calculation 3 10 2 3" xfId="10487" xr:uid="{14B8826D-9667-45A5-A374-479E6F597F8F}"/>
    <cellStyle name="Calculation 3 10 2 3 2" xfId="19476" xr:uid="{4DBC691A-5B27-4E95-BA97-5ED6F6684A0E}"/>
    <cellStyle name="Calculation 3 10 2 3 2 2" xfId="28373" xr:uid="{4B90804F-81A6-4C05-AC09-F718963D8D51}"/>
    <cellStyle name="Calculation 3 10 2 3 2 3" xfId="57813" xr:uid="{61954A7C-0062-4E98-B1C9-C895FDDF8CBB}"/>
    <cellStyle name="Calculation 3 10 2 3 3" xfId="35539" xr:uid="{B63F849B-15C8-4664-9EAD-C618E56612BD}"/>
    <cellStyle name="Calculation 3 10 2 3 4" xfId="51031" xr:uid="{2F44643B-99BA-4460-9E81-00A93EB6DC57}"/>
    <cellStyle name="Calculation 3 10 2 4" xfId="14253" xr:uid="{98C1C613-F628-4915-BEC5-36F896F2260C}"/>
    <cellStyle name="Calculation 3 10 2 4 2" xfId="35718" xr:uid="{C32D0242-DFB4-43E7-814C-062B331FFF32}"/>
    <cellStyle name="Calculation 3 10 2 4 2 2" xfId="54753" xr:uid="{14B2B80E-7E2B-4235-BEAA-D34EB8754356}"/>
    <cellStyle name="Calculation 3 10 2 4 3" xfId="47955" xr:uid="{B586F1DE-A323-4C56-9A89-6353B050F395}"/>
    <cellStyle name="Calculation 3 10 2 5" xfId="33817" xr:uid="{AF7D2D04-2D77-46E9-B446-C7A8C2D5A51F}"/>
    <cellStyle name="Calculation 3 10 2 5 2" xfId="53081" xr:uid="{0435496F-D6CB-4ACC-95B2-EBA737CCC4C4}"/>
    <cellStyle name="Calculation 3 10 2 6" xfId="46341" xr:uid="{A3BF566F-4C29-4B2D-9D03-5314C0D9FF9D}"/>
    <cellStyle name="Calculation 3 10 3" xfId="3332" xr:uid="{52EAAAB1-69A0-4CA1-8B08-C665E736BBB4}"/>
    <cellStyle name="Calculation 3 10 3 2" xfId="36653" xr:uid="{BF3915F4-C636-40BB-B973-635EA27AB164}"/>
    <cellStyle name="Calculation 3 10 3 2 2" xfId="57016" xr:uid="{E3745BE3-7830-4DD4-846B-D0E9F25E65F4}"/>
    <cellStyle name="Calculation 3 10 3 2 3" xfId="50234" xr:uid="{91D2EDB9-645E-4F45-808C-C4473E483B1F}"/>
    <cellStyle name="Calculation 3 10 3 3" xfId="52249" xr:uid="{DE26906D-DDCD-41D7-BFF5-7945DB2561DB}"/>
    <cellStyle name="Calculation 3 10 3 3 2" xfId="59030" xr:uid="{6D50D8C6-3676-4E5B-869C-5DB9204BFFD0}"/>
    <cellStyle name="Calculation 3 10 3 4" xfId="48351" xr:uid="{5D12DD9D-963F-4110-A1F0-CD20FAC8CF9A}"/>
    <cellStyle name="Calculation 3 10 3 4 2" xfId="55143" xr:uid="{08D86D10-8430-48B4-B009-9ED2BB12BF4E}"/>
    <cellStyle name="Calculation 3 10 3 5" xfId="53441" xr:uid="{2FE4729D-E5F9-4363-86D7-7F94429803E4}"/>
    <cellStyle name="Calculation 3 10 3 6" xfId="46737" xr:uid="{D7C32BE1-0261-460F-9944-92B3AF68811E}"/>
    <cellStyle name="Calculation 3 10 4" xfId="40990" xr:uid="{E119A816-F23B-43E5-B912-0B8DEE17A36A}"/>
    <cellStyle name="Calculation 3 10 4 2" xfId="56148" xr:uid="{6042F7DF-4C73-49B5-8CB5-8EA078887E18}"/>
    <cellStyle name="Calculation 3 10 4 3" xfId="49366" xr:uid="{EC7F2B1B-E01A-4510-9CE1-22E073F9A813}"/>
    <cellStyle name="Calculation 3 10 5" xfId="44561" xr:uid="{7477C24B-84C0-4D7C-9063-EA24ACC983B6}"/>
    <cellStyle name="Calculation 3 10 5 2" xfId="58013" xr:uid="{65BC3DFD-E9B3-4EEA-AAC9-7EB783B1DC6D}"/>
    <cellStyle name="Calculation 3 10 5 3" xfId="51231" xr:uid="{1D5834BD-E5A0-40FF-9BF4-E8B1A5B84988}"/>
    <cellStyle name="Calculation 3 10 6" xfId="47486" xr:uid="{998E3C3B-C913-47C4-9A4E-74B023DDDF10}"/>
    <cellStyle name="Calculation 3 10 6 2" xfId="54305" xr:uid="{2E0DEB89-5453-4D8D-8E39-12B64C32AB7E}"/>
    <cellStyle name="Calculation 3 10 7" xfId="52814" xr:uid="{953C552F-66A0-4BDD-8694-60E2A23DAA94}"/>
    <cellStyle name="Calculation 3 10 8" xfId="45878" xr:uid="{166D4A75-9BBC-41DA-B61A-7DFDF1D7550D}"/>
    <cellStyle name="Calculation 3 11" xfId="1239" xr:uid="{87CAA9A5-C906-455C-88EF-47197AFD4851}"/>
    <cellStyle name="Calculation 3 11 2" xfId="5584" xr:uid="{D92065EB-05A8-4A29-92E0-A595759DDED9}"/>
    <cellStyle name="Calculation 3 11 2 2" xfId="8170" xr:uid="{EC8B21EF-7C2E-479E-A1D3-0783D90AFF06}"/>
    <cellStyle name="Calculation 3 11 2 2 2" xfId="17159" xr:uid="{63D4EE7C-54E4-4A50-A9BF-8253B2F2723F}"/>
    <cellStyle name="Calculation 3 11 2 2 2 2" xfId="30643" xr:uid="{141072FA-1B72-4CCC-BCDF-E323CD307088}"/>
    <cellStyle name="Calculation 3 11 2 2 2 3" xfId="56659" xr:uid="{6CABAD4D-3B7E-4220-865C-8E725B66685F}"/>
    <cellStyle name="Calculation 3 11 2 2 3" xfId="22133" xr:uid="{39BC20B2-3251-4765-849B-787C8E7E34B0}"/>
    <cellStyle name="Calculation 3 11 2 2 4" xfId="49877" xr:uid="{9CDB7FC3-9DF3-4BDA-9DBA-AAB0217687E8}"/>
    <cellStyle name="Calculation 3 11 2 3" xfId="10807" xr:uid="{DB7106CE-C0F5-406B-858A-48F36734012B}"/>
    <cellStyle name="Calculation 3 11 2 3 2" xfId="19796" xr:uid="{EE8BC3EA-8AF2-4C06-AE48-87656EE1A766}"/>
    <cellStyle name="Calculation 3 11 2 3 2 2" xfId="37400" xr:uid="{B3398EE1-A85C-475D-B6AE-F9E053DFCE0B}"/>
    <cellStyle name="Calculation 3 11 2 3 2 3" xfId="58183" xr:uid="{D3F33DE1-FCD9-4BF6-BFC2-959833875884}"/>
    <cellStyle name="Calculation 3 11 2 3 3" xfId="38934" xr:uid="{A369845E-F99C-411F-9A2C-6DEBDB9D4E2F}"/>
    <cellStyle name="Calculation 3 11 2 3 4" xfId="51401" xr:uid="{643A4E64-12F5-417C-A890-87C433FFE205}"/>
    <cellStyle name="Calculation 3 11 2 4" xfId="14573" xr:uid="{205C57E5-FEA5-419A-A1D0-8FBF3AD20FC4}"/>
    <cellStyle name="Calculation 3 11 2 4 2" xfId="29963" xr:uid="{2B7CEE87-7B85-4408-A9A5-32B938C30018}"/>
    <cellStyle name="Calculation 3 11 2 4 2 2" xfId="54789" xr:uid="{3A855085-F7BA-4115-9EE4-63465D6DECAE}"/>
    <cellStyle name="Calculation 3 11 2 4 3" xfId="47994" xr:uid="{259515B3-BC6C-4765-B252-283D95D95EB5}"/>
    <cellStyle name="Calculation 3 11 2 5" xfId="22316" xr:uid="{E008DF3D-C8C4-4B27-86AB-F3E2FF86FE46}"/>
    <cellStyle name="Calculation 3 11 2 5 2" xfId="53102" xr:uid="{25A73884-0AAB-4E8F-A498-08BFD79F745F}"/>
    <cellStyle name="Calculation 3 11 2 6" xfId="46380" xr:uid="{3C71A09F-0A4A-4C5D-9491-D2697FCF7D2C}"/>
    <cellStyle name="Calculation 3 11 3" xfId="3676" xr:uid="{5E36A595-BED3-4C13-AFE8-C004A474BE38}"/>
    <cellStyle name="Calculation 3 11 3 2" xfId="38667" xr:uid="{557B69D1-70AA-4659-A78C-760751F6460A}"/>
    <cellStyle name="Calculation 3 11 3 2 2" xfId="57052" xr:uid="{C6B09C67-5FC7-4DD4-AD77-BFC788815382}"/>
    <cellStyle name="Calculation 3 11 3 2 3" xfId="50270" xr:uid="{B2A54963-A1C7-40A5-8858-7B6FBC8E74F1}"/>
    <cellStyle name="Calculation 3 11 3 3" xfId="52337" xr:uid="{17FE4D30-44A9-475A-A429-5DE820555005}"/>
    <cellStyle name="Calculation 3 11 3 3 2" xfId="59118" xr:uid="{5E0FCBE7-0754-4AD2-B5B0-20718198B350}"/>
    <cellStyle name="Calculation 3 11 3 4" xfId="48387" xr:uid="{5CB464F3-539E-45FB-85F2-6A2A2B225FA8}"/>
    <cellStyle name="Calculation 3 11 3 4 2" xfId="55179" xr:uid="{B1D84CB2-C240-403D-B79E-CFC1576C58F0}"/>
    <cellStyle name="Calculation 3 11 3 5" xfId="53469" xr:uid="{A64E4475-9491-49AA-9902-D7D2C9CC9DBF}"/>
    <cellStyle name="Calculation 3 11 3 6" xfId="46773" xr:uid="{0138BE43-1104-4342-9730-454E9D55C467}"/>
    <cellStyle name="Calculation 3 11 4" xfId="26222" xr:uid="{98D19913-53EB-4D67-80B4-F55D940A0F7C}"/>
    <cellStyle name="Calculation 3 11 4 2" xfId="56187" xr:uid="{FA9CA99F-DC80-4DD3-981A-731F2D33CA7B}"/>
    <cellStyle name="Calculation 3 11 4 3" xfId="49405" xr:uid="{0FD09C71-D28A-4B05-9CFA-5F1368F2A8CE}"/>
    <cellStyle name="Calculation 3 11 5" xfId="44610" xr:uid="{9A52DCD2-660A-4EB4-BD3D-0E58BF923106}"/>
    <cellStyle name="Calculation 3 11 5 2" xfId="58291" xr:uid="{99A68B2F-0224-40BF-989F-092EC1DB2B2A}"/>
    <cellStyle name="Calculation 3 11 5 3" xfId="51509" xr:uid="{92A0371F-CF8D-4AEC-8FAE-CF4301EE3C78}"/>
    <cellStyle name="Calculation 3 11 6" xfId="47525" xr:uid="{8317DF1C-3131-4BB6-8B08-01A90C3333B4}"/>
    <cellStyle name="Calculation 3 11 6 2" xfId="54341" xr:uid="{82F67A22-E799-4CD2-915F-058F0A2301DC}"/>
    <cellStyle name="Calculation 3 11 7" xfId="52835" xr:uid="{96DE55B6-2E7C-4B50-95CA-EC15D4DEDFB3}"/>
    <cellStyle name="Calculation 3 11 8" xfId="45914" xr:uid="{0A8E3D20-C156-4A36-B2F3-54AB40440058}"/>
    <cellStyle name="Calculation 3 12" xfId="1738" xr:uid="{C1BE7628-843B-452F-BEC0-3A4F3CF8611E}"/>
    <cellStyle name="Calculation 3 12 2" xfId="6064" xr:uid="{779510F9-BFE6-446F-9B4F-925FE4A07F33}"/>
    <cellStyle name="Calculation 3 12 2 2" xfId="8650" xr:uid="{996C5A4B-0A83-4F6F-90AE-44F44BB6D1EE}"/>
    <cellStyle name="Calculation 3 12 2 2 2" xfId="17639" xr:uid="{35604CD8-2C33-495C-A1CE-F8A2E97DF40A}"/>
    <cellStyle name="Calculation 3 12 2 2 2 2" xfId="35868" xr:uid="{B040DAAA-1BC8-4606-8E60-37B3E07C0EDE}"/>
    <cellStyle name="Calculation 3 12 2 2 3" xfId="31858" xr:uid="{5A450127-D265-40A5-A14C-5A148B252840}"/>
    <cellStyle name="Calculation 3 12 2 2 4" xfId="56281" xr:uid="{71141595-1295-45C1-BD02-1A35F6AE42E2}"/>
    <cellStyle name="Calculation 3 12 2 3" xfId="11287" xr:uid="{D934FC2F-A844-4190-AD2D-40694C620634}"/>
    <cellStyle name="Calculation 3 12 2 3 2" xfId="20276" xr:uid="{D761D865-AA96-49BF-AAF8-B5CC764D7E34}"/>
    <cellStyle name="Calculation 3 12 2 3 2 2" xfId="33093" xr:uid="{3D8DFC8A-B568-4CAE-AA79-89791E98002F}"/>
    <cellStyle name="Calculation 3 12 2 3 3" xfId="34642" xr:uid="{754DB10A-4192-4A78-B133-53B810C02109}"/>
    <cellStyle name="Calculation 3 12 2 4" xfId="15053" xr:uid="{C2151D4B-01EA-495C-B2A5-8B9CAAF2E821}"/>
    <cellStyle name="Calculation 3 12 2 4 2" xfId="24171" xr:uid="{D706A749-8592-4F62-96DB-1B0119338962}"/>
    <cellStyle name="Calculation 3 12 2 5" xfId="24644" xr:uid="{C7C44D87-7EE5-4509-9DBB-B6FA52F7D388}"/>
    <cellStyle name="Calculation 3 12 2 6" xfId="49499" xr:uid="{30D64072-5EE4-4802-8071-47369B3B727C}"/>
    <cellStyle name="Calculation 3 12 3" xfId="4175" xr:uid="{8D583BFD-52AA-411C-8578-565691E3C44C}"/>
    <cellStyle name="Calculation 3 12 3 2" xfId="43790" xr:uid="{B3F239AA-882F-4084-8E28-3C22FE36B724}"/>
    <cellStyle name="Calculation 3 12 3 2 2" xfId="57889" xr:uid="{E4EB3909-745B-4770-85F0-553F344DB7C2}"/>
    <cellStyle name="Calculation 3 12 3 3" xfId="51107" xr:uid="{E3865047-8C33-401D-9EC1-62A693490735}"/>
    <cellStyle name="Calculation 3 12 4" xfId="39142" xr:uid="{F1D4E3BD-1FD6-483D-BC59-77A1D7784B53}"/>
    <cellStyle name="Calculation 3 12 4 2" xfId="54427" xr:uid="{77FBB5F3-A2A1-41C6-A5E5-A657E5BC9914}"/>
    <cellStyle name="Calculation 3 12 4 3" xfId="47616" xr:uid="{7BB7BF3E-4D9D-43BA-83D3-0010B3C24395}"/>
    <cellStyle name="Calculation 3 12 5" xfId="44636" xr:uid="{AB44EC99-6865-4050-9CC2-6594B5C298B9}"/>
    <cellStyle name="Calculation 3 12 5 2" xfId="52892" xr:uid="{58D3FF78-7DF4-43B3-A2BE-4A728B1363A8}"/>
    <cellStyle name="Calculation 3 12 6" xfId="46008" xr:uid="{44AEBA69-7D62-444F-9898-046D4B4A26C4}"/>
    <cellStyle name="Calculation 3 13" xfId="1920" xr:uid="{2E823801-DCEA-4DFE-B3C6-57E79C1CFBB2}"/>
    <cellStyle name="Calculation 3 13 2" xfId="6235" xr:uid="{AA36A313-6969-4E4B-8C4F-9E8B032669E3}"/>
    <cellStyle name="Calculation 3 13 2 2" xfId="8821" xr:uid="{A83B66C2-CE8F-4199-A30E-7D79FEBDDB68}"/>
    <cellStyle name="Calculation 3 13 2 2 2" xfId="17810" xr:uid="{F8BB6971-2A2F-460B-BC0B-1EA5E61BD458}"/>
    <cellStyle name="Calculation 3 13 2 2 2 2" xfId="40618" xr:uid="{22EC3308-439C-4A35-A833-925D6D44AD66}"/>
    <cellStyle name="Calculation 3 13 2 2 3" xfId="32302" xr:uid="{901FDB67-FA62-4066-ADCD-6F30362A5C47}"/>
    <cellStyle name="Calculation 3 13 2 2 4" xfId="56694" xr:uid="{E999C5F4-6A84-4387-92ED-BBE76E2F9214}"/>
    <cellStyle name="Calculation 3 13 2 3" xfId="11458" xr:uid="{38329BAD-CD34-43C6-B15A-61109EE71164}"/>
    <cellStyle name="Calculation 3 13 2 3 2" xfId="20447" xr:uid="{72787219-2C8D-49DF-A841-35E85444B2EC}"/>
    <cellStyle name="Calculation 3 13 2 3 2 2" xfId="37601" xr:uid="{5201A39F-AFC9-47DD-949D-54A55F70723B}"/>
    <cellStyle name="Calculation 3 13 2 3 3" xfId="36494" xr:uid="{99D60C2B-D4A7-4232-A2F8-7B4007169EBA}"/>
    <cellStyle name="Calculation 3 13 2 4" xfId="15224" xr:uid="{7A4831A5-3ECE-4754-A7D4-5C50C6A72978}"/>
    <cellStyle name="Calculation 3 13 2 4 2" xfId="42831" xr:uid="{EA4FECCC-E2BC-4AB3-B0C3-65169B3492B4}"/>
    <cellStyle name="Calculation 3 13 2 5" xfId="31586" xr:uid="{833DF231-6B13-4891-B60E-31B2D5D6F138}"/>
    <cellStyle name="Calculation 3 13 2 6" xfId="49912" xr:uid="{DFD4DBEE-25E2-496A-87EC-D776B0FF6184}"/>
    <cellStyle name="Calculation 3 13 3" xfId="4357" xr:uid="{3B2F9FBD-5A85-4795-9163-A935ABF449EE}"/>
    <cellStyle name="Calculation 3 13 3 2" xfId="27002" xr:uid="{CF4CBC8E-A7A0-4C4C-86AA-935942ACE40D}"/>
    <cellStyle name="Calculation 3 13 3 2 2" xfId="58419" xr:uid="{B99DEA10-8367-41DF-B77F-9736AA61CE5F}"/>
    <cellStyle name="Calculation 3 13 3 3" xfId="51638" xr:uid="{ACE541BC-59B7-416A-BD16-CAEAF85ACA11}"/>
    <cellStyle name="Calculation 3 13 4" xfId="31652" xr:uid="{4B20D5C9-9E47-44CF-A07C-21E2A410FDA7}"/>
    <cellStyle name="Calculation 3 13 4 2" xfId="54821" xr:uid="{972B0179-9D03-40C2-BB22-D07EF6380C20}"/>
    <cellStyle name="Calculation 3 13 4 3" xfId="48029" xr:uid="{36C9D842-5347-47B5-8ED5-030D05AED882}"/>
    <cellStyle name="Calculation 3 13 5" xfId="44692" xr:uid="{BC64E1A1-07BC-4BEA-A10F-B395146110C2}"/>
    <cellStyle name="Calculation 3 13 5 2" xfId="53121" xr:uid="{760CC641-0C0D-4EBC-A51A-63C45041EFD6}"/>
    <cellStyle name="Calculation 3 13 6" xfId="46415" xr:uid="{12222482-456F-4D7D-B7CF-DD1501CB584D}"/>
    <cellStyle name="Calculation 3 14" xfId="2611" xr:uid="{17274328-2BFB-4A13-A5C2-BCB24AC46730}"/>
    <cellStyle name="Calculation 3 14 2" xfId="6852" xr:uid="{8BEFD5DD-A4BC-47B8-9BF6-A5F5E0AB491D}"/>
    <cellStyle name="Calculation 3 14 2 2" xfId="15841" xr:uid="{E35746E0-8443-4BBE-AF45-6749A44EA06F}"/>
    <cellStyle name="Calculation 3 14 2 2 2" xfId="41744" xr:uid="{9F24297D-7140-4845-9BBE-D96A247EDD0E}"/>
    <cellStyle name="Calculation 3 14 2 2 3" xfId="57096" xr:uid="{24C45C13-28A8-4389-96A6-F3A1982C2327}"/>
    <cellStyle name="Calculation 3 14 2 3" xfId="43454" xr:uid="{7D377DEC-508C-47EC-92CB-BDA412904904}"/>
    <cellStyle name="Calculation 3 14 2 4" xfId="50314" xr:uid="{1C6B6DB8-D524-4EDC-9775-CC1872C2D764}"/>
    <cellStyle name="Calculation 3 14 3" xfId="9422" xr:uid="{2DF98B68-1F33-4063-BFBB-AB9917166CCA}"/>
    <cellStyle name="Calculation 3 14 3 2" xfId="18411" xr:uid="{5D22B2C5-4B96-478A-826B-86B51F42764B}"/>
    <cellStyle name="Calculation 3 14 3 2 2" xfId="38318" xr:uid="{10F7715D-30BA-4742-9719-EDB7F282B921}"/>
    <cellStyle name="Calculation 3 14 3 2 3" xfId="59005" xr:uid="{0AA4897F-6E33-499D-B866-CEDCD6DF0676}"/>
    <cellStyle name="Calculation 3 14 3 3" xfId="23237" xr:uid="{C426B396-05EB-4A5D-AC85-09F1F92A050F}"/>
    <cellStyle name="Calculation 3 14 3 4" xfId="52224" xr:uid="{BAB3F4C5-6606-4D9D-8DCE-F6C7120FED57}"/>
    <cellStyle name="Calculation 3 14 4" xfId="13465" xr:uid="{2E953AA4-7509-4F2A-B1BF-FB47D91FDBE1}"/>
    <cellStyle name="Calculation 3 14 4 2" xfId="29894" xr:uid="{3223B985-8C08-4E1C-B710-DC7A73D6B58F}"/>
    <cellStyle name="Calculation 3 14 4 2 2" xfId="55223" xr:uid="{8E1506E4-6ACD-41F8-9F48-F83B0547FE1A}"/>
    <cellStyle name="Calculation 3 14 4 3" xfId="48431" xr:uid="{527E519D-F795-4963-AF9E-60DCE915910D}"/>
    <cellStyle name="Calculation 3 14 5" xfId="38564" xr:uid="{4244BB31-D044-4EC7-9D49-EF61C83C5165}"/>
    <cellStyle name="Calculation 3 14 5 2" xfId="53509" xr:uid="{4558FA63-2A15-4C60-B8A0-9966A54B76D5}"/>
    <cellStyle name="Calculation 3 14 6" xfId="44769" xr:uid="{D05F8D11-5EAA-4834-B46B-60DE6437D2B2}"/>
    <cellStyle name="Calculation 3 14 7" xfId="46817" xr:uid="{1786D991-ECB4-4EA7-8846-1B71476755EC}"/>
    <cellStyle name="Calculation 3 15" xfId="6503" xr:uid="{6FEF3CD3-552C-40FC-9098-B9CEE020E308}"/>
    <cellStyle name="Calculation 3 15 2" xfId="11726" xr:uid="{F7571FB9-B7B6-4F87-928E-DE42F89F789E}"/>
    <cellStyle name="Calculation 3 15 2 2" xfId="20715" xr:uid="{81642187-1236-4D1F-8674-B825D2007D6C}"/>
    <cellStyle name="Calculation 3 15 2 2 2" xfId="32361" xr:uid="{E7454C35-DC69-48D3-9FFC-A55A5BA35FBD}"/>
    <cellStyle name="Calculation 3 15 2 2 3" xfId="57171" xr:uid="{38746ABB-4653-4622-8F8B-C62F53FAEC99}"/>
    <cellStyle name="Calculation 3 15 2 3" xfId="34371" xr:uid="{5353B185-2DBB-4F58-ADAD-6E83D073757E}"/>
    <cellStyle name="Calculation 3 15 2 4" xfId="50389" xr:uid="{E9438D5C-EC3D-40A6-9EDB-744A0889E8A0}"/>
    <cellStyle name="Calculation 3 15 3" xfId="15492" xr:uid="{D494A0B6-9A9F-4541-88F1-3BDB58C5B72F}"/>
    <cellStyle name="Calculation 3 15 3 2" xfId="23822" xr:uid="{621375B8-1A1E-4BF4-B635-CC3FCFC4EF82}"/>
    <cellStyle name="Calculation 3 15 3 2 2" xfId="58772" xr:uid="{335C1E2D-6723-4171-B39F-9BD2772A751E}"/>
    <cellStyle name="Calculation 3 15 3 3" xfId="51991" xr:uid="{DE45DBE5-0F84-4484-BC56-2B551A66D369}"/>
    <cellStyle name="Calculation 3 15 4" xfId="33765" xr:uid="{03CB2809-CAC8-4888-BA69-932D8733FC1E}"/>
    <cellStyle name="Calculation 3 15 4 2" xfId="57794" xr:uid="{1DE1D68F-8DC2-4ED3-808A-6A14FB6E558A}"/>
    <cellStyle name="Calculation 3 15 4 3" xfId="51012" xr:uid="{5E38D4E5-1083-4D77-97A2-72910E3097FB}"/>
    <cellStyle name="Calculation 3 15 5" xfId="44777" xr:uid="{396AAC55-FBDE-4831-A5F4-FE26AAEBDF0B}"/>
    <cellStyle name="Calculation 3 15 5 2" xfId="55298" xr:uid="{810DE061-F318-4F30-BAD4-F2BA4293BACF}"/>
    <cellStyle name="Calculation 3 15 5 3" xfId="48506" xr:uid="{D1A1AAC3-7B2A-4B43-8035-6F303F0380F3}"/>
    <cellStyle name="Calculation 3 15 6" xfId="53584" xr:uid="{92063AF7-2D7C-431E-ADE8-9D906FE3ED60}"/>
    <cellStyle name="Calculation 3 15 7" xfId="46892" xr:uid="{C5899DD1-565A-4CB5-AB01-56E6BA8463B8}"/>
    <cellStyle name="Calculation 3 16" xfId="9089" xr:uid="{A0478460-EE9E-49C5-B34C-59E28CA52501}"/>
    <cellStyle name="Calculation 3 16 2" xfId="18078" xr:uid="{D9013FE7-E8D9-4B46-BBD6-DAD8C64676A9}"/>
    <cellStyle name="Calculation 3 16 2 2" xfId="23386" xr:uid="{B9B9614A-6B7C-42B7-B795-DB7DC194C902}"/>
    <cellStyle name="Calculation 3 16 2 2 2" xfId="57109" xr:uid="{4F2555FF-0EB0-4811-AF0D-939FBB655381}"/>
    <cellStyle name="Calculation 3 16 2 3" xfId="50327" xr:uid="{0D5B08E2-DD2C-4DDB-AC70-FFD832AE3182}"/>
    <cellStyle name="Calculation 3 16 3" xfId="35839" xr:uid="{232D78D6-4218-4A04-AFDE-9E35FA99D378}"/>
    <cellStyle name="Calculation 3 16 3 2" xfId="58712" xr:uid="{A6D2C8F9-9E6D-48F2-ADDB-97992BEF610B}"/>
    <cellStyle name="Calculation 3 16 3 3" xfId="51931" xr:uid="{5AFF769D-8167-474A-8C9A-A84E681C0626}"/>
    <cellStyle name="Calculation 3 16 4" xfId="44802" xr:uid="{ED1366AB-563A-43D9-ABC7-6BD43EBB19D3}"/>
    <cellStyle name="Calculation 3 16 4 2" xfId="57861" xr:uid="{AAE868C7-C2C2-4B36-8B09-54AA487975EF}"/>
    <cellStyle name="Calculation 3 16 4 3" xfId="51079" xr:uid="{FFD69D4D-2C9B-4D21-802B-6864C4DDCBC7}"/>
    <cellStyle name="Calculation 3 16 5" xfId="48444" xr:uid="{8CABC2C8-1E59-4907-B29A-171557ECC55E}"/>
    <cellStyle name="Calculation 3 16 5 2" xfId="55236" xr:uid="{161E6115-625F-4E0B-BDDC-821E727986D4}"/>
    <cellStyle name="Calculation 3 16 6" xfId="53522" xr:uid="{27DA4C17-9B46-4D10-A2F2-C86FCB1E59C6}"/>
    <cellStyle name="Calculation 3 16 7" xfId="46830" xr:uid="{EA116A8C-B504-4A28-B96A-DEB1A0767343}"/>
    <cellStyle name="Calculation 3 17" xfId="9852" xr:uid="{6262BF79-7F88-491D-B90C-B9154D336AD2}"/>
    <cellStyle name="Calculation 3 17 2" xfId="18841" xr:uid="{CF5DDA14-55AF-4591-9E19-574431B901D1}"/>
    <cellStyle name="Calculation 3 17 2 2" xfId="24643" xr:uid="{55228070-133E-49B6-A17B-840838DE9510}"/>
    <cellStyle name="Calculation 3 17 2 2 2" xfId="57141" xr:uid="{C77B6716-DFF8-4046-84F8-D2A24689A659}"/>
    <cellStyle name="Calculation 3 17 2 3" xfId="50359" xr:uid="{F40B6E0E-F4D0-4374-BDB0-502120939FC1}"/>
    <cellStyle name="Calculation 3 17 3" xfId="40060" xr:uid="{D8E9AD29-3F4A-4343-AFE7-6DB38C4D78D3}"/>
    <cellStyle name="Calculation 3 17 3 2" xfId="58743" xr:uid="{A7F85146-DB71-415C-8EA7-A919D2C53644}"/>
    <cellStyle name="Calculation 3 17 3 3" xfId="51962" xr:uid="{6AA09353-18B3-4504-8B64-F5794852684B}"/>
    <cellStyle name="Calculation 3 17 4" xfId="44849" xr:uid="{A31DAE01-5DE1-47FE-B65C-5EC2C1143030}"/>
    <cellStyle name="Calculation 3 17 4 2" xfId="58452" xr:uid="{3C46C7BD-F1E4-4DDA-8549-6766F3966D7F}"/>
    <cellStyle name="Calculation 3 17 4 3" xfId="51671" xr:uid="{AC2A87E8-059E-490C-A510-D3CF24A67451}"/>
    <cellStyle name="Calculation 3 17 5" xfId="48476" xr:uid="{7757BF7D-28E8-493E-B371-C3B388A24BC2}"/>
    <cellStyle name="Calculation 3 17 5 2" xfId="55268" xr:uid="{E5A2FA9F-4B81-480A-B2EF-846A51AF3AC8}"/>
    <cellStyle name="Calculation 3 17 6" xfId="53554" xr:uid="{94B665B0-1DFF-49AF-B4CC-ED3D89EC5F64}"/>
    <cellStyle name="Calculation 3 17 7" xfId="46862" xr:uid="{7D86DE0D-A688-4B35-9A54-79BCB0761659}"/>
    <cellStyle name="Calculation 3 18" xfId="2207" xr:uid="{1A8A04D3-380D-4746-8F06-A6BAD551F7DB}"/>
    <cellStyle name="Calculation 3 18 2" xfId="37545" xr:uid="{36986B5B-5DA2-41C0-A6CF-D276EDA0414A}"/>
    <cellStyle name="Calculation 3 18 2 2" xfId="57288" xr:uid="{2C0D3FCE-9DE4-4CFB-B203-73DB4195E9F0}"/>
    <cellStyle name="Calculation 3 18 2 3" xfId="50506" xr:uid="{3A6CF5E2-792D-40C9-9BB5-80B155597885}"/>
    <cellStyle name="Calculation 3 18 3" xfId="44881" xr:uid="{47BEC22D-7B2A-4776-B98E-26DA9A22CEA5}"/>
    <cellStyle name="Calculation 3 18 3 2" xfId="58889" xr:uid="{CE0CFACC-D7D8-49C3-A033-C82CD48CE98D}"/>
    <cellStyle name="Calculation 3 18 3 3" xfId="52108" xr:uid="{B0902121-8D66-4628-B693-9F4756815523}"/>
    <cellStyle name="Calculation 3 18 4" xfId="49259" xr:uid="{31B13265-7099-4297-A5D0-010B4F747B35}"/>
    <cellStyle name="Calculation 3 18 4 2" xfId="56041" xr:uid="{1A5F3C37-07DE-4735-A454-527DE4193B54}"/>
    <cellStyle name="Calculation 3 18 5" xfId="48623" xr:uid="{9E28A556-6B51-4473-B4B5-2415EF0E55DA}"/>
    <cellStyle name="Calculation 3 18 5 2" xfId="55412" xr:uid="{EC0998C1-D8E8-49F6-987D-B7DD585A5703}"/>
    <cellStyle name="Calculation 3 18 6" xfId="53698" xr:uid="{C335CF5C-B13B-4E75-B572-74326B43D8C1}"/>
    <cellStyle name="Calculation 3 18 7" xfId="47009" xr:uid="{753D1FAB-B4A8-4B1B-9FA2-84FC0C8E5F60}"/>
    <cellStyle name="Calculation 3 19" xfId="13116" xr:uid="{49C7C744-D62E-40BC-A268-A80EBF522BD6}"/>
    <cellStyle name="Calculation 3 19 2" xfId="32348" xr:uid="{FF2E7694-B912-4AA7-B46B-9264A4A8A37F}"/>
    <cellStyle name="Calculation 3 19 2 2" xfId="57293" xr:uid="{42FAA00B-E90B-4666-A970-A9B19628FA6E}"/>
    <cellStyle name="Calculation 3 19 2 3" xfId="50511" xr:uid="{8D35AE5D-3C5D-4E73-8573-47E59CF485E8}"/>
    <cellStyle name="Calculation 3 19 3" xfId="44906" xr:uid="{9437FFC9-577B-4BE0-92C6-6571013CFF98}"/>
    <cellStyle name="Calculation 3 19 3 2" xfId="58894" xr:uid="{6C2B06C1-B18E-4CF6-9BA1-BCF87483B58E}"/>
    <cellStyle name="Calculation 3 19 3 3" xfId="52113" xr:uid="{E19FCC62-E418-40D3-A792-1A2FA34E2E80}"/>
    <cellStyle name="Calculation 3 19 4" xfId="48903" xr:uid="{220E9AA8-6BEE-4751-ACC7-9FB83F50FD93}"/>
    <cellStyle name="Calculation 3 19 4 2" xfId="55684" xr:uid="{33A72D72-4798-4E18-9AE5-D7A465B30A2E}"/>
    <cellStyle name="Calculation 3 19 5" xfId="48628" xr:uid="{C7D4237F-0C85-4459-A252-7E158079FC23}"/>
    <cellStyle name="Calculation 3 19 5 2" xfId="55417" xr:uid="{07060129-B001-48B3-99DA-0489F6AAB9A1}"/>
    <cellStyle name="Calculation 3 19 6" xfId="53703" xr:uid="{8E548874-EED9-4367-9869-BE7FC668478A}"/>
    <cellStyle name="Calculation 3 19 7" xfId="47014" xr:uid="{F98A16AC-773C-46D7-89C8-1F1052E86752}"/>
    <cellStyle name="Calculation 3 2" xfId="145" xr:uid="{8BA6B92A-FDC7-44BA-BDD7-026F6B82BFAD}"/>
    <cellStyle name="Calculation 3 2 10" xfId="1956" xr:uid="{9887C7A3-3F54-4B07-A826-6BAA3C95FC99}"/>
    <cellStyle name="Calculation 3 2 10 2" xfId="6266" xr:uid="{93E47C2E-543E-4040-BCF0-EE312129D02F}"/>
    <cellStyle name="Calculation 3 2 10 2 2" xfId="8852" xr:uid="{A11ADA46-70F4-4108-BBCB-B7D7CD939A23}"/>
    <cellStyle name="Calculation 3 2 10 2 2 2" xfId="17841" xr:uid="{D8D6848F-8425-4EA2-ABEB-8D6D2346CB05}"/>
    <cellStyle name="Calculation 3 2 10 2 2 2 2" xfId="36125" xr:uid="{04151F49-CCB4-4C98-A84C-B2EE88A7DF7A}"/>
    <cellStyle name="Calculation 3 2 10 2 2 3" xfId="36862" xr:uid="{C2BBF4CD-4FB7-4135-96F8-7219351E5B26}"/>
    <cellStyle name="Calculation 3 2 10 2 3" xfId="11489" xr:uid="{569BFC83-74B5-4623-830D-D9D6A5EB6688}"/>
    <cellStyle name="Calculation 3 2 10 2 3 2" xfId="20478" xr:uid="{7E549546-AA73-4C58-BAD3-2A48D1A1837F}"/>
    <cellStyle name="Calculation 3 2 10 2 3 2 2" xfId="39260" xr:uid="{0AAC60DF-0A75-438C-B656-B97007505536}"/>
    <cellStyle name="Calculation 3 2 10 2 3 3" xfId="41629" xr:uid="{2D8BBA42-6A27-4117-873B-47D012181AE9}"/>
    <cellStyle name="Calculation 3 2 10 2 4" xfId="15255" xr:uid="{F541E3C9-FCF3-4DB8-8468-399A215C67A5}"/>
    <cellStyle name="Calculation 3 2 10 2 4 2" xfId="40298" xr:uid="{AB2CA87F-96C3-4E34-BA23-77D38B559BE8}"/>
    <cellStyle name="Calculation 3 2 10 2 5" xfId="29380" xr:uid="{B2135A55-7F3F-488E-BD70-9A466DB33849}"/>
    <cellStyle name="Calculation 3 2 10 3" xfId="4393" xr:uid="{D426E77D-88EB-43F9-80DF-319C78E997CB}"/>
    <cellStyle name="Calculation 3 2 10 3 2" xfId="28109" xr:uid="{0792F20D-0862-4BC7-B0AC-42E55E3DF32B}"/>
    <cellStyle name="Calculation 3 2 10 4" xfId="30493" xr:uid="{7E226E69-71DE-4CD5-A958-8BDAA7B9A706}"/>
    <cellStyle name="Calculation 3 2 11" xfId="2579" xr:uid="{92384B90-DE37-4A55-8A28-E4D764491791}"/>
    <cellStyle name="Calculation 3 2 11 2" xfId="6820" xr:uid="{F4AE5F33-8777-45E9-8FC5-67FE6A729DE8}"/>
    <cellStyle name="Calculation 3 2 11 2 2" xfId="15809" xr:uid="{2E220E4F-B33D-4BA8-9F1C-D2DABD61CCEF}"/>
    <cellStyle name="Calculation 3 2 11 2 2 2" xfId="31841" xr:uid="{9ED76044-A287-4643-B993-DB68F7351AED}"/>
    <cellStyle name="Calculation 3 2 11 2 3" xfId="37071" xr:uid="{D0FD1C1B-475D-4354-9468-6612663A0201}"/>
    <cellStyle name="Calculation 3 2 11 3" xfId="9390" xr:uid="{2351E102-13CE-46B1-88F5-3D06EA2B378C}"/>
    <cellStyle name="Calculation 3 2 11 3 2" xfId="18379" xr:uid="{D570CABC-2A0D-4117-9243-17DA9645969F}"/>
    <cellStyle name="Calculation 3 2 11 3 2 2" xfId="31358" xr:uid="{4788AE7A-3288-4E56-B3C0-0F4F4EFA16FA}"/>
    <cellStyle name="Calculation 3 2 11 3 3" xfId="43514" xr:uid="{BA52F930-8620-4C60-891B-F0A497C6509A}"/>
    <cellStyle name="Calculation 3 2 11 4" xfId="13433" xr:uid="{5E291322-EC47-45B7-B5C2-0394C159A76B}"/>
    <cellStyle name="Calculation 3 2 11 4 2" xfId="41754" xr:uid="{C598B631-160B-4F53-8DAF-B8D3EB83FACA}"/>
    <cellStyle name="Calculation 3 2 11 5" xfId="31630" xr:uid="{13052CF0-22C8-49F4-8B12-9ACC0F2AB59F}"/>
    <cellStyle name="Calculation 3 2 12" xfId="6601" xr:uid="{94A815D8-7B4D-4354-AD9A-41CF03339623}"/>
    <cellStyle name="Calculation 3 2 12 2" xfId="11809" xr:uid="{B067F2CB-D092-43C7-B011-309FC7EFD4D6}"/>
    <cellStyle name="Calculation 3 2 12 2 2" xfId="20798" xr:uid="{A88F933F-3338-493C-A122-D2CC257911B1}"/>
    <cellStyle name="Calculation 3 2 12 2 2 2" xfId="24931" xr:uid="{504D7B75-1514-4F64-B32B-3560458C727B}"/>
    <cellStyle name="Calculation 3 2 12 2 3" xfId="40215" xr:uid="{6EFA80FD-EFE2-4476-B18A-C08D11FAF4DE}"/>
    <cellStyle name="Calculation 3 2 12 3" xfId="15590" xr:uid="{348F0D78-A996-494C-A1F1-1EAC3244742C}"/>
    <cellStyle name="Calculation 3 2 12 3 2" xfId="33656" xr:uid="{DFE5F580-5021-4AEC-92E4-12FE995161A3}"/>
    <cellStyle name="Calculation 3 2 12 4" xfId="31175" xr:uid="{BFEAE51D-D679-4894-B9DF-30E3605E3115}"/>
    <cellStyle name="Calculation 3 2 13" xfId="9172" xr:uid="{D98E644C-EF03-4EEC-850E-4B89606C4E11}"/>
    <cellStyle name="Calculation 3 2 13 2" xfId="18161" xr:uid="{26F03627-14C0-4F9F-9242-41FEDCD10186}"/>
    <cellStyle name="Calculation 3 2 13 2 2" xfId="34124" xr:uid="{60C78772-5E82-4393-80B3-E527EFD1096E}"/>
    <cellStyle name="Calculation 3 2 13 3" xfId="36882" xr:uid="{45CDAF27-9FFC-439C-81E9-ABA9A9956DE6}"/>
    <cellStyle name="Calculation 3 2 14" xfId="9782" xr:uid="{E995F0A5-B1FB-44E3-B7F3-9FB11F884344}"/>
    <cellStyle name="Calculation 3 2 14 2" xfId="18771" xr:uid="{19E9DCE3-E5D6-4821-8795-A9BEA69AF58B}"/>
    <cellStyle name="Calculation 3 2 14 2 2" xfId="29728" xr:uid="{75009448-6BE3-44E0-A3CE-5CEDA49DD4D4}"/>
    <cellStyle name="Calculation 3 2 14 3" xfId="32200" xr:uid="{F2570B54-0211-44FC-B76F-72B7887DD8E9}"/>
    <cellStyle name="Calculation 3 2 15" xfId="2305" xr:uid="{017BA16D-7203-4D42-A4FF-2FB98E4C09F4}"/>
    <cellStyle name="Calculation 3 2 15 2" xfId="43452" xr:uid="{FEC6DE59-E418-43F3-8F64-9A90DB4E0AC4}"/>
    <cellStyle name="Calculation 3 2 16" xfId="13214" xr:uid="{6549B8D6-49FD-483B-B24D-77889641F62D}"/>
    <cellStyle name="Calculation 3 2 16 2" xfId="35484" xr:uid="{53613D1D-9AA1-4C5D-99AA-311B06C4D476}"/>
    <cellStyle name="Calculation 3 2 17" xfId="33185" xr:uid="{8EB9A6BA-83EA-460E-83F1-4787A31831D9}"/>
    <cellStyle name="Calculation 3 2 18" xfId="44299" xr:uid="{EA57BFB6-EAB4-4C4D-8EBC-0FF52C3866E7}"/>
    <cellStyle name="Calculation 3 2 19" xfId="45522" xr:uid="{4C0F2F13-FBF9-4669-8D34-333C3BC62A1B}"/>
    <cellStyle name="Calculation 3 2 2" xfId="342" xr:uid="{DB69CC47-9857-4447-A9E0-4436A0E109E8}"/>
    <cellStyle name="Calculation 3 2 2 10" xfId="6644" xr:uid="{E1B694E1-48CA-4659-A4B9-0DB2125B4445}"/>
    <cellStyle name="Calculation 3 2 2 10 2" xfId="11850" xr:uid="{2C2935B1-C0D6-4457-BCF3-E55A611CC232}"/>
    <cellStyle name="Calculation 3 2 2 10 2 2" xfId="20839" xr:uid="{6FB0487D-A44C-48D5-B437-CE7BBD210CF5}"/>
    <cellStyle name="Calculation 3 2 2 10 2 2 2" xfId="37962" xr:uid="{45642FAB-5CC7-4288-BD94-130B831FBB77}"/>
    <cellStyle name="Calculation 3 2 2 10 2 3" xfId="33304" xr:uid="{3C23E183-642D-4658-B6C1-74A9ECD40388}"/>
    <cellStyle name="Calculation 3 2 2 10 3" xfId="15633" xr:uid="{22AF5887-E0B5-40E0-BC61-476021742AF1}"/>
    <cellStyle name="Calculation 3 2 2 10 3 2" xfId="41118" xr:uid="{F3F413FF-9CA1-4EA6-82E7-451D7BE77135}"/>
    <cellStyle name="Calculation 3 2 2 10 4" xfId="36179" xr:uid="{AF04A287-C87C-44D5-B5AD-B5E6C0287A3C}"/>
    <cellStyle name="Calculation 3 2 2 11" xfId="9213" xr:uid="{E60DA0C8-AECD-465C-B2E6-0FBCDDCE4279}"/>
    <cellStyle name="Calculation 3 2 2 11 2" xfId="18202" xr:uid="{32EF8342-8AAF-43E6-9AB8-AD31E86DB502}"/>
    <cellStyle name="Calculation 3 2 2 11 2 2" xfId="42897" xr:uid="{1E048F34-FFD8-4002-9FAD-823EE68F0F9F}"/>
    <cellStyle name="Calculation 3 2 2 11 3" xfId="35278" xr:uid="{069FD3C9-65C7-4ED8-AA23-37384FE9C4DA}"/>
    <cellStyle name="Calculation 3 2 2 12" xfId="12709" xr:uid="{CE9E2614-CBA8-48BB-93AA-5CFD7BDEE35F}"/>
    <cellStyle name="Calculation 3 2 2 12 2" xfId="21698" xr:uid="{8943A546-0A8F-4C2A-8433-2FB6CE2416C0}"/>
    <cellStyle name="Calculation 3 2 2 12 2 2" xfId="43820" xr:uid="{5B5971C0-5051-4914-AC5E-E06B760973B9}"/>
    <cellStyle name="Calculation 3 2 2 12 3" xfId="40166" xr:uid="{816AE0EB-678A-4282-992D-C8ABEFB949AC}"/>
    <cellStyle name="Calculation 3 2 2 13" xfId="2348" xr:uid="{2F5044BB-CDF8-46BA-8146-A3C3795E6E58}"/>
    <cellStyle name="Calculation 3 2 2 13 2" xfId="28692" xr:uid="{F640E3DB-1AAB-4181-A38A-31AE32D64F77}"/>
    <cellStyle name="Calculation 3 2 2 14" xfId="13257" xr:uid="{2B9C85AF-663F-4B71-B917-3AD3E52F3B9B}"/>
    <cellStyle name="Calculation 3 2 2 14 2" xfId="24312" xr:uid="{EA752021-9A30-4864-98D3-9C0860601BEF}"/>
    <cellStyle name="Calculation 3 2 2 15" xfId="38414" xr:uid="{1C903C73-55A2-4D58-A248-45A665B432E4}"/>
    <cellStyle name="Calculation 3 2 2 16" xfId="46037" xr:uid="{A5EF29C7-083A-4059-8769-A0199B3E09CE}"/>
    <cellStyle name="Calculation 3 2 2 2" xfId="474" xr:uid="{6B05F64D-65EE-4C2E-9A1B-F3948E7F62A8}"/>
    <cellStyle name="Calculation 3 2 2 2 10" xfId="9338" xr:uid="{2D310E18-AB0D-4F6A-BAAA-B5BB24824578}"/>
    <cellStyle name="Calculation 3 2 2 2 10 2" xfId="18327" xr:uid="{9536225E-350F-4D71-9C67-4EEE4E5F5928}"/>
    <cellStyle name="Calculation 3 2 2 2 10 2 2" xfId="41530" xr:uid="{AB223AD4-2F51-4D33-A134-7A0E8E3DE23A}"/>
    <cellStyle name="Calculation 3 2 2 2 10 3" xfId="28039" xr:uid="{63E6AEA8-3BA2-414A-953B-40F90DCE49DF}"/>
    <cellStyle name="Calculation 3 2 2 2 11" xfId="9805" xr:uid="{E6D344E4-D4A0-492F-B600-0AA828664BBA}"/>
    <cellStyle name="Calculation 3 2 2 2 11 2" xfId="18794" xr:uid="{11FB48D3-56E3-4499-AD41-AEA7B6BF0856}"/>
    <cellStyle name="Calculation 3 2 2 2 11 2 2" xfId="26484" xr:uid="{A3BF519D-A6DF-4D0F-85D0-D081E5F2395A}"/>
    <cellStyle name="Calculation 3 2 2 2 11 3" xfId="42747" xr:uid="{F6DAD29F-386F-4F83-B2A0-28AB796E0656}"/>
    <cellStyle name="Calculation 3 2 2 2 12" xfId="2480" xr:uid="{98EBC606-68C1-4D7E-B3C2-735D145E31C3}"/>
    <cellStyle name="Calculation 3 2 2 2 12 2" xfId="43712" xr:uid="{74EE047F-8EAE-4648-AE11-B5F8108E1EB4}"/>
    <cellStyle name="Calculation 3 2 2 2 13" xfId="13389" xr:uid="{0793C9D4-1AB2-4348-8BBA-ECA00FC71393}"/>
    <cellStyle name="Calculation 3 2 2 2 13 2" xfId="23102" xr:uid="{17309BFC-74AB-4484-9DE8-27EF1557383B}"/>
    <cellStyle name="Calculation 3 2 2 2 14" xfId="37115" xr:uid="{853DCF93-BA1A-4A0D-8A9C-315009DC1F5E}"/>
    <cellStyle name="Calculation 3 2 2 2 15" xfId="49528" xr:uid="{47AE8A12-5D96-4CB2-BDBD-9AD9DE6E3B19}"/>
    <cellStyle name="Calculation 3 2 2 2 2" xfId="823" xr:uid="{361F8B4C-D56B-4C43-8307-8AB52A0F457B}"/>
    <cellStyle name="Calculation 3 2 2 2 2 2" xfId="5192" xr:uid="{C0660C53-29FA-4469-8200-FB5A3AE074A7}"/>
    <cellStyle name="Calculation 3 2 2 2 2 2 2" xfId="7778" xr:uid="{077C8B40-9615-4B8D-B5C3-FCAFA9FE8072}"/>
    <cellStyle name="Calculation 3 2 2 2 2 2 2 2" xfId="16767" xr:uid="{049DF5F0-9B1A-4FE6-93AD-E9B84DD30438}"/>
    <cellStyle name="Calculation 3 2 2 2 2 2 2 2 2" xfId="25533" xr:uid="{2C8D1B3C-9C73-4ED5-8DB2-A0CF25DF6EDD}"/>
    <cellStyle name="Calculation 3 2 2 2 2 2 2 3" xfId="32120" xr:uid="{9B70CADA-AD95-4F05-9495-72AA37DACFF7}"/>
    <cellStyle name="Calculation 3 2 2 2 2 2 3" xfId="10415" xr:uid="{BF480DCF-6218-4DD7-95D1-9A6595254CFF}"/>
    <cellStyle name="Calculation 3 2 2 2 2 2 3 2" xfId="19404" xr:uid="{77A037E5-27D3-4361-ADC2-CCA0B3B09914}"/>
    <cellStyle name="Calculation 3 2 2 2 2 2 3 2 2" xfId="22635" xr:uid="{50042824-8F94-45A1-BFF6-5141F060281D}"/>
    <cellStyle name="Calculation 3 2 2 2 2 2 3 3" xfId="34809" xr:uid="{645A1F9E-D7DD-40A7-AB75-F0DD4D0FD2E7}"/>
    <cellStyle name="Calculation 3 2 2 2 2 2 4" xfId="14181" xr:uid="{15A0D619-A39C-4407-B063-E580EB600BA4}"/>
    <cellStyle name="Calculation 3 2 2 2 2 2 4 2" xfId="43472" xr:uid="{AD7B85BA-DF6B-42CF-8254-90B20EB02723}"/>
    <cellStyle name="Calculation 3 2 2 2 2 2 5" xfId="29743" xr:uid="{CE29BB53-CE87-4271-A45A-D0B041562816}"/>
    <cellStyle name="Calculation 3 2 2 2 2 3" xfId="3260" xr:uid="{CDD8BF13-E5E3-4CC1-A71E-E1B75902F720}"/>
    <cellStyle name="Calculation 3 2 2 2 2 3 2" xfId="24620" xr:uid="{1D1E47F8-6E78-4D76-9DEE-8D08F02DE626}"/>
    <cellStyle name="Calculation 3 2 2 2 2 4" xfId="35804" xr:uid="{6E4AD148-15BE-47E5-BD8B-86975BE1E3B0}"/>
    <cellStyle name="Calculation 3 2 2 2 2 5" xfId="56310" xr:uid="{D5043BBA-E7F8-4D40-AEA0-578C5AEB59FC}"/>
    <cellStyle name="Calculation 3 2 2 2 3" xfId="1168" xr:uid="{B69C925D-D57A-4D15-A941-5398C51A5A4B}"/>
    <cellStyle name="Calculation 3 2 2 2 3 2" xfId="5513" xr:uid="{B8FA061D-32FC-401C-99DB-3077B668F2D5}"/>
    <cellStyle name="Calculation 3 2 2 2 3 2 2" xfId="8099" xr:uid="{B2830023-9EBB-4D74-8776-573BBCC8E267}"/>
    <cellStyle name="Calculation 3 2 2 2 3 2 2 2" xfId="17088" xr:uid="{EC06AC63-EB3E-4D4E-AADB-4D7456ED7A9F}"/>
    <cellStyle name="Calculation 3 2 2 2 3 2 2 2 2" xfId="30029" xr:uid="{12F69EB1-849A-4B8F-BB48-A8DA0108E9E5}"/>
    <cellStyle name="Calculation 3 2 2 2 3 2 2 3" xfId="28852" xr:uid="{4DDE1C3D-B53B-4B53-BEC4-232418F96E5E}"/>
    <cellStyle name="Calculation 3 2 2 2 3 2 3" xfId="10736" xr:uid="{F377F128-85B4-4CF6-8E50-54BC7825B56C}"/>
    <cellStyle name="Calculation 3 2 2 2 3 2 3 2" xfId="19725" xr:uid="{E63C3025-373E-4C6F-A188-916E37B716BC}"/>
    <cellStyle name="Calculation 3 2 2 2 3 2 3 2 2" xfId="23472" xr:uid="{80C19C3A-9C2F-4A1F-A09C-F537E74C926B}"/>
    <cellStyle name="Calculation 3 2 2 2 3 2 3 3" xfId="38889" xr:uid="{7BCB8710-F7FE-4576-A245-25DBC45259B9}"/>
    <cellStyle name="Calculation 3 2 2 2 3 2 4" xfId="14502" xr:uid="{1BDB3783-FD8F-4FAA-8F24-82E1FACB87EE}"/>
    <cellStyle name="Calculation 3 2 2 2 3 2 4 2" xfId="39639" xr:uid="{BE3C6427-EFE9-45C4-AF6B-003E02C37E77}"/>
    <cellStyle name="Calculation 3 2 2 2 3 2 5" xfId="28968" xr:uid="{76FA968B-DF46-4D71-8CF2-D07D433E1336}"/>
    <cellStyle name="Calculation 3 2 2 2 3 3" xfId="3605" xr:uid="{A05E023F-9D00-4993-AD76-7714D9BCF7E8}"/>
    <cellStyle name="Calculation 3 2 2 2 3 3 2" xfId="22986" xr:uid="{A48CE59C-ADB5-418D-A36B-A1ECD9C3D757}"/>
    <cellStyle name="Calculation 3 2 2 2 3 4" xfId="37630" xr:uid="{7B1E80C1-CF1B-49D2-8596-FC9F8DFB929B}"/>
    <cellStyle name="Calculation 3 2 2 2 4" xfId="1512" xr:uid="{6A93BE0C-2188-47E0-9DA8-3AD7703133A5}"/>
    <cellStyle name="Calculation 3 2 2 2 4 2" xfId="5857" xr:uid="{4A21441C-DE56-4AD7-A176-C9A7E5A79E82}"/>
    <cellStyle name="Calculation 3 2 2 2 4 2 2" xfId="8443" xr:uid="{F6D524D8-DE03-4CAC-9C6F-6F2832ACD76F}"/>
    <cellStyle name="Calculation 3 2 2 2 4 2 2 2" xfId="17432" xr:uid="{AB38CD04-60EB-40C1-AE6C-8351C56869A3}"/>
    <cellStyle name="Calculation 3 2 2 2 4 2 2 2 2" xfId="22302" xr:uid="{F707B17B-C27F-4F94-9D91-0D6C82F61296}"/>
    <cellStyle name="Calculation 3 2 2 2 4 2 2 3" xfId="30022" xr:uid="{241A9CE5-2856-430F-9A4F-F6B8E5442D29}"/>
    <cellStyle name="Calculation 3 2 2 2 4 2 3" xfId="11080" xr:uid="{79D00498-C953-4930-AE47-E99745A4D12E}"/>
    <cellStyle name="Calculation 3 2 2 2 4 2 3 2" xfId="20069" xr:uid="{5D36D935-7937-435B-B1BD-0F110C17B1F1}"/>
    <cellStyle name="Calculation 3 2 2 2 4 2 3 2 2" xfId="27574" xr:uid="{1484D087-CCE6-4B86-BF16-7A02D695E054}"/>
    <cellStyle name="Calculation 3 2 2 2 4 2 3 3" xfId="35692" xr:uid="{9A36EDB7-1507-41B0-8591-97507ADFAA66}"/>
    <cellStyle name="Calculation 3 2 2 2 4 2 4" xfId="14846" xr:uid="{D2DBC026-5FA4-43DD-A344-B166ED8B2ACC}"/>
    <cellStyle name="Calculation 3 2 2 2 4 2 4 2" xfId="33555" xr:uid="{FF81B642-EAA0-46D1-A2EC-BCFFE30CD510}"/>
    <cellStyle name="Calculation 3 2 2 2 4 2 5" xfId="30379" xr:uid="{E1D4AF77-A8C5-4702-A3F7-C3DD39FDF5B6}"/>
    <cellStyle name="Calculation 3 2 2 2 4 3" xfId="3949" xr:uid="{98A88E0D-052A-42E5-A73A-FC6E00401DEC}"/>
    <cellStyle name="Calculation 3 2 2 2 4 3 2" xfId="37619" xr:uid="{3C32CC65-05AF-4B7B-8251-FC700EB927DB}"/>
    <cellStyle name="Calculation 3 2 2 2 4 4" xfId="37398" xr:uid="{C0E0979C-CBE2-4960-8F85-DCF979D52B42}"/>
    <cellStyle name="Calculation 3 2 2 2 5" xfId="1903" xr:uid="{AD6F3AEA-F80C-4015-80B7-1892C739EB83}"/>
    <cellStyle name="Calculation 3 2 2 2 5 2" xfId="6219" xr:uid="{A8D0B862-04BC-4A2B-8496-FAE152EC7E74}"/>
    <cellStyle name="Calculation 3 2 2 2 5 2 2" xfId="8805" xr:uid="{0BBA833F-23A2-4539-8E19-451CA191C3C6}"/>
    <cellStyle name="Calculation 3 2 2 2 5 2 2 2" xfId="17794" xr:uid="{BB79A485-D63D-422C-9621-F5F8C4BE305C}"/>
    <cellStyle name="Calculation 3 2 2 2 5 2 2 2 2" xfId="42647" xr:uid="{82C37B97-8C42-4573-993F-9C3AD1C83827}"/>
    <cellStyle name="Calculation 3 2 2 2 5 2 2 3" xfId="37953" xr:uid="{ABBDDE65-8689-4B08-9649-DE29296D9F30}"/>
    <cellStyle name="Calculation 3 2 2 2 5 2 3" xfId="11442" xr:uid="{4FE29E87-8EC9-491D-A451-5B8D5320A833}"/>
    <cellStyle name="Calculation 3 2 2 2 5 2 3 2" xfId="20431" xr:uid="{AC6305AF-8EB9-41B5-B550-836AB8F6C04A}"/>
    <cellStyle name="Calculation 3 2 2 2 5 2 3 2 2" xfId="42898" xr:uid="{EA378663-A48F-4378-9408-EB13698C67B7}"/>
    <cellStyle name="Calculation 3 2 2 2 5 2 3 3" xfId="40532" xr:uid="{B52C4D0A-1628-4239-B97A-04BB8513A29E}"/>
    <cellStyle name="Calculation 3 2 2 2 5 2 4" xfId="15208" xr:uid="{67589AC9-B2AE-4564-81F5-76050495C96E}"/>
    <cellStyle name="Calculation 3 2 2 2 5 2 4 2" xfId="28630" xr:uid="{CD854A2D-E166-4B64-999B-BBE7E86E6716}"/>
    <cellStyle name="Calculation 3 2 2 2 5 2 5" xfId="37012" xr:uid="{AEAC2F0C-E0A9-4BE4-ADD3-225EFAABC2DD}"/>
    <cellStyle name="Calculation 3 2 2 2 5 3" xfId="4340" xr:uid="{94AA687D-4146-4E7F-A1D4-D68B88210FC4}"/>
    <cellStyle name="Calculation 3 2 2 2 5 3 2" xfId="37560" xr:uid="{786156F4-CBA2-4033-966F-EAEE84EA5FB0}"/>
    <cellStyle name="Calculation 3 2 2 2 5 4" xfId="28071" xr:uid="{4EB50264-62A6-48B0-B455-6C6B1277BA7D}"/>
    <cellStyle name="Calculation 3 2 2 2 6" xfId="2131" xr:uid="{71945694-3786-488D-8CCE-59FD60B0B3F6}"/>
    <cellStyle name="Calculation 3 2 2 2 6 2" xfId="6432" xr:uid="{9A8AAD29-5B1D-451F-9467-12C222A04B16}"/>
    <cellStyle name="Calculation 3 2 2 2 6 2 2" xfId="9018" xr:uid="{4FC69134-4AD9-462B-B3A7-38B60AD27108}"/>
    <cellStyle name="Calculation 3 2 2 2 6 2 2 2" xfId="18007" xr:uid="{538047F1-DAC6-49D0-BB9C-5FF5A73E9F1D}"/>
    <cellStyle name="Calculation 3 2 2 2 6 2 2 2 2" xfId="40410" xr:uid="{B16EDA11-EEE3-417B-B104-B270FE8BAB32}"/>
    <cellStyle name="Calculation 3 2 2 2 6 2 2 3" xfId="32501" xr:uid="{6A7CAEF9-B360-4D81-8F15-63E6D05B47B6}"/>
    <cellStyle name="Calculation 3 2 2 2 6 2 3" xfId="11655" xr:uid="{2D46C114-ABB8-4023-BC7A-543695E1583B}"/>
    <cellStyle name="Calculation 3 2 2 2 6 2 3 2" xfId="20644" xr:uid="{C282D7A3-4E1A-413E-A2B0-F423E3767426}"/>
    <cellStyle name="Calculation 3 2 2 2 6 2 3 2 2" xfId="30226" xr:uid="{0064ECE3-DAF4-447E-8999-B1DAF0AAEC1F}"/>
    <cellStyle name="Calculation 3 2 2 2 6 2 3 3" xfId="27609" xr:uid="{72A40900-BB14-40ED-92A1-98C423C3EACB}"/>
    <cellStyle name="Calculation 3 2 2 2 6 2 4" xfId="15421" xr:uid="{B3E4BDCA-CEA0-49F0-9170-E5C9FA6F2209}"/>
    <cellStyle name="Calculation 3 2 2 2 6 2 4 2" xfId="37988" xr:uid="{FF00634A-9756-4CAF-8EFF-1D52A2A358AC}"/>
    <cellStyle name="Calculation 3 2 2 2 6 2 5" xfId="43740" xr:uid="{5A225019-9803-48E4-B866-892E709E2BC5}"/>
    <cellStyle name="Calculation 3 2 2 2 6 3" xfId="4568" xr:uid="{95B4517D-1A49-4570-BBC2-F51DD3392B27}"/>
    <cellStyle name="Calculation 3 2 2 2 6 3 2" xfId="33002" xr:uid="{2374EF90-934C-4540-8923-29AE6B08F6EC}"/>
    <cellStyle name="Calculation 3 2 2 2 6 4" xfId="29758" xr:uid="{DE076B4A-AE19-4C93-A132-63A0F6ABE14F}"/>
    <cellStyle name="Calculation 3 2 2 2 7" xfId="2941" xr:uid="{C2F39C84-F689-420B-88AD-CC82200F788A}"/>
    <cellStyle name="Calculation 3 2 2 2 7 2" xfId="7091" xr:uid="{1F882C02-7247-4B76-8F88-A2CC16A5AAA2}"/>
    <cellStyle name="Calculation 3 2 2 2 7 2 2" xfId="12217" xr:uid="{ACD9958E-D5B6-49D8-BF3B-3DC62AD7C3FE}"/>
    <cellStyle name="Calculation 3 2 2 2 7 2 2 2" xfId="21206" xr:uid="{7843CA09-1FB7-4081-B28E-70E41747F8F7}"/>
    <cellStyle name="Calculation 3 2 2 2 7 2 2 2 2" xfId="36893" xr:uid="{23FF85B9-3D2B-4695-A507-2D58FB2F7026}"/>
    <cellStyle name="Calculation 3 2 2 2 7 2 2 3" xfId="29376" xr:uid="{1E258729-3196-4459-A18F-6D069DD42ED2}"/>
    <cellStyle name="Calculation 3 2 2 2 7 2 3" xfId="13010" xr:uid="{9E886191-6E45-4664-BC6F-71365E265EF3}"/>
    <cellStyle name="Calculation 3 2 2 2 7 2 3 2" xfId="21999" xr:uid="{58641070-EBA2-4E09-908E-77F04F669574}"/>
    <cellStyle name="Calculation 3 2 2 2 7 2 3 2 2" xfId="30756" xr:uid="{750C7054-6F07-4B21-A46B-134D364BD7C5}"/>
    <cellStyle name="Calculation 3 2 2 2 7 2 3 3" xfId="40755" xr:uid="{D96CB409-2894-4726-BEE5-AEC831CC0A99}"/>
    <cellStyle name="Calculation 3 2 2 2 7 2 4" xfId="16080" xr:uid="{0F3CF468-D80A-466F-A289-E4B645729955}"/>
    <cellStyle name="Calculation 3 2 2 2 7 2 4 2" xfId="26023" xr:uid="{BF05B7FD-619B-45C9-B0FE-3E37026AF1E5}"/>
    <cellStyle name="Calculation 3 2 2 2 7 2 5" xfId="36914" xr:uid="{493C42E3-C7E9-4C75-BB9B-C23D7D881FC1}"/>
    <cellStyle name="Calculation 3 2 2 2 7 3" xfId="9654" xr:uid="{94BBD92C-D7CD-4E10-B937-75AE8018D63C}"/>
    <cellStyle name="Calculation 3 2 2 2 7 3 2" xfId="18643" xr:uid="{39CEDB1C-48B3-488A-BD23-D9FE5D18A1E3}"/>
    <cellStyle name="Calculation 3 2 2 2 7 3 2 2" xfId="23321" xr:uid="{AA4991AE-444B-4E95-84DA-1EF5C0D751D8}"/>
    <cellStyle name="Calculation 3 2 2 2 7 3 3" xfId="36555" xr:uid="{61F4ED86-563B-41C0-BD80-0F6AFD911F37}"/>
    <cellStyle name="Calculation 3 2 2 2 7 4" xfId="35017" xr:uid="{D802BE25-521A-405E-8026-1F2708BFE798}"/>
    <cellStyle name="Calculation 3 2 2 2 8" xfId="4868" xr:uid="{96B17D49-1C1F-483E-905A-5B1FDA0B6160}"/>
    <cellStyle name="Calculation 3 2 2 2 8 2" xfId="7454" xr:uid="{B88AC630-9A3C-4302-95D6-58545C20AE8B}"/>
    <cellStyle name="Calculation 3 2 2 2 8 2 2" xfId="16443" xr:uid="{8FF73BCB-FD5D-42B5-B776-39CE8CE4F8E6}"/>
    <cellStyle name="Calculation 3 2 2 2 8 2 2 2" xfId="39572" xr:uid="{C239C8F5-BB19-4F34-B4F6-97916FC2F47A}"/>
    <cellStyle name="Calculation 3 2 2 2 8 2 3" xfId="33180" xr:uid="{C4A8845E-E2A2-44B6-B9B7-240343535198}"/>
    <cellStyle name="Calculation 3 2 2 2 8 3" xfId="10091" xr:uid="{274B68EF-00A6-4C9D-B4BA-744A86A7A703}"/>
    <cellStyle name="Calculation 3 2 2 2 8 3 2" xfId="19080" xr:uid="{2436E5A5-615E-41C1-98CE-CF3B92BBF646}"/>
    <cellStyle name="Calculation 3 2 2 2 8 3 2 2" xfId="24334" xr:uid="{9425BF80-E224-4274-B4EC-077E7C77B485}"/>
    <cellStyle name="Calculation 3 2 2 2 8 3 3" xfId="34803" xr:uid="{4109C8C3-EB40-41E9-8A75-782807173F4E}"/>
    <cellStyle name="Calculation 3 2 2 2 8 4" xfId="13857" xr:uid="{35397732-C5B3-4644-B224-18C96865FBF5}"/>
    <cellStyle name="Calculation 3 2 2 2 8 4 2" xfId="24149" xr:uid="{1A71A0C0-97C8-4684-9F73-829C4C2DE6B5}"/>
    <cellStyle name="Calculation 3 2 2 2 8 5" xfId="25135" xr:uid="{A1B19D61-9F6A-4DBB-B3B6-7DF77C358E1F}"/>
    <cellStyle name="Calculation 3 2 2 2 9" xfId="6776" xr:uid="{398D2E1B-E6D8-41D5-A503-B880571848B2}"/>
    <cellStyle name="Calculation 3 2 2 2 9 2" xfId="11975" xr:uid="{B0D27FBA-ECA3-494D-B31C-C48D97053A70}"/>
    <cellStyle name="Calculation 3 2 2 2 9 2 2" xfId="20964" xr:uid="{9D3CD007-D9BB-4B99-B4BC-21A5D43C816E}"/>
    <cellStyle name="Calculation 3 2 2 2 9 2 2 2" xfId="27610" xr:uid="{CF9C0D7D-6467-4A02-B4B2-C5A64AA998B5}"/>
    <cellStyle name="Calculation 3 2 2 2 9 2 3" xfId="26434" xr:uid="{4226206A-0664-4ECE-96D5-FBCE759B91E9}"/>
    <cellStyle name="Calculation 3 2 2 2 9 3" xfId="15765" xr:uid="{A6D70AC2-B806-4152-9BCF-44C16F93E8EB}"/>
    <cellStyle name="Calculation 3 2 2 2 9 3 2" xfId="38293" xr:uid="{B8F14208-E4AD-4FBA-8313-D7FA7E28FF20}"/>
    <cellStyle name="Calculation 3 2 2 2 9 4" xfId="25355" xr:uid="{3D78BBD6-92AE-4FD4-B097-D398BABB5599}"/>
    <cellStyle name="Calculation 3 2 2 3" xfId="691" xr:uid="{7E27D069-67B1-4365-83F9-3468E9C0B38D}"/>
    <cellStyle name="Calculation 3 2 2 3 2" xfId="5067" xr:uid="{8E96120C-0BD9-4BE6-8C80-E91691F14577}"/>
    <cellStyle name="Calculation 3 2 2 3 2 2" xfId="7653" xr:uid="{D6449D56-5178-41FE-ADFD-8B410B7C4169}"/>
    <cellStyle name="Calculation 3 2 2 3 2 2 2" xfId="16642" xr:uid="{FB6B167A-ADDE-49B9-A17E-3163E3228494}"/>
    <cellStyle name="Calculation 3 2 2 3 2 2 2 2" xfId="32369" xr:uid="{CF499C40-D535-4F31-9815-BA5C87C2F376}"/>
    <cellStyle name="Calculation 3 2 2 3 2 2 3" xfId="33486" xr:uid="{F9A2199E-78DC-4C61-9560-A225C8820C93}"/>
    <cellStyle name="Calculation 3 2 2 3 2 3" xfId="10290" xr:uid="{FD1054E5-2AAE-4645-B583-E664B501210D}"/>
    <cellStyle name="Calculation 3 2 2 3 2 3 2" xfId="19279" xr:uid="{1993BAAD-CAF8-4977-9BEB-49F4197FB4A5}"/>
    <cellStyle name="Calculation 3 2 2 3 2 3 2 2" xfId="25781" xr:uid="{6EC53A29-57AC-478E-857D-45AC6B7B2E1E}"/>
    <cellStyle name="Calculation 3 2 2 3 2 3 3" xfId="22339" xr:uid="{EBF1D800-9304-4B3D-909F-5D8A9C394335}"/>
    <cellStyle name="Calculation 3 2 2 3 2 4" xfId="14056" xr:uid="{182106FF-4C7A-407A-9C20-86C2F75DF0A9}"/>
    <cellStyle name="Calculation 3 2 2 3 2 4 2" xfId="22598" xr:uid="{722766A3-F26E-4876-94E9-EA151AC4F7C2}"/>
    <cellStyle name="Calculation 3 2 2 3 2 5" xfId="42104" xr:uid="{AE67F4E5-7CD7-450D-B1EB-83A045E4EFB9}"/>
    <cellStyle name="Calculation 3 2 2 3 2 6" xfId="58508" xr:uid="{2AEECB90-28FA-4E87-9F4B-390E4B750D64}"/>
    <cellStyle name="Calculation 3 2 2 3 3" xfId="3128" xr:uid="{00C2CE13-0EE9-4000-9C8E-C9A696440553}"/>
    <cellStyle name="Calculation 3 2 2 3 3 2" xfId="38398" xr:uid="{8F8411DD-B990-4A25-BF99-434911D089B2}"/>
    <cellStyle name="Calculation 3 2 2 3 4" xfId="37930" xr:uid="{17D5770C-AD49-4AD5-B0C9-B7F5777A9096}"/>
    <cellStyle name="Calculation 3 2 2 3 5" xfId="51727" xr:uid="{5BB57699-D1C9-4CDB-A49D-78546B950A79}"/>
    <cellStyle name="Calculation 3 2 2 4" xfId="1036" xr:uid="{A02379E1-F297-459A-BDE0-47C5050756BB}"/>
    <cellStyle name="Calculation 3 2 2 4 2" xfId="5388" xr:uid="{6DC60100-9076-4DEF-84C5-8F5A3387BDFC}"/>
    <cellStyle name="Calculation 3 2 2 4 2 2" xfId="7974" xr:uid="{3D6032F6-0C0A-402B-8860-B2F4DA722F34}"/>
    <cellStyle name="Calculation 3 2 2 4 2 2 2" xfId="16963" xr:uid="{CA3CF5D1-E11C-402C-A8BB-9521239ADBA2}"/>
    <cellStyle name="Calculation 3 2 2 4 2 2 2 2" xfId="33858" xr:uid="{9BF8452F-3DA3-48FC-A63F-79B975903D1B}"/>
    <cellStyle name="Calculation 3 2 2 4 2 2 3" xfId="31387" xr:uid="{41F93824-D43E-40C2-8ED1-F51265C1EBE6}"/>
    <cellStyle name="Calculation 3 2 2 4 2 3" xfId="10611" xr:uid="{1D9BD5A7-3D79-4F4E-95CF-9CCB04F76A56}"/>
    <cellStyle name="Calculation 3 2 2 4 2 3 2" xfId="19600" xr:uid="{C7A5B00E-B888-473D-9807-B48CF9FC5CA7}"/>
    <cellStyle name="Calculation 3 2 2 4 2 3 2 2" xfId="35200" xr:uid="{05F5028D-0F7B-4B63-9A48-C1E4F5AD3562}"/>
    <cellStyle name="Calculation 3 2 2 4 2 3 3" xfId="38753" xr:uid="{1E126D7B-B1E2-4CAF-A421-2BB6046C3A05}"/>
    <cellStyle name="Calculation 3 2 2 4 2 4" xfId="14377" xr:uid="{606197ED-A11F-4861-BD0F-80120BEB1489}"/>
    <cellStyle name="Calculation 3 2 2 4 2 4 2" xfId="44022" xr:uid="{6E4299FB-9453-4E1F-AD1A-AADFF223E92D}"/>
    <cellStyle name="Calculation 3 2 2 4 2 5" xfId="43208" xr:uid="{CBA8F2E3-BFB1-47BF-92FB-CDE3F36B6CDB}"/>
    <cellStyle name="Calculation 3 2 2 4 2 6" xfId="54455" xr:uid="{42CA68CA-22C9-4922-B71B-13207E729F31}"/>
    <cellStyle name="Calculation 3 2 2 4 3" xfId="3473" xr:uid="{77CD0BAC-FF04-41E2-921B-EB9E12E456F1}"/>
    <cellStyle name="Calculation 3 2 2 4 3 2" xfId="27595" xr:uid="{3D1F6055-D61A-40F1-BEB2-C9F1A2B0C0E1}"/>
    <cellStyle name="Calculation 3 2 2 4 4" xfId="27515" xr:uid="{C5AA2F50-2D89-4FFF-9DD7-0A821A3B67A7}"/>
    <cellStyle name="Calculation 3 2 2 4 5" xfId="47645" xr:uid="{F109B6C1-FE48-4138-AAC8-62C66DCCEE21}"/>
    <cellStyle name="Calculation 3 2 2 5" xfId="1380" xr:uid="{3A670CD4-00FF-4A31-8D73-D1D69113D242}"/>
    <cellStyle name="Calculation 3 2 2 5 2" xfId="5725" xr:uid="{8B236B2A-B965-4E9F-87F6-90E4B2F260BF}"/>
    <cellStyle name="Calculation 3 2 2 5 2 2" xfId="8311" xr:uid="{EC13E278-A888-4A2D-9E29-BC7220750572}"/>
    <cellStyle name="Calculation 3 2 2 5 2 2 2" xfId="17300" xr:uid="{5CFD0410-FE07-4678-BB30-609F9F6B1F7F}"/>
    <cellStyle name="Calculation 3 2 2 5 2 2 2 2" xfId="30405" xr:uid="{691F6BD5-53D5-4CD5-9EB6-CAF99E2E90AB}"/>
    <cellStyle name="Calculation 3 2 2 5 2 2 3" xfId="23621" xr:uid="{D390F06F-3FFE-4BAC-931F-7AB29A13A1B3}"/>
    <cellStyle name="Calculation 3 2 2 5 2 3" xfId="10948" xr:uid="{3390D5DD-AD16-4A2C-8730-38B7396C32D9}"/>
    <cellStyle name="Calculation 3 2 2 5 2 3 2" xfId="19937" xr:uid="{25D813F1-8D16-4689-A152-20DCA1478113}"/>
    <cellStyle name="Calculation 3 2 2 5 2 3 2 2" xfId="34111" xr:uid="{0D755780-F9DA-4772-91A6-7EE9A1366581}"/>
    <cellStyle name="Calculation 3 2 2 5 2 3 3" xfId="38956" xr:uid="{DFE96762-687B-41CD-8394-834ADC8A6505}"/>
    <cellStyle name="Calculation 3 2 2 5 2 4" xfId="14714" xr:uid="{9C911CFF-10CF-4CA0-8BF1-A2079B3E0A75}"/>
    <cellStyle name="Calculation 3 2 2 5 2 4 2" xfId="33643" xr:uid="{736096DF-542A-40BC-9B15-38B0B98A26DD}"/>
    <cellStyle name="Calculation 3 2 2 5 2 5" xfId="24987" xr:uid="{ECCD2B93-2521-488E-A29F-BE53A3F63D8D}"/>
    <cellStyle name="Calculation 3 2 2 5 3" xfId="3817" xr:uid="{44128DC6-9A5D-4E30-8068-12C575028CAE}"/>
    <cellStyle name="Calculation 3 2 2 5 3 2" xfId="27761" xr:uid="{D4F1DB38-7D93-4992-B267-9FE44093B9D7}"/>
    <cellStyle name="Calculation 3 2 2 5 4" xfId="39917" xr:uid="{A401E7AC-66F2-477C-B70A-4ED4E3467CDA}"/>
    <cellStyle name="Calculation 3 2 2 5 5" xfId="52911" xr:uid="{B5B845EC-3E79-4123-8E9A-25250F934E1E}"/>
    <cellStyle name="Calculation 3 2 2 6" xfId="1716" xr:uid="{A4883A69-1C90-49E5-A11D-6A62E478C446}"/>
    <cellStyle name="Calculation 3 2 2 6 2" xfId="6042" xr:uid="{D60F266F-32F9-4F95-A41C-7BA4C265C570}"/>
    <cellStyle name="Calculation 3 2 2 6 2 2" xfId="8628" xr:uid="{BAACA752-2AD4-4141-9C58-0CB50A3DA080}"/>
    <cellStyle name="Calculation 3 2 2 6 2 2 2" xfId="17617" xr:uid="{B40E5153-81F6-4E5B-B5B2-2A671018B16F}"/>
    <cellStyle name="Calculation 3 2 2 6 2 2 2 2" xfId="35436" xr:uid="{98123EC0-CD96-4049-BC34-31B369ED45B9}"/>
    <cellStyle name="Calculation 3 2 2 6 2 2 3" xfId="43416" xr:uid="{6B5F6676-4990-44A3-947F-583037B7685E}"/>
    <cellStyle name="Calculation 3 2 2 6 2 3" xfId="11265" xr:uid="{8F1EE7EE-7E5A-46DC-9707-1D3B7C56DB2E}"/>
    <cellStyle name="Calculation 3 2 2 6 2 3 2" xfId="20254" xr:uid="{722E8303-E8CB-4BAE-A833-6E0B34B88044}"/>
    <cellStyle name="Calculation 3 2 2 6 2 3 2 2" xfId="26399" xr:uid="{365F5B7A-8004-4D05-957A-9DA9EA05C3B2}"/>
    <cellStyle name="Calculation 3 2 2 6 2 3 3" xfId="26519" xr:uid="{0A10B128-2A35-4D23-A286-46DDA12415A5}"/>
    <cellStyle name="Calculation 3 2 2 6 2 4" xfId="15031" xr:uid="{79C06DAB-6EB1-41E4-9324-E1E4DC955095}"/>
    <cellStyle name="Calculation 3 2 2 6 2 4 2" xfId="36455" xr:uid="{03946B69-0116-430E-BC9D-7D8F85D1B8AF}"/>
    <cellStyle name="Calculation 3 2 2 6 2 5" xfId="34882" xr:uid="{71BD761D-A08F-44F2-A565-31E414E5ECD9}"/>
    <cellStyle name="Calculation 3 2 2 6 3" xfId="4153" xr:uid="{3F525630-BF4F-486B-B3B0-814F0337B645}"/>
    <cellStyle name="Calculation 3 2 2 6 3 2" xfId="35704" xr:uid="{BDF7985E-B867-40FE-96FF-1125D0A321B1}"/>
    <cellStyle name="Calculation 3 2 2 6 4" xfId="38669" xr:uid="{8B6A7D7E-9A5D-4EEB-B7B8-F3A55641694F}"/>
    <cellStyle name="Calculation 3 2 2 7" xfId="1999" xr:uid="{E8774E93-673B-43CB-8F21-8FC2D0E0B83C}"/>
    <cellStyle name="Calculation 3 2 2 7 2" xfId="6307" xr:uid="{17E54284-D288-4FBC-AC35-933B20ED993A}"/>
    <cellStyle name="Calculation 3 2 2 7 2 2" xfId="8893" xr:uid="{6EF7132A-8958-4788-A113-3C5758262025}"/>
    <cellStyle name="Calculation 3 2 2 7 2 2 2" xfId="17882" xr:uid="{A848C1B4-AD32-4E19-BF64-E5B926615983}"/>
    <cellStyle name="Calculation 3 2 2 7 2 2 2 2" xfId="23789" xr:uid="{70354246-B1F7-4BF5-ACC4-9F358819B45D}"/>
    <cellStyle name="Calculation 3 2 2 7 2 2 3" xfId="35254" xr:uid="{F7E9A5CB-3591-4011-BD72-11B02A88C2A4}"/>
    <cellStyle name="Calculation 3 2 2 7 2 3" xfId="11530" xr:uid="{CBF5E59F-3426-4AC5-A47C-5207D0002630}"/>
    <cellStyle name="Calculation 3 2 2 7 2 3 2" xfId="20519" xr:uid="{E14DDEA4-6263-4541-9ED6-6BCA0B0901BC}"/>
    <cellStyle name="Calculation 3 2 2 7 2 3 2 2" xfId="28313" xr:uid="{D6349A4A-5815-461E-925A-4E8B51A8D7F4}"/>
    <cellStyle name="Calculation 3 2 2 7 2 3 3" xfId="39987" xr:uid="{CB2C2A7A-C076-4CF1-B1F8-DE2A840AEF4A}"/>
    <cellStyle name="Calculation 3 2 2 7 2 4" xfId="15296" xr:uid="{4391B75F-D28A-4889-8FAC-68FF45F5A533}"/>
    <cellStyle name="Calculation 3 2 2 7 2 4 2" xfId="42014" xr:uid="{67751821-462D-43D0-96F3-BA940654465F}"/>
    <cellStyle name="Calculation 3 2 2 7 2 5" xfId="37884" xr:uid="{8010878D-5C4E-4B91-ADFD-9D3685BDD054}"/>
    <cellStyle name="Calculation 3 2 2 7 3" xfId="4436" xr:uid="{B380D0D6-728D-4004-81C0-7A4B3BA35FD7}"/>
    <cellStyle name="Calculation 3 2 2 7 3 2" xfId="22322" xr:uid="{CD2BBD3D-A58F-4CE3-B880-CC3ED6E7096F}"/>
    <cellStyle name="Calculation 3 2 2 7 4" xfId="26935" xr:uid="{A4B041B2-066C-47F0-867B-FC7AF2E4A4D5}"/>
    <cellStyle name="Calculation 3 2 2 8" xfId="2810" xr:uid="{F9662A7E-8FAB-4B7A-9922-B775855C018A}"/>
    <cellStyle name="Calculation 3 2 2 8 2" xfId="6960" xr:uid="{C58EF7F3-CF7C-4616-B4FB-3AA662AAEAE3}"/>
    <cellStyle name="Calculation 3 2 2 8 2 2" xfId="12089" xr:uid="{5E63F14F-446C-4D5A-878A-F545D7C99E28}"/>
    <cellStyle name="Calculation 3 2 2 8 2 2 2" xfId="21078" xr:uid="{2C4DBB3B-58C4-4FC0-A996-6E33EF6B586C}"/>
    <cellStyle name="Calculation 3 2 2 8 2 2 2 2" xfId="30112" xr:uid="{91240AEE-A17F-4419-8DBC-845DED01C0FE}"/>
    <cellStyle name="Calculation 3 2 2 8 2 2 3" xfId="31016" xr:uid="{3F4CE243-FD07-4E1D-BEBC-96B42CE56B3A}"/>
    <cellStyle name="Calculation 3 2 2 8 2 3" xfId="12910" xr:uid="{373DB6CF-78B7-409C-B989-91F438DD6D6E}"/>
    <cellStyle name="Calculation 3 2 2 8 2 3 2" xfId="21899" xr:uid="{F7CB2524-2E6A-4811-AF0A-1B109B8B8248}"/>
    <cellStyle name="Calculation 3 2 2 8 2 3 2 2" xfId="35710" xr:uid="{7187AC2C-F006-4C9E-A668-812D734FE071}"/>
    <cellStyle name="Calculation 3 2 2 8 2 3 3" xfId="40855" xr:uid="{6413B18C-0120-40CC-A501-A601B49052F8}"/>
    <cellStyle name="Calculation 3 2 2 8 2 4" xfId="15949" xr:uid="{A8FB0578-8224-4FA6-8C27-CCDF1D2B0F13}"/>
    <cellStyle name="Calculation 3 2 2 8 2 4 2" xfId="43556" xr:uid="{802841A1-EE26-40BC-B5E8-4E47D34DB3DD}"/>
    <cellStyle name="Calculation 3 2 2 8 2 5" xfId="40867" xr:uid="{82BAC46E-F7A3-4BE7-9B75-816B11196B25}"/>
    <cellStyle name="Calculation 3 2 2 8 3" xfId="9523" xr:uid="{5702BC32-EFCF-4DFB-B8DE-BF8EE8FA786E}"/>
    <cellStyle name="Calculation 3 2 2 8 3 2" xfId="18512" xr:uid="{B5C1B00F-7AA3-4982-B52D-6D6F25EAEF09}"/>
    <cellStyle name="Calculation 3 2 2 8 3 2 2" xfId="24541" xr:uid="{C463229E-8770-4DAC-AE9C-9D3D8E37444E}"/>
    <cellStyle name="Calculation 3 2 2 8 3 3" xfId="35501" xr:uid="{98FE9112-8218-48E9-B3D9-BE5DBF194C14}"/>
    <cellStyle name="Calculation 3 2 2 8 4" xfId="38007" xr:uid="{2FA425A9-F361-4AF0-8C7C-DBA630E51AE2}"/>
    <cellStyle name="Calculation 3 2 2 9" xfId="4743" xr:uid="{4C474AB2-4B83-44AF-9362-01F1D7BF9BA7}"/>
    <cellStyle name="Calculation 3 2 2 9 2" xfId="7329" xr:uid="{049B8FFD-0940-45E2-AD81-B693BFCEF74A}"/>
    <cellStyle name="Calculation 3 2 2 9 2 2" xfId="16318" xr:uid="{677B823F-73FC-4D05-8A8B-77D47F0732C7}"/>
    <cellStyle name="Calculation 3 2 2 9 2 2 2" xfId="43532" xr:uid="{3C5C2230-B9C0-45AC-9369-CF1EF98493DC}"/>
    <cellStyle name="Calculation 3 2 2 9 2 3" xfId="26869" xr:uid="{C7053646-FF3A-41F5-A806-151BD9E3EE32}"/>
    <cellStyle name="Calculation 3 2 2 9 3" xfId="9966" xr:uid="{A64E01E0-2A78-4C37-B0E6-0954B820A1A7}"/>
    <cellStyle name="Calculation 3 2 2 9 3 2" xfId="18955" xr:uid="{8D0FAC46-251C-44F5-9D40-AEB5CC5CDA91}"/>
    <cellStyle name="Calculation 3 2 2 9 3 2 2" xfId="43661" xr:uid="{96C74AF1-45F8-409B-969C-EE8C093D8E1B}"/>
    <cellStyle name="Calculation 3 2 2 9 3 3" xfId="22343" xr:uid="{9AF6EE0F-84CB-4395-BB3E-0627285E31B4}"/>
    <cellStyle name="Calculation 3 2 2 9 4" xfId="13732" xr:uid="{576CBA58-9544-4501-81FA-17654C65D754}"/>
    <cellStyle name="Calculation 3 2 2 9 4 2" xfId="40427" xr:uid="{54149F69-561F-4954-B36D-CF99655E2F77}"/>
    <cellStyle name="Calculation 3 2 2 9 5" xfId="35803" xr:uid="{A4188380-1EB9-47CE-8079-7952A1863A48}"/>
    <cellStyle name="Calculation 3 2 3" xfId="432" xr:uid="{835DF2E6-B7C3-4400-AD98-5EDA392CB819}"/>
    <cellStyle name="Calculation 3 2 3 10" xfId="9297" xr:uid="{D2E509B6-DB64-47DB-93E4-38E1B43F5964}"/>
    <cellStyle name="Calculation 3 2 3 10 2" xfId="18286" xr:uid="{B8E2CBFA-3E7A-408C-BEA2-24891EE29005}"/>
    <cellStyle name="Calculation 3 2 3 10 2 2" xfId="30296" xr:uid="{95555F75-9089-4E19-86F0-A541C044CA05}"/>
    <cellStyle name="Calculation 3 2 3 10 3" xfId="43901" xr:uid="{D6E8FB4C-4E0E-4CB0-A6B4-1ED8D2462424}"/>
    <cellStyle name="Calculation 3 2 3 11" xfId="12760" xr:uid="{6B8B6785-D4B4-4F67-BB48-19FF7D1CB63F}"/>
    <cellStyle name="Calculation 3 2 3 11 2" xfId="21749" xr:uid="{EBA2993D-B443-42A0-8A36-F6329228BDCF}"/>
    <cellStyle name="Calculation 3 2 3 11 2 2" xfId="32059" xr:uid="{D075D830-F384-4679-BE81-D280D4714724}"/>
    <cellStyle name="Calculation 3 2 3 11 3" xfId="27960" xr:uid="{5578FBDF-BD17-4A71-BE63-5A2C34F79A07}"/>
    <cellStyle name="Calculation 3 2 3 12" xfId="2438" xr:uid="{5CCD5FDD-BA0B-42C9-9F87-4F6097BFA1AA}"/>
    <cellStyle name="Calculation 3 2 3 12 2" xfId="22957" xr:uid="{A09AC314-3768-487D-9F3C-DD2469329515}"/>
    <cellStyle name="Calculation 3 2 3 13" xfId="13347" xr:uid="{EE08D71F-719C-426D-86F4-8173F9D89174}"/>
    <cellStyle name="Calculation 3 2 3 13 2" xfId="37036" xr:uid="{07FC8935-A389-4314-8001-BA953A04878C}"/>
    <cellStyle name="Calculation 3 2 3 14" xfId="39095" xr:uid="{24F65442-399B-43C1-984C-F18A2ABF4B3D}"/>
    <cellStyle name="Calculation 3 2 3 15" xfId="46439" xr:uid="{F7F54A26-DFBA-4701-AF95-4FBAB62DEAB1}"/>
    <cellStyle name="Calculation 3 2 3 2" xfId="781" xr:uid="{4B58D074-5F2A-4AEC-A779-2E4DF08F4F17}"/>
    <cellStyle name="Calculation 3 2 3 2 2" xfId="5151" xr:uid="{4883E26D-C3FE-4847-8F6F-CB8335EF8EB3}"/>
    <cellStyle name="Calculation 3 2 3 2 2 2" xfId="7737" xr:uid="{EE48761B-8E03-4D91-89A7-A5BFEB282BFE}"/>
    <cellStyle name="Calculation 3 2 3 2 2 2 2" xfId="16726" xr:uid="{BA4475D0-6F3E-4B8C-AEC0-4BAB9A52D967}"/>
    <cellStyle name="Calculation 3 2 3 2 2 2 2 2" xfId="32925" xr:uid="{E571C0E9-6AD5-439F-BEDE-AF07D3E43A11}"/>
    <cellStyle name="Calculation 3 2 3 2 2 2 3" xfId="43398" xr:uid="{AEC0D13F-936F-4DBE-A76E-923BEA2F90AA}"/>
    <cellStyle name="Calculation 3 2 3 2 2 3" xfId="10374" xr:uid="{576C43D3-E185-477F-B9C0-A980059F4697}"/>
    <cellStyle name="Calculation 3 2 3 2 2 3 2" xfId="19363" xr:uid="{19F6F1CE-640E-4B8D-9EC0-9BC3E349E8A3}"/>
    <cellStyle name="Calculation 3 2 3 2 2 3 2 2" xfId="26873" xr:uid="{D76F04FF-DBF3-4DC5-B64A-0432263A52F9}"/>
    <cellStyle name="Calculation 3 2 3 2 2 3 3" xfId="39840" xr:uid="{F55BC769-099B-4EC2-B7D5-88CE78FB0396}"/>
    <cellStyle name="Calculation 3 2 3 2 2 4" xfId="14140" xr:uid="{455A203D-A821-479D-9EE8-B6FAAB77C20D}"/>
    <cellStyle name="Calculation 3 2 3 2 2 4 2" xfId="42586" xr:uid="{6A98B514-EC54-43CA-8A27-C1802790555C}"/>
    <cellStyle name="Calculation 3 2 3 2 2 5" xfId="29773" xr:uid="{982C08D2-F6F5-4EBD-8E14-A705BCE3EB62}"/>
    <cellStyle name="Calculation 3 2 3 2 2 6" xfId="56718" xr:uid="{04C6A11B-1663-41FB-B115-C308C507544C}"/>
    <cellStyle name="Calculation 3 2 3 2 3" xfId="3218" xr:uid="{EC0A9B16-DF6A-4B64-83B6-E33428596DA3}"/>
    <cellStyle name="Calculation 3 2 3 2 3 2" xfId="26752" xr:uid="{CF31E88A-7058-4F97-AEAA-898FCDD48F02}"/>
    <cellStyle name="Calculation 3 2 3 2 4" xfId="31793" xr:uid="{6D931952-76EE-46C6-876C-3E395B1E5379}"/>
    <cellStyle name="Calculation 3 2 3 2 5" xfId="49936" xr:uid="{6455399B-1AEB-4B02-9C47-C8143DA940BE}"/>
    <cellStyle name="Calculation 3 2 3 3" xfId="1126" xr:uid="{1363BA9D-444A-45B1-8EF0-F53581BA859C}"/>
    <cellStyle name="Calculation 3 2 3 3 2" xfId="5472" xr:uid="{11DD04CE-D146-4571-9264-07B0A898D2F5}"/>
    <cellStyle name="Calculation 3 2 3 3 2 2" xfId="8058" xr:uid="{59B30206-27A3-4FA9-83E4-B9B469A881F3}"/>
    <cellStyle name="Calculation 3 2 3 3 2 2 2" xfId="17047" xr:uid="{3F322DA5-4EE9-4949-9AFD-DFB06EC15F00}"/>
    <cellStyle name="Calculation 3 2 3 3 2 2 2 2" xfId="27775" xr:uid="{77789B90-36F7-41FA-A626-A61869706B9D}"/>
    <cellStyle name="Calculation 3 2 3 3 2 2 3" xfId="24403" xr:uid="{A9498F57-0B4D-4120-8D83-86EF45AD1770}"/>
    <cellStyle name="Calculation 3 2 3 3 2 3" xfId="10695" xr:uid="{37EB4546-5410-4394-88F8-E40735F85DB2}"/>
    <cellStyle name="Calculation 3 2 3 3 2 3 2" xfId="19684" xr:uid="{B6DED13B-C125-4DCD-8FBC-0A0A732B13E9}"/>
    <cellStyle name="Calculation 3 2 3 3 2 3 2 2" xfId="28803" xr:uid="{F50F0F1A-B8B1-43B3-88F3-7D30BA0432C0}"/>
    <cellStyle name="Calculation 3 2 3 3 2 3 3" xfId="41691" xr:uid="{0DFA5978-88F6-4D76-B67F-CF6065926A24}"/>
    <cellStyle name="Calculation 3 2 3 3 2 4" xfId="14461" xr:uid="{1E19FECB-57DB-4449-8A94-4539F703D44C}"/>
    <cellStyle name="Calculation 3 2 3 3 2 4 2" xfId="33835" xr:uid="{3CF1BC55-7A20-4567-8E6C-727229253BE3}"/>
    <cellStyle name="Calculation 3 2 3 3 2 5" xfId="36725" xr:uid="{372E7DE2-C866-4669-81AA-37892B8E1472}"/>
    <cellStyle name="Calculation 3 2 3 3 2 6" xfId="57884" xr:uid="{16A6439B-60DD-4432-94AE-955FA56A4552}"/>
    <cellStyle name="Calculation 3 2 3 3 3" xfId="3563" xr:uid="{F741C390-D579-4BBB-B0BC-AD52FBCA0BE3}"/>
    <cellStyle name="Calculation 3 2 3 3 3 2" xfId="36977" xr:uid="{E3D9AB24-D7DC-469C-8710-E582D1B09B24}"/>
    <cellStyle name="Calculation 3 2 3 3 4" xfId="24572" xr:uid="{C8B31E3C-3015-427F-8065-7AC03531047C}"/>
    <cellStyle name="Calculation 3 2 3 3 5" xfId="51102" xr:uid="{094BF02C-276D-4F73-BA45-B1F5D95835F2}"/>
    <cellStyle name="Calculation 3 2 3 4" xfId="1470" xr:uid="{4C65D90A-0095-42A5-890A-F34C1EFFCC02}"/>
    <cellStyle name="Calculation 3 2 3 4 2" xfId="5815" xr:uid="{101103F9-76A5-4FAD-9799-ECFC0DC81334}"/>
    <cellStyle name="Calculation 3 2 3 4 2 2" xfId="8401" xr:uid="{CCF6A291-1B0C-438C-935B-74FA6D6B2FAA}"/>
    <cellStyle name="Calculation 3 2 3 4 2 2 2" xfId="17390" xr:uid="{7CD71C20-B0AE-4DBD-9F5C-3377D53204C2}"/>
    <cellStyle name="Calculation 3 2 3 4 2 2 2 2" xfId="36894" xr:uid="{120FE62D-6B14-4D57-9B78-18D2A4E942CD}"/>
    <cellStyle name="Calculation 3 2 3 4 2 2 3" xfId="40621" xr:uid="{C0FAC391-CC5F-4FD2-A3F1-46F6887A9838}"/>
    <cellStyle name="Calculation 3 2 3 4 2 3" xfId="11038" xr:uid="{20624F96-8320-4754-A9FB-94A172EA5D8B}"/>
    <cellStyle name="Calculation 3 2 3 4 2 3 2" xfId="20027" xr:uid="{FC61CC24-2739-44D1-982B-EF2106BC52B6}"/>
    <cellStyle name="Calculation 3 2 3 4 2 3 2 2" xfId="31528" xr:uid="{DB3E3F89-073F-4477-9767-77FCA60DA9E1}"/>
    <cellStyle name="Calculation 3 2 3 4 2 3 3" xfId="36150" xr:uid="{982B720F-5D76-423D-BE4B-799B88723D43}"/>
    <cellStyle name="Calculation 3 2 3 4 2 4" xfId="14804" xr:uid="{44676EAB-42CA-4E78-887A-BCF97954B211}"/>
    <cellStyle name="Calculation 3 2 3 4 2 4 2" xfId="41811" xr:uid="{A85C9451-B241-43DD-8CE9-6C9FD5F0C8DE}"/>
    <cellStyle name="Calculation 3 2 3 4 2 5" xfId="38213" xr:uid="{4AE0AEC0-0B25-4124-B8F9-43D65B20A896}"/>
    <cellStyle name="Calculation 3 2 3 4 2 6" xfId="54845" xr:uid="{199A1E50-96B6-42A2-A365-4F4A867317BC}"/>
    <cellStyle name="Calculation 3 2 3 4 3" xfId="3907" xr:uid="{82BE2FAB-3519-48D4-B0B6-B04C8C3F6C7E}"/>
    <cellStyle name="Calculation 3 2 3 4 3 2" xfId="23914" xr:uid="{6D38C2CA-90DD-4CEF-9191-2F9EA932E7BC}"/>
    <cellStyle name="Calculation 3 2 3 4 4" xfId="39400" xr:uid="{48309D2B-FC75-4C98-8CDB-FC9AF753960D}"/>
    <cellStyle name="Calculation 3 2 3 4 5" xfId="48053" xr:uid="{017A5798-98C8-482A-AD86-12A53CBCF917}"/>
    <cellStyle name="Calculation 3 2 3 5" xfId="1744" xr:uid="{AA238BC8-39A2-4BAA-8D03-5F5E18A6183E}"/>
    <cellStyle name="Calculation 3 2 3 5 2" xfId="6069" xr:uid="{B34BDBCF-E276-44B4-8F26-F898DF94817D}"/>
    <cellStyle name="Calculation 3 2 3 5 2 2" xfId="8655" xr:uid="{1A78CB13-2E4E-49F9-8B66-70BAC986D61C}"/>
    <cellStyle name="Calculation 3 2 3 5 2 2 2" xfId="17644" xr:uid="{FFF0495B-3DE9-4873-8199-D4C9E762A2A3}"/>
    <cellStyle name="Calculation 3 2 3 5 2 2 2 2" xfId="28712" xr:uid="{AC4C6C04-8B34-4AE1-9B6C-B4497175F30D}"/>
    <cellStyle name="Calculation 3 2 3 5 2 2 3" xfId="36660" xr:uid="{A9DF955F-D18A-48EA-BD41-AD16CD17F09D}"/>
    <cellStyle name="Calculation 3 2 3 5 2 3" xfId="11292" xr:uid="{01D57BAB-CAC3-4337-A249-B441990F57CD}"/>
    <cellStyle name="Calculation 3 2 3 5 2 3 2" xfId="20281" xr:uid="{DC680CC1-1B76-416D-BBD0-0623B0DB7B04}"/>
    <cellStyle name="Calculation 3 2 3 5 2 3 2 2" xfId="34389" xr:uid="{13A476CD-B4E1-4470-AB5F-AB6F999FEAB0}"/>
    <cellStyle name="Calculation 3 2 3 5 2 3 3" xfId="37782" xr:uid="{ECCABD7C-EEED-4435-BE0A-8FB5BF4DA214}"/>
    <cellStyle name="Calculation 3 2 3 5 2 4" xfId="15058" xr:uid="{38C9303D-914F-444B-ADF0-130091E0BBE8}"/>
    <cellStyle name="Calculation 3 2 3 5 2 4 2" xfId="39897" xr:uid="{74FACC20-933A-48D0-A24B-DF709D1BD3AC}"/>
    <cellStyle name="Calculation 3 2 3 5 2 5" xfId="25756" xr:uid="{CF96FA28-C780-4009-82B0-9357B219E33C}"/>
    <cellStyle name="Calculation 3 2 3 5 3" xfId="4181" xr:uid="{FFBB958D-0B49-48FA-B027-0508A51F886B}"/>
    <cellStyle name="Calculation 3 2 3 5 3 2" xfId="40294" xr:uid="{6F0283AA-A53C-4598-8FA5-7B38C51DD474}"/>
    <cellStyle name="Calculation 3 2 3 5 4" xfId="36068" xr:uid="{15642AA7-43AA-4AE3-A364-B222D2804D31}"/>
    <cellStyle name="Calculation 3 2 3 5 5" xfId="53145" xr:uid="{58C3137C-2845-4904-B858-1869B93057D7}"/>
    <cellStyle name="Calculation 3 2 3 6" xfId="2089" xr:uid="{FF4BE841-2592-4224-A2F6-E76F2F5332E1}"/>
    <cellStyle name="Calculation 3 2 3 6 2" xfId="6391" xr:uid="{B190D354-1619-42BD-8523-B247F3C77B27}"/>
    <cellStyle name="Calculation 3 2 3 6 2 2" xfId="8977" xr:uid="{7C8479F7-585C-4E6E-A9A5-D728AEC6981F}"/>
    <cellStyle name="Calculation 3 2 3 6 2 2 2" xfId="17966" xr:uid="{FE82A83E-8651-4C6C-8BFD-7070AFB62D10}"/>
    <cellStyle name="Calculation 3 2 3 6 2 2 2 2" xfId="29883" xr:uid="{48302351-C3CA-4BD4-B7DE-733CC769267D}"/>
    <cellStyle name="Calculation 3 2 3 6 2 2 3" xfId="43612" xr:uid="{2B3249AE-E482-4718-8B58-8E2A748585BF}"/>
    <cellStyle name="Calculation 3 2 3 6 2 3" xfId="11614" xr:uid="{BB0A863F-C5D5-4504-A218-73A9EAB02CB9}"/>
    <cellStyle name="Calculation 3 2 3 6 2 3 2" xfId="20603" xr:uid="{576201FF-72BB-4283-930B-226A2AC20369}"/>
    <cellStyle name="Calculation 3 2 3 6 2 3 2 2" xfId="25616" xr:uid="{B92DF9E5-C97F-462E-AA5D-9A9EBE60E32D}"/>
    <cellStyle name="Calculation 3 2 3 6 2 3 3" xfId="37799" xr:uid="{E13CA89B-F37F-48D6-B299-449EC4DA6D8E}"/>
    <cellStyle name="Calculation 3 2 3 6 2 4" xfId="15380" xr:uid="{AB609C96-4220-46E8-A871-F4E0D586BD9D}"/>
    <cellStyle name="Calculation 3 2 3 6 2 4 2" xfId="32142" xr:uid="{D1DE92CB-3BD5-4874-BE48-27A5E25E5D48}"/>
    <cellStyle name="Calculation 3 2 3 6 2 5" xfId="23783" xr:uid="{82FA2FBC-86E9-4CD1-9578-A2E026A50B1C}"/>
    <cellStyle name="Calculation 3 2 3 6 3" xfId="4526" xr:uid="{EDFB6A37-1556-4DF9-838D-8B05CBD1CE96}"/>
    <cellStyle name="Calculation 3 2 3 6 3 2" xfId="35184" xr:uid="{187E4E8D-18BD-44D7-B29C-159D0ABD075B}"/>
    <cellStyle name="Calculation 3 2 3 6 4" xfId="30407" xr:uid="{37414C7F-49D8-47D7-9B87-07784217ECC9}"/>
    <cellStyle name="Calculation 3 2 3 7" xfId="2899" xr:uid="{1D3F2137-BE48-4084-B1E6-1A1C8FBECE96}"/>
    <cellStyle name="Calculation 3 2 3 7 2" xfId="7049" xr:uid="{6CE33FED-C2DB-4E7A-AD86-2690151E2A6A}"/>
    <cellStyle name="Calculation 3 2 3 7 2 2" xfId="12175" xr:uid="{F48B3EC5-C139-49D3-84CA-1AFFA0D84DEA}"/>
    <cellStyle name="Calculation 3 2 3 7 2 2 2" xfId="21164" xr:uid="{494533F6-515B-4D40-81F2-9527F59802BF}"/>
    <cellStyle name="Calculation 3 2 3 7 2 2 2 2" xfId="38846" xr:uid="{DB7158A0-BF8C-4BCD-A390-E4C1EF226F55}"/>
    <cellStyle name="Calculation 3 2 3 7 2 2 3" xfId="41601" xr:uid="{158CE075-42E4-471E-BA93-61641319CB5F}"/>
    <cellStyle name="Calculation 3 2 3 7 2 3" xfId="12979" xr:uid="{34AFB96F-1875-4A6C-8B38-6381C0C923DA}"/>
    <cellStyle name="Calculation 3 2 3 7 2 3 2" xfId="21968" xr:uid="{87EAD939-BB00-4FB1-B284-C8942AA9EEE8}"/>
    <cellStyle name="Calculation 3 2 3 7 2 3 2 2" xfId="35050" xr:uid="{A70A68DC-5C38-4CB9-A0EE-6FA8A0772EE9}"/>
    <cellStyle name="Calculation 3 2 3 7 2 3 3" xfId="40300" xr:uid="{4E132314-F265-4E75-ADA2-7342C568DA78}"/>
    <cellStyle name="Calculation 3 2 3 7 2 4" xfId="16038" xr:uid="{80408A7E-AEF6-446C-B103-03DD68B8D3E1}"/>
    <cellStyle name="Calculation 3 2 3 7 2 4 2" xfId="32673" xr:uid="{491A0C0B-C2A3-4EE8-8C4A-64E48E771785}"/>
    <cellStyle name="Calculation 3 2 3 7 2 5" xfId="28752" xr:uid="{D7C20A6E-1FE6-4B54-A168-C6172E8DD997}"/>
    <cellStyle name="Calculation 3 2 3 7 3" xfId="9612" xr:uid="{DAFDB46D-263B-4688-A601-6EF5CD4229B8}"/>
    <cellStyle name="Calculation 3 2 3 7 3 2" xfId="18601" xr:uid="{7E235C20-1041-4465-B176-E3A425E4ADE4}"/>
    <cellStyle name="Calculation 3 2 3 7 3 2 2" xfId="37467" xr:uid="{66551BD0-FAA4-470A-A529-50E68B5624A4}"/>
    <cellStyle name="Calculation 3 2 3 7 3 3" xfId="40842" xr:uid="{87C26BE1-8EA1-468C-BD7A-7FAC3E46658C}"/>
    <cellStyle name="Calculation 3 2 3 7 4" xfId="43856" xr:uid="{6BCD017D-941A-4637-9452-BF917C5607BE}"/>
    <cellStyle name="Calculation 3 2 3 8" xfId="4827" xr:uid="{4E13FAC3-A97F-4570-A5FF-D3DFB3DE2C0D}"/>
    <cellStyle name="Calculation 3 2 3 8 2" xfId="7413" xr:uid="{DD1855A7-6706-47F8-94EF-CAAFDE44EAD1}"/>
    <cellStyle name="Calculation 3 2 3 8 2 2" xfId="16402" xr:uid="{7E42F7DC-FA5E-4DAC-91D9-4A4964E59AD1}"/>
    <cellStyle name="Calculation 3 2 3 8 2 2 2" xfId="33694" xr:uid="{C7C5BF8E-DCF4-48D5-BE5D-5625CE0579D9}"/>
    <cellStyle name="Calculation 3 2 3 8 2 3" xfId="29305" xr:uid="{5D07BFF4-5B5F-4840-ABAD-E384E2EC41AF}"/>
    <cellStyle name="Calculation 3 2 3 8 3" xfId="10050" xr:uid="{6E267EEB-F1C9-4ED3-A731-89F6B3E04AFB}"/>
    <cellStyle name="Calculation 3 2 3 8 3 2" xfId="19039" xr:uid="{3BC0832F-9B0D-4C98-80FF-A48A2459FE38}"/>
    <cellStyle name="Calculation 3 2 3 8 3 2 2" xfId="23839" xr:uid="{4DB94D0F-C70E-4AB3-8FA8-91E08E7A831B}"/>
    <cellStyle name="Calculation 3 2 3 8 3 3" xfId="40024" xr:uid="{584B40D3-DDEA-424B-AE23-C6A3C7552897}"/>
    <cellStyle name="Calculation 3 2 3 8 4" xfId="13816" xr:uid="{0DDD30ED-0686-4F8D-843D-4CA2168EC304}"/>
    <cellStyle name="Calculation 3 2 3 8 4 2" xfId="36367" xr:uid="{4A61E03D-1D65-4EED-A21D-D70B731D53EA}"/>
    <cellStyle name="Calculation 3 2 3 8 5" xfId="38434" xr:uid="{C498FDEC-7878-4440-8FC3-8F1875FAC4B0}"/>
    <cellStyle name="Calculation 3 2 3 9" xfId="6734" xr:uid="{4801CA9F-E0BF-4601-B494-783B3D5A9DFD}"/>
    <cellStyle name="Calculation 3 2 3 9 2" xfId="11934" xr:uid="{0997ACAA-5DB9-46CD-86E3-28FE6E801FDF}"/>
    <cellStyle name="Calculation 3 2 3 9 2 2" xfId="20923" xr:uid="{A5FF8F44-A697-4635-A26A-FB9BA8B3BED1}"/>
    <cellStyle name="Calculation 3 2 3 9 2 2 2" xfId="28131" xr:uid="{5B8FAA67-BA15-4711-A869-48FE6676422F}"/>
    <cellStyle name="Calculation 3 2 3 9 2 3" xfId="26721" xr:uid="{E4617209-DB1D-4B7E-922C-3F4CE29AA8CB}"/>
    <cellStyle name="Calculation 3 2 3 9 3" xfId="15723" xr:uid="{25CA0199-D615-4D0B-A426-08B816C1C7D0}"/>
    <cellStyle name="Calculation 3 2 3 9 3 2" xfId="24478" xr:uid="{01449062-E438-404C-B81C-328185FB2327}"/>
    <cellStyle name="Calculation 3 2 3 9 4" xfId="25410" xr:uid="{B128E346-E6D8-4B13-BBFE-9DA5E587B489}"/>
    <cellStyle name="Calculation 3 2 4" xfId="530" xr:uid="{B079DF2B-8D51-4521-9B61-FD354B7F2742}"/>
    <cellStyle name="Calculation 3 2 4 10" xfId="49056" xr:uid="{7587048F-E6E8-4E47-99B9-69E6F462A34B}"/>
    <cellStyle name="Calculation 3 2 4 2" xfId="879" xr:uid="{D5F7226A-79F1-4B20-AAB7-5F600482E199}"/>
    <cellStyle name="Calculation 3 2 4 2 2" xfId="5248" xr:uid="{8619CD9D-E7BE-4A9C-A1A4-806B66CC2302}"/>
    <cellStyle name="Calculation 3 2 4 2 2 2" xfId="7834" xr:uid="{DC65293B-B905-4DED-A69F-7BAB79DD9D46}"/>
    <cellStyle name="Calculation 3 2 4 2 2 2 2" xfId="16823" xr:uid="{6EEF6A45-7A87-4D4C-8747-0D17E3767896}"/>
    <cellStyle name="Calculation 3 2 4 2 2 2 2 2" xfId="38141" xr:uid="{361F6987-7CB2-4245-828A-420E8FEE5E47}"/>
    <cellStyle name="Calculation 3 2 4 2 2 2 3" xfId="36911" xr:uid="{93E40BA3-4474-46E9-87E3-94690536B3D5}"/>
    <cellStyle name="Calculation 3 2 4 2 2 3" xfId="10471" xr:uid="{922C5827-7C5F-47E9-82B8-A1B097600E94}"/>
    <cellStyle name="Calculation 3 2 4 2 2 3 2" xfId="19460" xr:uid="{96487F45-ACF3-4BC5-8984-C7969ECE1F5D}"/>
    <cellStyle name="Calculation 3 2 4 2 2 3 2 2" xfId="35467" xr:uid="{650C955C-2E0B-42C1-B0A1-21592B83DAEB}"/>
    <cellStyle name="Calculation 3 2 4 2 2 3 3" xfId="24292" xr:uid="{CA4DAE83-25AD-432D-945E-7C82998151BD}"/>
    <cellStyle name="Calculation 3 2 4 2 2 4" xfId="14237" xr:uid="{97EBABB2-E6AE-4B8A-9803-B6FC2275A81D}"/>
    <cellStyle name="Calculation 3 2 4 2 2 4 2" xfId="39770" xr:uid="{7567DFC4-0FF7-4ADA-8DE4-768BCDE2F7C5}"/>
    <cellStyle name="Calculation 3 2 4 2 2 5" xfId="39415" xr:uid="{FFB53D3C-9140-4D8B-BC62-2D12FB4B2DDC}"/>
    <cellStyle name="Calculation 3 2 4 2 3" xfId="3316" xr:uid="{0E579243-4DAB-4A1F-8F8E-E9755B93E41F}"/>
    <cellStyle name="Calculation 3 2 4 2 3 2" xfId="23866" xr:uid="{272A9AF7-6376-42F1-8B7D-1941EF227C14}"/>
    <cellStyle name="Calculation 3 2 4 2 4" xfId="27193" xr:uid="{1CA13968-CC67-4E88-BF35-BE582604F837}"/>
    <cellStyle name="Calculation 3 2 4 2 5" xfId="55838" xr:uid="{E6E0BF0F-4D27-4BDD-9572-35FF4CEC29E8}"/>
    <cellStyle name="Calculation 3 2 4 3" xfId="1224" xr:uid="{39AD8C8A-9BD9-4EA5-ABDA-4062964730CE}"/>
    <cellStyle name="Calculation 3 2 4 3 2" xfId="5569" xr:uid="{60B19ED1-5D85-4160-B54F-47B11C52CF31}"/>
    <cellStyle name="Calculation 3 2 4 3 2 2" xfId="8155" xr:uid="{32A82131-1FC2-490C-B0BD-1F4F8454DD8B}"/>
    <cellStyle name="Calculation 3 2 4 3 2 2 2" xfId="17144" xr:uid="{EB100BA4-E6EB-4DCA-9325-3989F889E3D5}"/>
    <cellStyle name="Calculation 3 2 4 3 2 2 2 2" xfId="43378" xr:uid="{84908DCD-56A5-4759-B09E-108D184472BC}"/>
    <cellStyle name="Calculation 3 2 4 3 2 2 3" xfId="42221" xr:uid="{8973F9DB-8FA0-4428-AAAA-88D0A1DAE97D}"/>
    <cellStyle name="Calculation 3 2 4 3 2 3" xfId="10792" xr:uid="{D4AE433F-30B8-4FC1-BE02-97E58E0B706B}"/>
    <cellStyle name="Calculation 3 2 4 3 2 3 2" xfId="19781" xr:uid="{A9963873-2066-46C2-854E-01EB4F8808D8}"/>
    <cellStyle name="Calculation 3 2 4 3 2 3 2 2" xfId="23088" xr:uid="{B543F1A2-4F75-4FA0-8944-9DB7EC2E1CAB}"/>
    <cellStyle name="Calculation 3 2 4 3 2 3 3" xfId="36655" xr:uid="{4C54FD95-E0BE-4FCE-8694-04ED95CB4845}"/>
    <cellStyle name="Calculation 3 2 4 3 2 4" xfId="14558" xr:uid="{B66E6103-2636-4134-A107-6BEC28C5F6C6}"/>
    <cellStyle name="Calculation 3 2 4 3 2 4 2" xfId="26840" xr:uid="{FA8C46D8-0F22-460C-8E77-218839355DAE}"/>
    <cellStyle name="Calculation 3 2 4 3 2 5" xfId="42299" xr:uid="{C1041FEA-4043-4461-9D59-9BC22CFE65E3}"/>
    <cellStyle name="Calculation 3 2 4 3 3" xfId="3661" xr:uid="{8D6D37DF-4BBE-4CAE-80ED-2B6117491BB8}"/>
    <cellStyle name="Calculation 3 2 4 3 3 2" xfId="23937" xr:uid="{C3D8B418-1177-4AFE-9C85-CD06D62D93EC}"/>
    <cellStyle name="Calculation 3 2 4 3 4" xfId="32299" xr:uid="{25A46595-9377-46B7-9127-7D4EE1697B38}"/>
    <cellStyle name="Calculation 3 2 4 4" xfId="1568" xr:uid="{6CF8180E-D680-4811-B2FB-210191748077}"/>
    <cellStyle name="Calculation 3 2 4 4 2" xfId="5913" xr:uid="{798ECA4E-F694-4DD3-B3EC-7B105ADA999F}"/>
    <cellStyle name="Calculation 3 2 4 4 2 2" xfId="8499" xr:uid="{2C7F63B9-63C8-49B2-B83D-F9C69DEF1044}"/>
    <cellStyle name="Calculation 3 2 4 4 2 2 2" xfId="17488" xr:uid="{D86F297A-80E2-476A-B739-38B5F64CBA71}"/>
    <cellStyle name="Calculation 3 2 4 4 2 2 2 2" xfId="42641" xr:uid="{A885BDBE-5DDD-42AD-B804-11245481A3CC}"/>
    <cellStyle name="Calculation 3 2 4 4 2 2 3" xfId="43411" xr:uid="{B4492E9F-4351-4113-9B92-0D52B92E2C2A}"/>
    <cellStyle name="Calculation 3 2 4 4 2 3" xfId="11136" xr:uid="{BEAE4D67-A931-4AFD-A6CC-67A212E8DB51}"/>
    <cellStyle name="Calculation 3 2 4 4 2 3 2" xfId="20125" xr:uid="{601962A7-49E0-4AB8-97CD-C60B26CE0111}"/>
    <cellStyle name="Calculation 3 2 4 4 2 3 2 2" xfId="26958" xr:uid="{F52070DA-6892-43B1-8B38-4D5D80A862DE}"/>
    <cellStyle name="Calculation 3 2 4 4 2 3 3" xfId="36525" xr:uid="{5F626DB8-0776-4ED6-AA95-A8AD894CE9ED}"/>
    <cellStyle name="Calculation 3 2 4 4 2 4" xfId="14902" xr:uid="{8A870DB3-184A-46DC-BCFC-93BD1543402D}"/>
    <cellStyle name="Calculation 3 2 4 4 2 4 2" xfId="26017" xr:uid="{A0613407-655D-4670-B4B8-F0485B9F02A8}"/>
    <cellStyle name="Calculation 3 2 4 4 2 5" xfId="29586" xr:uid="{4410B85A-5CCC-455C-8422-7916E9DF1158}"/>
    <cellStyle name="Calculation 3 2 4 4 3" xfId="4005" xr:uid="{23552A6F-C497-4C5C-BF6D-93CD3DAC82DA}"/>
    <cellStyle name="Calculation 3 2 4 4 3 2" xfId="42078" xr:uid="{80E60D1D-16A5-45F3-A776-58361DC44486}"/>
    <cellStyle name="Calculation 3 2 4 4 4" xfId="34776" xr:uid="{1F92CA3A-80AC-473D-A383-D1F278F76440}"/>
    <cellStyle name="Calculation 3 2 4 5" xfId="1880" xr:uid="{BFE1E1C6-B1AF-4DEE-A4F0-3EFE92249588}"/>
    <cellStyle name="Calculation 3 2 4 5 2" xfId="6196" xr:uid="{14F18CA9-067E-4858-A343-CF5D17F27581}"/>
    <cellStyle name="Calculation 3 2 4 5 2 2" xfId="8782" xr:uid="{B9593AB8-689C-41E9-B1E1-B8A3695CA83E}"/>
    <cellStyle name="Calculation 3 2 4 5 2 2 2" xfId="17771" xr:uid="{D329442D-2A9F-430A-83C0-39957E049D78}"/>
    <cellStyle name="Calculation 3 2 4 5 2 2 2 2" xfId="28402" xr:uid="{9D473A80-DD85-4580-A967-296964C08351}"/>
    <cellStyle name="Calculation 3 2 4 5 2 2 3" xfId="23909" xr:uid="{01923107-3EC5-4AEE-86C1-CC896C978630}"/>
    <cellStyle name="Calculation 3 2 4 5 2 3" xfId="11419" xr:uid="{33FEE7D1-FBFF-42BD-A19C-FD4E6634FE1F}"/>
    <cellStyle name="Calculation 3 2 4 5 2 3 2" xfId="20408" xr:uid="{6F40AA75-07D0-46DD-8770-D017697A5B68}"/>
    <cellStyle name="Calculation 3 2 4 5 2 3 2 2" xfId="26625" xr:uid="{E53CFDA1-070F-4B3A-90A8-0F641D3BFAD6}"/>
    <cellStyle name="Calculation 3 2 4 5 2 3 3" xfId="43775" xr:uid="{82EE4715-B8D3-4E21-8F14-AD79EFD5A319}"/>
    <cellStyle name="Calculation 3 2 4 5 2 4" xfId="15185" xr:uid="{013FE237-3255-4BAA-ABEA-9CCB2AC0A354}"/>
    <cellStyle name="Calculation 3 2 4 5 2 4 2" xfId="30362" xr:uid="{E2F6398B-5B93-4C28-86BA-A4312EAC6274}"/>
    <cellStyle name="Calculation 3 2 4 5 2 5" xfId="39125" xr:uid="{37D952E6-E23B-4694-A56B-DB1A2E61D677}"/>
    <cellStyle name="Calculation 3 2 4 5 3" xfId="4317" xr:uid="{F2FA00BA-8A98-467A-9866-E843258E439C}"/>
    <cellStyle name="Calculation 3 2 4 5 3 2" xfId="24356" xr:uid="{FF1E4E08-734E-438A-B51C-51BAB6C658BC}"/>
    <cellStyle name="Calculation 3 2 4 5 4" xfId="29986" xr:uid="{402310CD-4411-4073-B239-27BC01D8183B}"/>
    <cellStyle name="Calculation 3 2 4 6" xfId="2187" xr:uid="{5D5023D3-1DD7-4EBD-80A7-953492B44C49}"/>
    <cellStyle name="Calculation 3 2 4 6 2" xfId="6488" xr:uid="{740D6332-07BA-4249-B28B-369687A79AD6}"/>
    <cellStyle name="Calculation 3 2 4 6 2 2" xfId="9074" xr:uid="{F4C5237A-5E09-4286-9161-F35EDD1153C0}"/>
    <cellStyle name="Calculation 3 2 4 6 2 2 2" xfId="18063" xr:uid="{56589796-C85A-49CC-A67C-2BD3EA11D856}"/>
    <cellStyle name="Calculation 3 2 4 6 2 2 2 2" xfId="33143" xr:uid="{5CE88482-962A-462D-8E7E-9BC5CAF3CE16}"/>
    <cellStyle name="Calculation 3 2 4 6 2 2 3" xfId="24082" xr:uid="{AB9D42F2-169D-46AB-BA10-C5FA9A8B7D92}"/>
    <cellStyle name="Calculation 3 2 4 6 2 3" xfId="11711" xr:uid="{E9A05AE7-CB57-4E42-A112-DDB948CD8846}"/>
    <cellStyle name="Calculation 3 2 4 6 2 3 2" xfId="20700" xr:uid="{E5EA068D-F088-4CC5-9A4B-D7847B991BBD}"/>
    <cellStyle name="Calculation 3 2 4 6 2 3 2 2" xfId="44006" xr:uid="{EB49E4BB-24A4-44A2-A1C7-95169F227644}"/>
    <cellStyle name="Calculation 3 2 4 6 2 3 3" xfId="27238" xr:uid="{D0C45631-E551-43F6-8319-DC751F09BCB6}"/>
    <cellStyle name="Calculation 3 2 4 6 2 4" xfId="15477" xr:uid="{F0A98929-600B-4B91-BFE9-FE866B858668}"/>
    <cellStyle name="Calculation 3 2 4 6 2 4 2" xfId="29226" xr:uid="{DAE9E1F5-1CC2-47C8-AB48-1F640F0E463A}"/>
    <cellStyle name="Calculation 3 2 4 6 2 5" xfId="31392" xr:uid="{F3CEAC83-B1F7-4579-AFC5-FC5EC9173F09}"/>
    <cellStyle name="Calculation 3 2 4 6 3" xfId="4624" xr:uid="{399CA915-3C57-4799-8052-CB7E9EE3EF70}"/>
    <cellStyle name="Calculation 3 2 4 6 3 2" xfId="43657" xr:uid="{32F5808F-D870-44FF-9728-56CAFEAF6A04}"/>
    <cellStyle name="Calculation 3 2 4 6 4" xfId="25366" xr:uid="{80F1345C-8727-4DE3-85E3-638C258FE485}"/>
    <cellStyle name="Calculation 3 2 4 7" xfId="4924" xr:uid="{3D3D3896-595F-440B-9910-97F012F5E133}"/>
    <cellStyle name="Calculation 3 2 4 7 2" xfId="7510" xr:uid="{AB70CB6F-FCA3-4A7C-BF9C-69A736115587}"/>
    <cellStyle name="Calculation 3 2 4 7 2 2" xfId="16499" xr:uid="{4620E19A-4222-42A5-968E-5E1301073166}"/>
    <cellStyle name="Calculation 3 2 4 7 2 2 2" xfId="33435" xr:uid="{0B3A1C17-E11D-4F27-84EF-5AF08483B1C5}"/>
    <cellStyle name="Calculation 3 2 4 7 2 3" xfId="30931" xr:uid="{7DA2DD7A-72B1-4E1C-9187-E8616F9E1427}"/>
    <cellStyle name="Calculation 3 2 4 7 3" xfId="10147" xr:uid="{DA9125BD-C96D-4D80-A5B9-C838A285ED7B}"/>
    <cellStyle name="Calculation 3 2 4 7 3 2" xfId="19136" xr:uid="{266D78C4-80B4-47D6-935C-3BF1AD9E729E}"/>
    <cellStyle name="Calculation 3 2 4 7 3 2 2" xfId="25743" xr:uid="{B555E615-84C3-479B-833D-226E40813C7E}"/>
    <cellStyle name="Calculation 3 2 4 7 3 3" xfId="24288" xr:uid="{2536E232-61F5-48E8-8205-05658D9B0BFF}"/>
    <cellStyle name="Calculation 3 2 4 7 4" xfId="13913" xr:uid="{FC6485F8-0EDD-4976-B307-7AB556EDBABB}"/>
    <cellStyle name="Calculation 3 2 4 7 4 2" xfId="43037" xr:uid="{B091F803-99B7-4159-8A2B-08574757CA3D}"/>
    <cellStyle name="Calculation 3 2 4 7 5" xfId="32748" xr:uid="{4A5F3228-1BB4-4D01-8655-696E6D64F1B6}"/>
    <cellStyle name="Calculation 3 2 4 8" xfId="2536" xr:uid="{5E8C013A-3125-4DF3-9278-01A8BCC479C9}"/>
    <cellStyle name="Calculation 3 2 4 8 2" xfId="25620" xr:uid="{5E531777-FE11-4D89-8DC1-18730C02C716}"/>
    <cellStyle name="Calculation 3 2 4 9" xfId="28618" xr:uid="{A1CB946F-8F66-474F-8B27-97557C3A049F}"/>
    <cellStyle name="Calculation 3 2 5" xfId="299" xr:uid="{C209090B-07F4-4A64-8CBE-AA59E1CFB485}"/>
    <cellStyle name="Calculation 3 2 5 2" xfId="4702" xr:uid="{E7C016BC-EC24-4F71-BCC9-031E2D03E389}"/>
    <cellStyle name="Calculation 3 2 5 2 2" xfId="7288" xr:uid="{383F34C5-83CF-484E-96C2-FB4F64D5C1B2}"/>
    <cellStyle name="Calculation 3 2 5 2 2 2" xfId="16277" xr:uid="{87CEAF44-DE56-4285-A1F1-302C640B0189}"/>
    <cellStyle name="Calculation 3 2 5 2 2 2 2" xfId="38331" xr:uid="{D1088B4A-D91D-4865-B7D6-AEE57F9DA5A4}"/>
    <cellStyle name="Calculation 3 2 5 2 2 3" xfId="31780" xr:uid="{0B201008-CAE9-4E2A-9E45-30C3D7904153}"/>
    <cellStyle name="Calculation 3 2 5 2 3" xfId="9925" xr:uid="{0E242BAC-2C25-488A-9FB0-9B21F10AE3F1}"/>
    <cellStyle name="Calculation 3 2 5 2 3 2" xfId="18914" xr:uid="{4DC5D738-9685-4B4D-80B2-1666A41FCF61}"/>
    <cellStyle name="Calculation 3 2 5 2 3 2 2" xfId="35611" xr:uid="{981D921E-EAF7-4644-9814-09F84D7D0455}"/>
    <cellStyle name="Calculation 3 2 5 2 3 3" xfId="41488" xr:uid="{30B086BE-B2B8-4C78-985D-EC3E86D92989}"/>
    <cellStyle name="Calculation 3 2 5 2 4" xfId="13691" xr:uid="{C6157740-6043-4A70-990F-E62AF121B1DF}"/>
    <cellStyle name="Calculation 3 2 5 2 4 2" xfId="31715" xr:uid="{C6899287-2E57-4FDC-9349-20671C79EC4F}"/>
    <cellStyle name="Calculation 3 2 5 2 5" xfId="41201" xr:uid="{3FFDBBBD-0207-4F7C-8EB2-568F163039E5}"/>
    <cellStyle name="Calculation 3 2 5 2 6" xfId="58538" xr:uid="{A6DC6C88-B54D-4B69-976A-4CD231372077}"/>
    <cellStyle name="Calculation 3 2 5 3" xfId="2767" xr:uid="{BA3F154E-8854-48B5-BF5C-8CD29DBDD358}"/>
    <cellStyle name="Calculation 3 2 5 3 2" xfId="23285" xr:uid="{867A59F5-6209-4061-B623-5094AE452AD2}"/>
    <cellStyle name="Calculation 3 2 5 4" xfId="23482" xr:uid="{A57F7093-292E-4D3D-891C-4E7A1AC520B0}"/>
    <cellStyle name="Calculation 3 2 5 5" xfId="51757" xr:uid="{3D0C2AC3-1C69-40CE-B483-E32EB0960417}"/>
    <cellStyle name="Calculation 3 2 6" xfId="648" xr:uid="{05386FEC-F80D-428B-8A8B-93BD8CA39913}"/>
    <cellStyle name="Calculation 3 2 6 2" xfId="5026" xr:uid="{4117A8A6-0B6D-4082-B7C8-8020E7C8DC5B}"/>
    <cellStyle name="Calculation 3 2 6 2 2" xfId="7612" xr:uid="{32FB587D-A010-4660-BD53-76AE39FA0192}"/>
    <cellStyle name="Calculation 3 2 6 2 2 2" xfId="16601" xr:uid="{892E2A5A-2D7F-4B21-8185-E55B9C7283C6}"/>
    <cellStyle name="Calculation 3 2 6 2 2 2 2" xfId="25019" xr:uid="{669CE3E0-373F-41D2-8D64-DDECDDD61957}"/>
    <cellStyle name="Calculation 3 2 6 2 2 3" xfId="26136" xr:uid="{1C7CDC2A-E338-42FA-BFDF-FD4C174ED1EC}"/>
    <cellStyle name="Calculation 3 2 6 2 3" xfId="10249" xr:uid="{F216393D-FBC0-48F3-BA87-D6C3103E9D72}"/>
    <cellStyle name="Calculation 3 2 6 2 3 2" xfId="19238" xr:uid="{4A45B7C2-9A9C-43BF-940B-F65FED0949A4}"/>
    <cellStyle name="Calculation 3 2 6 2 3 2 2" xfId="31227" xr:uid="{7056E102-7411-491C-8004-B3C003CBCB43}"/>
    <cellStyle name="Calculation 3 2 6 2 3 3" xfId="27460" xr:uid="{14488849-976B-46E2-966C-3BB4C7343168}"/>
    <cellStyle name="Calculation 3 2 6 2 4" xfId="14015" xr:uid="{829B6D7E-D3BE-412E-AC6B-4F5617B73713}"/>
    <cellStyle name="Calculation 3 2 6 2 4 2" xfId="35785" xr:uid="{22CB5D44-866D-4A95-ACEC-B8251F65FBBC}"/>
    <cellStyle name="Calculation 3 2 6 2 5" xfId="23314" xr:uid="{26665FBA-D484-488B-A71D-AFD27C51948A}"/>
    <cellStyle name="Calculation 3 2 6 2 6" xfId="54007" xr:uid="{F9E6D602-4D18-4F09-BFD3-5EA2B3ABE5A3}"/>
    <cellStyle name="Calculation 3 2 6 3" xfId="3085" xr:uid="{2DFFEF0C-A5EB-4158-AC10-4B3DD555E2F9}"/>
    <cellStyle name="Calculation 3 2 6 3 2" xfId="23448" xr:uid="{0DE47DAD-FE39-4068-A2EE-523C809546FB}"/>
    <cellStyle name="Calculation 3 2 6 4" xfId="33003" xr:uid="{B2D7C9A2-5B20-4A43-8FA8-F99463826625}"/>
    <cellStyle name="Calculation 3 2 6 5" xfId="47339" xr:uid="{D6C2C377-06FA-492F-9C83-40FB46C6C8B8}"/>
    <cellStyle name="Calculation 3 2 7" xfId="993" xr:uid="{93F6AE71-ECB4-4C36-93E9-06020025234B}"/>
    <cellStyle name="Calculation 3 2 7 2" xfId="5347" xr:uid="{F260A863-A791-45DF-8D2F-4D1DF04629C0}"/>
    <cellStyle name="Calculation 3 2 7 2 2" xfId="7933" xr:uid="{3A8C2DBA-2D81-4555-9C8F-810CEF92EB08}"/>
    <cellStyle name="Calculation 3 2 7 2 2 2" xfId="16922" xr:uid="{0CC1F3B5-C026-4464-A747-97D5C9DB262A}"/>
    <cellStyle name="Calculation 3 2 7 2 2 2 2" xfId="28901" xr:uid="{2164F558-0E14-42AD-8C74-FC4C27DCADFD}"/>
    <cellStyle name="Calculation 3 2 7 2 2 3" xfId="29665" xr:uid="{2B97C19C-41BD-4F3B-A285-F20039737C62}"/>
    <cellStyle name="Calculation 3 2 7 2 3" xfId="10570" xr:uid="{469631AD-22D8-494B-943F-BAA6CC3020F2}"/>
    <cellStyle name="Calculation 3 2 7 2 3 2" xfId="19559" xr:uid="{87591FE9-42EE-4683-8F0F-B5E88E30794B}"/>
    <cellStyle name="Calculation 3 2 7 2 3 2 2" xfId="35780" xr:uid="{AA9C6D43-0DE1-4105-83FA-0A9E9B0D612F}"/>
    <cellStyle name="Calculation 3 2 7 2 3 3" xfId="32273" xr:uid="{7AD6A48A-A429-4EBC-A575-906C0CBBD1FF}"/>
    <cellStyle name="Calculation 3 2 7 2 4" xfId="14336" xr:uid="{2E1A4260-707B-41B7-BE7E-7C89102969CA}"/>
    <cellStyle name="Calculation 3 2 7 2 4 2" xfId="38491" xr:uid="{6175C7C6-1083-484F-B547-07C84F6CE3CD}"/>
    <cellStyle name="Calculation 3 2 7 2 5" xfId="37986" xr:uid="{B4F67BEE-12A6-4CC5-B277-DB904D41B1B9}"/>
    <cellStyle name="Calculation 3 2 7 3" xfId="3430" xr:uid="{7E25DF0F-1553-4A8A-A299-FD18DFF92892}"/>
    <cellStyle name="Calculation 3 2 7 3 2" xfId="39364" xr:uid="{542FCC44-81B5-4F52-AA1D-0BDE00F203BB}"/>
    <cellStyle name="Calculation 3 2 7 4" xfId="39283" xr:uid="{B0355D07-CF02-4D7B-9F42-439F664FEDC9}"/>
    <cellStyle name="Calculation 3 2 7 5" xfId="52648" xr:uid="{AAC395A5-BC18-4D7B-8D94-8106105A3949}"/>
    <cellStyle name="Calculation 3 2 8" xfId="1337" xr:uid="{F8BDB1A1-9614-4D27-AC8B-9F2CFBB29323}"/>
    <cellStyle name="Calculation 3 2 8 2" xfId="5682" xr:uid="{3711585F-4C92-44EA-A7F0-8E1AD48EAFA7}"/>
    <cellStyle name="Calculation 3 2 8 2 2" xfId="8268" xr:uid="{1222E857-EC4B-4A90-8F0C-3898E43462C3}"/>
    <cellStyle name="Calculation 3 2 8 2 2 2" xfId="17257" xr:uid="{46A527AA-060B-4BB7-A6B9-F285EE7DB2B8}"/>
    <cellStyle name="Calculation 3 2 8 2 2 2 2" xfId="29065" xr:uid="{DD7F1DE3-D33D-47D2-9AD3-3E1FDF29445E}"/>
    <cellStyle name="Calculation 3 2 8 2 2 3" xfId="35735" xr:uid="{00A855C0-23A7-4E24-ABD3-2B2C69FD3148}"/>
    <cellStyle name="Calculation 3 2 8 2 3" xfId="10905" xr:uid="{E30C10CE-3DFF-4AC3-8039-C2107748FE21}"/>
    <cellStyle name="Calculation 3 2 8 2 3 2" xfId="19894" xr:uid="{6904869C-B900-408C-8E91-75391E9AD759}"/>
    <cellStyle name="Calculation 3 2 8 2 3 2 2" xfId="32757" xr:uid="{3FBBC732-E991-47A8-9AAE-DA9F79A1E430}"/>
    <cellStyle name="Calculation 3 2 8 2 3 3" xfId="40187" xr:uid="{47E773AB-F205-49C7-8DEE-98AF0112C122}"/>
    <cellStyle name="Calculation 3 2 8 2 4" xfId="14671" xr:uid="{541560E4-8C73-4C81-BCA0-9D757C616C4F}"/>
    <cellStyle name="Calculation 3 2 8 2 4 2" xfId="41572" xr:uid="{65C7AD90-D00B-4805-A628-E5EEC699E75D}"/>
    <cellStyle name="Calculation 3 2 8 2 5" xfId="27215" xr:uid="{6A6F79D3-2024-4FBC-8D7D-EAA817B9DF84}"/>
    <cellStyle name="Calculation 3 2 8 3" xfId="3774" xr:uid="{53D58134-30AD-41AF-A12D-AB13520B87CE}"/>
    <cellStyle name="Calculation 3 2 8 3 2" xfId="39648" xr:uid="{DED6417C-504B-42B8-A175-917DE192D25B}"/>
    <cellStyle name="Calculation 3 2 8 4" xfId="23813" xr:uid="{43C61991-B141-4FAD-8539-66AC72048027}"/>
    <cellStyle name="Calculation 3 2 9" xfId="1681" xr:uid="{E3077E3E-EC84-4982-964A-67DAD81CB752}"/>
    <cellStyle name="Calculation 3 2 9 2" xfId="6008" xr:uid="{6C31362F-859E-4BEA-9D86-88888934580E}"/>
    <cellStyle name="Calculation 3 2 9 2 2" xfId="8594" xr:uid="{38464DDC-8DD2-44B3-BED1-E0C8753208FA}"/>
    <cellStyle name="Calculation 3 2 9 2 2 2" xfId="17583" xr:uid="{7A89AD0D-6685-400E-9520-67B14808821C}"/>
    <cellStyle name="Calculation 3 2 9 2 2 2 2" xfId="32901" xr:uid="{8CD820EE-B2F8-44F6-8018-13CD5C6633D9}"/>
    <cellStyle name="Calculation 3 2 9 2 2 3" xfId="40889" xr:uid="{31694EE5-520B-4B4B-A346-B4339E3E14E6}"/>
    <cellStyle name="Calculation 3 2 9 2 3" xfId="11231" xr:uid="{6AE03CC8-C054-4EEA-9ADA-1015E1019FB5}"/>
    <cellStyle name="Calculation 3 2 9 2 3 2" xfId="20220" xr:uid="{0A2CA20F-2D27-4876-BDA5-63705D624557}"/>
    <cellStyle name="Calculation 3 2 9 2 3 2 2" xfId="37379" xr:uid="{76A58430-B8E9-4B2A-849B-C035353FC8AB}"/>
    <cellStyle name="Calculation 3 2 9 2 3 3" xfId="34676" xr:uid="{D13B4DB7-4EA3-438C-A5F8-D62BBDCDCB84}"/>
    <cellStyle name="Calculation 3 2 9 2 4" xfId="14997" xr:uid="{CF146A24-383C-45B9-AF2B-FF90FEB9890C}"/>
    <cellStyle name="Calculation 3 2 9 2 4 2" xfId="24768" xr:uid="{9D21F9BA-6147-4189-8A2C-3328023B65A2}"/>
    <cellStyle name="Calculation 3 2 9 2 5" xfId="31975" xr:uid="{6AC3F72E-10EA-41FE-8C85-DE26C05DF003}"/>
    <cellStyle name="Calculation 3 2 9 3" xfId="4118" xr:uid="{63C34666-BB57-4BB7-8CB6-744596CC84B2}"/>
    <cellStyle name="Calculation 3 2 9 3 2" xfId="24160" xr:uid="{0FA8F7FF-6F40-4634-842E-46C1B082BAF6}"/>
    <cellStyle name="Calculation 3 2 9 4" xfId="33197" xr:uid="{E00FD9D6-2C43-4619-AC74-142A52156B11}"/>
    <cellStyle name="Calculation 3 20" xfId="33996" xr:uid="{01A9FBB1-A52E-4B4F-B12E-F31D5DBBCD97}"/>
    <cellStyle name="Calculation 3 20 2" xfId="44983" xr:uid="{5D5DA9DD-BFA2-4E7D-98E5-582A3B759850}"/>
    <cellStyle name="Calculation 3 20 2 2" xfId="57223" xr:uid="{EAFF04EF-7B95-4A79-BF4F-D547581FEF7D}"/>
    <cellStyle name="Calculation 3 20 2 3" xfId="50441" xr:uid="{610DB399-DDCA-4D50-B076-F636AB1BD59D}"/>
    <cellStyle name="Calculation 3 20 3" xfId="52043" xr:uid="{70993648-AC1C-4145-851F-AFBDE0C728ED}"/>
    <cellStyle name="Calculation 3 20 3 2" xfId="58824" xr:uid="{B656424F-C870-41E8-AAC1-EC7C8C4597BF}"/>
    <cellStyle name="Calculation 3 20 4" xfId="50932" xr:uid="{AA5CD4A9-D6D4-4693-BC01-F985FC593E62}"/>
    <cellStyle name="Calculation 3 20 4 2" xfId="57714" xr:uid="{B62C05A0-3AE8-4A06-8FFE-E8575F8EAFE6}"/>
    <cellStyle name="Calculation 3 20 5" xfId="48558" xr:uid="{57F9E94B-66DE-477A-B3B8-2A5720FDBB32}"/>
    <cellStyle name="Calculation 3 20 5 2" xfId="55347" xr:uid="{1FDD0148-A0B0-47B3-A7F3-9439EF141E75}"/>
    <cellStyle name="Calculation 3 20 6" xfId="53633" xr:uid="{BF6DF74D-0E4A-4336-A758-CA34C8DEAC38}"/>
    <cellStyle name="Calculation 3 20 7" xfId="46944" xr:uid="{5D55C665-40BC-40EE-961A-008364E95ED7}"/>
    <cellStyle name="Calculation 3 21" xfId="45037" xr:uid="{48890613-47BE-4248-BC23-C624480CE0AB}"/>
    <cellStyle name="Calculation 3 21 2" xfId="50579" xr:uid="{70FA24EA-BCBC-480E-A3B9-D9BFC3A3173E}"/>
    <cellStyle name="Calculation 3 21 2 2" xfId="57361" xr:uid="{9AADF62A-1FE9-44EC-AF9C-ABDCC0B972E3}"/>
    <cellStyle name="Calculation 3 21 3" xfId="52393" xr:uid="{76B54474-52A0-4357-A7C3-018F667DECB5}"/>
    <cellStyle name="Calculation 3 21 3 2" xfId="59174" xr:uid="{D9F5F692-77B1-4C21-B25D-EB4EA19C0C7D}"/>
    <cellStyle name="Calculation 3 21 4" xfId="48696" xr:uid="{389BBD92-D6E8-44BB-8849-3E1232EF468A}"/>
    <cellStyle name="Calculation 3 21 4 2" xfId="55485" xr:uid="{8DB66F13-848C-4AD6-8FE9-7D4B82A8DFD4}"/>
    <cellStyle name="Calculation 3 21 5" xfId="53771" xr:uid="{BE3178FA-2DDD-4FAC-A18E-9E175FA821B1}"/>
    <cellStyle name="Calculation 3 21 6" xfId="47082" xr:uid="{AEEBA159-35ED-43C3-B12B-C986E57C95B9}"/>
    <cellStyle name="Calculation 3 22" xfId="45088" xr:uid="{BA06FEAD-5585-4A1F-ABC3-DDE7491B33C3}"/>
    <cellStyle name="Calculation 3 22 2" xfId="50632" xr:uid="{98AC24DE-EF16-4561-815B-73D0B887314F}"/>
    <cellStyle name="Calculation 3 22 2 2" xfId="57414" xr:uid="{9EBB50C3-FBFC-40C6-B357-D774B966355F}"/>
    <cellStyle name="Calculation 3 22 3" xfId="52446" xr:uid="{4E22DFF1-9C9A-4A27-BC63-69C072A0EA23}"/>
    <cellStyle name="Calculation 3 22 3 2" xfId="59227" xr:uid="{56AAC4E0-4661-446C-A87D-EAA07E6F9D0F}"/>
    <cellStyle name="Calculation 3 22 4" xfId="48749" xr:uid="{C01A521D-40A4-407D-AB99-AF9622AB0DD6}"/>
    <cellStyle name="Calculation 3 22 4 2" xfId="55538" xr:uid="{9134088E-2BAE-429B-8308-0F9C6B662274}"/>
    <cellStyle name="Calculation 3 22 5" xfId="53824" xr:uid="{5A24569D-A316-4283-B3EA-81D0FC927805}"/>
    <cellStyle name="Calculation 3 22 6" xfId="47135" xr:uid="{7DB90752-3271-4DAE-872C-29CC6A543FBE}"/>
    <cellStyle name="Calculation 3 23" xfId="45070" xr:uid="{9FBF74F7-041A-4B55-A299-7086C25EEB02}"/>
    <cellStyle name="Calculation 3 23 2" xfId="50569" xr:uid="{F8A7D83E-DBB9-4257-A893-D88C0F975183}"/>
    <cellStyle name="Calculation 3 23 2 2" xfId="57351" xr:uid="{7C4374A3-2FC3-40B6-BB47-CC6ACC785F02}"/>
    <cellStyle name="Calculation 3 23 3" xfId="52383" xr:uid="{C5C49412-E78F-406A-B1D7-4DF976F1DE6A}"/>
    <cellStyle name="Calculation 3 23 3 2" xfId="59164" xr:uid="{BDA0C047-7F2D-4B47-B2E1-F5DDAD7D3361}"/>
    <cellStyle name="Calculation 3 23 4" xfId="48686" xr:uid="{6582F498-DBC6-4ED9-A1ED-02BD34408E51}"/>
    <cellStyle name="Calculation 3 23 4 2" xfId="55475" xr:uid="{D1662172-7DB6-4306-874C-096E2A328136}"/>
    <cellStyle name="Calculation 3 23 5" xfId="53761" xr:uid="{985C0DD6-766F-47D4-93B2-49BCCC18DC28}"/>
    <cellStyle name="Calculation 3 23 6" xfId="47072" xr:uid="{2B9613AC-3E14-4519-8990-B5E9E20B5004}"/>
    <cellStyle name="Calculation 3 24" xfId="45132" xr:uid="{4D0E0F16-BC68-499A-A6EF-53BDAF8F8163}"/>
    <cellStyle name="Calculation 3 24 2" xfId="50716" xr:uid="{F4ECCD7C-8454-4C34-AD65-34F4C7BB3DEF}"/>
    <cellStyle name="Calculation 3 24 2 2" xfId="57498" xr:uid="{AFC9A66F-CD2A-4692-857F-7E9DFF93DD1F}"/>
    <cellStyle name="Calculation 3 24 3" xfId="52527" xr:uid="{42D77F76-5699-4120-9A24-6451129B200B}"/>
    <cellStyle name="Calculation 3 24 3 2" xfId="59308" xr:uid="{5E04D3F5-91A1-450B-A019-D01A9C6627B8}"/>
    <cellStyle name="Calculation 3 24 4" xfId="48827" xr:uid="{0DADBFEA-CB76-4A34-BA23-DC684E39BC33}"/>
    <cellStyle name="Calculation 3 24 4 2" xfId="55612" xr:uid="{9B83681F-E58A-4D03-8E8F-0DAAC4D0C256}"/>
    <cellStyle name="Calculation 3 24 5" xfId="53905" xr:uid="{7CA05D57-517B-4F4F-869F-461DEF8B0391}"/>
    <cellStyle name="Calculation 3 24 6" xfId="47219" xr:uid="{A6AF9DA1-E87F-496A-A08F-1B3B02D06AC3}"/>
    <cellStyle name="Calculation 3 25" xfId="45199" xr:uid="{2BE039F5-3BAB-434D-8641-E343DAF81687}"/>
    <cellStyle name="Calculation 3 25 2" xfId="50750" xr:uid="{6DFBBC7E-440A-4F97-B439-3E1EA672D319}"/>
    <cellStyle name="Calculation 3 25 2 2" xfId="57532" xr:uid="{8CDA1182-48CA-48EF-9B8E-0C879273DDAF}"/>
    <cellStyle name="Calculation 3 25 3" xfId="52559" xr:uid="{816B8E65-D459-4791-A3A1-B4F43FDE95B7}"/>
    <cellStyle name="Calculation 3 25 3 2" xfId="59340" xr:uid="{25A409D1-34AC-48C1-A0CD-211D0E231254}"/>
    <cellStyle name="Calculation 3 25 4" xfId="48856" xr:uid="{825DEF3E-EA99-4AED-86E2-292438C89EE3}"/>
    <cellStyle name="Calculation 3 25 4 2" xfId="55638" xr:uid="{A8AF6FD8-7ACD-4C09-9698-6ACF91B3EC3D}"/>
    <cellStyle name="Calculation 3 25 5" xfId="53937" xr:uid="{6A594E89-C2F5-406C-88F9-5FF1FE945171}"/>
    <cellStyle name="Calculation 3 25 6" xfId="47254" xr:uid="{052CF2BF-9751-447A-8469-ED89B933171B}"/>
    <cellStyle name="Calculation 3 26" xfId="45225" xr:uid="{C5DEB8C4-12B2-48A5-9822-1D02E825EB9B}"/>
    <cellStyle name="Calculation 3 26 2" xfId="50734" xr:uid="{E12F5CA8-D28D-4776-928A-DB8652AAB076}"/>
    <cellStyle name="Calculation 3 26 2 2" xfId="57516" xr:uid="{64EC4822-754B-48A6-BA77-EC4C595B5F3F}"/>
    <cellStyle name="Calculation 3 26 3" xfId="52543" xr:uid="{A512BDBE-9A3B-404D-AE19-0CAE1F344A3C}"/>
    <cellStyle name="Calculation 3 26 3 2" xfId="59324" xr:uid="{D0FA5C10-B0A1-45B8-8D33-B5F89463D051}"/>
    <cellStyle name="Calculation 3 26 4" xfId="53921" xr:uid="{7F9C915F-5D50-4E7D-AAD5-AAAF947717DD}"/>
    <cellStyle name="Calculation 3 26 5" xfId="47238" xr:uid="{26905A62-F52E-4ED1-BE71-933B7D738CD6}"/>
    <cellStyle name="Calculation 3 27" xfId="45285" xr:uid="{9DAADD3A-3D19-4637-89D1-4D91A3CB86E2}"/>
    <cellStyle name="Calculation 3 27 2" xfId="55800" xr:uid="{C5792CD3-91B6-403D-9CD5-F4DEAD0613BD}"/>
    <cellStyle name="Calculation 3 27 3" xfId="49017" xr:uid="{4F945F4E-F73C-42AC-84C0-05B901EB2CDB}"/>
    <cellStyle name="Calculation 3 28" xfId="45333" xr:uid="{4542BB15-A8C8-4F51-9B31-4EE8982D7CA3}"/>
    <cellStyle name="Calculation 3 28 2" xfId="58258" xr:uid="{1069F1DB-30DD-4B3E-A721-849FABFC6C6B}"/>
    <cellStyle name="Calculation 3 28 3" xfId="51476" xr:uid="{30376121-5A7E-4504-A8FB-3929CEE5A606}"/>
    <cellStyle name="Calculation 3 29" xfId="45301" xr:uid="{1ABBBA4A-DF2E-4DCD-A409-8483686C4CD7}"/>
    <cellStyle name="Calculation 3 29 2" xfId="52631" xr:uid="{56372C0E-4E3A-45C4-90F0-A3BB3970E8E4}"/>
    <cellStyle name="Calculation 3 3" xfId="262" xr:uid="{6B97FBBD-6C33-4787-9FCD-5F68BA565960}"/>
    <cellStyle name="Calculation 3 3 10" xfId="6564" xr:uid="{A629D769-0078-4BDE-BC34-65AABB68D650}"/>
    <cellStyle name="Calculation 3 3 10 2" xfId="11781" xr:uid="{8283F2BA-33FA-4A22-92BD-A66862FBD4A5}"/>
    <cellStyle name="Calculation 3 3 10 2 2" xfId="20770" xr:uid="{BF2E781B-44B1-47C4-8826-71A70E6E3129}"/>
    <cellStyle name="Calculation 3 3 10 2 2 2" xfId="31527" xr:uid="{774C6FA6-4DAE-4457-87E2-79B27B8B5CAC}"/>
    <cellStyle name="Calculation 3 3 10 2 3" xfId="26948" xr:uid="{8979923A-1F4E-4FCF-A67E-F4056A8F15C5}"/>
    <cellStyle name="Calculation 3 3 10 3" xfId="15553" xr:uid="{34E366E5-16F6-4D8A-9DB5-322E9BF0DC14}"/>
    <cellStyle name="Calculation 3 3 10 3 2" xfId="26431" xr:uid="{C32D045F-7395-4438-AE56-D7BBD9F39F5C}"/>
    <cellStyle name="Calculation 3 3 10 4" xfId="31900" xr:uid="{F59EFFC2-55B6-46B8-B9D2-0D2BF77D9155}"/>
    <cellStyle name="Calculation 3 3 11" xfId="9144" xr:uid="{1651DEB0-49D5-4176-BA8B-5F6D51A42750}"/>
    <cellStyle name="Calculation 3 3 11 2" xfId="18133" xr:uid="{3D1F4CBE-A3F2-45D7-9912-70E4B3F8E832}"/>
    <cellStyle name="Calculation 3 3 11 2 2" xfId="35331" xr:uid="{F57F6C62-96C0-4EA9-947C-AFDD384BD308}"/>
    <cellStyle name="Calculation 3 3 11 3" xfId="40650" xr:uid="{9513C155-5E3A-4E7D-9102-8FFDCD215DFC}"/>
    <cellStyle name="Calculation 3 3 12" xfId="12612" xr:uid="{BD729385-5B7D-4E84-978F-B532407027F9}"/>
    <cellStyle name="Calculation 3 3 12 2" xfId="21601" xr:uid="{A8BF4E4D-877E-4711-85D1-3DB5A7B4E737}"/>
    <cellStyle name="Calculation 3 3 12 2 2" xfId="37876" xr:uid="{1FB97120-8C94-4CD6-9705-B7FB52BE2081}"/>
    <cellStyle name="Calculation 3 3 12 3" xfId="43019" xr:uid="{F301E75C-1F92-485D-AA7B-5687BFA28AAC}"/>
    <cellStyle name="Calculation 3 3 13" xfId="2268" xr:uid="{CBD6AF58-DFF3-4E1C-9DB2-76DD7BFA0361}"/>
    <cellStyle name="Calculation 3 3 13 2" xfId="30107" xr:uid="{18CF7BB5-653C-4250-8CFE-336C36A768C8}"/>
    <cellStyle name="Calculation 3 3 14" xfId="13177" xr:uid="{03864782-AEDC-4C5D-8E3E-3F920EC3E658}"/>
    <cellStyle name="Calculation 3 3 14 2" xfId="22773" xr:uid="{CD5CC4BC-E1F1-441A-8C0B-0CC1C497144A}"/>
    <cellStyle name="Calculation 3 3 15" xfId="34781" xr:uid="{7CC5554B-AC80-4FC8-9365-12E35440697C}"/>
    <cellStyle name="Calculation 3 3 16" xfId="44270" xr:uid="{F8A74F92-9506-44FB-839D-FE7F9C568D44}"/>
    <cellStyle name="Calculation 3 3 17" xfId="45555" xr:uid="{B54B50CE-DA5B-4D0F-B41F-1F62C59C8E05}"/>
    <cellStyle name="Calculation 3 3 2" xfId="400" xr:uid="{6A600C4B-4A74-494D-8346-BB51BAC6B016}"/>
    <cellStyle name="Calculation 3 3 2 10" xfId="9269" xr:uid="{22BCEDEE-2D04-4CC6-96E4-4EBFFCC2119D}"/>
    <cellStyle name="Calculation 3 3 2 10 2" xfId="18258" xr:uid="{31FE10E5-E487-4621-BE78-6780EF15C954}"/>
    <cellStyle name="Calculation 3 3 2 10 2 2" xfId="23603" xr:uid="{0FFD7D88-3BF7-4F01-95A8-9AC5C36DC4D3}"/>
    <cellStyle name="Calculation 3 3 2 10 3" xfId="33219" xr:uid="{90DADA0A-DC0D-408B-8689-73675EC93B6D}"/>
    <cellStyle name="Calculation 3 3 2 11" xfId="12711" xr:uid="{BA7F0B49-2E07-4C01-B1B5-1A820E4454AF}"/>
    <cellStyle name="Calculation 3 3 2 11 2" xfId="21700" xr:uid="{A0BB5F93-D3B9-4711-B3FF-7BE571B2A0B1}"/>
    <cellStyle name="Calculation 3 3 2 11 2 2" xfId="39973" xr:uid="{1D06156B-4566-4858-AEBC-0C41ACC8ED1B}"/>
    <cellStyle name="Calculation 3 3 2 11 3" xfId="41576" xr:uid="{8C826660-1A25-476A-B146-D56892679752}"/>
    <cellStyle name="Calculation 3 3 2 12" xfId="2406" xr:uid="{A930BA1E-8822-4D0A-A220-B67747AA93B6}"/>
    <cellStyle name="Calculation 3 3 2 12 2" xfId="38150" xr:uid="{73E92208-6CF4-45F5-AFE4-0B075A96C58E}"/>
    <cellStyle name="Calculation 3 3 2 13" xfId="13315" xr:uid="{44CD2331-1628-4684-818A-937D883391E1}"/>
    <cellStyle name="Calculation 3 3 2 13 2" xfId="24488" xr:uid="{2BC0BEDA-5F52-4AB4-A0E9-5A5753B9DB16}"/>
    <cellStyle name="Calculation 3 3 2 14" xfId="28763" xr:uid="{A782EBCD-DB3A-4849-8CF3-7098E2A6B8BB}"/>
    <cellStyle name="Calculation 3 3 2 15" xfId="46070" xr:uid="{B9695FAF-3A5F-45C1-A465-3785AFBCA198}"/>
    <cellStyle name="Calculation 3 3 2 2" xfId="749" xr:uid="{B18CD79B-2F5F-43B2-BF80-1B408DA22B19}"/>
    <cellStyle name="Calculation 3 3 2 2 2" xfId="5123" xr:uid="{B27632FD-A37D-4608-BE27-2C7FBE45645B}"/>
    <cellStyle name="Calculation 3 3 2 2 2 2" xfId="7709" xr:uid="{559C2DB9-CF8E-4719-9878-AD22DA5E1073}"/>
    <cellStyle name="Calculation 3 3 2 2 2 2 2" xfId="16698" xr:uid="{0FB321C0-2C69-4BE0-A28F-47881A443CF6}"/>
    <cellStyle name="Calculation 3 3 2 2 2 2 2 2" xfId="40944" xr:uid="{E9232E6B-4636-49A9-AA26-02A39F076475}"/>
    <cellStyle name="Calculation 3 3 2 2 2 2 3" xfId="22803" xr:uid="{2B8D51EA-8AC2-40D3-AC2E-CA20FABBD9AF}"/>
    <cellStyle name="Calculation 3 3 2 2 2 3" xfId="10346" xr:uid="{6950BCFD-CD92-458A-957F-8F65CF8992CC}"/>
    <cellStyle name="Calculation 3 3 2 2 2 3 2" xfId="19335" xr:uid="{7B967DE5-481A-46C4-8F16-E3E4C21B508F}"/>
    <cellStyle name="Calculation 3 3 2 2 2 3 2 2" xfId="38595" xr:uid="{9CCFD0E1-2AC7-4963-A9B2-090C8A474A94}"/>
    <cellStyle name="Calculation 3 3 2 2 2 3 3" xfId="26686" xr:uid="{5557909D-29F4-4B19-91F0-2BA7C5FE11A7}"/>
    <cellStyle name="Calculation 3 3 2 2 2 4" xfId="14112" xr:uid="{CCF9B8FA-8E55-413B-AAF2-2D305D38CA77}"/>
    <cellStyle name="Calculation 3 3 2 2 2 4 2" xfId="35371" xr:uid="{5C84E713-D023-4144-A2B2-BBCDDEA03E03}"/>
    <cellStyle name="Calculation 3 3 2 2 2 5" xfId="34291" xr:uid="{DFDBE1A9-0B0B-491B-8833-1F4374BD8378}"/>
    <cellStyle name="Calculation 3 3 2 2 2 6" xfId="56343" xr:uid="{DC62EA5E-6EF8-4687-990E-D0C600877191}"/>
    <cellStyle name="Calculation 3 3 2 2 3" xfId="3186" xr:uid="{E3FB0696-23A8-4E49-B855-586897CBD02F}"/>
    <cellStyle name="Calculation 3 3 2 2 3 2" xfId="28729" xr:uid="{A0ED9511-2F6D-4878-A8B3-5C826B1AAA9B}"/>
    <cellStyle name="Calculation 3 3 2 2 4" xfId="35224" xr:uid="{2B4F75DB-0AA1-469A-91C2-519E055F020F}"/>
    <cellStyle name="Calculation 3 3 2 2 5" xfId="49561" xr:uid="{3EEBF7E9-0F2D-42C3-A765-7EB3376BA0C0}"/>
    <cellStyle name="Calculation 3 3 2 3" xfId="1094" xr:uid="{5AA4321C-C4D3-452B-A26A-5DC8A7BBB077}"/>
    <cellStyle name="Calculation 3 3 2 3 2" xfId="5444" xr:uid="{3260E8B7-58B6-4624-A2E9-68C7D1B216DD}"/>
    <cellStyle name="Calculation 3 3 2 3 2 2" xfId="8030" xr:uid="{8F298430-6CC6-49A5-8536-86EAC4F0D930}"/>
    <cellStyle name="Calculation 3 3 2 3 2 2 2" xfId="17019" xr:uid="{139BB99C-19A8-42A2-86B9-83CE2E838978}"/>
    <cellStyle name="Calculation 3 3 2 3 2 2 2 2" xfId="26599" xr:uid="{B6343836-F382-41F6-8333-E4301E4E0183}"/>
    <cellStyle name="Calculation 3 3 2 3 2 2 3" xfId="39583" xr:uid="{D52FD64A-4E91-4556-8F98-99D93140B76A}"/>
    <cellStyle name="Calculation 3 3 2 3 2 3" xfId="10667" xr:uid="{C6B720C8-A125-4FE7-AA46-2DEC1C8A4CA4}"/>
    <cellStyle name="Calculation 3 3 2 3 2 3 2" xfId="19656" xr:uid="{05994B80-FE6F-44B8-A89C-D76B3F7E02F4}"/>
    <cellStyle name="Calculation 3 3 2 3 2 3 2 2" xfId="36694" xr:uid="{1E1CFACC-6766-4850-A11F-E0A83E35E374}"/>
    <cellStyle name="Calculation 3 3 2 3 2 3 3" xfId="31107" xr:uid="{A772B883-58F7-459F-B53F-CE2CFA7F6DE0}"/>
    <cellStyle name="Calculation 3 3 2 3 2 4" xfId="14433" xr:uid="{0CC8773D-C2E6-4ED6-A6FE-01B38D880D7E}"/>
    <cellStyle name="Calculation 3 3 2 3 2 4 2" xfId="34985" xr:uid="{9A79D757-5BD0-49E9-B207-D49F8B7BC9D5}"/>
    <cellStyle name="Calculation 3 3 2 3 2 5" xfId="34533" xr:uid="{0DCCD1AE-5DCC-4DCF-AF7D-733970D17767}"/>
    <cellStyle name="Calculation 3 3 2 3 2 6" xfId="57848" xr:uid="{07A4CDA6-B936-4B3D-9BFB-AB82D37753CD}"/>
    <cellStyle name="Calculation 3 3 2 3 3" xfId="3531" xr:uid="{A2D33B03-01CE-4F49-8FE5-0AC102B09F26}"/>
    <cellStyle name="Calculation 3 3 2 3 3 2" xfId="24429" xr:uid="{F77E905D-EA34-4A43-B437-61D2A2D1D522}"/>
    <cellStyle name="Calculation 3 3 2 3 4" xfId="36780" xr:uid="{773C5CF5-FE7F-4E92-A55F-935456CC12FD}"/>
    <cellStyle name="Calculation 3 3 2 3 5" xfId="51066" xr:uid="{3A2BE9FA-41E1-4274-ABDC-5B2AF974C4EF}"/>
    <cellStyle name="Calculation 3 3 2 4" xfId="1438" xr:uid="{BA366F7F-9C3A-4DCD-82EF-E3BC3DB942A6}"/>
    <cellStyle name="Calculation 3 3 2 4 2" xfId="5783" xr:uid="{ACF33D98-6BB8-41B8-B379-46F4D5F9A3B1}"/>
    <cellStyle name="Calculation 3 3 2 4 2 2" xfId="8369" xr:uid="{21E4F126-5598-4BEE-920C-1485C8A48048}"/>
    <cellStyle name="Calculation 3 3 2 4 2 2 2" xfId="17358" xr:uid="{0CDADF9B-FAF7-4CD6-AD69-7B394B6BF103}"/>
    <cellStyle name="Calculation 3 3 2 4 2 2 2 2" xfId="42906" xr:uid="{63098D66-2629-43C0-BA69-BE043F9209A9}"/>
    <cellStyle name="Calculation 3 3 2 4 2 2 3" xfId="26331" xr:uid="{53869591-038C-4FC8-A8E7-7CC9504EFCB1}"/>
    <cellStyle name="Calculation 3 3 2 4 2 3" xfId="11006" xr:uid="{6BC66838-CF97-45DA-8FC5-A79988F83F4E}"/>
    <cellStyle name="Calculation 3 3 2 4 2 3 2" xfId="19995" xr:uid="{A09FA38D-14AF-4306-92EF-4B83F0F185B8}"/>
    <cellStyle name="Calculation 3 3 2 4 2 3 2 2" xfId="22251" xr:uid="{41350700-CD2F-4EF0-B178-CBD23E8A72E8}"/>
    <cellStyle name="Calculation 3 3 2 4 2 3 3" xfId="22449" xr:uid="{7F4A36B6-CFCC-45E3-8392-E5B54BB86AFF}"/>
    <cellStyle name="Calculation 3 3 2 4 2 4" xfId="14772" xr:uid="{5C746211-AAAC-46FE-81A4-A7E409AFAE9D}"/>
    <cellStyle name="Calculation 3 3 2 4 2 4 2" xfId="43443" xr:uid="{E72B48B3-7494-4844-BF61-4447B4B76CF1}"/>
    <cellStyle name="Calculation 3 3 2 4 2 5" xfId="30575" xr:uid="{7AAAC56C-2FF9-4A41-AC03-5B21AB78D1DF}"/>
    <cellStyle name="Calculation 3 3 2 4 2 6" xfId="54488" xr:uid="{82004F6B-12E3-4987-8CAD-08FFF0112B1F}"/>
    <cellStyle name="Calculation 3 3 2 4 3" xfId="3875" xr:uid="{BE622272-62B9-4F0F-8858-8120F8B42484}"/>
    <cellStyle name="Calculation 3 3 2 4 3 2" xfId="25916" xr:uid="{52F1CCB9-81DC-4BCF-BE53-2C5B80DF822D}"/>
    <cellStyle name="Calculation 3 3 2 4 4" xfId="36059" xr:uid="{069A6A0E-0C51-478A-A679-95DE733FFB5E}"/>
    <cellStyle name="Calculation 3 3 2 4 5" xfId="47678" xr:uid="{94D5E26D-5326-42B2-BFAA-DB2118562D95}"/>
    <cellStyle name="Calculation 3 3 2 5" xfId="1700" xr:uid="{E7067C49-A73A-4C30-8EF7-B1B53E5E0016}"/>
    <cellStyle name="Calculation 3 3 2 5 2" xfId="6026" xr:uid="{1EBD83B5-B998-46D6-83E9-F79CCF8222A2}"/>
    <cellStyle name="Calculation 3 3 2 5 2 2" xfId="8612" xr:uid="{70A3C98B-FBB9-4D7C-B060-AFAA94E3DF2C}"/>
    <cellStyle name="Calculation 3 3 2 5 2 2 2" xfId="17601" xr:uid="{986A3B8F-044D-4643-A70E-084E53558E94}"/>
    <cellStyle name="Calculation 3 3 2 5 2 2 2 2" xfId="24870" xr:uid="{6D2E8DE2-4B28-4C6B-A489-89A116850462}"/>
    <cellStyle name="Calculation 3 3 2 5 2 2 3" xfId="31617" xr:uid="{117C93AB-3E4E-4319-AEF3-42AA5DACA915}"/>
    <cellStyle name="Calculation 3 3 2 5 2 3" xfId="11249" xr:uid="{468A110C-7D31-4E3D-A7B1-5ADC6F6FD192}"/>
    <cellStyle name="Calculation 3 3 2 5 2 3 2" xfId="20238" xr:uid="{3FBCB24D-187D-4253-B24A-D6FC638EAFE9}"/>
    <cellStyle name="Calculation 3 3 2 5 2 3 2 2" xfId="35982" xr:uid="{AC2AC161-38DF-41CE-B581-C3643B56F9D9}"/>
    <cellStyle name="Calculation 3 3 2 5 2 3 3" xfId="34683" xr:uid="{5CF94374-58ED-4602-A19C-012FABB60A9F}"/>
    <cellStyle name="Calculation 3 3 2 5 2 4" xfId="15015" xr:uid="{1EF60756-4B83-432A-86FC-267BAEA50E01}"/>
    <cellStyle name="Calculation 3 3 2 5 2 4 2" xfId="23702" xr:uid="{8152D017-71BC-443E-9F30-0B71E4EB362A}"/>
    <cellStyle name="Calculation 3 3 2 5 2 5" xfId="34824" xr:uid="{0DC673CC-6C4F-49AB-BC90-EB5627E10FD6}"/>
    <cellStyle name="Calculation 3 3 2 5 3" xfId="4137" xr:uid="{2ADD9857-63D5-41C1-843F-B045264E8E96}"/>
    <cellStyle name="Calculation 3 3 2 5 3 2" xfId="39758" xr:uid="{D8FA9B36-949D-4A12-AF6E-46ACFED68832}"/>
    <cellStyle name="Calculation 3 3 2 5 4" xfId="35808" xr:uid="{05CB8188-6611-4DB7-A319-E2D0F16D508E}"/>
    <cellStyle name="Calculation 3 3 2 5 5" xfId="52928" xr:uid="{547628B5-B347-456E-988B-E9374FACF897}"/>
    <cellStyle name="Calculation 3 3 2 6" xfId="2057" xr:uid="{C3B467F2-9A55-44AB-9CBD-9637DEA8DD30}"/>
    <cellStyle name="Calculation 3 3 2 6 2" xfId="6363" xr:uid="{D3C57B4A-082D-48CF-89B9-14BFD4E167EC}"/>
    <cellStyle name="Calculation 3 3 2 6 2 2" xfId="8949" xr:uid="{E88AF211-C4A7-4D03-936D-D7F525DA5328}"/>
    <cellStyle name="Calculation 3 3 2 6 2 2 2" xfId="17938" xr:uid="{2988AE1D-E5EF-4BFB-9561-988F6F3A08E3}"/>
    <cellStyle name="Calculation 3 3 2 6 2 2 2 2" xfId="22264" xr:uid="{75171344-5684-424C-99E7-F9C79D72C074}"/>
    <cellStyle name="Calculation 3 3 2 6 2 2 3" xfId="26197" xr:uid="{BB42FF87-31C4-4995-95F2-B2A8A8EDE250}"/>
    <cellStyle name="Calculation 3 3 2 6 2 3" xfId="11586" xr:uid="{02363230-CCD4-4AF3-9609-9A572064B25A}"/>
    <cellStyle name="Calculation 3 3 2 6 2 3 2" xfId="20575" xr:uid="{2BA1EC36-0686-4709-95D1-8D041A6B7253}"/>
    <cellStyle name="Calculation 3 3 2 6 2 3 2 2" xfId="39001" xr:uid="{1995E0FD-ABE8-4317-B9DF-020877497B55}"/>
    <cellStyle name="Calculation 3 3 2 6 2 3 3" xfId="40457" xr:uid="{9F3C42C6-9FFC-47E2-8A12-7A760FF636E4}"/>
    <cellStyle name="Calculation 3 3 2 6 2 4" xfId="15352" xr:uid="{79B53282-F054-4DB3-8BC7-61DE953E7ADA}"/>
    <cellStyle name="Calculation 3 3 2 6 2 4 2" xfId="32982" xr:uid="{A31563E6-CAAD-43F0-9F91-A5A0F04D7829}"/>
    <cellStyle name="Calculation 3 3 2 6 2 5" xfId="39290" xr:uid="{058D1381-AAAC-40B8-ACC1-49F2F80BA1FE}"/>
    <cellStyle name="Calculation 3 3 2 6 3" xfId="4494" xr:uid="{285936CE-87F5-498D-BCA8-2D3B8C94568B}"/>
    <cellStyle name="Calculation 3 3 2 6 3 2" xfId="28917" xr:uid="{6B3796FA-E5F2-478C-9D58-3ADB86950D06}"/>
    <cellStyle name="Calculation 3 3 2 6 4" xfId="27294" xr:uid="{45E9BF56-80B9-45E3-9C01-CC3AD939CF01}"/>
    <cellStyle name="Calculation 3 3 2 7" xfId="2868" xr:uid="{AFC27B73-ECD1-44EE-B8C5-A6ABA1CDA920}"/>
    <cellStyle name="Calculation 3 3 2 7 2" xfId="7018" xr:uid="{3955742A-0C09-4685-9B23-005245FD9B5E}"/>
    <cellStyle name="Calculation 3 3 2 7 2 2" xfId="12146" xr:uid="{9093C8D2-2B32-4D97-B3ED-3F6D1FA4F340}"/>
    <cellStyle name="Calculation 3 3 2 7 2 2 2" xfId="21135" xr:uid="{A74AAC1D-A581-4607-BE12-36D047082A9E}"/>
    <cellStyle name="Calculation 3 3 2 7 2 2 2 2" xfId="30489" xr:uid="{946B8E83-6E20-408A-90C1-04433B7F96FE}"/>
    <cellStyle name="Calculation 3 3 2 7 2 2 3" xfId="31706" xr:uid="{8F7D93F2-72A2-4916-A6E3-68545438CC52}"/>
    <cellStyle name="Calculation 3 3 2 7 2 3" xfId="12958" xr:uid="{C31CC445-AEBC-4A62-91A8-1DC83DED0F71}"/>
    <cellStyle name="Calculation 3 3 2 7 2 3 2" xfId="21947" xr:uid="{156C80D8-AC4F-40D2-B4A8-316E382483A7}"/>
    <cellStyle name="Calculation 3 3 2 7 2 3 2 2" xfId="24528" xr:uid="{4D4A702C-DD48-4DE3-A386-CA475412DCB2}"/>
    <cellStyle name="Calculation 3 3 2 7 2 3 3" xfId="34177" xr:uid="{5A8A9089-D9B0-4691-859D-71163EFC0BE9}"/>
    <cellStyle name="Calculation 3 3 2 7 2 4" xfId="16007" xr:uid="{3E0B7374-2EA5-478A-B262-3C850D6DF0CC}"/>
    <cellStyle name="Calculation 3 3 2 7 2 4 2" xfId="39083" xr:uid="{0FF01FE6-292F-4BFE-8575-1B8B47D3B415}"/>
    <cellStyle name="Calculation 3 3 2 7 2 5" xfId="28392" xr:uid="{DA766832-C0E0-4CE9-A8F3-F6B39A3069FC}"/>
    <cellStyle name="Calculation 3 3 2 7 3" xfId="9581" xr:uid="{7A973AFC-2726-477F-94B2-76A558B77F51}"/>
    <cellStyle name="Calculation 3 3 2 7 3 2" xfId="18570" xr:uid="{E5095F54-7DB8-4411-B951-E18952F571CD}"/>
    <cellStyle name="Calculation 3 3 2 7 3 2 2" xfId="32916" xr:uid="{10024B79-A21C-4CFB-8D53-336525A3BF76}"/>
    <cellStyle name="Calculation 3 3 2 7 3 3" xfId="23316" xr:uid="{5525CFA8-60AB-40E7-B70C-37F954C629BB}"/>
    <cellStyle name="Calculation 3 3 2 7 4" xfId="25968" xr:uid="{6A11FC22-6680-4D22-BEA1-B099F45C5E07}"/>
    <cellStyle name="Calculation 3 3 2 8" xfId="4799" xr:uid="{41EE35BA-331C-4378-8D47-C74ED91E93C4}"/>
    <cellStyle name="Calculation 3 3 2 8 2" xfId="7385" xr:uid="{7155B7F2-EF80-467D-A35F-4B4DA0868DFC}"/>
    <cellStyle name="Calculation 3 3 2 8 2 2" xfId="16374" xr:uid="{F8727413-43B2-457B-AA6E-784CA9F11F45}"/>
    <cellStyle name="Calculation 3 3 2 8 2 2 2" xfId="37598" xr:uid="{EF73536C-94C9-46F9-A8FD-0997ED8BC6C8}"/>
    <cellStyle name="Calculation 3 3 2 8 2 3" xfId="36995" xr:uid="{8A85B00E-A047-45C7-872B-CA558378908C}"/>
    <cellStyle name="Calculation 3 3 2 8 3" xfId="10022" xr:uid="{E26C8D85-933A-4960-A815-222E7616894E}"/>
    <cellStyle name="Calculation 3 3 2 8 3 2" xfId="19011" xr:uid="{46D324F9-5AC0-40D4-9E40-F863B0A23E1E}"/>
    <cellStyle name="Calculation 3 3 2 8 3 2 2" xfId="39391" xr:uid="{756CF7B1-7EF2-4388-B11A-CB8083B08D2C}"/>
    <cellStyle name="Calculation 3 3 2 8 3 3" xfId="26689" xr:uid="{28412C3D-2BCE-4B35-9084-246FB714EDB2}"/>
    <cellStyle name="Calculation 3 3 2 8 4" xfId="13788" xr:uid="{5C2DA126-7B0F-4F7F-AE11-0C1E72D2CF65}"/>
    <cellStyle name="Calculation 3 3 2 8 4 2" xfId="33710" xr:uid="{14E3C9EE-02A9-4698-B704-475C8B460B13}"/>
    <cellStyle name="Calculation 3 3 2 8 5" xfId="27192" xr:uid="{55C8C68A-8616-4A29-BFDD-517043914C79}"/>
    <cellStyle name="Calculation 3 3 2 9" xfId="6702" xr:uid="{1737FAFB-FD9F-4A99-99A6-BBA63D4A46C3}"/>
    <cellStyle name="Calculation 3 3 2 9 2" xfId="11906" xr:uid="{88EF1055-D43E-4B72-A1D4-3F358B245507}"/>
    <cellStyle name="Calculation 3 3 2 9 2 2" xfId="20895" xr:uid="{F4E6CF54-A3CE-4F18-BA31-92B24CA1BF0D}"/>
    <cellStyle name="Calculation 3 3 2 9 2 2 2" xfId="28992" xr:uid="{90FE802C-E015-466E-A493-9E66274388DC}"/>
    <cellStyle name="Calculation 3 3 2 9 2 3" xfId="34412" xr:uid="{1DA7EC31-719B-4191-B3BA-131317AC4A7E}"/>
    <cellStyle name="Calculation 3 3 2 9 3" xfId="15691" xr:uid="{385FA6CB-688A-4CA1-9129-8BF2B3C778EF}"/>
    <cellStyle name="Calculation 3 3 2 9 3 2" xfId="31005" xr:uid="{8FE6B78B-5037-4E18-A296-1779F5A636CC}"/>
    <cellStyle name="Calculation 3 3 2 9 4" xfId="36532" xr:uid="{F62A85E6-22D0-4AA6-A03E-5F57FFC643D9}"/>
    <cellStyle name="Calculation 3 3 3" xfId="611" xr:uid="{85AD4334-B853-4EC2-9FC0-10A76E2C31B3}"/>
    <cellStyle name="Calculation 3 3 3 2" xfId="4998" xr:uid="{3D5A2DF3-22EC-41A1-A914-ABDF6BB1D43A}"/>
    <cellStyle name="Calculation 3 3 3 2 2" xfId="7584" xr:uid="{B635B853-A4D9-443A-967D-663CF35C311B}"/>
    <cellStyle name="Calculation 3 3 3 2 2 2" xfId="16573" xr:uid="{77E27E93-B6E0-4FD9-9725-38FAAE39C7C3}"/>
    <cellStyle name="Calculation 3 3 3 2 2 2 2" xfId="31634" xr:uid="{034D5342-C3D6-49EF-B445-01E0EE1B4B67}"/>
    <cellStyle name="Calculation 3 3 3 2 2 3" xfId="36402" xr:uid="{6D1D2075-DD5D-4D63-8BB9-890905D8CA63}"/>
    <cellStyle name="Calculation 3 3 3 2 2 4" xfId="56751" xr:uid="{ACACF95E-B7B2-45D1-B512-041647AEDD3F}"/>
    <cellStyle name="Calculation 3 3 3 2 3" xfId="10221" xr:uid="{CF3C6C48-A693-4624-92B6-3F002A257013}"/>
    <cellStyle name="Calculation 3 3 3 2 3 2" xfId="19210" xr:uid="{567C1192-619B-447F-B5D4-DEC4DDE64391}"/>
    <cellStyle name="Calculation 3 3 3 2 3 2 2" xfId="30685" xr:uid="{DDEEC170-F8DD-4A8F-8F9C-9A5119A7465F}"/>
    <cellStyle name="Calculation 3 3 3 2 3 3" xfId="34658" xr:uid="{5A3EED77-2432-460B-B2BF-5E28C54282FE}"/>
    <cellStyle name="Calculation 3 3 3 2 4" xfId="13987" xr:uid="{34AA5C1C-A2AF-474E-AA0A-47A51D95A189}"/>
    <cellStyle name="Calculation 3 3 3 2 4 2" xfId="26148" xr:uid="{E319ED29-439A-4CAB-9E75-8632EA185E84}"/>
    <cellStyle name="Calculation 3 3 3 2 5" xfId="38814" xr:uid="{167FF5E6-05ED-464A-BBE7-32F9B4ECC5E3}"/>
    <cellStyle name="Calculation 3 3 3 2 6" xfId="49969" xr:uid="{D5A86BC2-975D-4628-960E-3FEB30B8A54B}"/>
    <cellStyle name="Calculation 3 3 3 3" xfId="3048" xr:uid="{7FFD2980-BD61-4129-A9FA-27894E04226C}"/>
    <cellStyle name="Calculation 3 3 3 3 2" xfId="42879" xr:uid="{DF5DCB9B-AF4F-4F07-9D36-20B31D912041}"/>
    <cellStyle name="Calculation 3 3 3 3 2 2" xfId="59031" xr:uid="{B447AEA3-E4A9-4E41-B91A-C79FFC133350}"/>
    <cellStyle name="Calculation 3 3 3 3 3" xfId="52250" xr:uid="{FE4B2533-1EFD-4B19-9080-A886B2987248}"/>
    <cellStyle name="Calculation 3 3 3 4" xfId="42172" xr:uid="{52B90334-9A95-41DF-B9FB-35211DE59A31}"/>
    <cellStyle name="Calculation 3 3 3 4 2" xfId="54878" xr:uid="{476DA991-CBCA-48B4-8679-CA95943F9A93}"/>
    <cellStyle name="Calculation 3 3 3 4 3" xfId="48086" xr:uid="{3201CE96-32AA-4B31-B879-186C2B50E6BC}"/>
    <cellStyle name="Calculation 3 3 3 5" xfId="53178" xr:uid="{141A6717-D252-495B-80DD-91A6C738062C}"/>
    <cellStyle name="Calculation 3 3 3 6" xfId="46472" xr:uid="{A3112923-C649-459C-968F-BB1EAFE73980}"/>
    <cellStyle name="Calculation 3 3 4" xfId="956" xr:uid="{B4176712-6C55-44F3-B3F4-8434499FAF09}"/>
    <cellStyle name="Calculation 3 3 4 2" xfId="5319" xr:uid="{B0244EE9-A921-48FA-AA46-E5B2AAD3A190}"/>
    <cellStyle name="Calculation 3 3 4 2 2" xfId="7905" xr:uid="{ED255A2E-135B-46B9-8709-3FCBFEC180CA}"/>
    <cellStyle name="Calculation 3 3 4 2 2 2" xfId="16894" xr:uid="{651F6A27-36FC-47E1-A681-3A637735C463}"/>
    <cellStyle name="Calculation 3 3 4 2 2 2 2" xfId="30732" xr:uid="{0A62317F-8C54-4CD0-BC05-4C48EE847172}"/>
    <cellStyle name="Calculation 3 3 4 2 2 3" xfId="30457" xr:uid="{603C5F03-2617-40EC-9EF5-27595D32D3D9}"/>
    <cellStyle name="Calculation 3 3 4 2 3" xfId="10542" xr:uid="{4D19C6DF-12CD-45FD-B7E0-E54E64E02403}"/>
    <cellStyle name="Calculation 3 3 4 2 3 2" xfId="19531" xr:uid="{4864FB53-DF62-44CE-913D-270C2C038024}"/>
    <cellStyle name="Calculation 3 3 4 2 3 2 2" xfId="37548" xr:uid="{7D5D0327-2FC5-4FC8-BB24-9240DFA158A8}"/>
    <cellStyle name="Calculation 3 3 4 2 3 3" xfId="36104" xr:uid="{C2507133-592C-4FA6-9BDE-EB54E31C72D2}"/>
    <cellStyle name="Calculation 3 3 4 2 4" xfId="14308" xr:uid="{15804015-0517-49C0-A02B-D77B069A345B}"/>
    <cellStyle name="Calculation 3 3 4 2 4 2" xfId="27262" xr:uid="{357437ED-C474-418D-BE4F-7C9A8F52F1CD}"/>
    <cellStyle name="Calculation 3 3 4 2 5" xfId="41753" xr:uid="{C9BAEDC6-D8DD-4F22-AC9A-25BD705DDE6C}"/>
    <cellStyle name="Calculation 3 3 4 2 6" xfId="55871" xr:uid="{C0630FD1-7223-4FB7-9A62-C6677360B269}"/>
    <cellStyle name="Calculation 3 3 4 3" xfId="3393" xr:uid="{83C3FF97-65A2-4ABC-B417-B41022CD5E16}"/>
    <cellStyle name="Calculation 3 3 4 3 2" xfId="31295" xr:uid="{683E437A-7B98-416C-959A-ABD0BD81B93B}"/>
    <cellStyle name="Calculation 3 3 4 4" xfId="29733" xr:uid="{A20FA481-D736-4A57-948D-D79E7CA8B837}"/>
    <cellStyle name="Calculation 3 3 4 5" xfId="49089" xr:uid="{6F118ADD-C12C-48D5-BC9B-83A290438823}"/>
    <cellStyle name="Calculation 3 3 5" xfId="1300" xr:uid="{BEFF61CB-BA0D-4F5F-8082-993301E8651E}"/>
    <cellStyle name="Calculation 3 3 5 2" xfId="5645" xr:uid="{F3C51689-992C-4E7A-B2A4-7D9A362929A5}"/>
    <cellStyle name="Calculation 3 3 5 2 2" xfId="8231" xr:uid="{E5CFBEFF-687B-48DD-838E-FFEEAFE096E7}"/>
    <cellStyle name="Calculation 3 3 5 2 2 2" xfId="17220" xr:uid="{77626CC6-13AB-4CB1-AA51-2C2EC5C3466A}"/>
    <cellStyle name="Calculation 3 3 5 2 2 2 2" xfId="42562" xr:uid="{B388967F-116F-497B-978A-2980211C2955}"/>
    <cellStyle name="Calculation 3 3 5 2 2 3" xfId="23946" xr:uid="{FC99267E-2FDA-4FA9-BDA8-0A7894349D24}"/>
    <cellStyle name="Calculation 3 3 5 2 3" xfId="10868" xr:uid="{8339B63B-4C20-4669-9EB7-7316923DBDC4}"/>
    <cellStyle name="Calculation 3 3 5 2 3 2" xfId="19857" xr:uid="{3FEBE8C5-8285-4DBE-9AB8-2115F9738B15}"/>
    <cellStyle name="Calculation 3 3 5 2 3 2 2" xfId="41900" xr:uid="{1A967029-D7CC-4BC8-B3AB-CC81FA1B0F18}"/>
    <cellStyle name="Calculation 3 3 5 2 3 3" xfId="26714" xr:uid="{7FA2F6F4-2601-462D-8BFF-B0C47A2E47C7}"/>
    <cellStyle name="Calculation 3 3 5 2 4" xfId="14634" xr:uid="{524E4046-BDFE-4FF6-B210-A75A026E866E}"/>
    <cellStyle name="Calculation 3 3 5 2 4 2" xfId="28275" xr:uid="{8422A3AF-4148-4613-B4F8-EAB314209FC1}"/>
    <cellStyle name="Calculation 3 3 5 2 5" xfId="40354" xr:uid="{49BCD01B-98DC-48B6-843E-00F84BEB6F8D}"/>
    <cellStyle name="Calculation 3 3 5 2 6" xfId="57994" xr:uid="{5DBEE5F5-8E49-4892-AF75-47D44A9AFC16}"/>
    <cellStyle name="Calculation 3 3 5 3" xfId="3737" xr:uid="{CF6E8E68-10BE-44A1-889A-F2989E07A9FA}"/>
    <cellStyle name="Calculation 3 3 5 3 2" xfId="31601" xr:uid="{0FA13E03-C24F-46CD-8ECF-F0348518EC5C}"/>
    <cellStyle name="Calculation 3 3 5 4" xfId="24652" xr:uid="{55231FB4-1C88-42F9-8FC5-3EF7457AA476}"/>
    <cellStyle name="Calculation 3 3 5 5" xfId="51212" xr:uid="{DCDB3A9F-202B-48D1-965D-7E9AB2EDA8FE}"/>
    <cellStyle name="Calculation 3 3 6" xfId="1664" xr:uid="{0824BBD5-48C6-42FC-BA2B-95E0B048C523}"/>
    <cellStyle name="Calculation 3 3 6 2" xfId="5992" xr:uid="{13DCB338-377A-48BB-BB33-90540A1EEFF2}"/>
    <cellStyle name="Calculation 3 3 6 2 2" xfId="8578" xr:uid="{B736BFB7-C933-4545-BD48-146E8F0FAAA5}"/>
    <cellStyle name="Calculation 3 3 6 2 2 2" xfId="17567" xr:uid="{B6E4A72D-8DD1-4AA5-A372-11426665CCEF}"/>
    <cellStyle name="Calculation 3 3 6 2 2 2 2" xfId="38244" xr:uid="{3093F26F-D87F-472A-AF88-F0C24B70DC36}"/>
    <cellStyle name="Calculation 3 3 6 2 2 3" xfId="27077" xr:uid="{1AD92A1B-48C5-444A-97E0-5CE5840F5599}"/>
    <cellStyle name="Calculation 3 3 6 2 3" xfId="11215" xr:uid="{AC907DA1-2B0E-4EDA-9046-502389B7B9A3}"/>
    <cellStyle name="Calculation 3 3 6 2 3 2" xfId="20204" xr:uid="{848BFDA4-CED9-48FC-81AE-D4195B6841D4}"/>
    <cellStyle name="Calculation 3 3 6 2 3 2 2" xfId="22150" xr:uid="{395B38B0-D951-4685-B538-0A0CD20A245B}"/>
    <cellStyle name="Calculation 3 3 6 2 3 3" xfId="40218" xr:uid="{5468A0D3-DC3F-4240-99A1-27F949BA22B0}"/>
    <cellStyle name="Calculation 3 3 6 2 4" xfId="14981" xr:uid="{CCBE55FE-30A7-41C2-9EB7-9879616D91FB}"/>
    <cellStyle name="Calculation 3 3 6 2 4 2" xfId="29040" xr:uid="{907DBC47-0A0A-4F88-A219-06D3898ABD5C}"/>
    <cellStyle name="Calculation 3 3 6 2 5" xfId="33192" xr:uid="{3C3D7791-75AC-437E-99BF-BE2735347D3C}"/>
    <cellStyle name="Calculation 3 3 6 2 6" xfId="54040" xr:uid="{D1E0F443-0AC8-4E5A-B2D8-BB3F9D75B784}"/>
    <cellStyle name="Calculation 3 3 6 3" xfId="4101" xr:uid="{6EB898D5-B4E9-4743-9E61-9F4E968B3822}"/>
    <cellStyle name="Calculation 3 3 6 3 2" xfId="32951" xr:uid="{33B8A522-0DBD-4622-B630-BBDBE3402D7A}"/>
    <cellStyle name="Calculation 3 3 6 4" xfId="22317" xr:uid="{783A40FC-DA26-47FE-B732-2AA1FC52AB1E}"/>
    <cellStyle name="Calculation 3 3 6 5" xfId="47372" xr:uid="{1B79727A-8B41-4DA8-862E-A29BC9D7DE7C}"/>
    <cellStyle name="Calculation 3 3 7" xfId="1743" xr:uid="{2CFB46F9-BE48-4F27-86C3-ECFC963091D3}"/>
    <cellStyle name="Calculation 3 3 7 2" xfId="6068" xr:uid="{0831454E-BB73-44BD-92FE-9875D2BAF953}"/>
    <cellStyle name="Calculation 3 3 7 2 2" xfId="8654" xr:uid="{75611716-563F-4A0D-8C69-29B0B0198FE0}"/>
    <cellStyle name="Calculation 3 3 7 2 2 2" xfId="17643" xr:uid="{D54D8FEC-C894-424E-B46A-B258662D6D1A}"/>
    <cellStyle name="Calculation 3 3 7 2 2 2 2" xfId="41699" xr:uid="{58F9B0BD-3F8D-4FB1-BB9A-E43DB78F2477}"/>
    <cellStyle name="Calculation 3 3 7 2 2 3" xfId="27654" xr:uid="{2D5C5FFE-159C-4C96-9F74-2BF9134CAC2A}"/>
    <cellStyle name="Calculation 3 3 7 2 3" xfId="11291" xr:uid="{79426D69-418E-4622-A9BD-BDD76E64D20E}"/>
    <cellStyle name="Calculation 3 3 7 2 3 2" xfId="20280" xr:uid="{EECB8312-28F7-4623-8B36-1E656023E658}"/>
    <cellStyle name="Calculation 3 3 7 2 3 2 2" xfId="26403" xr:uid="{ABDA4EB9-A1E9-4064-85E2-A406AF1DD315}"/>
    <cellStyle name="Calculation 3 3 7 2 3 3" xfId="41628" xr:uid="{F49E2A8A-7B70-4AE4-8E5F-E0333EB61B58}"/>
    <cellStyle name="Calculation 3 3 7 2 4" xfId="15057" xr:uid="{31C16827-7C30-4BC8-AE08-1E605E534B60}"/>
    <cellStyle name="Calculation 3 3 7 2 4 2" xfId="30687" xr:uid="{FD34525B-B87C-4051-8F6E-1C390DE50E70}"/>
    <cellStyle name="Calculation 3 3 7 2 5" xfId="38193" xr:uid="{EE65E64D-DD67-42A5-8BDD-04552AAC4661}"/>
    <cellStyle name="Calculation 3 3 7 3" xfId="4180" xr:uid="{B83E3AE4-8898-48F5-B40F-9F9C54743973}"/>
    <cellStyle name="Calculation 3 3 7 3 2" xfId="30885" xr:uid="{167498E7-BFA8-485B-A147-3B097A78E0EB}"/>
    <cellStyle name="Calculation 3 3 7 4" xfId="27061" xr:uid="{AAA10946-C099-4709-BCC3-7FF3890F367F}"/>
    <cellStyle name="Calculation 3 3 7 5" xfId="52665" xr:uid="{76B6C6D8-6F59-43A3-81CE-25F9CF16D71C}"/>
    <cellStyle name="Calculation 3 3 8" xfId="2730" xr:uid="{788D51A6-9813-47D8-BE7B-06D79F2CDB7B}"/>
    <cellStyle name="Calculation 3 3 8 2" xfId="6914" xr:uid="{F9849664-CC2F-4CEB-8652-76B8664AA024}"/>
    <cellStyle name="Calculation 3 3 8 2 2" xfId="12054" xr:uid="{4BAAC815-4225-416A-9AC4-865CEC041A70}"/>
    <cellStyle name="Calculation 3 3 8 2 2 2" xfId="21043" xr:uid="{FF922CE6-C9F0-4141-9E16-064F8D7E7213}"/>
    <cellStyle name="Calculation 3 3 8 2 2 2 2" xfId="40039" xr:uid="{DA2157AD-6EC3-48A5-A446-C0D6F77BBEDA}"/>
    <cellStyle name="Calculation 3 3 8 2 2 3" xfId="40524" xr:uid="{0CB37767-5317-4A54-8A1E-F20FE40CD03E}"/>
    <cellStyle name="Calculation 3 3 8 2 3" xfId="12873" xr:uid="{A915D162-BA88-448C-8A3A-40C29D2C7569}"/>
    <cellStyle name="Calculation 3 3 8 2 3 2" xfId="21862" xr:uid="{E1BD2331-D931-4D96-ABB3-3F6F97F2E3DE}"/>
    <cellStyle name="Calculation 3 3 8 2 3 2 2" xfId="43743" xr:uid="{7F85CA57-EE06-4C9D-8DFE-D31073D4D64F}"/>
    <cellStyle name="Calculation 3 3 8 2 3 3" xfId="27743" xr:uid="{0135EE8F-B31A-4445-BEF9-849F68B94687}"/>
    <cellStyle name="Calculation 3 3 8 2 4" xfId="15903" xr:uid="{4D3CB438-A4CF-4FA0-930B-6389A714C87E}"/>
    <cellStyle name="Calculation 3 3 8 2 4 2" xfId="23675" xr:uid="{B56F0749-6F89-409E-994F-4E30C192F758}"/>
    <cellStyle name="Calculation 3 3 8 2 5" xfId="31249" xr:uid="{AB20AC53-9CD5-4AE8-975B-5A0CE677AB43}"/>
    <cellStyle name="Calculation 3 3 8 3" xfId="9484" xr:uid="{0E91EE19-FB87-4E8D-BFF2-AF558D8C320F}"/>
    <cellStyle name="Calculation 3 3 8 3 2" xfId="18473" xr:uid="{E1F07256-1E49-425F-BD77-526DACBDCB15}"/>
    <cellStyle name="Calculation 3 3 8 3 2 2" xfId="40158" xr:uid="{6E0DFAC6-A112-4531-A3CD-C1915B5798C0}"/>
    <cellStyle name="Calculation 3 3 8 3 3" xfId="36284" xr:uid="{7BF6F51D-27FB-4BB3-99FE-9A75621912E6}"/>
    <cellStyle name="Calculation 3 3 8 4" xfId="23804" xr:uid="{A3FC7E60-8854-4AD6-BD8D-D36A2C7AD4E4}"/>
    <cellStyle name="Calculation 3 3 9" xfId="4674" xr:uid="{FFBCC9BB-3460-41CB-9A1B-BA69991CBA36}"/>
    <cellStyle name="Calculation 3 3 9 2" xfId="7260" xr:uid="{4E36B207-2A12-4AAD-A7FE-8F411A33F0E1}"/>
    <cellStyle name="Calculation 3 3 9 2 2" xfId="16249" xr:uid="{57B154B7-1F5F-44AF-A225-8F9E681372A6}"/>
    <cellStyle name="Calculation 3 3 9 2 2 2" xfId="27103" xr:uid="{4DC793BD-D67D-42E4-9B83-648D59BF0F6B}"/>
    <cellStyle name="Calculation 3 3 9 2 3" xfId="32787" xr:uid="{B674B11B-36AC-4966-AD16-885C58C4B2E7}"/>
    <cellStyle name="Calculation 3 3 9 3" xfId="9897" xr:uid="{D3DFD888-A6D9-4D9C-812E-BD53F0AFF72E}"/>
    <cellStyle name="Calculation 3 3 9 3 2" xfId="18886" xr:uid="{31DD0D5C-F235-489D-A01C-34E012E0FB73}"/>
    <cellStyle name="Calculation 3 3 9 3 2 2" xfId="42608" xr:uid="{3E692E49-20DC-4442-92B5-D35C3D5C4B4C}"/>
    <cellStyle name="Calculation 3 3 9 3 3" xfId="31067" xr:uid="{ACE02390-49AE-452B-9DDF-6368E5AC47DE}"/>
    <cellStyle name="Calculation 3 3 9 4" xfId="13663" xr:uid="{C0A32D2E-5491-489D-B5AA-5C6452BFF57F}"/>
    <cellStyle name="Calculation 3 3 9 4 2" xfId="32864" xr:uid="{FC9E90A8-2FD3-4E66-8EE6-C06A660808D1}"/>
    <cellStyle name="Calculation 3 3 9 5" xfId="42209" xr:uid="{A61C75AF-5620-4856-A36C-78CFE62CE575}"/>
    <cellStyle name="Calculation 3 30" xfId="45357" xr:uid="{C492C358-23D0-44CF-B0CD-57C79B6E1B01}"/>
    <cellStyle name="Calculation 3 31" xfId="45426" xr:uid="{C2D5FA54-E67C-4897-BA1B-B91EE01A1E05}"/>
    <cellStyle name="Calculation 3 32" xfId="44250" xr:uid="{89A2B774-0336-4301-BA41-84922A8EC740}"/>
    <cellStyle name="Calculation 3 33" xfId="44147" xr:uid="{024406BD-4D3B-4993-9D3F-7553E0117C45}"/>
    <cellStyle name="Calculation 3 34" xfId="45497" xr:uid="{D73B7E8A-0DDC-4537-8114-C6A3C36652D2}"/>
    <cellStyle name="Calculation 3 4" xfId="244" xr:uid="{40162897-D785-463F-A7BA-19F06EC1B1B8}"/>
    <cellStyle name="Calculation 3 4 10" xfId="6546" xr:uid="{6B999F7D-6C94-490C-BA81-C690812B8BAE}"/>
    <cellStyle name="Calculation 3 4 10 2" xfId="11765" xr:uid="{785D6801-3D27-4B1C-A6CE-C1861A326E53}"/>
    <cellStyle name="Calculation 3 4 10 2 2" xfId="20754" xr:uid="{F28A6C12-0977-4325-8D87-941A4EBBAF3D}"/>
    <cellStyle name="Calculation 3 4 10 2 2 2" xfId="36959" xr:uid="{BB95B0C9-3BB6-41A8-8A48-2C2240540DF0}"/>
    <cellStyle name="Calculation 3 4 10 2 3" xfId="35752" xr:uid="{C7DFB288-8FC3-48C7-871D-D326D96E0991}"/>
    <cellStyle name="Calculation 3 4 10 3" xfId="15535" xr:uid="{09F68CF8-8054-408E-89E3-6402006A2443}"/>
    <cellStyle name="Calculation 3 4 10 3 2" xfId="41705" xr:uid="{CAC60191-3F13-47D7-8185-D4E9AE01EA3B}"/>
    <cellStyle name="Calculation 3 4 10 4" xfId="41191" xr:uid="{081E0544-0AFA-4495-BC55-50B11DBD7112}"/>
    <cellStyle name="Calculation 3 4 11" xfId="9128" xr:uid="{AF233950-7868-4884-9C0B-81676D3E5480}"/>
    <cellStyle name="Calculation 3 4 11 2" xfId="18117" xr:uid="{D8A6835D-7154-4C77-AED6-938F00F9927E}"/>
    <cellStyle name="Calculation 3 4 11 2 2" xfId="24784" xr:uid="{00E1B389-8C7D-4637-B846-D4DDDA3A33C1}"/>
    <cellStyle name="Calculation 3 4 11 3" xfId="42682" xr:uid="{90060ACC-0CF4-4757-9D40-77DE42AE6850}"/>
    <cellStyle name="Calculation 3 4 12" xfId="12394" xr:uid="{5E0F8BE7-B84F-498C-8B29-C86E8F7C44F4}"/>
    <cellStyle name="Calculation 3 4 12 2" xfId="21383" xr:uid="{E6971615-68F0-4905-B3D5-2178926A2247}"/>
    <cellStyle name="Calculation 3 4 12 2 2" xfId="38321" xr:uid="{F37F46CF-9075-4398-AA1B-E6C619EACB01}"/>
    <cellStyle name="Calculation 3 4 12 3" xfId="29441" xr:uid="{4D17FDED-21B5-4D41-82CD-AD1F3581B622}"/>
    <cellStyle name="Calculation 3 4 13" xfId="2250" xr:uid="{55571EC9-A6AC-49E4-9AC5-86D9B2790B61}"/>
    <cellStyle name="Calculation 3 4 13 2" xfId="39182" xr:uid="{B34D333C-FCA1-40AA-85BF-E5EE9BD3B9D2}"/>
    <cellStyle name="Calculation 3 4 14" xfId="13159" xr:uid="{BE55F069-CC8E-41F6-85F6-D2AC10FEB574}"/>
    <cellStyle name="Calculation 3 4 14 2" xfId="23439" xr:uid="{479F91F0-44A9-477D-AADD-C3D1985615F0}"/>
    <cellStyle name="Calculation 3 4 15" xfId="31931" xr:uid="{E124B4EC-EC80-49B0-9168-6719F45CBFB0}"/>
    <cellStyle name="Calculation 3 4 16" xfId="44277" xr:uid="{B0C6BFAB-6B4B-4E06-92F6-D751AA697C56}"/>
    <cellStyle name="Calculation 3 4 17" xfId="45606" xr:uid="{5FAB97DB-C927-424F-9A08-BF659289D195}"/>
    <cellStyle name="Calculation 3 4 2" xfId="382" xr:uid="{4028A736-EED6-42A6-A05D-BE97F7C204EA}"/>
    <cellStyle name="Calculation 3 4 2 10" xfId="9253" xr:uid="{479C5690-940F-4A96-B0EF-DDA8D86C3DBE}"/>
    <cellStyle name="Calculation 3 4 2 10 2" xfId="18242" xr:uid="{2FC93A87-F860-4CE8-9529-48D9CD9E4A86}"/>
    <cellStyle name="Calculation 3 4 2 10 2 2" xfId="41993" xr:uid="{EC85EEF4-E67A-49BF-A049-1EDF000495A4}"/>
    <cellStyle name="Calculation 3 4 2 10 3" xfId="24132" xr:uid="{8A3DCFC4-0F70-4A98-8BD2-0B0D97161168}"/>
    <cellStyle name="Calculation 3 4 2 11" xfId="12381" xr:uid="{C5976654-4767-482B-8995-0970CADECCBA}"/>
    <cellStyle name="Calculation 3 4 2 11 2" xfId="21370" xr:uid="{31B152B8-EE5B-4B3C-868B-BAF6DD8A3F8D}"/>
    <cellStyle name="Calculation 3 4 2 11 2 2" xfId="31491" xr:uid="{EBC4AD4C-92EC-4EE8-A4E2-131C67E8E3C4}"/>
    <cellStyle name="Calculation 3 4 2 11 3" xfId="39609" xr:uid="{BEADABBF-5792-4E4C-AE8D-630D44C1067E}"/>
    <cellStyle name="Calculation 3 4 2 12" xfId="2388" xr:uid="{3632A092-DE2A-4185-839F-38CB5888CF4D}"/>
    <cellStyle name="Calculation 3 4 2 12 2" xfId="25583" xr:uid="{743D7694-0D5C-4122-BA61-7847F0EE0AF8}"/>
    <cellStyle name="Calculation 3 4 2 13" xfId="13297" xr:uid="{1CCEF9F3-D36C-4A6C-B893-6374DE94DBF3}"/>
    <cellStyle name="Calculation 3 4 2 13 2" xfId="22189" xr:uid="{CB233899-721B-4238-99A3-5E80516C0A92}"/>
    <cellStyle name="Calculation 3 4 2 14" xfId="34576" xr:uid="{99895DC2-0C5C-4D9E-9895-5C2C679A16F8}"/>
    <cellStyle name="Calculation 3 4 2 15" xfId="46118" xr:uid="{0C492363-643E-4A5E-958B-37E9DEC46E48}"/>
    <cellStyle name="Calculation 3 4 2 2" xfId="731" xr:uid="{DC219131-53AC-42E7-A0C6-DE2A1777EA59}"/>
    <cellStyle name="Calculation 3 4 2 2 2" xfId="5107" xr:uid="{FF8FD27A-2ACE-444F-9949-69B40B669881}"/>
    <cellStyle name="Calculation 3 4 2 2 2 2" xfId="7693" xr:uid="{137A98AA-8B93-4349-B2CA-12A495A19871}"/>
    <cellStyle name="Calculation 3 4 2 2 2 2 2" xfId="16682" xr:uid="{E1C589F6-C596-4011-8310-615076F77BD0}"/>
    <cellStyle name="Calculation 3 4 2 2 2 2 2 2" xfId="27137" xr:uid="{AD3550EC-55D0-4039-9D1D-E77A2E0D66DE}"/>
    <cellStyle name="Calculation 3 4 2 2 2 2 3" xfId="32583" xr:uid="{86C9DA68-D26F-4DCF-895F-73AF580F5C18}"/>
    <cellStyle name="Calculation 3 4 2 2 2 3" xfId="10330" xr:uid="{CA8143E7-59E6-46E5-92B1-EAAAFB290162}"/>
    <cellStyle name="Calculation 3 4 2 2 2 3 2" xfId="19319" xr:uid="{DF56CA6D-57D8-426E-ACD5-EF65AA522731}"/>
    <cellStyle name="Calculation 3 4 2 2 2 3 2 2" xfId="43437" xr:uid="{70C2FE7A-72A2-46B6-831D-6E88C22EFD2A}"/>
    <cellStyle name="Calculation 3 4 2 2 2 3 3" xfId="44061" xr:uid="{06DB5BA4-F137-48BE-BAC5-07CE7FB20225}"/>
    <cellStyle name="Calculation 3 4 2 2 2 4" xfId="14096" xr:uid="{0F00EC63-031D-4598-8C59-4CFEFBA71674}"/>
    <cellStyle name="Calculation 3 4 2 2 2 4 2" xfId="24823" xr:uid="{7A685483-DE23-4C49-ADFD-2F0D5E519203}"/>
    <cellStyle name="Calculation 3 4 2 2 2 5" xfId="38420" xr:uid="{4EDBB07A-516C-44AA-B53C-B6CB1E55C67C}"/>
    <cellStyle name="Calculation 3 4 2 2 2 6" xfId="56394" xr:uid="{EE5E26FA-98BC-4C66-A25D-A640BBB4BE4B}"/>
    <cellStyle name="Calculation 3 4 2 2 3" xfId="3168" xr:uid="{7439DD19-6CC6-4162-9DBC-D3F01CD72811}"/>
    <cellStyle name="Calculation 3 4 2 2 3 2" xfId="34542" xr:uid="{972B56F3-6DD6-4A5B-A6FE-A6B9B17DE408}"/>
    <cellStyle name="Calculation 3 4 2 2 4" xfId="22748" xr:uid="{A3844DD7-1B7F-4AC6-9F38-4929DC2A3AA4}"/>
    <cellStyle name="Calculation 3 4 2 2 5" xfId="49612" xr:uid="{CA866E23-4196-4C06-B646-6727F5E4D566}"/>
    <cellStyle name="Calculation 3 4 2 3" xfId="1076" xr:uid="{221F8558-2FC7-4BB5-B5EA-A0B27AC961FF}"/>
    <cellStyle name="Calculation 3 4 2 3 2" xfId="5428" xr:uid="{8A56BEF6-A59B-4359-B707-C9128C4CE2C0}"/>
    <cellStyle name="Calculation 3 4 2 3 2 2" xfId="8014" xr:uid="{986B931F-0352-43BA-ABB9-9B4151AC9EB7}"/>
    <cellStyle name="Calculation 3 4 2 3 2 2 2" xfId="17003" xr:uid="{1B8C7E07-E3AB-4E1B-A41B-E7A742C94490}"/>
    <cellStyle name="Calculation 3 4 2 3 2 2 2 2" xfId="30456" xr:uid="{7B314272-41E9-4575-A2E0-C87648727AB2}"/>
    <cellStyle name="Calculation 3 4 2 3 2 2 3" xfId="28210" xr:uid="{D4C84733-7B26-40D1-A830-6AF744C64F46}"/>
    <cellStyle name="Calculation 3 4 2 3 2 3" xfId="10651" xr:uid="{ED3C778A-9CD3-43E9-9563-877A6BD8514C}"/>
    <cellStyle name="Calculation 3 4 2 3 2 3 2" xfId="19640" xr:uid="{DC097751-21BD-4EF2-A223-89062EA95DE8}"/>
    <cellStyle name="Calculation 3 4 2 3 2 3 2 2" xfId="23900" xr:uid="{DBD18C43-3868-4724-9B97-D4C8C54337B8}"/>
    <cellStyle name="Calculation 3 4 2 3 2 3 3" xfId="34975" xr:uid="{86194C5D-E168-40A4-A3B8-97C994BC8B75}"/>
    <cellStyle name="Calculation 3 4 2 3 2 4" xfId="14417" xr:uid="{1DEC00AD-F527-488D-8DF1-8BB93A6D3BBD}"/>
    <cellStyle name="Calculation 3 4 2 3 2 4 2" xfId="24470" xr:uid="{8F48EC54-0D91-4BE1-8EB7-42EEDF02FDD7}"/>
    <cellStyle name="Calculation 3 4 2 3 2 5" xfId="39499" xr:uid="{871358DD-9856-4A0E-BB64-7C744FC44657}"/>
    <cellStyle name="Calculation 3 4 2 3 2 6" xfId="58521" xr:uid="{6DF0AB86-3C61-4880-A757-57E1F4841F5D}"/>
    <cellStyle name="Calculation 3 4 2 3 3" xfId="3513" xr:uid="{BE089BD1-307B-4917-9622-C171A7D3F810}"/>
    <cellStyle name="Calculation 3 4 2 3 3 2" xfId="22113" xr:uid="{35694F78-4E58-4896-8B9E-38648A259267}"/>
    <cellStyle name="Calculation 3 4 2 3 4" xfId="42656" xr:uid="{989DAF0B-DE68-4ED0-BCF2-980805125E23}"/>
    <cellStyle name="Calculation 3 4 2 3 5" xfId="51740" xr:uid="{8FCE820B-39C5-4874-B3AA-580604856658}"/>
    <cellStyle name="Calculation 3 4 2 4" xfId="1420" xr:uid="{696D65A7-A474-460E-8F26-9C90B0F9C69D}"/>
    <cellStyle name="Calculation 3 4 2 4 2" xfId="5765" xr:uid="{DB10BBB5-5353-4426-B030-62435273DE9A}"/>
    <cellStyle name="Calculation 3 4 2 4 2 2" xfId="8351" xr:uid="{A48962C5-B59E-4508-B3D3-F9D491A1B195}"/>
    <cellStyle name="Calculation 3 4 2 4 2 2 2" xfId="17340" xr:uid="{99D43F84-FA37-495F-9BD9-415EE2F44505}"/>
    <cellStyle name="Calculation 3 4 2 4 2 2 2 2" xfId="32183" xr:uid="{C1412727-3B67-4B1B-A171-61C2A4F73FD5}"/>
    <cellStyle name="Calculation 3 4 2 4 2 2 3" xfId="32979" xr:uid="{D372D4EE-88CE-453E-918F-7ADB7011292D}"/>
    <cellStyle name="Calculation 3 4 2 4 2 3" xfId="10988" xr:uid="{4F413A79-1EE1-40AB-9442-C99C1949DDE4}"/>
    <cellStyle name="Calculation 3 4 2 4 2 3 2" xfId="19977" xr:uid="{CA397F02-4125-4CC3-B23F-CD5511B225A8}"/>
    <cellStyle name="Calculation 3 4 2 4 2 3 2 2" xfId="33474" xr:uid="{39EAE668-179C-4226-9405-1ADE28C36840}"/>
    <cellStyle name="Calculation 3 4 2 4 2 3 3" xfId="22311" xr:uid="{94F079B7-048D-4617-A9E1-C05C58F4D49D}"/>
    <cellStyle name="Calculation 3 4 2 4 2 4" xfId="14754" xr:uid="{71D9D159-E091-4B0D-8EE9-9118A7A14362}"/>
    <cellStyle name="Calculation 3 4 2 4 2 4 2" xfId="30267" xr:uid="{BC9078CF-C8B1-4CD9-9D10-8EFBA1DA0473}"/>
    <cellStyle name="Calculation 3 4 2 4 2 5" xfId="24351" xr:uid="{E155D25D-3DD3-4F1B-BCDD-C73894922F36}"/>
    <cellStyle name="Calculation 3 4 2 4 2 6" xfId="54536" xr:uid="{3C21FD43-2422-4B68-90C6-FA0B7059ECF9}"/>
    <cellStyle name="Calculation 3 4 2 4 3" xfId="3857" xr:uid="{DDABE7A5-B1A4-40CB-9EA4-34DC93794460}"/>
    <cellStyle name="Calculation 3 4 2 4 3 2" xfId="33766" xr:uid="{3DD93EFD-7624-4D7A-B6B8-A596E6D57075}"/>
    <cellStyle name="Calculation 3 4 2 4 4" xfId="37604" xr:uid="{400AAFA3-C1EF-4301-A278-571C170B506B}"/>
    <cellStyle name="Calculation 3 4 2 4 5" xfId="47729" xr:uid="{3E7C2F06-D099-4A86-BDBA-C728CDF3715A}"/>
    <cellStyle name="Calculation 3 4 2 5" xfId="1341" xr:uid="{98F2496D-04F6-46B4-907E-AC536EF31BE6}"/>
    <cellStyle name="Calculation 3 4 2 5 2" xfId="5686" xr:uid="{85BC3672-41D0-43E6-9757-344860D26BEE}"/>
    <cellStyle name="Calculation 3 4 2 5 2 2" xfId="8272" xr:uid="{6BC0C15E-5D1F-4AB5-A5E9-85C130F1AA48}"/>
    <cellStyle name="Calculation 3 4 2 5 2 2 2" xfId="17261" xr:uid="{6E996B16-20E7-4CD0-A2D9-37D97A4ADBD6}"/>
    <cellStyle name="Calculation 3 4 2 5 2 2 2 2" xfId="43166" xr:uid="{48EF09FA-9EAD-4374-A36E-A4A37298380A}"/>
    <cellStyle name="Calculation 3 4 2 5 2 2 3" xfId="22525" xr:uid="{446235FD-918D-4CE7-9913-7D07028FDEBC}"/>
    <cellStyle name="Calculation 3 4 2 5 2 3" xfId="10909" xr:uid="{A2DF598B-062A-4D2C-93BC-7DE055D7E157}"/>
    <cellStyle name="Calculation 3 4 2 5 2 3 2" xfId="19898" xr:uid="{79A0C0BE-679B-4BC0-8D9A-EB037F02D930}"/>
    <cellStyle name="Calculation 3 4 2 5 2 3 2 2" xfId="25883" xr:uid="{7BC81B8F-4E69-4CB3-B45A-0FF0FA087811}"/>
    <cellStyle name="Calculation 3 4 2 5 2 3 3" xfId="26458" xr:uid="{251B881F-9D1B-4928-A1D8-08C11A0D38F5}"/>
    <cellStyle name="Calculation 3 4 2 5 2 4" xfId="14675" xr:uid="{D2ADA803-C2E3-4491-8D70-9BB14485F43D}"/>
    <cellStyle name="Calculation 3 4 2 5 2 4 2" xfId="33264" xr:uid="{3F25E800-FE00-40DD-8946-55EE85E8BF22}"/>
    <cellStyle name="Calculation 3 4 2 5 2 5" xfId="23615" xr:uid="{83F0A7D9-1633-4243-BCDF-70CED96FE8F8}"/>
    <cellStyle name="Calculation 3 4 2 5 3" xfId="3778" xr:uid="{12E9C8F4-E9C5-4631-AAED-E5D502B96CDF}"/>
    <cellStyle name="Calculation 3 4 2 5 3 2" xfId="37405" xr:uid="{1107ABD8-4260-4AEE-BBB5-16800415EC3C}"/>
    <cellStyle name="Calculation 3 4 2 5 4" xfId="29353" xr:uid="{F30A1B1B-EA48-4F1E-BC9D-49D0F34B0715}"/>
    <cellStyle name="Calculation 3 4 2 5 5" xfId="52957" xr:uid="{A424FB53-16AD-454F-97AE-2761444546FB}"/>
    <cellStyle name="Calculation 3 4 2 6" xfId="2039" xr:uid="{A6E0C590-B641-46D0-A71B-6A138B7F3E52}"/>
    <cellStyle name="Calculation 3 4 2 6 2" xfId="6347" xr:uid="{732094DE-6043-4E82-BA8C-D76DBB96C27E}"/>
    <cellStyle name="Calculation 3 4 2 6 2 2" xfId="8933" xr:uid="{3E45CA1F-4A18-45AE-AD46-E66CB1E65758}"/>
    <cellStyle name="Calculation 3 4 2 6 2 2 2" xfId="17922" xr:uid="{B22E9AA1-1572-4BAC-A28C-5D48F00D832F}"/>
    <cellStyle name="Calculation 3 4 2 6 2 2 2 2" xfId="41797" xr:uid="{9084E154-FC6B-4623-8A75-11E6F617A310}"/>
    <cellStyle name="Calculation 3 4 2 6 2 2 3" xfId="22442" xr:uid="{95017D17-E57A-4A99-B1E3-884B4F47388E}"/>
    <cellStyle name="Calculation 3 4 2 6 2 3" xfId="11570" xr:uid="{A699CECF-CE5E-404F-9210-DC7023C2622F}"/>
    <cellStyle name="Calculation 3 4 2 6 2 3 2" xfId="20559" xr:uid="{76AF35B0-68E9-495D-9C71-930FF5E4D6DD}"/>
    <cellStyle name="Calculation 3 4 2 6 2 3 2 2" xfId="25237" xr:uid="{8FEC340E-5831-42DA-B7F2-D2D7CA7BE703}"/>
    <cellStyle name="Calculation 3 4 2 6 2 3 3" xfId="22352" xr:uid="{512E295B-4B8B-4163-A86C-34C3663932BB}"/>
    <cellStyle name="Calculation 3 4 2 6 2 4" xfId="15336" xr:uid="{03E025BD-7F9F-486A-BFD9-B965BE9A15DE}"/>
    <cellStyle name="Calculation 3 4 2 6 2 4 2" xfId="38234" xr:uid="{CFDC312C-A431-45B1-8109-413FE0843A46}"/>
    <cellStyle name="Calculation 3 4 2 6 2 5" xfId="27910" xr:uid="{6E5F6472-BA96-4E9D-98FA-E034BA5D6FCF}"/>
    <cellStyle name="Calculation 3 4 2 6 3" xfId="4476" xr:uid="{C363A24A-9ECC-4639-A86C-715DFD07820B}"/>
    <cellStyle name="Calculation 3 4 2 6 3 2" xfId="42544" xr:uid="{225D4C22-D518-4999-90CB-1F32874422CD}"/>
    <cellStyle name="Calculation 3 4 2 6 4" xfId="36147" xr:uid="{CEAA5CDC-5427-4C04-A9E9-A9D05062564A}"/>
    <cellStyle name="Calculation 3 4 2 7" xfId="2850" xr:uid="{EE776E09-6C66-45E3-A72B-C1A39B388EFE}"/>
    <cellStyle name="Calculation 3 4 2 7 2" xfId="7000" xr:uid="{FA18C3B2-562C-416B-8320-8E46FC34743A}"/>
    <cellStyle name="Calculation 3 4 2 7 2 2" xfId="12129" xr:uid="{48174F7C-0CDB-4C89-8A7A-16285CBBCBB5}"/>
    <cellStyle name="Calculation 3 4 2 7 2 2 2" xfId="21118" xr:uid="{99F7B4FB-FC96-4555-A460-995E980D926D}"/>
    <cellStyle name="Calculation 3 4 2 7 2 2 2 2" xfId="31804" xr:uid="{34D18F5F-AB9B-4740-84E2-7B9BF64B9B05}"/>
    <cellStyle name="Calculation 3 4 2 7 2 2 3" xfId="28098" xr:uid="{69E136BD-EA66-47AD-BF47-C388F49948C5}"/>
    <cellStyle name="Calculation 3 4 2 7 2 3" xfId="12943" xr:uid="{73BA7118-EA57-4786-9818-B74C825E6B7F}"/>
    <cellStyle name="Calculation 3 4 2 7 2 3 2" xfId="21932" xr:uid="{CFA079D4-BF76-4E9D-9D2B-75EC59185036}"/>
    <cellStyle name="Calculation 3 4 2 7 2 3 2 2" xfId="42563" xr:uid="{8240B93A-32C7-4C5D-9B84-3BC711D47747}"/>
    <cellStyle name="Calculation 3 4 2 7 2 3 3" xfId="33961" xr:uid="{7FF45868-4B13-4CE9-96D5-C192D36AA858}"/>
    <cellStyle name="Calculation 3 4 2 7 2 4" xfId="15989" xr:uid="{682CD723-BEBC-4C58-87E0-2B30D85ECCE4}"/>
    <cellStyle name="Calculation 3 4 2 7 2 4 2" xfId="31011" xr:uid="{EC6CD415-367B-4475-BC3E-F1ABBDDA2CD0}"/>
    <cellStyle name="Calculation 3 4 2 7 2 5" xfId="37298" xr:uid="{7B024F10-C26A-4CEE-9390-6D61A14B06C6}"/>
    <cellStyle name="Calculation 3 4 2 7 3" xfId="9563" xr:uid="{9244DEA1-819F-4FA9-8DBD-0114ABC80E7E}"/>
    <cellStyle name="Calculation 3 4 2 7 3 2" xfId="18552" xr:uid="{E20AEFC9-1919-4EE0-A3BB-093741E571C9}"/>
    <cellStyle name="Calculation 3 4 2 7 3 2 2" xfId="42203" xr:uid="{12C6A0D8-9DAE-49BC-A6F2-46EE31D798A1}"/>
    <cellStyle name="Calculation 3 4 2 7 3 3" xfId="24319" xr:uid="{9607B878-5866-4CC5-9668-E017AB770261}"/>
    <cellStyle name="Calculation 3 4 2 7 4" xfId="33822" xr:uid="{4BA0F676-46D4-49E1-9262-0AD69C70E3DE}"/>
    <cellStyle name="Calculation 3 4 2 8" xfId="4783" xr:uid="{6E0A3B93-BD64-42E1-8BDD-4E4C0EB81EBA}"/>
    <cellStyle name="Calculation 3 4 2 8 2" xfId="7369" xr:uid="{979195B6-538D-4C6A-AD8E-25B3C25AA467}"/>
    <cellStyle name="Calculation 3 4 2 8 2 2" xfId="16358" xr:uid="{AA29515A-70CA-4A7F-8F64-8220A3B5DDA1}"/>
    <cellStyle name="Calculation 3 4 2 8 2 2 2" xfId="42895" xr:uid="{FBAE3185-79BC-40E4-A156-69CB7ABB9683}"/>
    <cellStyle name="Calculation 3 4 2 8 2 3" xfId="34951" xr:uid="{2F952C5D-13CB-42E5-AAFC-2AC49665C6F2}"/>
    <cellStyle name="Calculation 3 4 2 8 3" xfId="10006" xr:uid="{D6C73330-F023-40B0-B0FE-D2BC7DC06958}"/>
    <cellStyle name="Calculation 3 4 2 8 3 2" xfId="18995" xr:uid="{6FBF54D5-EBD6-4CA6-818E-BBD51BD557C7}"/>
    <cellStyle name="Calculation 3 4 2 8 3 2 2" xfId="28004" xr:uid="{0C340D0A-F207-4635-B548-5FE19BA9F8C5}"/>
    <cellStyle name="Calculation 3 4 2 8 3 3" xfId="44064" xr:uid="{91CA3D94-9DD7-47A5-849F-DC21A933E83D}"/>
    <cellStyle name="Calculation 3 4 2 8 4" xfId="13772" xr:uid="{70B6EB51-DDFE-4B8B-BD28-37F0DF6F87E5}"/>
    <cellStyle name="Calculation 3 4 2 8 4 2" xfId="39143" xr:uid="{D500726B-3B2F-45CA-BCEA-82A05CEC68D8}"/>
    <cellStyle name="Calculation 3 4 2 8 5" xfId="22650" xr:uid="{66C58CFF-F69F-4DDE-AC63-AFCEE31FE873}"/>
    <cellStyle name="Calculation 3 4 2 9" xfId="6684" xr:uid="{245975E9-A3CB-4C88-9986-612594517D6D}"/>
    <cellStyle name="Calculation 3 4 2 9 2" xfId="11890" xr:uid="{00C5C02B-B97E-4F30-9C15-06DCF0D88EB7}"/>
    <cellStyle name="Calculation 3 4 2 9 2 2" xfId="20879" xr:uid="{1F97263D-5649-4BEF-A5D0-CD156F9AA74B}"/>
    <cellStyle name="Calculation 3 4 2 9 2 2 2" xfId="33552" xr:uid="{D2A0B166-05CC-442A-A013-104E01E28C67}"/>
    <cellStyle name="Calculation 3 4 2 9 2 3" xfId="40051" xr:uid="{69EE8226-EACA-416F-B4AC-ACAEAC29974C}"/>
    <cellStyle name="Calculation 3 4 2 9 3" xfId="15673" xr:uid="{02C4D766-77AA-4EC9-B2C0-79D9BAFC8EF8}"/>
    <cellStyle name="Calculation 3 4 2 9 3 2" xfId="37647" xr:uid="{27E2A9BE-5288-43B3-AA0C-F6A269408110}"/>
    <cellStyle name="Calculation 3 4 2 9 4" xfId="22135" xr:uid="{C97AD5E9-52EB-451D-99AA-D01415DF370E}"/>
    <cellStyle name="Calculation 3 4 3" xfId="593" xr:uid="{C5432840-FF60-481E-BA82-61AED92BB897}"/>
    <cellStyle name="Calculation 3 4 3 2" xfId="4982" xr:uid="{8491A867-7CB7-48B5-8E45-A931B3EEBA08}"/>
    <cellStyle name="Calculation 3 4 3 2 2" xfId="7568" xr:uid="{662E9E0D-6F2F-408E-8A39-F36A1760FF27}"/>
    <cellStyle name="Calculation 3 4 3 2 2 2" xfId="16557" xr:uid="{BFB969D2-073C-4EB0-BA97-8CB6E286B8F3}"/>
    <cellStyle name="Calculation 3 4 3 2 2 2 2" xfId="37060" xr:uid="{3C0C1EAF-FDF2-4B17-8926-7FB40CC57E5B}"/>
    <cellStyle name="Calculation 3 4 3 2 2 3" xfId="23652" xr:uid="{6018D674-C561-4B37-8E97-757A028CA8AD}"/>
    <cellStyle name="Calculation 3 4 3 2 2 4" xfId="56799" xr:uid="{6B6E0898-60B8-49EF-8F27-E72246790963}"/>
    <cellStyle name="Calculation 3 4 3 2 3" xfId="10205" xr:uid="{7A5BCF21-15C3-4B0E-BF50-A3B73D029FC3}"/>
    <cellStyle name="Calculation 3 4 3 2 3 2" xfId="19194" xr:uid="{BCF9A38A-8004-4FA8-B2FB-8533E7A03B2B}"/>
    <cellStyle name="Calculation 3 4 3 2 3 2 2" xfId="34107" xr:uid="{B636DFBB-4B3B-4FE8-9DB0-66DE02F43657}"/>
    <cellStyle name="Calculation 3 4 3 2 3 3" xfId="40197" xr:uid="{D4A0A84A-4508-42DE-82C6-A45B90719CB1}"/>
    <cellStyle name="Calculation 3 4 3 2 4" xfId="13971" xr:uid="{0A7AFEA3-91CA-4609-A29C-E4FB35D8ECB3}"/>
    <cellStyle name="Calculation 3 4 3 2 4 2" xfId="30374" xr:uid="{F2A0E140-3630-404D-AAD4-5AB70DCF19AF}"/>
    <cellStyle name="Calculation 3 4 3 2 5" xfId="43737" xr:uid="{ED0C506D-600B-462D-A907-64424494870A}"/>
    <cellStyle name="Calculation 3 4 3 2 6" xfId="50017" xr:uid="{2BD27E67-F7A3-4F75-9587-B79B79EFB5F1}"/>
    <cellStyle name="Calculation 3 4 3 3" xfId="3030" xr:uid="{54E7054E-D01A-43C3-A681-AEB85CD2A59F}"/>
    <cellStyle name="Calculation 3 4 3 3 2" xfId="32154" xr:uid="{5A23365D-513F-4DD2-8853-B8F936FD1C24}"/>
    <cellStyle name="Calculation 3 4 3 3 2 2" xfId="58660" xr:uid="{44BAE5D1-CF45-4585-A71F-25F5543EC272}"/>
    <cellStyle name="Calculation 3 4 3 3 3" xfId="51879" xr:uid="{F31B648D-4932-484A-8FD5-A3FBFC002B57}"/>
    <cellStyle name="Calculation 3 4 3 4" xfId="29048" xr:uid="{37A44D93-675F-4CDA-BB27-D340BA707453}"/>
    <cellStyle name="Calculation 3 4 3 4 2" xfId="54926" xr:uid="{191F258F-4C8D-4FFF-BF63-971EEC6CC4C3}"/>
    <cellStyle name="Calculation 3 4 3 4 3" xfId="48134" xr:uid="{32BD760A-851C-47D6-A5A7-E277679DE996}"/>
    <cellStyle name="Calculation 3 4 3 5" xfId="53226" xr:uid="{4A16E730-88CA-4B99-AE45-8819FD59E784}"/>
    <cellStyle name="Calculation 3 4 3 6" xfId="46520" xr:uid="{F55B4E59-394C-499D-82D9-91FED5C5C69E}"/>
    <cellStyle name="Calculation 3 4 4" xfId="938" xr:uid="{FD3BB92B-9CDE-46AA-8931-7334CD6144B3}"/>
    <cellStyle name="Calculation 3 4 4 2" xfId="5303" xr:uid="{6F19F3CE-9A46-4AA8-B000-9A80F3CF3E21}"/>
    <cellStyle name="Calculation 3 4 4 2 2" xfId="7889" xr:uid="{2A76DEEE-F5EB-496D-94E2-BBED3B045DF8}"/>
    <cellStyle name="Calculation 3 4 4 2 2 2" xfId="16878" xr:uid="{FC3F2DCD-1305-45C0-A36D-A48BFE407794}"/>
    <cellStyle name="Calculation 3 4 4 2 2 2 2" xfId="34179" xr:uid="{E5FCD684-F8EA-4A9F-AD5E-8FC5AC694D3C}"/>
    <cellStyle name="Calculation 3 4 4 2 2 3" xfId="41145" xr:uid="{C4481787-ECCC-4951-9DAE-88555A0AF03D}"/>
    <cellStyle name="Calculation 3 4 4 2 3" xfId="10526" xr:uid="{5AC25844-A4BA-4B3E-B147-DE38B14ACC2F}"/>
    <cellStyle name="Calculation 3 4 4 2 3 2" xfId="19515" xr:uid="{EA1686EB-159E-4D48-B2BC-75A2B4E63DB8}"/>
    <cellStyle name="Calculation 3 4 4 2 3 2 2" xfId="40018" xr:uid="{192EF5C9-8A64-4285-9D86-DEB95F426626}"/>
    <cellStyle name="Calculation 3 4 4 2 3 3" xfId="22218" xr:uid="{A47DBB9B-7AF1-48B3-8523-E7100B681BFF}"/>
    <cellStyle name="Calculation 3 4 4 2 4" xfId="14292" xr:uid="{82D6148A-A7D2-45F5-901A-57B9F4E93C37}"/>
    <cellStyle name="Calculation 3 4 4 2 4 2" xfId="22720" xr:uid="{244E99FB-950C-4ABE-9289-378A3C2302E9}"/>
    <cellStyle name="Calculation 3 4 4 2 5" xfId="43989" xr:uid="{02415F76-BA76-482B-BCA6-E01322A4638A}"/>
    <cellStyle name="Calculation 3 4 4 2 6" xfId="55922" xr:uid="{422D3341-6273-408C-B8DC-6DFDDFD4F2D0}"/>
    <cellStyle name="Calculation 3 4 4 3" xfId="3375" xr:uid="{8E52E157-DA0D-48F2-A5CA-8A4BC02921DF}"/>
    <cellStyle name="Calculation 3 4 4 3 2" xfId="30585" xr:uid="{FE70E6AD-91FB-47E4-A610-CBFD11657E61}"/>
    <cellStyle name="Calculation 3 4 4 4" xfId="33344" xr:uid="{46D57541-327C-497F-B786-E8F0CBD2345E}"/>
    <cellStyle name="Calculation 3 4 4 5" xfId="49140" xr:uid="{C1DC1FC4-8FC6-47EA-B378-0DA4B408F3F5}"/>
    <cellStyle name="Calculation 3 4 5" xfId="1282" xr:uid="{252ABB94-CEFA-462F-B4BE-AD04643476B7}"/>
    <cellStyle name="Calculation 3 4 5 2" xfId="5627" xr:uid="{717F38A4-2471-44A7-89F6-26BE0CF232C5}"/>
    <cellStyle name="Calculation 3 4 5 2 2" xfId="8213" xr:uid="{C034E5B1-E58F-476A-A57E-01B387937AF3}"/>
    <cellStyle name="Calculation 3 4 5 2 2 2" xfId="17202" xr:uid="{8D54FB17-568F-46AE-8C51-2546A0F41BF1}"/>
    <cellStyle name="Calculation 3 4 5 2 2 2 2" xfId="25115" xr:uid="{6CF56E12-D7D7-4FA0-90E8-68D221EB7653}"/>
    <cellStyle name="Calculation 3 4 5 2 2 3" xfId="28494" xr:uid="{83D1FA73-F398-46FE-BF53-DC08C313E88B}"/>
    <cellStyle name="Calculation 3 4 5 2 3" xfId="10850" xr:uid="{2FADF3BF-C399-44AB-A091-D3F6F7EE229B}"/>
    <cellStyle name="Calculation 3 4 5 2 3 2" xfId="19839" xr:uid="{F0924D24-0A2B-4011-8094-5DF1301855E4}"/>
    <cellStyle name="Calculation 3 4 5 2 3 2 2" xfId="33130" xr:uid="{E65CF813-8F14-4ABC-BE9B-97F2879734F9}"/>
    <cellStyle name="Calculation 3 4 5 2 3 3" xfId="26684" xr:uid="{9FC97FD3-C7A0-47DD-8BB1-09352CFABF73}"/>
    <cellStyle name="Calculation 3 4 5 2 4" xfId="14616" xr:uid="{779AD493-9710-42F2-8876-8F5508CD0936}"/>
    <cellStyle name="Calculation 3 4 5 2 4 2" xfId="37192" xr:uid="{611CFE1D-DB88-4169-B0C3-9A693BC5EBF2}"/>
    <cellStyle name="Calculation 3 4 5 2 5" xfId="31925" xr:uid="{91CE6588-BE01-4733-9C90-3731372F1732}"/>
    <cellStyle name="Calculation 3 4 5 2 6" xfId="57580" xr:uid="{7B4D7207-07D5-48DE-B987-B50F2A4C54F6}"/>
    <cellStyle name="Calculation 3 4 5 3" xfId="3719" xr:uid="{CC8B87D5-536A-4B15-9D17-49075F9ACB7E}"/>
    <cellStyle name="Calculation 3 4 5 3 2" xfId="40873" xr:uid="{B7FE7300-ACA7-4CEF-8EB0-2AC14111703D}"/>
    <cellStyle name="Calculation 3 4 5 4" xfId="32508" xr:uid="{B0D5C441-F1A9-49D4-81A4-DE3167923056}"/>
    <cellStyle name="Calculation 3 4 5 5" xfId="50798" xr:uid="{EF819F00-6CAF-4412-B4B6-37C26526067F}"/>
    <cellStyle name="Calculation 3 4 6" xfId="1822" xr:uid="{211F39EB-AF74-49FF-9D67-76AFB76D8B01}"/>
    <cellStyle name="Calculation 3 4 6 2" xfId="6139" xr:uid="{D1742C13-5FE0-4657-A2DC-BC9740E55A37}"/>
    <cellStyle name="Calculation 3 4 6 2 2" xfId="8725" xr:uid="{6961E059-65F9-436F-BC92-A673B29997D8}"/>
    <cellStyle name="Calculation 3 4 6 2 2 2" xfId="17714" xr:uid="{42AE051A-57AD-4F2D-AB3B-384D79175D43}"/>
    <cellStyle name="Calculation 3 4 6 2 2 2 2" xfId="28024" xr:uid="{01B40BD0-818F-4A4E-8C06-C48BE7FFA000}"/>
    <cellStyle name="Calculation 3 4 6 2 2 3" xfId="23531" xr:uid="{C96DA65D-ED35-4FDC-83CE-BFEA1E572685}"/>
    <cellStyle name="Calculation 3 4 6 2 3" xfId="11362" xr:uid="{BAED1592-A0D4-48D2-83A7-74B2624B24B8}"/>
    <cellStyle name="Calculation 3 4 6 2 3 2" xfId="20351" xr:uid="{4C5418EE-9AD5-4E90-A15B-72C93BE9B29E}"/>
    <cellStyle name="Calculation 3 4 6 2 3 2 2" xfId="25897" xr:uid="{EC8BE95D-B908-422A-9994-E93E82BCE74A}"/>
    <cellStyle name="Calculation 3 4 6 2 3 3" xfId="41427" xr:uid="{CCBEA87C-D3B4-448A-97D1-500809F4DCC3}"/>
    <cellStyle name="Calculation 3 4 6 2 4" xfId="15128" xr:uid="{8F8E70B8-3259-423E-8A4E-B458E3172DBB}"/>
    <cellStyle name="Calculation 3 4 6 2 4 2" xfId="30038" xr:uid="{DD75BD30-00EB-45C2-B1A5-738651608E2F}"/>
    <cellStyle name="Calculation 3 4 6 2 5" xfId="24184" xr:uid="{09502834-9D54-4803-882C-BE84BEE4BFBE}"/>
    <cellStyle name="Calculation 3 4 6 2 6" xfId="54088" xr:uid="{D9356BAB-C607-4EEB-8BB0-E53DD701A14B}"/>
    <cellStyle name="Calculation 3 4 6 3" xfId="4259" xr:uid="{42B8686F-F841-479A-8C26-84A59FDFE608}"/>
    <cellStyle name="Calculation 3 4 6 3 2" xfId="32833" xr:uid="{822A91B4-67F0-4C1B-B7B3-FB37963D5DEE}"/>
    <cellStyle name="Calculation 3 4 6 4" xfId="22380" xr:uid="{9728F2F5-A72F-42F1-BAF5-F0BEFE53172B}"/>
    <cellStyle name="Calculation 3 4 6 5" xfId="47411" xr:uid="{A42EBA47-0C5F-46B0-8558-BCEB1C599C2B}"/>
    <cellStyle name="Calculation 3 4 7" xfId="1921" xr:uid="{17076412-30C6-4ACA-BC12-DF5D9E3087D9}"/>
    <cellStyle name="Calculation 3 4 7 2" xfId="6236" xr:uid="{BFDCC793-C397-4A4E-AE58-2A1918DCD686}"/>
    <cellStyle name="Calculation 3 4 7 2 2" xfId="8822" xr:uid="{A1E2D981-DCC0-43A9-9631-A6CDF2A3F165}"/>
    <cellStyle name="Calculation 3 4 7 2 2 2" xfId="17811" xr:uid="{5E08BD61-B335-42F3-B218-B18D904B1678}"/>
    <cellStyle name="Calculation 3 4 7 2 2 2 2" xfId="27765" xr:uid="{4EBC6899-B9AF-4790-ADFC-6744F402518E}"/>
    <cellStyle name="Calculation 3 4 7 2 2 3" xfId="41711" xr:uid="{4D37DAE4-6C27-492C-8898-8E11B9E71A09}"/>
    <cellStyle name="Calculation 3 4 7 2 3" xfId="11459" xr:uid="{E2A22B26-42A9-49C3-BC0E-007FEA7FDDFB}"/>
    <cellStyle name="Calculation 3 4 7 2 3 2" xfId="20448" xr:uid="{D473ADCE-5971-4272-9F75-50212920884C}"/>
    <cellStyle name="Calculation 3 4 7 2 3 2 2" xfId="22508" xr:uid="{374AE6AD-9A9F-4EBC-97F0-A6C53D944990}"/>
    <cellStyle name="Calculation 3 4 7 2 3 3" xfId="31133" xr:uid="{12E8D2F1-6841-460D-AB5C-0C61A931C60B}"/>
    <cellStyle name="Calculation 3 4 7 2 4" xfId="15225" xr:uid="{62BE06D4-53CE-433B-B48C-25975733718A}"/>
    <cellStyle name="Calculation 3 4 7 2 4 2" xfId="29779" xr:uid="{988095AE-B2AF-4AA8-B0DC-DA65B3ECBB80}"/>
    <cellStyle name="Calculation 3 4 7 2 5" xfId="40995" xr:uid="{62F80F57-7233-4991-B194-D30EDE2EF533}"/>
    <cellStyle name="Calculation 3 4 7 3" xfId="4358" xr:uid="{E21EA549-CB67-4867-AECE-32977C5CCDB9}"/>
    <cellStyle name="Calculation 3 4 7 3 2" xfId="36009" xr:uid="{1C7138C5-93C5-4A9A-B480-E748EC4CD7B9}"/>
    <cellStyle name="Calculation 3 4 7 4" xfId="41061" xr:uid="{762B495B-8092-465D-85A0-D4FAFD2139F4}"/>
    <cellStyle name="Calculation 3 4 7 5" xfId="52694" xr:uid="{7C464B1B-31D1-4A10-A8F6-FA1B54849303}"/>
    <cellStyle name="Calculation 3 4 8" xfId="2712" xr:uid="{97AF878B-5EEB-4A19-8CD5-0CDE46EAE6E2}"/>
    <cellStyle name="Calculation 3 4 8 2" xfId="6902" xr:uid="{0DA6643F-2EE4-403D-916F-DE2C65221A7F}"/>
    <cellStyle name="Calculation 3 4 8 2 2" xfId="12043" xr:uid="{BA1E2141-D755-49E5-84E4-B4E91903A125}"/>
    <cellStyle name="Calculation 3 4 8 2 2 2" xfId="21032" xr:uid="{D01606A1-7E0C-4146-8D16-58BF7220F03A}"/>
    <cellStyle name="Calculation 3 4 8 2 2 2 2" xfId="34836" xr:uid="{F7445E21-EEF0-4D78-A70F-6BDD916AA343}"/>
    <cellStyle name="Calculation 3 4 8 2 2 3" xfId="40232" xr:uid="{60FC7E67-ECC9-4028-A9BB-135E6CCF2DC8}"/>
    <cellStyle name="Calculation 3 4 8 2 3" xfId="12863" xr:uid="{8598C93C-171F-40E9-B424-6F3107CE29D2}"/>
    <cellStyle name="Calculation 3 4 8 2 3 2" xfId="21852" xr:uid="{3DC330B2-D2CD-4E3D-B0D8-93EC7CEAB544}"/>
    <cellStyle name="Calculation 3 4 8 2 3 2 2" xfId="41234" xr:uid="{909B0F3F-F4DC-4516-8BF5-1D2849CA25A5}"/>
    <cellStyle name="Calculation 3 4 8 2 3 3" xfId="41727" xr:uid="{0CC39C6B-68C7-4659-A98A-B72087008299}"/>
    <cellStyle name="Calculation 3 4 8 2 4" xfId="15891" xr:uid="{00BF91A2-9790-4E2C-BF43-ED9A568FBFE4}"/>
    <cellStyle name="Calculation 3 4 8 2 4 2" xfId="33768" xr:uid="{71A85593-ECF6-4E83-B223-C70DFD621091}"/>
    <cellStyle name="Calculation 3 4 8 2 5" xfId="35973" xr:uid="{180C4DE6-223C-4A2E-85EC-77AC342DF8E9}"/>
    <cellStyle name="Calculation 3 4 8 3" xfId="9473" xr:uid="{A718887D-872E-4D92-8FF3-B5EC8046FD43}"/>
    <cellStyle name="Calculation 3 4 8 3 2" xfId="18462" xr:uid="{B5FA995E-DB96-40CD-BCB4-D3EF977D007A}"/>
    <cellStyle name="Calculation 3 4 8 3 2 2" xfId="22404" xr:uid="{6904E04A-4302-4FF1-8F03-C6D30B4809B1}"/>
    <cellStyle name="Calculation 3 4 8 3 3" xfId="38215" xr:uid="{3D9B3ED2-3E72-471B-B678-67ECF67DD7A4}"/>
    <cellStyle name="Calculation 3 4 8 4" xfId="24812" xr:uid="{D23DC615-D0D0-44DC-885F-B1BDF93C2B0D}"/>
    <cellStyle name="Calculation 3 4 9" xfId="4658" xr:uid="{DD4893B9-AAAD-4CB9-92D9-EDD93821252E}"/>
    <cellStyle name="Calculation 3 4 9 2" xfId="7244" xr:uid="{09104BEA-C4CD-4BFA-904A-AC5732D86F85}"/>
    <cellStyle name="Calculation 3 4 9 2 2" xfId="16233" xr:uid="{EA8E5ACF-99FE-4B1D-9A47-3BA76FAAD38F}"/>
    <cellStyle name="Calculation 3 4 9 2 2 2" xfId="22562" xr:uid="{AF5D6527-3E79-4D96-BC05-4184400CBCE8}"/>
    <cellStyle name="Calculation 3 4 9 2 3" xfId="38214" xr:uid="{DDDC8B86-CA27-4551-8A35-B1E34780EAAC}"/>
    <cellStyle name="Calculation 3 4 9 3" xfId="9881" xr:uid="{92C071A1-7EF9-4DB0-8E69-E42776C3297B}"/>
    <cellStyle name="Calculation 3 4 9 3 2" xfId="18870" xr:uid="{4D850309-6C7E-4B43-AD0F-C7100A0ABABA}"/>
    <cellStyle name="Calculation 3 4 9 3 2 2" xfId="31635" xr:uid="{DE681694-03E7-46DB-BF62-17369FB805AF}"/>
    <cellStyle name="Calculation 3 4 9 3 3" xfId="34769" xr:uid="{E867A26C-67E4-471F-91D0-2AEF8EDCE9CE}"/>
    <cellStyle name="Calculation 3 4 9 4" xfId="13647" xr:uid="{E8B40206-8BB3-4A5C-AADA-11EB15D31889}"/>
    <cellStyle name="Calculation 3 4 9 4 2" xfId="38243" xr:uid="{BB08439B-A5DC-4F09-8B4B-4EDEB007FFE9}"/>
    <cellStyle name="Calculation 3 4 9 5" xfId="25789" xr:uid="{726251C7-C6C3-4B34-9EB7-7ED8405B6223}"/>
    <cellStyle name="Calculation 3 5" xfId="218" xr:uid="{1D304D4D-C81D-48D2-8114-C35B5241FAF0}"/>
    <cellStyle name="Calculation 3 5 10" xfId="9104" xr:uid="{74CCC3B7-959A-4E9E-96B7-3D17BA50126F}"/>
    <cellStyle name="Calculation 3 5 10 2" xfId="18093" xr:uid="{42AE254A-5BF6-422A-B6ED-2E00689D7FC9}"/>
    <cellStyle name="Calculation 3 5 10 2 2" xfId="27105" xr:uid="{31799CA7-442B-4221-ABEC-ADE812CD6585}"/>
    <cellStyle name="Calculation 3 5 10 3" xfId="41287" xr:uid="{33410017-6487-4A3E-91B0-7B7EF82DCF25}"/>
    <cellStyle name="Calculation 3 5 11" xfId="9739" xr:uid="{D8E26DB6-1F31-4D65-AAE1-10104CAB5125}"/>
    <cellStyle name="Calculation 3 5 11 2" xfId="18728" xr:uid="{597C6E8D-F881-44D1-82CA-918458047507}"/>
    <cellStyle name="Calculation 3 5 11 2 2" xfId="43375" xr:uid="{807BD052-6A15-4E31-944E-7958E573F734}"/>
    <cellStyle name="Calculation 3 5 11 3" xfId="31130" xr:uid="{B5D800EA-1839-45A7-AE25-C47E85B71272}"/>
    <cellStyle name="Calculation 3 5 12" xfId="2224" xr:uid="{DE253C3B-044D-4F8B-B5AC-3910501E01C4}"/>
    <cellStyle name="Calculation 3 5 12 2" xfId="25160" xr:uid="{2CA18F37-5EA7-49B2-B6DE-3F915ACF0E97}"/>
    <cellStyle name="Calculation 3 5 13" xfId="13133" xr:uid="{1E5FA8B4-70DB-4C81-9EEF-829EE6F392B0}"/>
    <cellStyle name="Calculation 3 5 13 2" xfId="30586" xr:uid="{E585CFF5-94A5-407E-B081-C299EF7539BA}"/>
    <cellStyle name="Calculation 3 5 14" xfId="31968" xr:uid="{1F1E79EE-6B6D-4ECC-A541-421809484164}"/>
    <cellStyle name="Calculation 3 5 15" xfId="44401" xr:uid="{4D380ED9-9510-4846-A2FB-C542B1E527E8}"/>
    <cellStyle name="Calculation 3 5 16" xfId="45610" xr:uid="{B8B9FBF2-66FD-4C53-B0B9-5B20ADC26E84}"/>
    <cellStyle name="Calculation 3 5 2" xfId="567" xr:uid="{D5206851-D737-48F0-AB75-C4BB42B5760E}"/>
    <cellStyle name="Calculation 3 5 2 2" xfId="4958" xr:uid="{811F95F3-12E6-4CA2-8368-D50790025F2F}"/>
    <cellStyle name="Calculation 3 5 2 2 2" xfId="7544" xr:uid="{40C5784B-804F-4504-BB59-D3A374107672}"/>
    <cellStyle name="Calculation 3 5 2 2 2 2" xfId="16533" xr:uid="{C956AC13-5B67-4FFC-AAE6-0353F187B3AA}"/>
    <cellStyle name="Calculation 3 5 2 2 2 2 2" xfId="29968" xr:uid="{725DEAE4-39E3-4422-908C-075C13071306}"/>
    <cellStyle name="Calculation 3 5 2 2 2 3" xfId="36934" xr:uid="{4973BC2B-DC76-4733-8A2A-B561CAE394A2}"/>
    <cellStyle name="Calculation 3 5 2 2 2 4" xfId="56398" xr:uid="{96E99C16-A3B1-48A5-8A21-419C6CD6CA3F}"/>
    <cellStyle name="Calculation 3 5 2 2 3" xfId="10181" xr:uid="{89BF7756-4EC1-4221-81BD-B01C19301C51}"/>
    <cellStyle name="Calculation 3 5 2 2 3 2" xfId="19170" xr:uid="{14AD3760-0D31-4BDF-926A-56863FEA1862}"/>
    <cellStyle name="Calculation 3 5 2 2 3 2 2" xfId="32869" xr:uid="{844BDF51-4BC4-4AC9-96B5-0D43DAECC364}"/>
    <cellStyle name="Calculation 3 5 2 2 3 3" xfId="34736" xr:uid="{1AF40530-E1D7-429B-8649-4915F2076BC3}"/>
    <cellStyle name="Calculation 3 5 2 2 4" xfId="13947" xr:uid="{92CFF5D8-C0E4-4F0A-9558-EFC27C773B9F}"/>
    <cellStyle name="Calculation 3 5 2 2 4 2" xfId="29204" xr:uid="{F75260DE-2922-404D-A648-8523EC6E8104}"/>
    <cellStyle name="Calculation 3 5 2 2 5" xfId="35423" xr:uid="{1F5FFA17-D983-4452-A54A-D743E0F8402C}"/>
    <cellStyle name="Calculation 3 5 2 2 6" xfId="49616" xr:uid="{2A157B48-F531-4B72-B52C-DC4AD081F761}"/>
    <cellStyle name="Calculation 3 5 2 3" xfId="3004" xr:uid="{8C3BEF76-CDAE-4F8C-9508-425B9A295A47}"/>
    <cellStyle name="Calculation 3 5 2 3 2" xfId="29416" xr:uid="{5E73274C-0165-4374-A067-BFFECD032B67}"/>
    <cellStyle name="Calculation 3 5 2 3 2 2" xfId="58134" xr:uid="{3B83EF14-ED75-4E00-BF1A-2CB9DEFE0EFA}"/>
    <cellStyle name="Calculation 3 5 2 3 3" xfId="51352" xr:uid="{10B0B4EC-4281-4DA6-AC64-35E01FA20D33}"/>
    <cellStyle name="Calculation 3 5 2 4" xfId="40390" xr:uid="{67E2CE75-BAAA-4B22-B964-7F9EF14214F3}"/>
    <cellStyle name="Calculation 3 5 2 4 2" xfId="54540" xr:uid="{C5E9883C-2C49-4976-A3F2-E2C87FB87BF5}"/>
    <cellStyle name="Calculation 3 5 2 4 3" xfId="47733" xr:uid="{60BF15FB-50F0-4A13-93C7-827C533F98E4}"/>
    <cellStyle name="Calculation 3 5 2 5" xfId="52961" xr:uid="{94BFE446-A4CF-45AD-966A-0E75D463BD47}"/>
    <cellStyle name="Calculation 3 5 2 6" xfId="46122" xr:uid="{F8D6A685-C157-40BF-9557-74BF89DA5508}"/>
    <cellStyle name="Calculation 3 5 3" xfId="912" xr:uid="{22936654-6D6A-4392-A508-EAC327EC365C}"/>
    <cellStyle name="Calculation 3 5 3 2" xfId="5279" xr:uid="{F7FCF8D7-5F8A-4DFB-A0E5-C64B4523562D}"/>
    <cellStyle name="Calculation 3 5 3 2 2" xfId="7865" xr:uid="{FC6FB53E-E934-47CA-98B2-08A60C8936EA}"/>
    <cellStyle name="Calculation 3 5 3 2 2 2" xfId="16854" xr:uid="{D1686C07-6EE2-420A-A685-9C8DE2AC4491}"/>
    <cellStyle name="Calculation 3 5 3 2 2 2 2" xfId="35275" xr:uid="{A02023B0-D47A-42DE-9291-E9824D904D13}"/>
    <cellStyle name="Calculation 3 5 3 2 2 3" xfId="33859" xr:uid="{7EB91AF0-C6B1-4123-8A20-BA8360B4F486}"/>
    <cellStyle name="Calculation 3 5 3 2 2 4" xfId="56803" xr:uid="{D7AE781F-712F-4C96-A486-2E11C53EF862}"/>
    <cellStyle name="Calculation 3 5 3 2 3" xfId="10502" xr:uid="{21B7D0CB-94AE-4052-AE46-D7F52F07266F}"/>
    <cellStyle name="Calculation 3 5 3 2 3 2" xfId="19491" xr:uid="{0F2817DC-BC98-4840-BDDC-00CF02CFCA3E}"/>
    <cellStyle name="Calculation 3 5 3 2 3 2 2" xfId="38859" xr:uid="{D9A7519E-2826-4A30-96AD-FAAD956B074D}"/>
    <cellStyle name="Calculation 3 5 3 2 3 3" xfId="22108" xr:uid="{724375D2-C7FE-4B88-869A-C4A985B6ECCB}"/>
    <cellStyle name="Calculation 3 5 3 2 4" xfId="14268" xr:uid="{90982A8A-A85C-47A3-8A52-1B48CF25C258}"/>
    <cellStyle name="Calculation 3 5 3 2 4 2" xfId="26854" xr:uid="{C03C4268-C8C3-47DD-9B17-D5E39FFDEEA6}"/>
    <cellStyle name="Calculation 3 5 3 2 5" xfId="42390" xr:uid="{D46990A2-0376-406F-BD46-D8320749216D}"/>
    <cellStyle name="Calculation 3 5 3 2 6" xfId="50021" xr:uid="{D0C9EA45-0EA5-490B-B018-C115B568663B}"/>
    <cellStyle name="Calculation 3 5 3 3" xfId="3349" xr:uid="{F4C39390-C531-4518-B458-A283C8BF2C0E}"/>
    <cellStyle name="Calculation 3 5 3 3 2" xfId="37706" xr:uid="{2F69A4F5-B247-4B75-AD17-73AD2E049254}"/>
    <cellStyle name="Calculation 3 5 3 3 2 2" xfId="58279" xr:uid="{86473388-6378-4906-BF58-3BD5FC702E5F}"/>
    <cellStyle name="Calculation 3 5 3 3 3" xfId="51497" xr:uid="{DED02A6A-8C7B-430F-8E73-52499D5988E9}"/>
    <cellStyle name="Calculation 3 5 3 4" xfId="39498" xr:uid="{22039170-212A-4305-B8B9-CB711B18FF21}"/>
    <cellStyle name="Calculation 3 5 3 4 2" xfId="54930" xr:uid="{8ACF6437-10AB-4825-96D6-11842A7DAACA}"/>
    <cellStyle name="Calculation 3 5 3 4 3" xfId="48138" xr:uid="{DCEA5048-B14F-44B6-BBAA-37996234AC56}"/>
    <cellStyle name="Calculation 3 5 3 5" xfId="53230" xr:uid="{D034CB4B-5AF1-43FD-88C7-0A07DCAD95F8}"/>
    <cellStyle name="Calculation 3 5 3 6" xfId="46524" xr:uid="{E97E70E9-B235-48B3-A24D-B53D4F78F6FB}"/>
    <cellStyle name="Calculation 3 5 4" xfId="1256" xr:uid="{2A27E6B2-1070-494C-8D5D-BEC98C00213A}"/>
    <cellStyle name="Calculation 3 5 4 2" xfId="5601" xr:uid="{8EFE3794-133B-4A9E-84EE-FA0840612861}"/>
    <cellStyle name="Calculation 3 5 4 2 2" xfId="8187" xr:uid="{F85CDD13-07BD-43D0-8D41-F14CA1CE4E25}"/>
    <cellStyle name="Calculation 3 5 4 2 2 2" xfId="17176" xr:uid="{998A4E45-FCC8-47C4-B989-7F1DBC36AC85}"/>
    <cellStyle name="Calculation 3 5 4 2 2 2 2" xfId="23182" xr:uid="{E52F046F-30AC-4061-86C5-D7729D558803}"/>
    <cellStyle name="Calculation 3 5 4 2 2 3" xfId="27438" xr:uid="{CF648E09-2413-4F94-A3F3-60091E28DF1D}"/>
    <cellStyle name="Calculation 3 5 4 2 3" xfId="10824" xr:uid="{85887CFC-3098-408B-9AD0-86152637F711}"/>
    <cellStyle name="Calculation 3 5 4 2 3 2" xfId="19813" xr:uid="{88839508-BE0B-40A4-A67B-BB954BAFCFF1}"/>
    <cellStyle name="Calculation 3 5 4 2 3 2 2" xfId="41536" xr:uid="{0A0E4AC4-055D-471F-ABDD-A4BB6F272E1C}"/>
    <cellStyle name="Calculation 3 5 4 2 3 3" xfId="39972" xr:uid="{237F99C3-45FB-46D7-8401-96C3CC7743A9}"/>
    <cellStyle name="Calculation 3 5 4 2 4" xfId="14590" xr:uid="{44FFA471-2BB7-4D10-9990-4CD2BA253855}"/>
    <cellStyle name="Calculation 3 5 4 2 4 2" xfId="33735" xr:uid="{632C3E8A-B312-4CD1-8E8A-6A90953D3875}"/>
    <cellStyle name="Calculation 3 5 4 2 5" xfId="33196" xr:uid="{5B746455-B958-4FFE-BBDF-2AB474E32A7E}"/>
    <cellStyle name="Calculation 3 5 4 2 6" xfId="55926" xr:uid="{50EC1500-0FB6-4D8E-BED6-C9BBF167232C}"/>
    <cellStyle name="Calculation 3 5 4 3" xfId="3693" xr:uid="{92789DE3-84BC-42A1-B59F-E132824BAA01}"/>
    <cellStyle name="Calculation 3 5 4 3 2" xfId="38028" xr:uid="{55FF3B07-D080-4601-B872-79F4BCFCA991}"/>
    <cellStyle name="Calculation 3 5 4 4" xfId="29742" xr:uid="{AA523A73-A95A-42EF-80EB-92CB6A9E1C4D}"/>
    <cellStyle name="Calculation 3 5 4 5" xfId="49144" xr:uid="{4A206B09-9D7B-4F89-942B-77249981B488}"/>
    <cellStyle name="Calculation 3 5 5" xfId="1646" xr:uid="{66B8AEFC-CD98-4AEA-BA31-04020952125E}"/>
    <cellStyle name="Calculation 3 5 5 2" xfId="5979" xr:uid="{F8448374-CBE1-464B-B711-2940EE645FBA}"/>
    <cellStyle name="Calculation 3 5 5 2 2" xfId="8565" xr:uid="{3ACE971E-FBD9-4315-9EAE-ED51CDE0FC33}"/>
    <cellStyle name="Calculation 3 5 5 2 2 2" xfId="17554" xr:uid="{73D9A3C8-0786-411C-B7BA-D4C9544C4D89}"/>
    <cellStyle name="Calculation 3 5 5 2 2 2 2" xfId="31418" xr:uid="{0834D95E-B0E2-489B-805F-3A374C55F780}"/>
    <cellStyle name="Calculation 3 5 5 2 2 3" xfId="32481" xr:uid="{7D2BE895-02D6-417D-ACD5-F53AD90384A9}"/>
    <cellStyle name="Calculation 3 5 5 2 3" xfId="11202" xr:uid="{68E53050-4EA6-472E-BB88-FC31DACF284E}"/>
    <cellStyle name="Calculation 3 5 5 2 3 2" xfId="20191" xr:uid="{B950F33D-ACEA-466D-814A-96C088BE149B}"/>
    <cellStyle name="Calculation 3 5 5 2 3 2 2" xfId="38368" xr:uid="{FC30539E-C8C7-4D8B-B088-7A408DCBD946}"/>
    <cellStyle name="Calculation 3 5 5 2 3 3" xfId="33369" xr:uid="{E665B217-540E-451C-9723-BD6D0003356C}"/>
    <cellStyle name="Calculation 3 5 5 2 4" xfId="14968" xr:uid="{46A49038-B9F0-413B-916B-62BD149B28FE}"/>
    <cellStyle name="Calculation 3 5 5 2 4 2" xfId="39163" xr:uid="{92667D0B-5118-4636-95DF-F397D04034AD}"/>
    <cellStyle name="Calculation 3 5 5 2 5" xfId="43595" xr:uid="{525AAC8A-DC03-4344-ACDD-6F008C83B414}"/>
    <cellStyle name="Calculation 3 5 5 2 6" xfId="58665" xr:uid="{746046E6-F521-45F5-AB26-A33BFAEE0700}"/>
    <cellStyle name="Calculation 3 5 5 3" xfId="4083" xr:uid="{7A2952F9-1467-4F43-95D5-CC05B4B2F2F1}"/>
    <cellStyle name="Calculation 3 5 5 3 2" xfId="25060" xr:uid="{2EADC27A-8074-44C6-B16D-349740C2207D}"/>
    <cellStyle name="Calculation 3 5 5 4" xfId="23712" xr:uid="{7EEC6F12-881D-4936-9B39-06BA15F6F113}"/>
    <cellStyle name="Calculation 3 5 5 5" xfId="51884" xr:uid="{EBB30AA1-66D2-4F17-A695-68730867E865}"/>
    <cellStyle name="Calculation 3 5 6" xfId="1774" xr:uid="{1DCDFF8B-AAEC-4C24-A29D-0095F7582730}"/>
    <cellStyle name="Calculation 3 5 6 2" xfId="6093" xr:uid="{D7D62FF0-3098-4082-8A4A-D33B65CCDA23}"/>
    <cellStyle name="Calculation 3 5 6 2 2" xfId="8679" xr:uid="{5AA0BC9A-A3B3-4498-86CD-7618BC6FBE48}"/>
    <cellStyle name="Calculation 3 5 6 2 2 2" xfId="17668" xr:uid="{3DCCE51F-F341-484A-8F52-CEDFC7992197}"/>
    <cellStyle name="Calculation 3 5 6 2 2 2 2" xfId="42518" xr:uid="{1FC11C9A-1E90-4461-8614-68F9A5ACB28D}"/>
    <cellStyle name="Calculation 3 5 6 2 2 3" xfId="23234" xr:uid="{2C3BB2CA-ECC9-4750-80EF-3F8055304BE3}"/>
    <cellStyle name="Calculation 3 5 6 2 3" xfId="11316" xr:uid="{3B8642D4-7178-4DE1-BCFA-A7B55E86BB76}"/>
    <cellStyle name="Calculation 3 5 6 2 3 2" xfId="20305" xr:uid="{79AE3495-04BF-49B0-A0FE-907FE71F4262}"/>
    <cellStyle name="Calculation 3 5 6 2 3 2 2" xfId="34887" xr:uid="{BE9BEDD5-796A-4061-90DD-F64388DB3AC7}"/>
    <cellStyle name="Calculation 3 5 6 2 3 3" xfId="36247" xr:uid="{D903C3B1-E475-4E8B-98DD-A156DC8FB8AF}"/>
    <cellStyle name="Calculation 3 5 6 2 4" xfId="15082" xr:uid="{4A0CFA01-2F34-47E2-80BA-E33959DC5EE8}"/>
    <cellStyle name="Calculation 3 5 6 2 4 2" xfId="42881" xr:uid="{922AD08A-0482-4D73-88AB-6B319C7E0EF3}"/>
    <cellStyle name="Calculation 3 5 6 2 5" xfId="31636" xr:uid="{7AECBAC5-7948-415D-B046-AE1BF095AE31}"/>
    <cellStyle name="Calculation 3 5 6 2 6" xfId="54092" xr:uid="{EA6987A8-CB35-4EC3-9E53-ADFF297B077A}"/>
    <cellStyle name="Calculation 3 5 6 3" xfId="4211" xr:uid="{FCBA843B-9E47-4614-BE79-3CD34576BA35}"/>
    <cellStyle name="Calculation 3 5 6 3 2" xfId="31340" xr:uid="{9A1BAFBB-A848-4066-BDCD-7FA862AFF860}"/>
    <cellStyle name="Calculation 3 5 6 4" xfId="43256" xr:uid="{D9E3D849-2F20-4A3E-B19F-6AE4FEB019DE}"/>
    <cellStyle name="Calculation 3 5 6 5" xfId="47415" xr:uid="{165D7551-2C5F-41D6-A0CA-DD05D609991F}"/>
    <cellStyle name="Calculation 3 5 7" xfId="2686" xr:uid="{40ABBCCB-92C5-4459-BCCB-058F65ECDAFF}"/>
    <cellStyle name="Calculation 3 5 7 2" xfId="6876" xr:uid="{F0052094-05CB-4CE1-88E1-928C0B9BCEA2}"/>
    <cellStyle name="Calculation 3 5 7 2 2" xfId="12018" xr:uid="{C75984D8-0A2F-4EFA-B9C4-EB3779515C3A}"/>
    <cellStyle name="Calculation 3 5 7 2 2 2" xfId="21007" xr:uid="{4A39ED4C-5482-421A-91D3-002FA46FE311}"/>
    <cellStyle name="Calculation 3 5 7 2 2 2 2" xfId="22176" xr:uid="{95FC15B1-9C79-4948-8537-D54F5B2D2E1A}"/>
    <cellStyle name="Calculation 3 5 7 2 2 3" xfId="40505" xr:uid="{FEAF6020-03D5-4670-B2AF-310244B21514}"/>
    <cellStyle name="Calculation 3 5 7 2 3" xfId="12843" xr:uid="{479FA2EE-D4EF-42D9-B7FD-D4DB197B73EB}"/>
    <cellStyle name="Calculation 3 5 7 2 3 2" xfId="21832" xr:uid="{457688F2-C788-4215-8E07-E58E651780A2}"/>
    <cellStyle name="Calculation 3 5 7 2 3 2 2" xfId="40284" xr:uid="{71FCB1A6-61C6-4F91-8A69-32A4B9694190}"/>
    <cellStyle name="Calculation 3 5 7 2 3 3" xfId="32406" xr:uid="{F40467C4-8DEF-430B-BE1E-4256337605AE}"/>
    <cellStyle name="Calculation 3 5 7 2 4" xfId="15865" xr:uid="{9A79A6EF-1D93-4C96-BC50-A479F399A748}"/>
    <cellStyle name="Calculation 3 5 7 2 4 2" xfId="23408" xr:uid="{C24E1870-D7EF-43C8-B671-30DF5E588AE4}"/>
    <cellStyle name="Calculation 3 5 7 2 5" xfId="28442" xr:uid="{2DE866A8-6D9B-402F-9231-43F792FD753F}"/>
    <cellStyle name="Calculation 3 5 7 3" xfId="9447" xr:uid="{C5E4FA8C-43EA-4C2C-BF8F-A62694CCD6FB}"/>
    <cellStyle name="Calculation 3 5 7 3 2" xfId="18436" xr:uid="{F5E0296C-9331-4B98-9705-40BAB3E91850}"/>
    <cellStyle name="Calculation 3 5 7 3 2 2" xfId="31054" xr:uid="{1F604EE1-E142-4A24-8D7A-37C88CA21BBC}"/>
    <cellStyle name="Calculation 3 5 7 3 3" xfId="22244" xr:uid="{D096A8B4-A9DF-484E-A886-AFAF95E3A130}"/>
    <cellStyle name="Calculation 3 5 7 4" xfId="27957" xr:uid="{468B04B8-96F5-4561-8595-C04B17244A06}"/>
    <cellStyle name="Calculation 3 5 7 5" xfId="52698" xr:uid="{C7CCEB72-CC39-434D-889F-A9C4B8A2458D}"/>
    <cellStyle name="Calculation 3 5 8" xfId="2553" xr:uid="{07102F74-7355-4FCF-9E29-DDF0DCFC9CF9}"/>
    <cellStyle name="Calculation 3 5 8 2" xfId="6794" xr:uid="{2335258F-5B3C-46E1-B37C-215DE026AB4F}"/>
    <cellStyle name="Calculation 3 5 8 2 2" xfId="15783" xr:uid="{22F09484-C1DA-42E3-AD09-3831851646A7}"/>
    <cellStyle name="Calculation 3 5 8 2 2 2" xfId="29293" xr:uid="{BB40F614-F29C-46E1-981F-E871DC63A1CE}"/>
    <cellStyle name="Calculation 3 5 8 2 3" xfId="33621" xr:uid="{16DBD8FA-621A-40FA-A81C-6E7C6B48E5C6}"/>
    <cellStyle name="Calculation 3 5 8 3" xfId="9364" xr:uid="{DB4152C7-1B37-4A9D-9DA5-EBEC83CB5B8A}"/>
    <cellStyle name="Calculation 3 5 8 3 2" xfId="18353" xr:uid="{E25DA3D9-9F73-4C94-AB7D-E8ED8B6A4720}"/>
    <cellStyle name="Calculation 3 5 8 3 2 2" xfId="33128" xr:uid="{559102F1-092C-4C93-84AF-1B9F01098772}"/>
    <cellStyle name="Calculation 3 5 8 3 3" xfId="24882" xr:uid="{3043EE04-CB9F-48EA-80A4-C2D1059258A2}"/>
    <cellStyle name="Calculation 3 5 8 4" xfId="13407" xr:uid="{FB74C6F8-0D8F-4909-A2A9-B1D53963B2D3}"/>
    <cellStyle name="Calculation 3 5 8 4 2" xfId="35579" xr:uid="{DBC94994-8393-4EFE-810E-A37ED3DC51A4}"/>
    <cellStyle name="Calculation 3 5 8 5" xfId="29046" xr:uid="{946A80BD-F4B7-41AA-87DC-D1FDCFD430CB}"/>
    <cellStyle name="Calculation 3 5 9" xfId="6520" xr:uid="{365FA535-C5E6-4BC9-B9B8-121C7A5B6B58}"/>
    <cellStyle name="Calculation 3 5 9 2" xfId="11741" xr:uid="{5CABF8A0-A8CA-4232-9384-5C299185A0F3}"/>
    <cellStyle name="Calculation 3 5 9 2 2" xfId="20730" xr:uid="{1288B863-9454-44B9-839D-C88CEC8F1E05}"/>
    <cellStyle name="Calculation 3 5 9 2 2 2" xfId="34242" xr:uid="{710F2C61-24F7-490A-8E69-7326677EC447}"/>
    <cellStyle name="Calculation 3 5 9 2 3" xfId="41694" xr:uid="{4793C8B5-B2E6-404B-A801-6EA5C60B7234}"/>
    <cellStyle name="Calculation 3 5 9 3" xfId="15509" xr:uid="{DF2C2AA7-A184-4AED-A735-52ABEDBB4D3B}"/>
    <cellStyle name="Calculation 3 5 9 3 2" xfId="35530" xr:uid="{FCF4EB3D-646C-4054-9CF2-42434E201C62}"/>
    <cellStyle name="Calculation 3 5 9 4" xfId="38352" xr:uid="{40F0585C-62AC-4D48-B728-C02ED0309805}"/>
    <cellStyle name="Calculation 3 6" xfId="358" xr:uid="{61C82770-CE3B-40C6-872A-95ACCB5EB4CB}"/>
    <cellStyle name="Calculation 3 6 10" xfId="9229" xr:uid="{F84AE7C4-B4A6-4976-BAAE-65DEF091E524}"/>
    <cellStyle name="Calculation 3 6 10 2" xfId="18218" xr:uid="{FE363732-5EDE-4F53-939E-0FC0BC210929}"/>
    <cellStyle name="Calculation 3 6 10 2 2" xfId="37600" xr:uid="{6284AACA-3AC2-4D24-829D-944F68C60056}"/>
    <cellStyle name="Calculation 3 6 10 3" xfId="37311" xr:uid="{3AA8A55A-6B52-46F8-8D98-BD248A3FF367}"/>
    <cellStyle name="Calculation 3 6 11" xfId="12489" xr:uid="{86008C5D-E12E-488B-BEAC-DB2DCF168CF5}"/>
    <cellStyle name="Calculation 3 6 11 2" xfId="21478" xr:uid="{89E7A8F2-FF2B-402B-8859-2A791AEF2A2B}"/>
    <cellStyle name="Calculation 3 6 11 2 2" xfId="41433" xr:uid="{EBFAFB5C-959C-465D-85BF-64A7AD6788AA}"/>
    <cellStyle name="Calculation 3 6 11 3" xfId="37023" xr:uid="{0BA561C5-9E01-4E5B-941D-1680605DB86F}"/>
    <cellStyle name="Calculation 3 6 12" xfId="2364" xr:uid="{AE8F6A23-6863-41AB-B3EB-A88501A14806}"/>
    <cellStyle name="Calculation 3 6 12 2" xfId="42900" xr:uid="{464D6CB9-FD1A-4A74-BDA1-0DC79D5B8423}"/>
    <cellStyle name="Calculation 3 6 13" xfId="13273" xr:uid="{7773D456-EE8F-4DE9-9207-3B1A028A1433}"/>
    <cellStyle name="Calculation 3 6 13 2" xfId="26187" xr:uid="{CB5B3E93-16EA-4F89-AD2C-E2581629D627}"/>
    <cellStyle name="Calculation 3 6 14" xfId="32977" xr:uid="{61CBFD08-AB61-4ED5-91DE-ED9841EBFEEC}"/>
    <cellStyle name="Calculation 3 6 15" xfId="44436" xr:uid="{252094C2-4722-41B1-B648-7133F45B2677}"/>
    <cellStyle name="Calculation 3 6 16" xfId="45669" xr:uid="{DAA0202B-6A42-47BB-913A-CCF337688215}"/>
    <cellStyle name="Calculation 3 6 2" xfId="707" xr:uid="{7E5AAF79-A0BD-4CC6-B17A-428E035AA38B}"/>
    <cellStyle name="Calculation 3 6 2 2" xfId="5083" xr:uid="{4F5788AD-D963-44DC-9035-31B205D97CCE}"/>
    <cellStyle name="Calculation 3 6 2 2 2" xfId="7669" xr:uid="{0528DD45-960C-4625-B85A-F284A5F52330}"/>
    <cellStyle name="Calculation 3 6 2 2 2 2" xfId="16658" xr:uid="{74F80C3B-9DD9-48A8-9CE3-C28374D10C2D}"/>
    <cellStyle name="Calculation 3 6 2 2 2 2 2" xfId="43660" xr:uid="{F8AE2621-844D-4EDA-B56B-AA2AE2FF25F6}"/>
    <cellStyle name="Calculation 3 6 2 2 2 3" xfId="28568" xr:uid="{385E00FE-1C22-4FCC-BA5C-6E3962028AA3}"/>
    <cellStyle name="Calculation 3 6 2 2 2 4" xfId="56457" xr:uid="{8F14614A-FFDF-4D83-A8E0-AAD5F328CFEE}"/>
    <cellStyle name="Calculation 3 6 2 2 3" xfId="10306" xr:uid="{B26F5B14-CF29-415C-B44B-ECF4CC477B97}"/>
    <cellStyle name="Calculation 3 6 2 2 3 2" xfId="19295" xr:uid="{911605DD-D2AD-4E41-B3A4-AC2EC632FAAB}"/>
    <cellStyle name="Calculation 3 6 2 2 3 2 2" xfId="42201" xr:uid="{61671430-7080-4AA0-BCAA-181DD45C0912}"/>
    <cellStyle name="Calculation 3 6 2 2 3 3" xfId="40449" xr:uid="{C687ED60-BCF3-4D6C-8513-CC821C0A41AD}"/>
    <cellStyle name="Calculation 3 6 2 2 4" xfId="14072" xr:uid="{0A5A11B8-0631-4566-81EA-B9A960B1AD21}"/>
    <cellStyle name="Calculation 3 6 2 2 4 2" xfId="27139" xr:uid="{FAF95BCD-6A40-4C40-BFCE-BD3BD7F2B392}"/>
    <cellStyle name="Calculation 3 6 2 2 5" xfId="23696" xr:uid="{F2FE8353-0C22-47CE-9E8D-847F1657E419}"/>
    <cellStyle name="Calculation 3 6 2 2 6" xfId="49675" xr:uid="{38BA2EBF-71DA-48EB-9A8E-9F1519BF941A}"/>
    <cellStyle name="Calculation 3 6 2 3" xfId="3144" xr:uid="{F74F04BF-F157-4E68-A049-E1FC75B04FCE}"/>
    <cellStyle name="Calculation 3 6 2 3 2" xfId="32862" xr:uid="{BB47BE94-D975-4381-82A2-E77BE171C701}"/>
    <cellStyle name="Calculation 3 6 2 3 2 2" xfId="57589" xr:uid="{B516038B-9649-4CEC-9A52-8252E58A55BB}"/>
    <cellStyle name="Calculation 3 6 2 3 3" xfId="50807" xr:uid="{D6D451F2-7398-401E-9E95-21447E6EDDBC}"/>
    <cellStyle name="Calculation 3 6 2 4" xfId="32028" xr:uid="{B3945045-FF4C-436A-97F2-67229D13D5E8}"/>
    <cellStyle name="Calculation 3 6 2 4 2" xfId="54596" xr:uid="{E82AA6D9-B30D-4340-AA85-0E850558ADE1}"/>
    <cellStyle name="Calculation 3 6 2 4 3" xfId="47792" xr:uid="{189719D8-7F3B-4FD3-B5D6-CADAED84B7EE}"/>
    <cellStyle name="Calculation 3 6 2 5" xfId="52991" xr:uid="{F3E041E2-338C-40ED-A35A-757A13F9DA08}"/>
    <cellStyle name="Calculation 3 6 2 6" xfId="46178" xr:uid="{5531B8EA-F96B-4D34-9C38-058F28A80C0A}"/>
    <cellStyle name="Calculation 3 6 3" xfId="1052" xr:uid="{A6BF9FF1-A9E1-4C68-9E71-9FC64B70B4E7}"/>
    <cellStyle name="Calculation 3 6 3 2" xfId="5404" xr:uid="{5C2FEFB1-180D-4236-8C20-3B32636A3573}"/>
    <cellStyle name="Calculation 3 6 3 2 2" xfId="7990" xr:uid="{EF092CA5-80E2-4EF1-AA1E-A6684D87E3F9}"/>
    <cellStyle name="Calculation 3 6 3 2 2 2" xfId="16979" xr:uid="{A45D687B-83C4-4416-8E34-011F747483DD}"/>
    <cellStyle name="Calculation 3 6 3 2 2 2 2" xfId="29241" xr:uid="{C2F83B03-D28D-4777-938E-FAECA102D7F5}"/>
    <cellStyle name="Calculation 3 6 3 2 2 3" xfId="43171" xr:uid="{0C9DF72E-028B-4189-9089-052202D6A88D}"/>
    <cellStyle name="Calculation 3 6 3 2 2 4" xfId="56859" xr:uid="{0DF0D65B-D507-4CC3-81C4-FEB0833596E4}"/>
    <cellStyle name="Calculation 3 6 3 2 3" xfId="10627" xr:uid="{D227094C-1E7B-436C-AD47-593068D47AD9}"/>
    <cellStyle name="Calculation 3 6 3 2 3 2" xfId="19616" xr:uid="{E7ABD9EC-C5A0-4944-8261-1887935CE882}"/>
    <cellStyle name="Calculation 3 6 3 2 3 2 2" xfId="37209" xr:uid="{5E190ED8-2C32-4133-989E-C9E411AD3C5F}"/>
    <cellStyle name="Calculation 3 6 3 2 3 3" xfId="42755" xr:uid="{E976EB11-5DCA-4059-8BF9-DB053F9B0A8C}"/>
    <cellStyle name="Calculation 3 6 3 2 4" xfId="14393" xr:uid="{EAACC04C-725F-4F88-9850-91E099FB5FE0}"/>
    <cellStyle name="Calculation 3 6 3 2 4 2" xfId="41786" xr:uid="{76B4D974-9F2D-4E7A-9B2B-8F60C37BAA5C}"/>
    <cellStyle name="Calculation 3 6 3 2 5" xfId="38409" xr:uid="{E7037068-7247-4D80-8A51-3103795AEBCC}"/>
    <cellStyle name="Calculation 3 6 3 2 6" xfId="50077" xr:uid="{E26F54C2-E41E-4E88-A8F7-BB2FFF3D6499}"/>
    <cellStyle name="Calculation 3 6 3 3" xfId="3489" xr:uid="{16A7D7C9-1AC3-4094-9503-44AC9274B676}"/>
    <cellStyle name="Calculation 3 6 3 3 2" xfId="41506" xr:uid="{40817C9F-EECD-47C3-A458-87EEAC770063}"/>
    <cellStyle name="Calculation 3 6 3 3 2 2" xfId="58060" xr:uid="{135CADE3-1D7C-4F79-8D30-71DC21A6A259}"/>
    <cellStyle name="Calculation 3 6 3 3 3" xfId="51278" xr:uid="{8F7AB505-FAC3-4048-9F57-5C42D22DB9D1}"/>
    <cellStyle name="Calculation 3 6 3 4" xfId="41264" xr:uid="{9C62F56A-BF41-4B75-9928-D873C7C8FB7B}"/>
    <cellStyle name="Calculation 3 6 3 4 2" xfId="54986" xr:uid="{01A91965-0AB0-4193-B363-0BC0A536339F}"/>
    <cellStyle name="Calculation 3 6 3 4 3" xfId="48194" xr:uid="{6D623F5D-C2A9-49D7-82ED-2A72EA35C2A7}"/>
    <cellStyle name="Calculation 3 6 3 5" xfId="53286" xr:uid="{A1E79E47-A80F-41F0-8428-F8ABE96B1B90}"/>
    <cellStyle name="Calculation 3 6 3 6" xfId="46580" xr:uid="{167C9849-F701-459F-9D4A-C94DB33EAFE0}"/>
    <cellStyle name="Calculation 3 6 4" xfId="1396" xr:uid="{A2AA0A9F-A241-4A42-9C6F-4D966E4EEAEB}"/>
    <cellStyle name="Calculation 3 6 4 2" xfId="5741" xr:uid="{1566FD17-CF2D-4909-B5AB-7451ECF5E5DE}"/>
    <cellStyle name="Calculation 3 6 4 2 2" xfId="8327" xr:uid="{CE1B4A8F-3BC0-451C-9656-52F87CD9C7CD}"/>
    <cellStyle name="Calculation 3 6 4 2 2 2" xfId="17316" xr:uid="{E289868D-7E52-4BE8-9BC8-2E5F78409377}"/>
    <cellStyle name="Calculation 3 6 4 2 2 2 2" xfId="26146" xr:uid="{58A4E22E-9EC4-4A0A-9554-D71D4ECBF3FA}"/>
    <cellStyle name="Calculation 3 6 4 2 2 3" xfId="36371" xr:uid="{7482743D-71C7-4271-BA0E-AC91B974F17A}"/>
    <cellStyle name="Calculation 3 6 4 2 3" xfId="10964" xr:uid="{B674E3D5-4512-466C-A4F3-CBC47E201479}"/>
    <cellStyle name="Calculation 3 6 4 2 3 2" xfId="19953" xr:uid="{EF14780A-4D57-4D93-B157-342AC4AC01DC}"/>
    <cellStyle name="Calculation 3 6 4 2 3 2 2" xfId="30690" xr:uid="{5722C063-E1E8-4800-AEF2-464EAFBF026E}"/>
    <cellStyle name="Calculation 3 6 4 2 3 3" xfId="33380" xr:uid="{23FD1748-E0F5-414C-A4BF-3ED7454DD39E}"/>
    <cellStyle name="Calculation 3 6 4 2 4" xfId="14730" xr:uid="{80BB3D4C-C694-4659-B839-133F96998FA4}"/>
    <cellStyle name="Calculation 3 6 4 2 4 2" xfId="29083" xr:uid="{C659EC5A-0442-4FA9-B2D4-9C6071ED6DC9}"/>
    <cellStyle name="Calculation 3 6 4 2 5" xfId="35571" xr:uid="{5829BDCF-96D6-492F-A051-026DA64162F6}"/>
    <cellStyle name="Calculation 3 6 4 2 6" xfId="55985" xr:uid="{FF218AB2-A679-4947-B123-0C6A88BB01FA}"/>
    <cellStyle name="Calculation 3 6 4 3" xfId="3833" xr:uid="{32B54DD0-EE65-4D5C-ADF5-90C09EFA8DAA}"/>
    <cellStyle name="Calculation 3 6 4 3 2" xfId="32524" xr:uid="{6468D5EC-4825-4A91-98F3-E28F48067D48}"/>
    <cellStyle name="Calculation 3 6 4 4" xfId="23261" xr:uid="{27C5858F-4307-4247-9AF4-F0DF420570E9}"/>
    <cellStyle name="Calculation 3 6 4 5" xfId="49203" xr:uid="{061EDC4E-C62C-4F6E-8E87-D394FB4EA7C3}"/>
    <cellStyle name="Calculation 3 6 5" xfId="1628" xr:uid="{12A5ECE2-AE9F-4DD9-985D-5040CDB88775}"/>
    <cellStyle name="Calculation 3 6 5 2" xfId="5964" xr:uid="{A5695047-E875-471B-8C73-ECA6F855EB85}"/>
    <cellStyle name="Calculation 3 6 5 2 2" xfId="8550" xr:uid="{80D3B72D-F44F-4944-A054-D18283F4C511}"/>
    <cellStyle name="Calculation 3 6 5 2 2 2" xfId="17539" xr:uid="{B367417F-8555-4FE2-9BB5-8E19A9542D9F}"/>
    <cellStyle name="Calculation 3 6 5 2 2 2 2" xfId="27000" xr:uid="{36EDD4BC-DCE8-42E5-B8F5-F3C310AB19E7}"/>
    <cellStyle name="Calculation 3 6 5 2 2 3" xfId="29543" xr:uid="{C3B9AEA4-167A-4964-9413-BD6270D62EFA}"/>
    <cellStyle name="Calculation 3 6 5 2 3" xfId="11187" xr:uid="{CF705E8F-B61A-468E-A16E-C8DDB7B89CA9}"/>
    <cellStyle name="Calculation 3 6 5 2 3 2" xfId="20176" xr:uid="{849A898E-74C5-44C5-859C-2DF2EFC4BA9B}"/>
    <cellStyle name="Calculation 3 6 5 2 3 2 2" xfId="30176" xr:uid="{FD0F806F-757A-429D-A443-08E7CA341175}"/>
    <cellStyle name="Calculation 3 6 5 2 3 3" xfId="26952" xr:uid="{4F64614D-2CE9-451B-8196-75282FBF30B7}"/>
    <cellStyle name="Calculation 3 6 5 2 4" xfId="14953" xr:uid="{ED83C740-09BF-4463-ACAB-1C5BD25894A5}"/>
    <cellStyle name="Calculation 3 6 5 2 4 2" xfId="35756" xr:uid="{3A3DF895-EFBB-4230-BACA-BA73FF00BC9C}"/>
    <cellStyle name="Calculation 3 6 5 2 5" xfId="41487" xr:uid="{30A517A3-EB4E-4751-A6E0-ADFC9697EFCB}"/>
    <cellStyle name="Calculation 3 6 5 2 6" xfId="57665" xr:uid="{EFECC5B4-DF4C-41E9-9378-DCD930BE789C}"/>
    <cellStyle name="Calculation 3 6 5 3" xfId="4065" xr:uid="{2646493E-57E4-4C38-B716-52CE87C4E67C}"/>
    <cellStyle name="Calculation 3 6 5 3 2" xfId="33183" xr:uid="{AD9F279C-6131-42A0-91D0-D15796D29353}"/>
    <cellStyle name="Calculation 3 6 5 4" xfId="24916" xr:uid="{D172CA98-5170-4058-951E-EEC58FAA1DEA}"/>
    <cellStyle name="Calculation 3 6 5 5" xfId="50883" xr:uid="{CF929F21-0057-41FA-BCE5-84B8D5CF78D0}"/>
    <cellStyle name="Calculation 3 6 6" xfId="2015" xr:uid="{D5F78365-A865-4278-81DA-B40F4D10C3F1}"/>
    <cellStyle name="Calculation 3 6 6 2" xfId="6323" xr:uid="{1C12B4A3-4792-4E17-9DE1-DF4D3CA64E08}"/>
    <cellStyle name="Calculation 3 6 6 2 2" xfId="8909" xr:uid="{1E7AC334-92A5-4057-ACD1-866A6AF5FBFA}"/>
    <cellStyle name="Calculation 3 6 6 2 2 2" xfId="17898" xr:uid="{43073701-3CC4-4FB7-B7A8-0A158F1C6E7E}"/>
    <cellStyle name="Calculation 3 6 6 2 2 2 2" xfId="36568" xr:uid="{2D63F9CF-B788-4377-920A-8ECBA2CA83D0}"/>
    <cellStyle name="Calculation 3 6 6 2 2 3" xfId="37294" xr:uid="{BE59CC8C-8966-4E32-8C23-7936353015BE}"/>
    <cellStyle name="Calculation 3 6 6 2 3" xfId="11546" xr:uid="{7BD89D48-BF76-4127-BD43-A8706DADEADA}"/>
    <cellStyle name="Calculation 3 6 6 2 3 2" xfId="20535" xr:uid="{0E19B045-0DE7-43CB-8427-F06AD874B96C}"/>
    <cellStyle name="Calculation 3 6 6 2 3 2 2" xfId="39638" xr:uid="{8ECC57FA-777D-4125-9EC3-12069F8E8185}"/>
    <cellStyle name="Calculation 3 6 6 2 3 3" xfId="34370" xr:uid="{BF29C475-178B-4AA0-A9DA-E4E71AF1AC1F}"/>
    <cellStyle name="Calculation 3 6 6 2 4" xfId="15312" xr:uid="{6370A5A2-A6E9-4E41-B8D4-70A58A894E42}"/>
    <cellStyle name="Calculation 3 6 6 2 4 2" xfId="23624" xr:uid="{5AAA255A-7FDF-4779-979D-31316CFBA3E3}"/>
    <cellStyle name="Calculation 3 6 6 2 5" xfId="25414" xr:uid="{DFB25EF5-D93D-4F7A-A64D-5BBEE5A1DA53}"/>
    <cellStyle name="Calculation 3 6 6 2 6" xfId="54148" xr:uid="{182CE1BB-4C67-4FD4-8A77-BD37DA9A75C8}"/>
    <cellStyle name="Calculation 3 6 6 3" xfId="4452" xr:uid="{3D8AAE41-93F3-4434-AB28-B2A1756EBAE9}"/>
    <cellStyle name="Calculation 3 6 6 3 2" xfId="25216" xr:uid="{6E02EA83-E8F1-43EF-8FD1-C4FD5DD090BA}"/>
    <cellStyle name="Calculation 3 6 6 4" xfId="40689" xr:uid="{CD82B423-6598-4E78-B196-BDDC2D675E9B}"/>
    <cellStyle name="Calculation 3 6 6 5" xfId="47436" xr:uid="{40536242-2BA1-4F21-9F94-C30BC0D392FC}"/>
    <cellStyle name="Calculation 3 6 7" xfId="2826" xr:uid="{E61EDCA9-8082-4F00-8E71-EE1B86180504}"/>
    <cellStyle name="Calculation 3 6 7 2" xfId="6976" xr:uid="{5CA4FC85-CE9B-49FC-811B-4A4816DFBCC7}"/>
    <cellStyle name="Calculation 3 6 7 2 2" xfId="12105" xr:uid="{68E36349-158B-4F52-8C21-09C8861049E4}"/>
    <cellStyle name="Calculation 3 6 7 2 2 2" xfId="21094" xr:uid="{175F0A1A-2E92-4766-9729-E637EC2D8EF4}"/>
    <cellStyle name="Calculation 3 6 7 2 2 2 2" xfId="25904" xr:uid="{286C2125-DAB8-4FC8-91C3-F3827F2F98BA}"/>
    <cellStyle name="Calculation 3 6 7 2 2 3" xfId="43064" xr:uid="{2C225D2A-E7A0-452A-9050-4D82DA0B6895}"/>
    <cellStyle name="Calculation 3 6 7 2 3" xfId="12923" xr:uid="{3E1AEC8D-05F2-4B3C-ABFE-F1BB385A0AFE}"/>
    <cellStyle name="Calculation 3 6 7 2 3 2" xfId="21912" xr:uid="{DB5E4CB1-2D72-48DA-82B7-E64D1030C622}"/>
    <cellStyle name="Calculation 3 6 7 2 3 2 2" xfId="28528" xr:uid="{DE9B4B2E-EC4B-4C11-90E5-0EE3E4D7E3B4}"/>
    <cellStyle name="Calculation 3 6 7 2 3 3" xfId="25839" xr:uid="{2DA317A7-B98F-44FB-8C60-D73B223C4AA1}"/>
    <cellStyle name="Calculation 3 6 7 2 4" xfId="15965" xr:uid="{D919BD83-B950-4BC0-B4F1-047C636AB9BC}"/>
    <cellStyle name="Calculation 3 6 7 2 4 2" xfId="25523" xr:uid="{87A55F57-1478-496E-B2FE-5CCC77029FD9}"/>
    <cellStyle name="Calculation 3 6 7 2 5" xfId="30195" xr:uid="{DA9DD301-B40B-427C-B6BD-8B9F48E435E1}"/>
    <cellStyle name="Calculation 3 6 7 3" xfId="9539" xr:uid="{3EFA63FF-EDF5-4C55-8BDC-7E11F81017FC}"/>
    <cellStyle name="Calculation 3 6 7 3 2" xfId="18528" xr:uid="{3EB6CDBC-E6A4-4208-AA44-AF6A4BE28E6B}"/>
    <cellStyle name="Calculation 3 6 7 3 2 2" xfId="35063" xr:uid="{D4743608-7615-458D-A253-4DA64CC094E5}"/>
    <cellStyle name="Calculation 3 6 7 3 3" xfId="37462" xr:uid="{9EDCF87E-B78F-4DAA-824C-155E6071BF40}"/>
    <cellStyle name="Calculation 3 6 7 4" xfId="32574" xr:uid="{0D6B2261-A22E-4D42-8923-5DDD637EE978}"/>
    <cellStyle name="Calculation 3 6 7 5" xfId="52728" xr:uid="{9715EC8F-4D50-4CFD-A8FE-38DC2BC0DD08}"/>
    <cellStyle name="Calculation 3 6 8" xfId="4759" xr:uid="{DE8B4134-2E99-4E08-B647-E5CF0AA1DDC3}"/>
    <cellStyle name="Calculation 3 6 8 2" xfId="7345" xr:uid="{191A214A-B465-4DDE-A318-6F94A5140E3A}"/>
    <cellStyle name="Calculation 3 6 8 2 2" xfId="16334" xr:uid="{A934A3E1-0034-43DB-9178-CC016B06EAE5}"/>
    <cellStyle name="Calculation 3 6 8 2 2 2" xfId="39911" xr:uid="{91E2978A-7C9D-44AF-BC9C-BBD7F82133AC}"/>
    <cellStyle name="Calculation 3 6 8 2 3" xfId="40582" xr:uid="{DAD096EA-71ED-4310-A88F-16AC5A93D6EB}"/>
    <cellStyle name="Calculation 3 6 8 3" xfId="9982" xr:uid="{BC2A99A4-5B58-4133-8C34-46C9C58B8A13}"/>
    <cellStyle name="Calculation 3 6 8 3 2" xfId="18971" xr:uid="{3C099588-0F7A-4CEF-8039-4EC132878324}"/>
    <cellStyle name="Calculation 3 6 8 3 2 2" xfId="42971" xr:uid="{5E7B7E79-75EE-4317-9DC8-C7E1DDDABE6D}"/>
    <cellStyle name="Calculation 3 6 8 3 3" xfId="40452" xr:uid="{44B82C22-9826-44FC-A17E-32BB55EEACCF}"/>
    <cellStyle name="Calculation 3 6 8 4" xfId="13748" xr:uid="{02E7B519-F358-42D2-9A64-5849D950503A}"/>
    <cellStyle name="Calculation 3 6 8 4 2" xfId="42517" xr:uid="{499322A3-4892-4D53-A390-F6F1FF2B6AE4}"/>
    <cellStyle name="Calculation 3 6 8 5" xfId="27741" xr:uid="{EE7A25B3-459F-4D3F-B6CE-49CB1938F115}"/>
    <cellStyle name="Calculation 3 6 9" xfId="6660" xr:uid="{97A82DA7-7691-4068-82B7-8F1E22A3E7F6}"/>
    <cellStyle name="Calculation 3 6 9 2" xfId="11866" xr:uid="{F47132A7-0A57-433B-B52B-1A8183F4BA50}"/>
    <cellStyle name="Calculation 3 6 9 2 2" xfId="20855" xr:uid="{A21FE892-EF0D-4F35-9D79-7FFD523A59A6}"/>
    <cellStyle name="Calculation 3 6 9 2 2 2" xfId="32311" xr:uid="{1F11B1E0-2CDF-4473-8BAD-54DC049FDBDA}"/>
    <cellStyle name="Calculation 3 6 9 2 3" xfId="26439" xr:uid="{DECF9873-73F3-419E-A695-FBEAC2D41E39}"/>
    <cellStyle name="Calculation 3 6 9 3" xfId="15649" xr:uid="{6E0D1976-9C6A-4467-9045-5137307B60BB}"/>
    <cellStyle name="Calculation 3 6 9 3 2" xfId="30310" xr:uid="{12B045A2-49B9-4DAC-8EAD-959AF3ED89A2}"/>
    <cellStyle name="Calculation 3 6 9 4" xfId="28123" xr:uid="{F7E7FC88-1664-40E6-8CE6-F40C1336F231}"/>
    <cellStyle name="Calculation 3 7" xfId="502" xr:uid="{2522B406-F9A1-431F-A3BE-16087D16EC97}"/>
    <cellStyle name="Calculation 3 7 10" xfId="44471" xr:uid="{82E9E08B-9CAE-4C91-8314-B48EFC1D39AE}"/>
    <cellStyle name="Calculation 3 7 11" xfId="45705" xr:uid="{0E08B32D-521A-4D94-9805-5D55083259BA}"/>
    <cellStyle name="Calculation 3 7 2" xfId="851" xr:uid="{F6FC71F0-AEE3-403F-9C04-C717C3A596E4}"/>
    <cellStyle name="Calculation 3 7 2 2" xfId="5220" xr:uid="{769279E3-212F-4383-BD7A-4477E1795D6D}"/>
    <cellStyle name="Calculation 3 7 2 2 2" xfId="7806" xr:uid="{25C80659-2BCE-4FD9-9CA3-B92745A79591}"/>
    <cellStyle name="Calculation 3 7 2 2 2 2" xfId="16795" xr:uid="{EDF52337-E93F-4DD5-8C4B-E295602D5993}"/>
    <cellStyle name="Calculation 3 7 2 2 2 2 2" xfId="26968" xr:uid="{7B13A592-E421-47AE-A8BC-C2DFC4E628EA}"/>
    <cellStyle name="Calculation 3 7 2 2 2 3" xfId="42529" xr:uid="{FEA88C47-9E48-45DB-9239-028212DA72B1}"/>
    <cellStyle name="Calculation 3 7 2 2 2 4" xfId="56493" xr:uid="{38A028BE-4CF0-421C-B0CC-FC6336956E2E}"/>
    <cellStyle name="Calculation 3 7 2 2 3" xfId="10443" xr:uid="{00F88182-9132-483E-A448-100353F39BDC}"/>
    <cellStyle name="Calculation 3 7 2 2 3 2" xfId="19432" xr:uid="{C44428F4-EA44-4D94-BC06-E78F950AD0BA}"/>
    <cellStyle name="Calculation 3 7 2 2 3 2 2" xfId="43222" xr:uid="{E17AD10F-2880-42A4-990C-B160E4274C29}"/>
    <cellStyle name="Calculation 3 7 2 2 3 3" xfId="25314" xr:uid="{B948F433-DF4C-4B32-B8DC-7DC3AB949A2E}"/>
    <cellStyle name="Calculation 3 7 2 2 4" xfId="14209" xr:uid="{EABF6066-C856-4BFA-A791-B4594D4A2598}"/>
    <cellStyle name="Calculation 3 7 2 2 4 2" xfId="43603" xr:uid="{6A83571B-5BF8-4F78-AFF3-37171172DE3A}"/>
    <cellStyle name="Calculation 3 7 2 2 5" xfId="24617" xr:uid="{DDE7720D-EB0E-4C56-8E04-D0BED8C7D536}"/>
    <cellStyle name="Calculation 3 7 2 2 6" xfId="49711" xr:uid="{CA51C298-25F4-417C-991D-1E39D66490D3}"/>
    <cellStyle name="Calculation 3 7 2 3" xfId="3288" xr:uid="{F9AD7D08-5DCE-4D8E-BACA-AA1905DD6EE6}"/>
    <cellStyle name="Calculation 3 7 2 3 2" xfId="39418" xr:uid="{B6A4D63B-C353-4B5B-A0A5-B3325AD745AD}"/>
    <cellStyle name="Calculation 3 7 2 3 2 2" xfId="58144" xr:uid="{1926E8A9-4334-488E-8402-1C0B6B6EFA76}"/>
    <cellStyle name="Calculation 3 7 2 3 3" xfId="51362" xr:uid="{67536D02-8E39-4220-BFF3-65FA9E0BB3EE}"/>
    <cellStyle name="Calculation 3 7 2 4" xfId="25572" xr:uid="{EC17095B-02C9-4215-BF2A-4250592CE70B}"/>
    <cellStyle name="Calculation 3 7 2 4 2" xfId="54632" xr:uid="{093BF6A6-89C8-40E5-BC52-242DF437EDE8}"/>
    <cellStyle name="Calculation 3 7 2 4 3" xfId="47828" xr:uid="{291E26DD-AA95-46EC-B59D-C6A5597FA746}"/>
    <cellStyle name="Calculation 3 7 2 5" xfId="53012" xr:uid="{784A55DF-EF27-4EC8-9F1D-19FE16ECFE24}"/>
    <cellStyle name="Calculation 3 7 2 6" xfId="46214" xr:uid="{E73C9C84-580B-4289-B6E8-184E3AFED70C}"/>
    <cellStyle name="Calculation 3 7 3" xfId="1196" xr:uid="{B7AAB4D6-E2AB-4C7F-9E4C-1911E0675603}"/>
    <cellStyle name="Calculation 3 7 3 2" xfId="5541" xr:uid="{B34B4190-D505-443A-93B0-FB017AD957FE}"/>
    <cellStyle name="Calculation 3 7 3 2 2" xfId="8127" xr:uid="{E31276BF-E750-4BFB-A67F-7E86C2933FE7}"/>
    <cellStyle name="Calculation 3 7 3 2 2 2" xfId="17116" xr:uid="{08D44D2B-0A38-47A5-9821-493D96EC3465}"/>
    <cellStyle name="Calculation 3 7 3 2 2 2 2" xfId="22962" xr:uid="{72F72EC2-C14E-4AC8-8F33-D1508321E995}"/>
    <cellStyle name="Calculation 3 7 3 2 2 3" xfId="27985" xr:uid="{D7447758-F0F6-4A89-A20E-C164B9B41789}"/>
    <cellStyle name="Calculation 3 7 3 2 2 4" xfId="56895" xr:uid="{1770E729-7962-4CF7-AC67-DCA51B6E1BD5}"/>
    <cellStyle name="Calculation 3 7 3 2 3" xfId="10764" xr:uid="{350FF189-11E5-4BDC-BD4C-5C03C9A78CCF}"/>
    <cellStyle name="Calculation 3 7 3 2 3 2" xfId="19753" xr:uid="{B9157759-F01F-4FDA-9541-24F96E0E6BB3}"/>
    <cellStyle name="Calculation 3 7 3 2 3 2 2" xfId="30196" xr:uid="{C54CD7CE-FFDC-42C0-9154-6B307059352F}"/>
    <cellStyle name="Calculation 3 7 3 2 3 3" xfId="44098" xr:uid="{A967C14A-A025-471D-BFF5-D613C2D2AFAE}"/>
    <cellStyle name="Calculation 3 7 3 2 4" xfId="14530" xr:uid="{F6170B84-DC4D-4222-A950-ACF7F256FDC7}"/>
    <cellStyle name="Calculation 3 7 3 2 4 2" xfId="38787" xr:uid="{509B40DC-D40B-4162-A3E2-009F007B4DE9}"/>
    <cellStyle name="Calculation 3 7 3 2 5" xfId="28103" xr:uid="{9002C5ED-A0D1-485F-8A86-472908721750}"/>
    <cellStyle name="Calculation 3 7 3 2 6" xfId="50113" xr:uid="{D47E82DA-4C6E-4423-9C7B-B0ECE51878A3}"/>
    <cellStyle name="Calculation 3 7 3 3" xfId="3633" xr:uid="{15F6A667-0890-46C2-B201-242353D7E98D}"/>
    <cellStyle name="Calculation 3 7 3 3 2" xfId="43935" xr:uid="{F7E28DF8-2F54-4BEB-B439-4FCB5901EF5F}"/>
    <cellStyle name="Calculation 3 7 3 3 2 2" xfId="57933" xr:uid="{8494DC3D-DE8A-45A5-9ADD-1FE34605E5BC}"/>
    <cellStyle name="Calculation 3 7 3 3 3" xfId="51151" xr:uid="{B29323C4-BD17-4564-9642-C624F27DACD1}"/>
    <cellStyle name="Calculation 3 7 3 4" xfId="37376" xr:uid="{BF838549-044E-4014-9525-8D4E5E3CB15B}"/>
    <cellStyle name="Calculation 3 7 3 4 2" xfId="55022" xr:uid="{701832C8-EF4C-4162-B11A-05980A0C313B}"/>
    <cellStyle name="Calculation 3 7 3 4 3" xfId="48230" xr:uid="{CA76D1C1-D76F-4119-AE72-02EEF005CF27}"/>
    <cellStyle name="Calculation 3 7 3 5" xfId="53322" xr:uid="{79AC7421-F472-4AC7-AC89-2920EED580CB}"/>
    <cellStyle name="Calculation 3 7 3 6" xfId="46616" xr:uid="{DF1EF18C-AE51-4C89-A5DE-87F7A125C428}"/>
    <cellStyle name="Calculation 3 7 4" xfId="1540" xr:uid="{97E52B88-4797-4403-857A-21F001AA3AD4}"/>
    <cellStyle name="Calculation 3 7 4 2" xfId="5885" xr:uid="{659F29D5-02F6-4BB0-B5F5-5E870E968D97}"/>
    <cellStyle name="Calculation 3 7 4 2 2" xfId="8471" xr:uid="{5B12BFD9-BF8D-48A8-8D4B-0B7A2AAFABBB}"/>
    <cellStyle name="Calculation 3 7 4 2 2 2" xfId="17460" xr:uid="{91B0FC1F-2BF0-4537-A2E9-442A8CDAE492}"/>
    <cellStyle name="Calculation 3 7 4 2 2 2 2" xfId="43493" xr:uid="{2489AE19-C804-4C92-B105-DBB556EA752D}"/>
    <cellStyle name="Calculation 3 7 4 2 2 3" xfId="22996" xr:uid="{B7C16D05-13B6-477A-8015-3FD8D968FF3B}"/>
    <cellStyle name="Calculation 3 7 4 2 3" xfId="11108" xr:uid="{EA519666-871D-44FF-BE5E-D9D4FECE7B8B}"/>
    <cellStyle name="Calculation 3 7 4 2 3 2" xfId="20097" xr:uid="{9563C1C7-E911-4C79-8108-08A41D863E8E}"/>
    <cellStyle name="Calculation 3 7 4 2 3 2 2" xfId="25526" xr:uid="{4721A926-320F-4F3E-86E1-4B892C05606D}"/>
    <cellStyle name="Calculation 3 7 4 2 3 3" xfId="44075" xr:uid="{6805803C-281C-4CAF-BDAE-305437E13395}"/>
    <cellStyle name="Calculation 3 7 4 2 4" xfId="14874" xr:uid="{81FC0442-2854-4953-9088-A895897FADEA}"/>
    <cellStyle name="Calculation 3 7 4 2 4 2" xfId="36196" xr:uid="{40C03426-DDE0-4ACC-B52C-580E258A00C3}"/>
    <cellStyle name="Calculation 3 7 4 2 5" xfId="23273" xr:uid="{0FBEA622-CF09-4ED9-99C7-866F1222A260}"/>
    <cellStyle name="Calculation 3 7 4 2 6" xfId="56021" xr:uid="{9F5B121D-0D54-4A2A-8007-A1E037C24813}"/>
    <cellStyle name="Calculation 3 7 4 3" xfId="3977" xr:uid="{AE522D2F-CF32-492B-B0AF-7E407DD25DD4}"/>
    <cellStyle name="Calculation 3 7 4 3 2" xfId="36840" xr:uid="{7A43E710-4C76-4C54-B84F-C911C9B48AEC}"/>
    <cellStyle name="Calculation 3 7 4 4" xfId="32329" xr:uid="{D859D74B-6FFE-488D-BA02-785A1FA269ED}"/>
    <cellStyle name="Calculation 3 7 4 5" xfId="49239" xr:uid="{EAD2F929-9EC4-4F6D-BCAE-23B404CC7D21}"/>
    <cellStyle name="Calculation 3 7 5" xfId="1852" xr:uid="{7A4F8145-407C-4F3C-9CAC-1AC484BF4AE2}"/>
    <cellStyle name="Calculation 3 7 5 2" xfId="6168" xr:uid="{A1811A9A-9FC0-4219-A2D1-ED7749EF6471}"/>
    <cellStyle name="Calculation 3 7 5 2 2" xfId="8754" xr:uid="{58859B33-7A59-4CD3-88E9-4F707E536A4C}"/>
    <cellStyle name="Calculation 3 7 5 2 2 2" xfId="17743" xr:uid="{B3D1470E-7BE5-4A34-9E81-5AFA1D558B06}"/>
    <cellStyle name="Calculation 3 7 5 2 2 2 2" xfId="29254" xr:uid="{FF7AEF49-094C-4889-9F82-49CD2EA149AE}"/>
    <cellStyle name="Calculation 3 7 5 2 2 3" xfId="39461" xr:uid="{0630F6C9-3E37-44E2-878D-D8173BD74C24}"/>
    <cellStyle name="Calculation 3 7 5 2 3" xfId="11391" xr:uid="{0E3B2886-890F-4847-9D98-19DA53C6F861}"/>
    <cellStyle name="Calculation 3 7 5 2 3 2" xfId="20380" xr:uid="{7EC271CA-69DE-42B9-83FD-3B2B0B2307B0}"/>
    <cellStyle name="Calculation 3 7 5 2 3 2 2" xfId="36589" xr:uid="{824AEFA6-45C5-4D87-BBA7-3D16220F8E6B}"/>
    <cellStyle name="Calculation 3 7 5 2 3 3" xfId="24223" xr:uid="{711C09FA-F5EB-4993-95BC-A3961B846086}"/>
    <cellStyle name="Calculation 3 7 5 2 4" xfId="15157" xr:uid="{886ED1F3-4417-46E3-B78E-A5E91BF709CB}"/>
    <cellStyle name="Calculation 3 7 5 2 4 2" xfId="23769" xr:uid="{9F5DAF7F-9D4C-4EC5-91F4-B231D71B7D71}"/>
    <cellStyle name="Calculation 3 7 5 2 5" xfId="42893" xr:uid="{1FA67AAF-0DCE-460D-9D20-8802D1E156A7}"/>
    <cellStyle name="Calculation 3 7 5 2 6" xfId="58536" xr:uid="{D75AE62E-4B31-4997-85D6-07EB55F4891D}"/>
    <cellStyle name="Calculation 3 7 5 3" xfId="4289" xr:uid="{CF30B0F8-CB9A-4439-9842-D81A3C462D1E}"/>
    <cellStyle name="Calculation 3 7 5 3 2" xfId="28404" xr:uid="{36C8B578-FE8E-486E-B4FF-31F8944F64A5}"/>
    <cellStyle name="Calculation 3 7 5 4" xfId="42860" xr:uid="{CDBB6BFD-04A2-41ED-B23C-AB5193C85C36}"/>
    <cellStyle name="Calculation 3 7 5 5" xfId="51755" xr:uid="{DBC09A98-804D-41A9-A8CC-3B5009EEE971}"/>
    <cellStyle name="Calculation 3 7 6" xfId="2159" xr:uid="{6696AD9F-F768-4CAF-9405-047DFA41119B}"/>
    <cellStyle name="Calculation 3 7 6 2" xfId="6460" xr:uid="{381537D0-E4A1-47E6-A285-ADFD3ECC8AFE}"/>
    <cellStyle name="Calculation 3 7 6 2 2" xfId="9046" xr:uid="{762644E2-3B90-419C-AF6D-6ADD0AF7E834}"/>
    <cellStyle name="Calculation 3 7 6 2 2 2" xfId="18035" xr:uid="{478A450A-29B2-475C-8643-79EB5CDC3401}"/>
    <cellStyle name="Calculation 3 7 6 2 2 2 2" xfId="22168" xr:uid="{0E12DC1F-B6FF-4A63-B253-1A7DBF408DE3}"/>
    <cellStyle name="Calculation 3 7 6 2 2 3" xfId="31500" xr:uid="{23679E86-398A-4E76-800C-EF8CC4912D43}"/>
    <cellStyle name="Calculation 3 7 6 2 3" xfId="11683" xr:uid="{008CF496-BEBA-4F1A-BDBD-3F064FE3AF59}"/>
    <cellStyle name="Calculation 3 7 6 2 3 2" xfId="20672" xr:uid="{16285E9F-A13A-42D4-91DC-4A5ECF498E1D}"/>
    <cellStyle name="Calculation 3 7 6 2 3 2 2" xfId="23123" xr:uid="{B05ED0B0-0139-4418-96A9-DA183729C081}"/>
    <cellStyle name="Calculation 3 7 6 2 3 3" xfId="34640" xr:uid="{A2C4BA7C-1BE0-4C0B-8F18-5A50245875C0}"/>
    <cellStyle name="Calculation 3 7 6 2 4" xfId="15449" xr:uid="{6922FF1B-09CC-4D05-9155-64F7F17C75C0}"/>
    <cellStyle name="Calculation 3 7 6 2 4 2" xfId="36987" xr:uid="{42D95080-22A2-42E2-8CBF-C7105D5AD378}"/>
    <cellStyle name="Calculation 3 7 6 2 5" xfId="39031" xr:uid="{7CAE0652-F45E-4093-9C16-E442586E9044}"/>
    <cellStyle name="Calculation 3 7 6 2 6" xfId="54184" xr:uid="{C347DAE8-BF9A-4036-984A-DBD103EC512B}"/>
    <cellStyle name="Calculation 3 7 6 3" xfId="4596" xr:uid="{E5F10CC8-5818-4251-A18E-A716875ABA39}"/>
    <cellStyle name="Calculation 3 7 6 3 2" xfId="32165" xr:uid="{5FC14B38-2D01-4EF5-8E3E-0E3043E65A62}"/>
    <cellStyle name="Calculation 3 7 6 4" xfId="32060" xr:uid="{720B897F-C85F-4670-B538-03E19138F91C}"/>
    <cellStyle name="Calculation 3 7 6 5" xfId="47447" xr:uid="{65CA51F2-40F8-4C16-93CF-F0F4F77697E2}"/>
    <cellStyle name="Calculation 3 7 7" xfId="4896" xr:uid="{F0E3CF25-E072-473B-8D8B-5BCE6A20299D}"/>
    <cellStyle name="Calculation 3 7 7 2" xfId="7482" xr:uid="{1F0E34E7-8B6B-4C86-B20F-742C92E5AD08}"/>
    <cellStyle name="Calculation 3 7 7 2 2" xfId="16471" xr:uid="{5F83C48E-393A-4DED-B579-A89C4AF7DF49}"/>
    <cellStyle name="Calculation 3 7 7 2 2 2" xfId="24133" xr:uid="{8FE386C4-A490-4709-B99A-6E0E899BB9B5}"/>
    <cellStyle name="Calculation 3 7 7 2 3" xfId="26758" xr:uid="{FAA0E381-5B5E-4AB5-BBAF-FE82ADACEBD8}"/>
    <cellStyle name="Calculation 3 7 7 3" xfId="10119" xr:uid="{398B4F78-195D-4B2E-94B6-6194A54194A7}"/>
    <cellStyle name="Calculation 3 7 7 3 2" xfId="19108" xr:uid="{F01C8EF8-C48A-4478-B134-0AAC3D7EE8FD}"/>
    <cellStyle name="Calculation 3 7 7 3 2 2" xfId="40378" xr:uid="{942C5169-B17A-4690-9792-16F7E8EF4F42}"/>
    <cellStyle name="Calculation 3 7 7 3 3" xfId="25349" xr:uid="{8F49ADC0-043C-450F-818D-19B0B235DA1A}"/>
    <cellStyle name="Calculation 3 7 7 4" xfId="13885" xr:uid="{34050975-A212-474E-BE27-395B61572AB5}"/>
    <cellStyle name="Calculation 3 7 7 4 2" xfId="33451" xr:uid="{834A1275-683B-42B6-8DFF-353D69C43306}"/>
    <cellStyle name="Calculation 3 7 7 5" xfId="40760" xr:uid="{A8C1A437-BD64-4B80-85FB-40CC6FE91693}"/>
    <cellStyle name="Calculation 3 7 7 6" xfId="52749" xr:uid="{443712AC-0976-413E-A8A2-1326EF5CC6BF}"/>
    <cellStyle name="Calculation 3 7 8" xfId="2508" xr:uid="{85D62FE3-D355-45A7-B9AE-1FB8D3EFA827}"/>
    <cellStyle name="Calculation 3 7 8 2" xfId="39003" xr:uid="{69ED36E6-EB66-44A5-8B68-53FF47319BC7}"/>
    <cellStyle name="Calculation 3 7 9" xfId="29308" xr:uid="{17614158-E480-4D76-8E49-A3CAB56C7E05}"/>
    <cellStyle name="Calculation 3 8" xfId="201" xr:uid="{032077D8-0571-4692-AFA2-BB2FF8A8AE99}"/>
    <cellStyle name="Calculation 3 8 2" xfId="2568" xr:uid="{4A405CBD-141F-4AE3-85DE-FB1B7C9F8105}"/>
    <cellStyle name="Calculation 3 8 2 2" xfId="6809" xr:uid="{EBD72FF3-C31B-466A-B70E-196569676358}"/>
    <cellStyle name="Calculation 3 8 2 2 2" xfId="15798" xr:uid="{ACEFC968-6C34-488F-AFFE-DB5A0EACB279}"/>
    <cellStyle name="Calculation 3 8 2 2 2 2" xfId="23854" xr:uid="{2EF5801B-89A0-4D2E-86E4-F9A2E8FA1B71}"/>
    <cellStyle name="Calculation 3 8 2 2 2 3" xfId="56540" xr:uid="{73470851-E00D-41BB-B06E-268CE85422BF}"/>
    <cellStyle name="Calculation 3 8 2 2 3" xfId="42048" xr:uid="{AAA50F07-561C-4784-BF0C-1665FB45988B}"/>
    <cellStyle name="Calculation 3 8 2 2 4" xfId="49758" xr:uid="{985A284D-C0D2-4A2D-B676-52696A34FAD1}"/>
    <cellStyle name="Calculation 3 8 2 3" xfId="9379" xr:uid="{C9A203B9-3648-4D39-82DE-EB827A94AC38}"/>
    <cellStyle name="Calculation 3 8 2 3 2" xfId="18368" xr:uid="{C4CBA9B8-12A6-42FC-8FBF-C1ED74EDA8E0}"/>
    <cellStyle name="Calculation 3 8 2 3 2 2" xfId="23371" xr:uid="{38D09888-1A71-46FC-8946-6EF4E600E1D5}"/>
    <cellStyle name="Calculation 3 8 2 3 2 3" xfId="57672" xr:uid="{5C6BC214-5DCC-4FEE-B436-21F5F804BB44}"/>
    <cellStyle name="Calculation 3 8 2 3 3" xfId="36522" xr:uid="{3F2667F1-5F2C-4237-B533-4AF06B3D5356}"/>
    <cellStyle name="Calculation 3 8 2 3 4" xfId="50890" xr:uid="{DCC4B759-F79A-4FCC-B232-067945522F4A}"/>
    <cellStyle name="Calculation 3 8 2 4" xfId="13422" xr:uid="{DD1957B9-8147-4B67-9925-0A97203A0775}"/>
    <cellStyle name="Calculation 3 8 2 4 2" xfId="28656" xr:uid="{0FF620AF-6DF6-43F3-94EA-88B2DA51AB7B}"/>
    <cellStyle name="Calculation 3 8 2 4 2 2" xfId="54676" xr:uid="{8B7D2D23-AAB7-4B05-A1B6-A047EB9B21C6}"/>
    <cellStyle name="Calculation 3 8 2 4 3" xfId="47875" xr:uid="{6102F250-8B99-4724-A164-B208A2314D55}"/>
    <cellStyle name="Calculation 3 8 2 5" xfId="23643" xr:uid="{26661BCD-F714-41C2-B6ED-3ACF4D1048A7}"/>
    <cellStyle name="Calculation 3 8 2 5 2" xfId="53036" xr:uid="{0B3015A8-A419-4106-B008-DF51C9282ED9}"/>
    <cellStyle name="Calculation 3 8 2 6" xfId="46261" xr:uid="{89F73E01-B442-477D-ACC9-F423B90F1595}"/>
    <cellStyle name="Calculation 3 8 3" xfId="2669" xr:uid="{6578AFF9-0296-40CD-8189-D7178E83F5F0}"/>
    <cellStyle name="Calculation 3 8 3 2" xfId="28559" xr:uid="{84237BC3-37B7-4422-A7F2-93540E4673A3}"/>
    <cellStyle name="Calculation 3 8 3 2 2" xfId="56939" xr:uid="{D4BC3A98-162A-404E-9806-7E74BA54D324}"/>
    <cellStyle name="Calculation 3 8 3 2 3" xfId="50157" xr:uid="{96EA833D-C7F7-4E0F-92E7-927F44CD7B3F}"/>
    <cellStyle name="Calculation 3 8 3 3" xfId="48978" xr:uid="{D8E6EC38-65C5-4A51-BCE9-5A7639587EC5}"/>
    <cellStyle name="Calculation 3 8 3 3 2" xfId="55761" xr:uid="{9B405DE2-702E-457B-BE51-92EDF272D006}"/>
    <cellStyle name="Calculation 3 8 3 4" xfId="48274" xr:uid="{469DC158-C77E-4867-AFDD-0B7AEE73C8A6}"/>
    <cellStyle name="Calculation 3 8 3 4 2" xfId="55066" xr:uid="{18567FE5-8614-4467-AA69-6171AFF37FC3}"/>
    <cellStyle name="Calculation 3 8 3 5" xfId="53366" xr:uid="{BAB2F389-8FDF-4815-AAD3-FDCDEAD71644}"/>
    <cellStyle name="Calculation 3 8 3 6" xfId="46660" xr:uid="{49566CDE-1F7D-4B63-B54D-A2C29C7D788D}"/>
    <cellStyle name="Calculation 3 8 4" xfId="28598" xr:uid="{49B54F76-94E7-41BB-9044-21A9B9CC15C8}"/>
    <cellStyle name="Calculation 3 8 4 2" xfId="56068" xr:uid="{63AB6E92-74B8-4438-A1B5-264EA6D47D0E}"/>
    <cellStyle name="Calculation 3 8 4 3" xfId="49286" xr:uid="{457EF0C3-2979-4B12-A220-1E104AD252CA}"/>
    <cellStyle name="Calculation 3 8 5" xfId="44501" xr:uid="{5A70897E-A7F7-4757-BDD0-40678B0FEB66}"/>
    <cellStyle name="Calculation 3 8 5 2" xfId="58083" xr:uid="{695C0D39-B341-4177-BC88-366BA09332FD}"/>
    <cellStyle name="Calculation 3 8 5 3" xfId="51301" xr:uid="{C5FD66D7-BF8F-4A21-93B1-3EBFB3C90A89}"/>
    <cellStyle name="Calculation 3 8 6" xfId="45752" xr:uid="{773A3A45-3CA3-441A-9950-728BDC51E14E}"/>
    <cellStyle name="Calculation 3 8 6 2" xfId="54228" xr:uid="{969954B7-4FC4-44C9-9660-39F5BEEFEDE1}"/>
    <cellStyle name="Calculation 3 8 7" xfId="52773" xr:uid="{FCE2C5A0-075C-45E1-ADC8-C746D023BC9B}"/>
    <cellStyle name="Calculation 3 9" xfId="550" xr:uid="{DE5D17C9-3B00-45C2-AFCE-69457E04DBA2}"/>
    <cellStyle name="Calculation 3 9 2" xfId="4943" xr:uid="{C75007A5-4BDC-4C26-AF0C-5FA2CB3362EA}"/>
    <cellStyle name="Calculation 3 9 2 2" xfId="7529" xr:uid="{FBE50B5E-DB75-4543-A6FF-29AC830B2462}"/>
    <cellStyle name="Calculation 3 9 2 2 2" xfId="16518" xr:uid="{80AF1284-E0D5-4AB8-B1D8-6E8FCBFD61BC}"/>
    <cellStyle name="Calculation 3 9 2 2 2 2" xfId="26846" xr:uid="{7AA39DC4-499F-42A3-9EDA-CD9771D25A5F}"/>
    <cellStyle name="Calculation 3 9 2 2 2 3" xfId="56581" xr:uid="{C200D29F-41F5-4FE0-8434-7530808A9CDD}"/>
    <cellStyle name="Calculation 3 9 2 2 3" xfId="22563" xr:uid="{F507A97A-5556-4748-BD52-A87F33531C75}"/>
    <cellStyle name="Calculation 3 9 2 2 4" xfId="49799" xr:uid="{FA55856E-3F37-4DF9-A996-5F3E1B316313}"/>
    <cellStyle name="Calculation 3 9 2 3" xfId="10166" xr:uid="{F722C567-3326-418D-8CE7-3AF6B4FF46D8}"/>
    <cellStyle name="Calculation 3 9 2 3 2" xfId="19155" xr:uid="{2B8DC5B6-BBB3-4826-8C22-F715C1FA46C1}"/>
    <cellStyle name="Calculation 3 9 2 3 2 2" xfId="25879" xr:uid="{8F896BD1-46BD-41DB-8A3A-7BC906BB0C45}"/>
    <cellStyle name="Calculation 3 9 2 3 2 3" xfId="58460" xr:uid="{790F721B-F589-4A2E-92C3-5C7802783F06}"/>
    <cellStyle name="Calculation 3 9 2 3 3" xfId="34503" xr:uid="{75973423-4BDD-4A17-AC51-E61347FE11D6}"/>
    <cellStyle name="Calculation 3 9 2 3 4" xfId="51679" xr:uid="{C2106D72-B5A0-4488-9A3C-DDADA9D22F29}"/>
    <cellStyle name="Calculation 3 9 2 4" xfId="13932" xr:uid="{EF10B9F2-F594-489B-9AF7-30548E2E36B0}"/>
    <cellStyle name="Calculation 3 9 2 4 2" xfId="43168" xr:uid="{22C0B9EE-9D9C-4AD8-9F4D-04E350190180}"/>
    <cellStyle name="Calculation 3 9 2 4 2 2" xfId="54714" xr:uid="{A3FC00B5-07BB-4002-AAF8-D6CF9628CCC7}"/>
    <cellStyle name="Calculation 3 9 2 4 3" xfId="47916" xr:uid="{970E527D-36F8-4263-A387-C2BAAA640B2D}"/>
    <cellStyle name="Calculation 3 9 2 5" xfId="32843" xr:uid="{965496C1-05E0-4792-A02E-73FBF2EC23F3}"/>
    <cellStyle name="Calculation 3 9 2 5 2" xfId="53059" xr:uid="{4B5D10F0-D3E6-4C29-A225-1AE1AD73441E}"/>
    <cellStyle name="Calculation 3 9 2 6" xfId="46302" xr:uid="{5B1AC1E5-CB21-4DB3-B1B0-2B532E21D088}"/>
    <cellStyle name="Calculation 3 9 3" xfId="2987" xr:uid="{531ED41A-599B-4CB8-9C1E-FD28B17735EA}"/>
    <cellStyle name="Calculation 3 9 3 2" xfId="25976" xr:uid="{033F5590-7E3B-489C-9950-469CC7AF9DAB}"/>
    <cellStyle name="Calculation 3 9 3 2 2" xfId="56977" xr:uid="{BFEF9FA9-7925-40BB-8B7E-F337112415B1}"/>
    <cellStyle name="Calculation 3 9 3 2 3" xfId="50195" xr:uid="{E6C23687-C04F-43F8-805E-60328A933044}"/>
    <cellStyle name="Calculation 3 9 3 3" xfId="50818" xr:uid="{148EA8B3-3F84-4C7B-8FE0-D910EF67E42A}"/>
    <cellStyle name="Calculation 3 9 3 3 2" xfId="57600" xr:uid="{0C857B55-ACC6-4B64-86F0-91B6D84FC00C}"/>
    <cellStyle name="Calculation 3 9 3 4" xfId="48312" xr:uid="{2B60B69F-E380-49F6-9BA3-2EB9DB35DF69}"/>
    <cellStyle name="Calculation 3 9 3 4 2" xfId="55104" xr:uid="{F47778F8-E5A1-4E42-8E9B-FF62D4FF3B06}"/>
    <cellStyle name="Calculation 3 9 3 5" xfId="53404" xr:uid="{F09B73E9-F810-4A87-A1BD-000F4F0BA8F7}"/>
    <cellStyle name="Calculation 3 9 3 6" xfId="46698" xr:uid="{36056DB9-F00A-4E7D-B2CB-EBC00502E84F}"/>
    <cellStyle name="Calculation 3 9 4" xfId="40569" xr:uid="{17EA71F4-B11A-4D3F-9634-C2F3DD04F351}"/>
    <cellStyle name="Calculation 3 9 4 2" xfId="56109" xr:uid="{44B0F1E5-BF31-4813-9F12-3033CCFE7072}"/>
    <cellStyle name="Calculation 3 9 4 3" xfId="49327" xr:uid="{5778D22C-2C02-4376-9061-6AE4C823E4ED}"/>
    <cellStyle name="Calculation 3 9 5" xfId="44540" xr:uid="{593170FE-C3DD-41B7-97D8-95BE72635641}"/>
    <cellStyle name="Calculation 3 9 5 2" xfId="57661" xr:uid="{D3E778B0-CF73-4A11-B821-27A0AE7CE699}"/>
    <cellStyle name="Calculation 3 9 5 3" xfId="50879" xr:uid="{8C3C5BB3-D08A-4EC2-BF05-851F00ED41B8}"/>
    <cellStyle name="Calculation 3 9 6" xfId="45793" xr:uid="{5513B626-51D4-4FCA-B85B-DB2E0F790627}"/>
    <cellStyle name="Calculation 3 9 6 2" xfId="54266" xr:uid="{AAC6C96F-8552-4A11-B506-10C72CE9B8F5}"/>
    <cellStyle name="Calculation 3 9 7" xfId="52796" xr:uid="{84B73F33-031D-4A81-A2F2-73F0895BB0B7}"/>
    <cellStyle name="Calculation 4" xfId="104" xr:uid="{38E82E29-901B-4B47-A2BA-43AF441E6008}"/>
    <cellStyle name="Calculation 4 10" xfId="896" xr:uid="{3B2073F3-9518-4E7F-9773-B5F5F4BDBAB9}"/>
    <cellStyle name="Calculation 4 10 2" xfId="5265" xr:uid="{7ED7A76E-AB22-40B4-938B-178AE6DF7867}"/>
    <cellStyle name="Calculation 4 10 2 2" xfId="7851" xr:uid="{22D74B81-7282-4F1E-A7D2-C7568E79E0B2}"/>
    <cellStyle name="Calculation 4 10 2 2 2" xfId="16840" xr:uid="{EC628AE5-FC68-45A3-A4E0-98B7977E4F7C}"/>
    <cellStyle name="Calculation 4 10 2 2 2 2" xfId="42124" xr:uid="{5040526F-1749-420A-99F3-9DAA325F1009}"/>
    <cellStyle name="Calculation 4 10 2 2 2 3" xfId="56621" xr:uid="{C6A4D92F-4ACF-4962-AAE7-FE7064828E2E}"/>
    <cellStyle name="Calculation 4 10 2 2 3" xfId="40888" xr:uid="{FDCEEDB4-4954-4A72-8154-FA6A3B33565E}"/>
    <cellStyle name="Calculation 4 10 2 2 4" xfId="49839" xr:uid="{A13606B3-E2B1-4C3E-A6E8-8FF198C5017F}"/>
    <cellStyle name="Calculation 4 10 2 3" xfId="10488" xr:uid="{7B098575-9518-4B49-A890-C1CB43FBF20D}"/>
    <cellStyle name="Calculation 4 10 2 3 2" xfId="19477" xr:uid="{44C5E37F-0763-4BBB-AD64-3836009A2140}"/>
    <cellStyle name="Calculation 4 10 2 3 2 2" xfId="37380" xr:uid="{FB08EEE4-0799-4721-99C8-24F00C0D96FC}"/>
    <cellStyle name="Calculation 4 10 2 3 2 3" xfId="58547" xr:uid="{5FE27B40-6189-4821-B0B7-3E9D39D0BEF5}"/>
    <cellStyle name="Calculation 4 10 2 3 3" xfId="23972" xr:uid="{60A4A25A-0097-4F9A-8FA5-CCB661D5AF03}"/>
    <cellStyle name="Calculation 4 10 2 3 4" xfId="51766" xr:uid="{880B6986-CC5B-4D9C-9308-FC48F25515BB}"/>
    <cellStyle name="Calculation 4 10 2 4" xfId="14254" xr:uid="{A58D37BD-E1B8-43D6-894F-9D612F44EEE4}"/>
    <cellStyle name="Calculation 4 10 2 4 2" xfId="30934" xr:uid="{64DDC2DE-8D3B-4E7A-892E-0EBD1759E351}"/>
    <cellStyle name="Calculation 4 10 2 4 2 2" xfId="54754" xr:uid="{C284C358-05CE-4416-98A9-071A1E072956}"/>
    <cellStyle name="Calculation 4 10 2 4 3" xfId="47956" xr:uid="{47A5FFFF-AC55-4D9D-824F-C73F9FA863BB}"/>
    <cellStyle name="Calculation 4 10 2 5" xfId="43227" xr:uid="{B1A9ADDC-2A5D-4AC9-B549-AB78C401CD03}"/>
    <cellStyle name="Calculation 4 10 2 5 2" xfId="53082" xr:uid="{20964A61-2352-44A0-84F5-F5D44728E834}"/>
    <cellStyle name="Calculation 4 10 2 6" xfId="46342" xr:uid="{E6C62CC1-1BA7-44A7-AE31-E2311C9A76E9}"/>
    <cellStyle name="Calculation 4 10 3" xfId="3333" xr:uid="{CCE211A8-0305-479B-AE3A-081320AE5046}"/>
    <cellStyle name="Calculation 4 10 3 2" xfId="35581" xr:uid="{9A2D755E-C84C-4898-84C3-D47572B9604E}"/>
    <cellStyle name="Calculation 4 10 3 2 2" xfId="57017" xr:uid="{B15A3147-05C5-4029-A5D6-6C07F0D8F92C}"/>
    <cellStyle name="Calculation 4 10 3 2 3" xfId="50235" xr:uid="{A1E8B517-1BF7-4415-8696-F91B9B530C62}"/>
    <cellStyle name="Calculation 4 10 3 3" xfId="52234" xr:uid="{BEA04E69-B202-4933-9B5E-9ABDF991E1EF}"/>
    <cellStyle name="Calculation 4 10 3 3 2" xfId="59015" xr:uid="{B1DF8925-40FC-415F-9ED9-F9618AF19FDF}"/>
    <cellStyle name="Calculation 4 10 3 4" xfId="48352" xr:uid="{BF234CF3-93A8-4516-A8DE-9036422EB8B8}"/>
    <cellStyle name="Calculation 4 10 3 4 2" xfId="55144" xr:uid="{FE1DF6D3-CD6D-4FB9-9752-40152CCBCC73}"/>
    <cellStyle name="Calculation 4 10 3 5" xfId="53442" xr:uid="{5A469811-3548-45D3-8A11-53F91CE0F9D9}"/>
    <cellStyle name="Calculation 4 10 3 6" xfId="46738" xr:uid="{D2B45E14-C0DF-4AF3-A48C-A585A24B7834}"/>
    <cellStyle name="Calculation 4 10 4" xfId="28137" xr:uid="{6E650215-1B6C-411A-AB53-60819B42C05E}"/>
    <cellStyle name="Calculation 4 10 4 2" xfId="56149" xr:uid="{38442258-B96E-42C7-B4F1-C3E0C986E520}"/>
    <cellStyle name="Calculation 4 10 4 3" xfId="49367" xr:uid="{9BBEDB3B-7C3D-44DB-B8AE-8EC9132325F8}"/>
    <cellStyle name="Calculation 4 10 5" xfId="44535" xr:uid="{8E617E42-3C41-45CB-8D1F-03DF41AF9BB3}"/>
    <cellStyle name="Calculation 4 10 5 2" xfId="57594" xr:uid="{1A1A8707-5008-4BDA-9BE0-F53386AA248E}"/>
    <cellStyle name="Calculation 4 10 5 3" xfId="50812" xr:uid="{FCDB608A-D659-4C6D-9130-628B77BACCC7}"/>
    <cellStyle name="Calculation 4 10 6" xfId="47487" xr:uid="{39087A66-B1CE-4B2F-8EAE-40227DC509F4}"/>
    <cellStyle name="Calculation 4 10 6 2" xfId="54306" xr:uid="{1FC04D62-5DFD-4E84-B872-7265676A1DBB}"/>
    <cellStyle name="Calculation 4 10 7" xfId="52815" xr:uid="{CAAE3087-1B2B-4D6C-A738-0C97E0B534A3}"/>
    <cellStyle name="Calculation 4 10 8" xfId="45879" xr:uid="{6E9234D8-1F0E-4BA6-A8CB-D88EC651879C}"/>
    <cellStyle name="Calculation 4 11" xfId="1240" xr:uid="{91C0C542-5E91-4FAE-9BA1-CE4FDFECE8C0}"/>
    <cellStyle name="Calculation 4 11 2" xfId="5585" xr:uid="{A813DE4D-4132-45AC-9303-1562B4851CC6}"/>
    <cellStyle name="Calculation 4 11 2 2" xfId="8171" xr:uid="{83D7BF48-4833-45B6-B9C9-9F5E892FCE55}"/>
    <cellStyle name="Calculation 4 11 2 2 2" xfId="17160" xr:uid="{6A74B72B-E92E-44C5-9684-69F571C3C4A8}"/>
    <cellStyle name="Calculation 4 11 2 2 2 2" xfId="39853" xr:uid="{ED888491-FF7F-445F-BA17-D3A9DF5C4CBA}"/>
    <cellStyle name="Calculation 4 11 2 2 2 3" xfId="56660" xr:uid="{3B21DA4E-6012-446D-8BAB-7B09C9FB43D4}"/>
    <cellStyle name="Calculation 4 11 2 2 3" xfId="22895" xr:uid="{9758E952-977E-4DE2-969F-42BB2E77472D}"/>
    <cellStyle name="Calculation 4 11 2 2 4" xfId="49878" xr:uid="{F4F322F8-3FAE-4F6D-9B3C-3A8E5E12F640}"/>
    <cellStyle name="Calculation 4 11 2 3" xfId="10808" xr:uid="{9CBD6389-5566-4BEF-B83E-5001C8A59F0C}"/>
    <cellStyle name="Calculation 4 11 2 3 2" xfId="19797" xr:uid="{2C6C5F70-8DD7-46D0-90B6-991353A65604}"/>
    <cellStyle name="Calculation 4 11 2 3 2 2" xfId="27631" xr:uid="{0F35A335-6A6B-47F7-A538-AED7370BD277}"/>
    <cellStyle name="Calculation 4 11 2 3 2 3" xfId="57763" xr:uid="{FE5F4E68-C1D2-4E60-94DC-2AF133F65CF5}"/>
    <cellStyle name="Calculation 4 11 2 3 3" xfId="26819" xr:uid="{01AA9129-BE2F-41E1-9065-63869075EB96}"/>
    <cellStyle name="Calculation 4 11 2 3 4" xfId="50981" xr:uid="{ABDF51FE-AAE9-4656-96ED-F2FDA7C8DB91}"/>
    <cellStyle name="Calculation 4 11 2 4" xfId="14574" xr:uid="{9D846D11-F864-4DEC-AC00-539280D18BAF}"/>
    <cellStyle name="Calculation 4 11 2 4 2" xfId="39168" xr:uid="{10CB0AA8-195C-436D-89BF-369C1B5F35EC}"/>
    <cellStyle name="Calculation 4 11 2 4 2 2" xfId="54790" xr:uid="{AB4486A6-F13A-40E6-BE9F-ED9FA352D50C}"/>
    <cellStyle name="Calculation 4 11 2 4 3" xfId="47995" xr:uid="{B7BEA2EB-D98F-432A-87A5-5AA1EE341972}"/>
    <cellStyle name="Calculation 4 11 2 5" xfId="24100" xr:uid="{6032E9D3-FEF2-4BAA-A4BF-E3089D73D9AA}"/>
    <cellStyle name="Calculation 4 11 2 5 2" xfId="53103" xr:uid="{DB4714C1-635D-4F98-9CFD-A574F8BF278D}"/>
    <cellStyle name="Calculation 4 11 2 6" xfId="46381" xr:uid="{84DBCB7B-0738-4B0F-9D56-366283845649}"/>
    <cellStyle name="Calculation 4 11 3" xfId="3677" xr:uid="{8C552A66-6B1C-40E5-8C78-768AA989A60B}"/>
    <cellStyle name="Calculation 4 11 3 2" xfId="26436" xr:uid="{89BA2E5E-A5EF-496A-8974-D1422836F52B}"/>
    <cellStyle name="Calculation 4 11 3 2 2" xfId="57053" xr:uid="{C23160F4-4B0B-4682-BFB6-DDBF45E7C5F0}"/>
    <cellStyle name="Calculation 4 11 3 2 3" xfId="50271" xr:uid="{547514D4-333F-4FF7-AF17-C0E317E39495}"/>
    <cellStyle name="Calculation 4 11 3 3" xfId="52334" xr:uid="{B9661F20-BC67-4B8E-A33A-716104965965}"/>
    <cellStyle name="Calculation 4 11 3 3 2" xfId="59115" xr:uid="{AE5532AA-0413-436B-B397-FF29A45DD119}"/>
    <cellStyle name="Calculation 4 11 3 4" xfId="48388" xr:uid="{8D40248A-B871-475C-8461-D09B98ED076A}"/>
    <cellStyle name="Calculation 4 11 3 4 2" xfId="55180" xr:uid="{4D7941C7-51C7-454D-BDB5-F98BC193A04B}"/>
    <cellStyle name="Calculation 4 11 3 5" xfId="53470" xr:uid="{28E21BDA-EC50-4D87-AD19-4E3556BEB26B}"/>
    <cellStyle name="Calculation 4 11 3 6" xfId="46774" xr:uid="{CCDD71EC-14CF-4E7F-98D9-00BE93342E57}"/>
    <cellStyle name="Calculation 4 11 4" xfId="34209" xr:uid="{A3343012-C5C2-4003-8D2F-DBA2E2229E74}"/>
    <cellStyle name="Calculation 4 11 4 2" xfId="56188" xr:uid="{FD4CCF4D-3868-49A7-ADCF-1B0968EAA044}"/>
    <cellStyle name="Calculation 4 11 4 3" xfId="49406" xr:uid="{29F3E7D5-B4A4-410E-9E9F-4615F3759272}"/>
    <cellStyle name="Calculation 4 11 5" xfId="44591" xr:uid="{63D58F60-40E4-43D3-93E0-0F65471BE70C}"/>
    <cellStyle name="Calculation 4 11 5 2" xfId="57874" xr:uid="{1F7AA4BD-5716-4762-A90C-0D826976EB6E}"/>
    <cellStyle name="Calculation 4 11 5 3" xfId="51092" xr:uid="{59803820-0846-4C1C-A9DC-EA417C4D0A2B}"/>
    <cellStyle name="Calculation 4 11 6" xfId="47526" xr:uid="{C6E97A7A-968F-4336-8EB1-8575BDFDA352}"/>
    <cellStyle name="Calculation 4 11 6 2" xfId="54342" xr:uid="{5F021183-FAFA-4112-BD94-FEDE520295B0}"/>
    <cellStyle name="Calculation 4 11 7" xfId="52836" xr:uid="{0CB681BF-8515-41CA-9E44-FE72D13CBAA1}"/>
    <cellStyle name="Calculation 4 11 8" xfId="45915" xr:uid="{D2F3F7C7-D252-439C-A8C6-D2EC2A575901}"/>
    <cellStyle name="Calculation 4 12" xfId="1604" xr:uid="{96B01BCB-E4E0-4A31-8A51-7362B1680DE2}"/>
    <cellStyle name="Calculation 4 12 2" xfId="5948" xr:uid="{633C0074-C61D-4DEB-BE6F-644E945E8BFC}"/>
    <cellStyle name="Calculation 4 12 2 2" xfId="8534" xr:uid="{A19FF235-A99C-4704-A50C-02C80FCAE0E4}"/>
    <cellStyle name="Calculation 4 12 2 2 2" xfId="17523" xr:uid="{693CFFE9-B590-498B-A4C8-CA855AAE63FE}"/>
    <cellStyle name="Calculation 4 12 2 2 2 2" xfId="22459" xr:uid="{7D3231B9-BE0C-4D2D-B850-C1D219765B10}"/>
    <cellStyle name="Calculation 4 12 2 2 3" xfId="41702" xr:uid="{67BE8621-B5E6-4717-8DE3-9049149BB6EB}"/>
    <cellStyle name="Calculation 4 12 2 2 4" xfId="56232" xr:uid="{E44B5824-16D4-4510-8597-163129A15C2C}"/>
    <cellStyle name="Calculation 4 12 2 3" xfId="11171" xr:uid="{B7B46337-989B-4CC3-911D-5FF2101405B6}"/>
    <cellStyle name="Calculation 4 12 2 3 2" xfId="20160" xr:uid="{12C78BEF-D769-4B00-B11A-4132266B10BF}"/>
    <cellStyle name="Calculation 4 12 2 3 2 2" xfId="40849" xr:uid="{5E47D302-C76E-4B41-A902-580A2CCE4000}"/>
    <cellStyle name="Calculation 4 12 2 3 3" xfId="35754" xr:uid="{809B1196-EFDB-45B1-99E4-134D96F736D6}"/>
    <cellStyle name="Calculation 4 12 2 4" xfId="14937" xr:uid="{BDA5B712-03E9-43EB-84B7-DEDFF3C7AF68}"/>
    <cellStyle name="Calculation 4 12 2 4 2" xfId="35694" xr:uid="{323AD995-5AD6-42D0-805D-A31F186A34A6}"/>
    <cellStyle name="Calculation 4 12 2 5" xfId="38377" xr:uid="{4C809A29-E299-41C0-A1D5-5C7EE9916AF9}"/>
    <cellStyle name="Calculation 4 12 2 6" xfId="49450" xr:uid="{BCCB043C-6542-4D0D-AAAA-3D268F7BE366}"/>
    <cellStyle name="Calculation 4 12 3" xfId="4041" xr:uid="{373C61CB-B2E9-4426-939D-8F8EDA2FF285}"/>
    <cellStyle name="Calculation 4 12 3 2" xfId="24959" xr:uid="{138B3BD8-FB13-42E6-AFF6-6DF8826799B1}"/>
    <cellStyle name="Calculation 4 12 3 2 2" xfId="59076" xr:uid="{D3CA313A-EB31-4BC7-9401-58BF5FA5F68B}"/>
    <cellStyle name="Calculation 4 12 3 3" xfId="52295" xr:uid="{6AED6A8E-AAA7-4652-A593-A6ED704FC9D6}"/>
    <cellStyle name="Calculation 4 12 4" xfId="27151" xr:uid="{65C80F3B-77A2-4287-B66B-ADFB9C2904BC}"/>
    <cellStyle name="Calculation 4 12 4 2" xfId="54381" xr:uid="{DD3923B3-CCB7-480D-915C-1EFB60013D89}"/>
    <cellStyle name="Calculation 4 12 4 3" xfId="47568" xr:uid="{8E58F099-7D1D-4EA1-820E-94539A50BF43}"/>
    <cellStyle name="Calculation 4 12 5" xfId="44618" xr:uid="{E4D690E4-9A76-46F4-A925-9B41E2BD7255}"/>
    <cellStyle name="Calculation 4 12 5 2" xfId="52863" xr:uid="{FE8C9E33-949B-400E-9B66-0FF2CF72BAF7}"/>
    <cellStyle name="Calculation 4 12 6" xfId="45959" xr:uid="{A6EDE324-EA6C-4956-AD23-54EC82BD1511}"/>
    <cellStyle name="Calculation 4 13" xfId="1935" xr:uid="{E8A605C6-A565-4D52-B8ED-08BCF0E3BB01}"/>
    <cellStyle name="Calculation 4 13 2" xfId="6248" xr:uid="{A08EA497-DE1A-4F65-9909-6FA60717DE81}"/>
    <cellStyle name="Calculation 4 13 2 2" xfId="8834" xr:uid="{0D5F389B-C366-4D1F-97C6-84873DB7DACF}"/>
    <cellStyle name="Calculation 4 13 2 2 2" xfId="17823" xr:uid="{8ADB9609-7AE6-4E55-BBB9-F3DDC94A0EFF}"/>
    <cellStyle name="Calculation 4 13 2 2 2 2" xfId="22239" xr:uid="{BEEF3105-1AB5-4621-ADD8-4DA286E8472A}"/>
    <cellStyle name="Calculation 4 13 2 2 3" xfId="26943" xr:uid="{F6013E8D-1639-4680-B68F-4BDBFFFF71FC}"/>
    <cellStyle name="Calculation 4 13 2 2 4" xfId="56242" xr:uid="{93A3C29B-7A76-45F5-A670-F0034505B57E}"/>
    <cellStyle name="Calculation 4 13 2 3" xfId="11471" xr:uid="{A42EE461-1374-455E-BED0-D31510F2439C}"/>
    <cellStyle name="Calculation 4 13 2 3 2" xfId="20460" xr:uid="{F0BC2297-AA33-4776-B510-0BAB628DC1AD}"/>
    <cellStyle name="Calculation 4 13 2 3 2 2" xfId="31324" xr:uid="{53CE06E5-744F-4048-9F71-5C58E8930886}"/>
    <cellStyle name="Calculation 4 13 2 3 3" xfId="34474" xr:uid="{61F4B04F-79BB-482A-B7BB-CEBD133BA00D}"/>
    <cellStyle name="Calculation 4 13 2 4" xfId="15237" xr:uid="{282C2683-7C32-433D-9275-6F7C30DE5194}"/>
    <cellStyle name="Calculation 4 13 2 4 2" xfId="39738" xr:uid="{C634F5EA-5B12-419F-8556-420FD263DC97}"/>
    <cellStyle name="Calculation 4 13 2 5" xfId="38242" xr:uid="{686C580F-E2D6-48A1-B199-073611848B48}"/>
    <cellStyle name="Calculation 4 13 2 6" xfId="49460" xr:uid="{57BB9641-2B2D-46E4-B484-DC5DF7A7CF12}"/>
    <cellStyle name="Calculation 4 13 3" xfId="4372" xr:uid="{0C548AB2-1E88-4591-9537-1C66B4FA0DA9}"/>
    <cellStyle name="Calculation 4 13 3 2" xfId="31420" xr:uid="{CBECC972-D7EB-4CC5-8A9A-A7341817C176}"/>
    <cellStyle name="Calculation 4 13 3 2 2" xfId="58524" xr:uid="{458CBB54-4D51-485A-9836-CCDDB74AB797}"/>
    <cellStyle name="Calculation 4 13 3 3" xfId="51743" xr:uid="{420D49A1-91CD-4F62-8A79-36C1B7D55C92}"/>
    <cellStyle name="Calculation 4 13 4" xfId="34018" xr:uid="{0178522D-BFF2-41CE-BECA-B861FCAEFC2B}"/>
    <cellStyle name="Calculation 4 13 4 2" xfId="54390" xr:uid="{447AF75A-5D04-4032-9DEC-AAA17A98904F}"/>
    <cellStyle name="Calculation 4 13 4 3" xfId="47578" xr:uid="{F0AA7C45-B9DA-42E8-BC1D-8CDFCCF789CC}"/>
    <cellStyle name="Calculation 4 13 5" xfId="44640" xr:uid="{BEE06C2D-6444-40F4-8074-3A1E993F6BF1}"/>
    <cellStyle name="Calculation 4 13 5 2" xfId="52870" xr:uid="{AC607909-9B4A-4ACB-8DED-262790184FAD}"/>
    <cellStyle name="Calculation 4 13 6" xfId="45969" xr:uid="{10246874-7556-4FC2-9F98-6E0F594D9115}"/>
    <cellStyle name="Calculation 4 14" xfId="2615" xr:uid="{4E1874A1-3DF4-4F01-984B-D79D2CD2A1F9}"/>
    <cellStyle name="Calculation 4 14 2" xfId="6856" xr:uid="{19C428CA-E554-4C88-8FE1-CED2FF45F727}"/>
    <cellStyle name="Calculation 4 14 2 2" xfId="15845" xr:uid="{A6D8F13A-E940-4FAB-8DE5-6FFA26832527}"/>
    <cellStyle name="Calculation 4 14 2 2 2" xfId="33447" xr:uid="{08C06F9F-A2EB-4734-835B-5FF2A738D774}"/>
    <cellStyle name="Calculation 4 14 2 2 3" xfId="57173" xr:uid="{08CEA4A4-860E-4B13-B0C4-605A8942BD67}"/>
    <cellStyle name="Calculation 4 14 2 3" xfId="41210" xr:uid="{22C3C079-0387-4DE7-88AF-7BF939C28048}"/>
    <cellStyle name="Calculation 4 14 2 4" xfId="50391" xr:uid="{DF408FC9-FA63-4609-A3DB-CE1A5CF09128}"/>
    <cellStyle name="Calculation 4 14 3" xfId="9426" xr:uid="{85B1AEC0-45F4-45F3-B501-E099B18708A8}"/>
    <cellStyle name="Calculation 4 14 3 2" xfId="18415" xr:uid="{38FAAF74-B770-4765-B408-6950D17E72C2}"/>
    <cellStyle name="Calculation 4 14 3 2 2" xfId="30225" xr:uid="{13E6CF6F-C4ED-4CA5-9371-DF6253FC6599}"/>
    <cellStyle name="Calculation 4 14 3 2 3" xfId="58170" xr:uid="{F011C49D-B91C-405F-B100-91C57E40E0E7}"/>
    <cellStyle name="Calculation 4 14 3 3" xfId="28777" xr:uid="{DEC032BC-E6A1-4D82-BA94-81EF626326E6}"/>
    <cellStyle name="Calculation 4 14 3 4" xfId="51388" xr:uid="{7206CC88-7886-4709-8493-55AA2809E17A}"/>
    <cellStyle name="Calculation 4 14 4" xfId="13469" xr:uid="{963275D1-161C-4D6C-8EA1-867B1A4B3447}"/>
    <cellStyle name="Calculation 4 14 4 2" xfId="27849" xr:uid="{A61CB236-0511-4051-A9BF-4FFFEE510105}"/>
    <cellStyle name="Calculation 4 14 4 2 2" xfId="55300" xr:uid="{1C7CEC71-3F61-467C-A6DC-4458C48C60D4}"/>
    <cellStyle name="Calculation 4 14 4 3" xfId="48508" xr:uid="{469DB106-2B0C-4725-A334-655C70740322}"/>
    <cellStyle name="Calculation 4 14 5" xfId="30471" xr:uid="{472E3E93-7529-4EDC-AA33-92DC66F2A2F7}"/>
    <cellStyle name="Calculation 4 14 5 2" xfId="53586" xr:uid="{36087890-4E3E-41BA-A4DC-2D6933E7C826}"/>
    <cellStyle name="Calculation 4 14 6" xfId="44715" xr:uid="{6A66B21F-9F04-480F-82D5-7C38AC87D065}"/>
    <cellStyle name="Calculation 4 14 7" xfId="46894" xr:uid="{99002389-E732-451D-9C52-9BAD77E64D63}"/>
    <cellStyle name="Calculation 4 15" xfId="6504" xr:uid="{9B5414C3-23B1-4C96-9635-5B6515578751}"/>
    <cellStyle name="Calculation 4 15 2" xfId="11727" xr:uid="{8BCBF44C-7250-4C29-B88F-9015C3453D7F}"/>
    <cellStyle name="Calculation 4 15 2 2" xfId="20716" xr:uid="{1A4795A8-ADC0-4775-AFA6-A053691800E6}"/>
    <cellStyle name="Calculation 4 15 2 2 2" xfId="41770" xr:uid="{DB3BA14A-01C5-4D99-8F04-F14BECD3F0C9}"/>
    <cellStyle name="Calculation 4 15 2 2 3" xfId="57090" xr:uid="{CB7DE20F-F746-4915-9482-11BA23350A05}"/>
    <cellStyle name="Calculation 4 15 2 3" xfId="43781" xr:uid="{81A8D87C-5930-4083-8404-A788C98CC147}"/>
    <cellStyle name="Calculation 4 15 2 4" xfId="50308" xr:uid="{C250E516-EA15-4F58-844B-2E9B5B3831AE}"/>
    <cellStyle name="Calculation 4 15 3" xfId="15493" xr:uid="{CC2BAA13-D3E4-45A4-B23B-D80CD4B5B465}"/>
    <cellStyle name="Calculation 4 15 3 2" xfId="24953" xr:uid="{6E45BE10-CAC0-4E70-BC30-F4F25D9B4DE7}"/>
    <cellStyle name="Calculation 4 15 3 2 2" xfId="58695" xr:uid="{75685E25-7D74-4512-A404-B1765E96048E}"/>
    <cellStyle name="Calculation 4 15 3 3" xfId="51914" xr:uid="{0325D97A-34C2-4A78-AE28-B1FFC096C07E}"/>
    <cellStyle name="Calculation 4 15 4" xfId="43176" xr:uid="{72403084-DEC9-4F50-ACF3-29E5AC57945F}"/>
    <cellStyle name="Calculation 4 15 4 2" xfId="58033" xr:uid="{F35CE789-A76F-4A0C-ACCF-BD12E74A3B7C}"/>
    <cellStyle name="Calculation 4 15 4 3" xfId="51251" xr:uid="{86A625B9-11D7-4178-A648-63B8910943D0}"/>
    <cellStyle name="Calculation 4 15 5" xfId="44770" xr:uid="{9EC21D65-ECBA-4639-BCE3-470690DB356E}"/>
    <cellStyle name="Calculation 4 15 5 2" xfId="55217" xr:uid="{2FDD0D69-4F9D-4F1A-B21B-5E9BAE07E76D}"/>
    <cellStyle name="Calculation 4 15 5 3" xfId="48425" xr:uid="{AEC933BA-1830-4570-8D44-B65085E9938D}"/>
    <cellStyle name="Calculation 4 15 6" xfId="53503" xr:uid="{EC3C7654-2477-461E-8123-F37F1453B4DC}"/>
    <cellStyle name="Calculation 4 15 7" xfId="46811" xr:uid="{4EADE665-BBBE-43FE-9987-5202F3556281}"/>
    <cellStyle name="Calculation 4 16" xfId="9090" xr:uid="{7C83C8F6-4A08-4623-B6F6-BC1ACB67ED8E}"/>
    <cellStyle name="Calculation 4 16 2" xfId="18079" xr:uid="{BB1B5B3E-6610-4641-B716-15D3FA2F94E9}"/>
    <cellStyle name="Calculation 4 16 2 2" xfId="24518" xr:uid="{BCBA35AE-3D66-4F89-A7EA-A3EC3DCEDA58}"/>
    <cellStyle name="Calculation 4 16 2 2 2" xfId="57189" xr:uid="{837B7BAD-FB14-4ABC-894C-BEF40D49BB29}"/>
    <cellStyle name="Calculation 4 16 2 3" xfId="50407" xr:uid="{8700F48E-4DF9-4DB9-81C6-961B338A7497}"/>
    <cellStyle name="Calculation 4 16 3" xfId="34750" xr:uid="{247BE11B-4B41-413C-B1B7-2BAC00DC7047}"/>
    <cellStyle name="Calculation 4 16 3 2" xfId="58790" xr:uid="{96F159C6-08AF-4216-90B4-DB94679EA610}"/>
    <cellStyle name="Calculation 4 16 3 3" xfId="52009" xr:uid="{95C5D4E5-F28A-4849-9451-BE1D367B7CFB}"/>
    <cellStyle name="Calculation 4 16 4" xfId="44792" xr:uid="{3EE7D43D-43D4-4EEC-89AB-8FBAF9C2C93F}"/>
    <cellStyle name="Calculation 4 16 4 2" xfId="59099" xr:uid="{742A7E86-4B74-4BF6-8000-C8EA22152468}"/>
    <cellStyle name="Calculation 4 16 4 3" xfId="52318" xr:uid="{7A392315-3EAE-4C5D-A54A-F2EAC0EB7962}"/>
    <cellStyle name="Calculation 4 16 5" xfId="48524" xr:uid="{17F133D8-0A7A-4482-BC5D-AD1260ECC496}"/>
    <cellStyle name="Calculation 4 16 5 2" xfId="55313" xr:uid="{FF231650-1DCB-4E1E-A71D-AC8CFD665353}"/>
    <cellStyle name="Calculation 4 16 6" xfId="53599" xr:uid="{9457BE04-CAEA-4B68-99B1-875953AD3AA2}"/>
    <cellStyle name="Calculation 4 16 7" xfId="46910" xr:uid="{25A11028-0BE2-4E81-B68F-1347E95434A9}"/>
    <cellStyle name="Calculation 4 17" xfId="12720" xr:uid="{7A9B3C6D-C406-4AEC-A661-390F0D0847BB}"/>
    <cellStyle name="Calculation 4 17 2" xfId="21709" xr:uid="{E51D24B8-D3BE-415C-9C04-1ED9A39AC0E3}"/>
    <cellStyle name="Calculation 4 17 2 2" xfId="39218" xr:uid="{BAA49C24-C2A3-4472-A950-A281C089DEFC}"/>
    <cellStyle name="Calculation 4 17 2 2 2" xfId="57221" xr:uid="{DB9FB162-2D12-4DE8-996D-AEDB0DF7778A}"/>
    <cellStyle name="Calculation 4 17 2 3" xfId="50439" xr:uid="{73EFD684-EC8D-46D8-9216-3A98DFE959D9}"/>
    <cellStyle name="Calculation 4 17 3" xfId="23250" xr:uid="{7A49E640-4E7D-4E39-A541-9D78FBF531F0}"/>
    <cellStyle name="Calculation 4 17 3 2" xfId="58822" xr:uid="{1AAD57A1-8634-434A-84FC-C57C984BC4EA}"/>
    <cellStyle name="Calculation 4 17 3 3" xfId="52041" xr:uid="{B6E177A0-D9ED-41FA-9D38-E57566D08C76}"/>
    <cellStyle name="Calculation 4 17 4" xfId="44850" xr:uid="{E1CFC75C-2045-4B63-896E-BA81966075E2}"/>
    <cellStyle name="Calculation 4 17 4 2" xfId="58491" xr:uid="{6778BA69-9D19-4EBF-9248-9D4E9BE0867F}"/>
    <cellStyle name="Calculation 4 17 4 3" xfId="51710" xr:uid="{24AAAEFA-4C2E-4B44-ACEA-887F085AF087}"/>
    <cellStyle name="Calculation 4 17 5" xfId="48556" xr:uid="{40B24737-6C0E-4701-87A2-DFEA182B4332}"/>
    <cellStyle name="Calculation 4 17 5 2" xfId="55345" xr:uid="{53220D52-8F85-43CF-81EC-BA005D822538}"/>
    <cellStyle name="Calculation 4 17 6" xfId="53631" xr:uid="{B4849F8C-E622-4529-8E96-884F384C93BA}"/>
    <cellStyle name="Calculation 4 17 7" xfId="46942" xr:uid="{79E4F9DC-A7EB-40B7-90CA-0AFD0691EAE0}"/>
    <cellStyle name="Calculation 4 18" xfId="2208" xr:uid="{C6B81E47-46D7-4EC5-849E-D281B7A96D02}"/>
    <cellStyle name="Calculation 4 18 2" xfId="25109" xr:uid="{A3DA9DE6-A4BD-407D-8B07-CA85D39C2729}"/>
    <cellStyle name="Calculation 4 18 2 2" xfId="57079" xr:uid="{5CD2E0E0-5CEB-45AC-B398-22824AA89A58}"/>
    <cellStyle name="Calculation 4 18 2 3" xfId="50297" xr:uid="{F0A00FA4-12CB-4C14-9348-F1CE8FF995AC}"/>
    <cellStyle name="Calculation 4 18 3" xfId="44882" xr:uid="{BA74D80B-9862-4C1C-A209-A347129A4C93}"/>
    <cellStyle name="Calculation 4 18 3 2" xfId="58684" xr:uid="{A4E8A23D-9E6C-40A9-9B5F-796028A4AEE4}"/>
    <cellStyle name="Calculation 4 18 3 3" xfId="51903" xr:uid="{6051BB91-4983-4DD0-94EE-50304A6F7E58}"/>
    <cellStyle name="Calculation 4 18 4" xfId="50961" xr:uid="{9E4A3146-A608-4F56-9D6A-094B39B2599E}"/>
    <cellStyle name="Calculation 4 18 4 2" xfId="57743" xr:uid="{93C7C67C-6BEF-4AC7-9D20-B85E702D7054}"/>
    <cellStyle name="Calculation 4 18 5" xfId="48414" xr:uid="{F0643C04-D3BF-4EF5-9621-DEFD96D66276}"/>
    <cellStyle name="Calculation 4 18 5 2" xfId="55206" xr:uid="{55B2DA82-F47A-48B2-BF38-6C51F03936F1}"/>
    <cellStyle name="Calculation 4 18 6" xfId="53492" xr:uid="{B041474E-52AC-4001-B2FF-3B4904F5414E}"/>
    <cellStyle name="Calculation 4 18 7" xfId="46800" xr:uid="{D5FD6589-4DE5-4376-A9B7-57A79FD3CDA7}"/>
    <cellStyle name="Calculation 4 19" xfId="13117" xr:uid="{0E065B6F-A8B4-4316-B2BD-81C1273176A5}"/>
    <cellStyle name="Calculation 4 19 2" xfId="41757" xr:uid="{7AF3877F-A077-4E1B-9D8C-59B1DFD841DC}"/>
    <cellStyle name="Calculation 4 19 2 2" xfId="57108" xr:uid="{0A9AF769-417B-41CC-8190-31615F904E96}"/>
    <cellStyle name="Calculation 4 19 2 3" xfId="50326" xr:uid="{EDCDB3FE-6816-47D1-BF42-C11C00D77396}"/>
    <cellStyle name="Calculation 4 19 3" xfId="44913" xr:uid="{2D63FB95-0AB8-4672-BA82-A532231D9D43}"/>
    <cellStyle name="Calculation 4 19 3 2" xfId="58711" xr:uid="{9136B5EA-746C-4F40-8AAE-6EA1A0BCC319}"/>
    <cellStyle name="Calculation 4 19 3 3" xfId="51930" xr:uid="{7A2B5C1A-14B2-4ED4-A676-AC3EA0D44AE1}"/>
    <cellStyle name="Calculation 4 19 4" xfId="51495" xr:uid="{4EE46EC9-A417-4584-95B9-2C6792F0914F}"/>
    <cellStyle name="Calculation 4 19 4 2" xfId="58277" xr:uid="{BCC4CC92-99FA-4EC9-B9B3-62DB25640C89}"/>
    <cellStyle name="Calculation 4 19 5" xfId="48443" xr:uid="{0BDBBFCC-0E67-40E2-8189-34251FC4665B}"/>
    <cellStyle name="Calculation 4 19 5 2" xfId="55235" xr:uid="{E2F5C60B-B16C-4890-9DA2-4BEAB7C1047A}"/>
    <cellStyle name="Calculation 4 19 6" xfId="53521" xr:uid="{F6ED4CB7-B5B8-4C56-8E3F-987F967E383F}"/>
    <cellStyle name="Calculation 4 19 7" xfId="46829" xr:uid="{B324E819-32EA-40BD-98E3-40FC28CDBAD3}"/>
    <cellStyle name="Calculation 4 2" xfId="146" xr:uid="{E4C45A89-AF9E-4A3C-965D-9919DB26C343}"/>
    <cellStyle name="Calculation 4 2 10" xfId="1957" xr:uid="{19B831BB-1D20-40F3-890B-7163882CF92E}"/>
    <cellStyle name="Calculation 4 2 10 2" xfId="6267" xr:uid="{6E8D689A-5326-4568-BC8F-532FCF722F9D}"/>
    <cellStyle name="Calculation 4 2 10 2 2" xfId="8853" xr:uid="{62B80FB5-5150-48D4-B503-CA5819063F7D}"/>
    <cellStyle name="Calculation 4 2 10 2 2 2" xfId="17842" xr:uid="{06ED7F9A-956F-435D-AFDD-534569DE664E}"/>
    <cellStyle name="Calculation 4 2 10 2 2 2 2" xfId="35053" xr:uid="{3EDE2C2F-DA8D-412D-8B0E-AE4CE54EB4AF}"/>
    <cellStyle name="Calculation 4 2 10 2 2 3" xfId="27014" xr:uid="{9D73C781-EF7C-4426-B27F-BA0294FD6C8F}"/>
    <cellStyle name="Calculation 4 2 10 2 3" xfId="11490" xr:uid="{8CFEC929-1094-41B0-A41D-7AFDE7BE73D2}"/>
    <cellStyle name="Calculation 4 2 10 2 3 2" xfId="20479" xr:uid="{1E74C615-4D49-414C-AC0E-DB43261EF6F9}"/>
    <cellStyle name="Calculation 4 2 10 2 3 2 2" xfId="31454" xr:uid="{19F1E66F-9B05-48D1-BD75-59FAEE0B5127}"/>
    <cellStyle name="Calculation 4 2 10 2 3 3" xfId="37783" xr:uid="{4048BBE3-F46B-4190-8133-0522896C8AAB}"/>
    <cellStyle name="Calculation 4 2 10 2 4" xfId="15256" xr:uid="{E2FBE596-AB60-4B6C-80C8-D69B9BDCE65C}"/>
    <cellStyle name="Calculation 4 2 10 2 4 2" xfId="34786" xr:uid="{72027537-15C5-4CF3-9002-5C7CCDCD2CAA}"/>
    <cellStyle name="Calculation 4 2 10 2 5" xfId="38520" xr:uid="{A9CCBD4D-2019-4977-A6B3-80614231302A}"/>
    <cellStyle name="Calculation 4 2 10 3" xfId="4394" xr:uid="{2B4A12F5-903C-4BB1-9893-AAD333D7D3D9}"/>
    <cellStyle name="Calculation 4 2 10 3 2" xfId="37116" xr:uid="{F2FF4E67-63C9-42F4-ACB1-408298EB8B13}"/>
    <cellStyle name="Calculation 4 2 10 4" xfId="39699" xr:uid="{D68750F1-DA2C-4DB2-9683-B7ABE20818E6}"/>
    <cellStyle name="Calculation 4 2 11" xfId="2860" xr:uid="{61F6F658-BB49-4442-8AFC-205A98B358B2}"/>
    <cellStyle name="Calculation 4 2 11 2" xfId="7010" xr:uid="{2D2257A4-F478-42F3-B7FC-14EC929ED709}"/>
    <cellStyle name="Calculation 4 2 11 2 2" xfId="15999" xr:uid="{1592AC38-EED7-4CEB-AFD6-7E5EC358F3F7}"/>
    <cellStyle name="Calculation 4 2 11 2 2 2" xfId="32408" xr:uid="{566401B1-A7DD-4256-B711-A11E5CC45FCE}"/>
    <cellStyle name="Calculation 4 2 11 2 3" xfId="38529" xr:uid="{4AB24A19-82A9-420F-9D66-029F2ECE9D2B}"/>
    <cellStyle name="Calculation 4 2 11 3" xfId="9573" xr:uid="{072A70D8-9E0B-4A88-BE8D-B1C452E14D85}"/>
    <cellStyle name="Calculation 4 2 11 3 2" xfId="18562" xr:uid="{6367C9D0-6FEF-46C2-9F9A-39006751EC55}"/>
    <cellStyle name="Calculation 4 2 11 3 2 2" xfId="28219" xr:uid="{EC56E96D-E749-479E-B55C-A65649BA74AE}"/>
    <cellStyle name="Calculation 4 2 11 3 3" xfId="31174" xr:uid="{4F8D88D9-ABEC-4858-AF61-510EF026BE6D}"/>
    <cellStyle name="Calculation 4 2 11 4" xfId="13504" xr:uid="{EE0EAEE4-14E0-43C7-9E2E-4E39CD18B72C}"/>
    <cellStyle name="Calculation 4 2 11 4 2" xfId="39362" xr:uid="{0F738F38-40C1-4B08-B048-5E0182047F02}"/>
    <cellStyle name="Calculation 4 2 11 5" xfId="35270" xr:uid="{92494D71-43E9-4EB7-A68E-C228A88A6B88}"/>
    <cellStyle name="Calculation 4 2 12" xfId="6602" xr:uid="{95FC1587-F875-4646-A3CB-32B970FF5C38}"/>
    <cellStyle name="Calculation 4 2 12 2" xfId="11810" xr:uid="{A8DE9C74-CCAA-4F14-B31C-13AE1E8A4906}"/>
    <cellStyle name="Calculation 4 2 12 2 2" xfId="20799" xr:uid="{04B85E2B-C519-4911-BBA4-BB6DCAB3525A}"/>
    <cellStyle name="Calculation 4 2 12 2 2 2" xfId="32917" xr:uid="{5D1CE490-09D9-462A-9E20-C7D22EB96434}"/>
    <cellStyle name="Calculation 4 2 12 2 3" xfId="32229" xr:uid="{0523E049-A924-49F6-9698-1BF1062072B9}"/>
    <cellStyle name="Calculation 4 2 12 3" xfId="15591" xr:uid="{42FAD8B8-690D-464E-A5A0-36AD14BF5B9F}"/>
    <cellStyle name="Calculation 4 2 12 3 2" xfId="43067" xr:uid="{46DE3548-EA73-4E1B-A389-6E4E5927D4E3}"/>
    <cellStyle name="Calculation 4 2 12 4" xfId="40584" xr:uid="{E8B3E64B-3435-4861-AD68-8590021A3CC0}"/>
    <cellStyle name="Calculation 4 2 13" xfId="9173" xr:uid="{E969BA47-AF94-49CC-AF00-6383ABC9D7BD}"/>
    <cellStyle name="Calculation 4 2 13 2" xfId="18162" xr:uid="{A8278022-D225-4716-8001-4C44C8A36751}"/>
    <cellStyle name="Calculation 4 2 13 2 2" xfId="43534" xr:uid="{06F5644F-75C6-4899-B72D-32DEE8F9B211}"/>
    <cellStyle name="Calculation 4 2 13 3" xfId="27045" xr:uid="{77125BD5-13D6-4AE4-B982-F70F24C0491D}"/>
    <cellStyle name="Calculation 4 2 14" xfId="12494" xr:uid="{AF9F176A-DC66-4963-B6EC-94C52E0F6DA5}"/>
    <cellStyle name="Calculation 4 2 14 2" xfId="21483" xr:uid="{2D762393-EADA-4E94-B236-E5B867CB5DAC}"/>
    <cellStyle name="Calculation 4 2 14 2 2" xfId="23412" xr:uid="{076CCE44-EC41-4259-8AE0-718AFECBA993}"/>
    <cellStyle name="Calculation 4 2 14 3" xfId="23610" xr:uid="{5B5EDB16-4701-4BAC-848F-C4FFAB90D397}"/>
    <cellStyle name="Calculation 4 2 15" xfId="2306" xr:uid="{3A610FD2-F397-4F0E-B12F-6B3851F1A712}"/>
    <cellStyle name="Calculation 4 2 15 2" xfId="30399" xr:uid="{39921523-AD6A-47F0-A7F6-D06BD1DBE02A}"/>
    <cellStyle name="Calculation 4 2 16" xfId="13215" xr:uid="{BE05806F-7D42-4A86-9A6D-727DE631EDF3}"/>
    <cellStyle name="Calculation 4 2 16 2" xfId="23054" xr:uid="{6376DEAF-1887-425B-AC19-C8A07699208B}"/>
    <cellStyle name="Calculation 4 2 17" xfId="42595" xr:uid="{91F1367A-C719-4589-B1DF-8B7A7B28A031}"/>
    <cellStyle name="Calculation 4 2 18" xfId="44300" xr:uid="{50E0F927-9706-4329-B4E5-94C541A12166}"/>
    <cellStyle name="Calculation 4 2 19" xfId="45521" xr:uid="{158C5C5F-5CA7-49CF-83B2-F88B97E74B89}"/>
    <cellStyle name="Calculation 4 2 2" xfId="235" xr:uid="{83378467-B83A-436F-9EC1-E5C77E1AA2C9}"/>
    <cellStyle name="Calculation 4 2 2 10" xfId="6537" xr:uid="{A629697C-4C20-472A-8CDA-8A6883C66EA7}"/>
    <cellStyle name="Calculation 4 2 2 10 2" xfId="11756" xr:uid="{F9D90131-2FFF-487B-9B68-69A262EF0B32}"/>
    <cellStyle name="Calculation 4 2 2 10 2 2" xfId="20745" xr:uid="{6E8AA541-EA01-4DF3-85B1-33F29A870DE9}"/>
    <cellStyle name="Calculation 4 2 2 10 2 2 2" xfId="38091" xr:uid="{11DC1517-D37B-4F31-A339-4F84E3461A41}"/>
    <cellStyle name="Calculation 4 2 2 10 2 3" xfId="40077" xr:uid="{46939809-5193-4A52-85BA-CA12AC6CB76E}"/>
    <cellStyle name="Calculation 4 2 2 10 3" xfId="15526" xr:uid="{80850F31-33FF-4AA0-BE26-43354DE3340F}"/>
    <cellStyle name="Calculation 4 2 2 10 3 2" xfId="25220" xr:uid="{6D672459-48C1-4DCE-B532-9BC51CC2255A}"/>
    <cellStyle name="Calculation 4 2 2 10 4" xfId="42322" xr:uid="{08368359-8A6E-4939-B1AD-F4543C2A640E}"/>
    <cellStyle name="Calculation 4 2 2 11" xfId="9119" xr:uid="{4471AC4B-7FC9-433D-8E18-57955F2ED413}"/>
    <cellStyle name="Calculation 4 2 2 11 2" xfId="18108" xr:uid="{44817564-3F79-4451-B98F-03CF77A094AF}"/>
    <cellStyle name="Calculation 4 2 2 11 2 2" xfId="31503" xr:uid="{C97B803A-DFD4-47EA-BC36-651A1886647C}"/>
    <cellStyle name="Calculation 4 2 2 11 3" xfId="44017" xr:uid="{6DCDDD90-C1D2-4061-9489-70D961D0FC5D}"/>
    <cellStyle name="Calculation 4 2 2 12" xfId="12296" xr:uid="{D2F1C59F-FE4B-4E27-A3C3-A03AF4045AA3}"/>
    <cellStyle name="Calculation 4 2 2 12 2" xfId="21285" xr:uid="{3474B942-72D7-4D01-85C7-A3431BB8B3BB}"/>
    <cellStyle name="Calculation 4 2 2 12 2 2" xfId="35567" xr:uid="{D01BF449-2862-4B2D-BA0A-2E9BD848DB2F}"/>
    <cellStyle name="Calculation 4 2 2 12 3" xfId="34835" xr:uid="{F76A5F7B-BD5B-4B2F-9A40-DA2024481422}"/>
    <cellStyle name="Calculation 4 2 2 13" xfId="2241" xr:uid="{710EF19D-D451-470E-B92F-7E063A66345F}"/>
    <cellStyle name="Calculation 4 2 2 13 2" xfId="24521" xr:uid="{6069069F-2660-431C-A9D5-79528027D2C9}"/>
    <cellStyle name="Calculation 4 2 2 14" xfId="13150" xr:uid="{93D70713-83AE-4491-BCF9-752593493974}"/>
    <cellStyle name="Calculation 4 2 2 14 2" xfId="39102" xr:uid="{EBC8613F-9BA1-4D39-9522-51846AA113E0}"/>
    <cellStyle name="Calculation 4 2 2 15" xfId="40330" xr:uid="{4DCD59B6-B18B-492B-AD19-4BF6B8714F1F}"/>
    <cellStyle name="Calculation 4 2 2 16" xfId="46036" xr:uid="{66F536FA-4EAA-4B1B-A19F-691F2CC8E9D3}"/>
    <cellStyle name="Calculation 4 2 2 2" xfId="373" xr:uid="{6C29937B-D7BB-4816-815A-286AD1D7D142}"/>
    <cellStyle name="Calculation 4 2 2 2 10" xfId="9244" xr:uid="{C4180222-FA49-4909-97C8-C2A7AC7F442A}"/>
    <cellStyle name="Calculation 4 2 2 2 10 2" xfId="18233" xr:uid="{1742A036-51ED-46E0-AF52-B55EDCC9A79F}"/>
    <cellStyle name="Calculation 4 2 2 2 10 2 2" xfId="27879" xr:uid="{3DD303E8-151D-45A1-9434-2478030D1012}"/>
    <cellStyle name="Calculation 4 2 2 2 10 3" xfId="39634" xr:uid="{E1A69A88-9D1D-4710-8CFE-791CEB556A75}"/>
    <cellStyle name="Calculation 4 2 2 2 11" xfId="12284" xr:uid="{B1730CD9-EB73-4DA1-A9FB-13E042D08357}"/>
    <cellStyle name="Calculation 4 2 2 2 11 2" xfId="21273" xr:uid="{41C9ADB5-56CE-4028-98D5-1D61D4197526}"/>
    <cellStyle name="Calculation 4 2 2 2 11 2 2" xfId="38532" xr:uid="{BE2ACCF4-23D3-4743-94C0-F1BFE84DBDEF}"/>
    <cellStyle name="Calculation 4 2 2 2 11 3" xfId="42509" xr:uid="{6FDAADAB-3B28-469F-91AB-FB9E6FE4BE8C}"/>
    <cellStyle name="Calculation 4 2 2 2 12" xfId="2379" xr:uid="{5BD32FEA-B999-429A-939B-4A0197742333}"/>
    <cellStyle name="Calculation 4 2 2 2 12 2" xfId="28572" xr:uid="{DB74C0D7-7E98-4FD2-BE13-55CD5E4A3D7E}"/>
    <cellStyle name="Calculation 4 2 2 2 13" xfId="13288" xr:uid="{A4810B46-BAEC-4481-B47E-A1BEC9B19337}"/>
    <cellStyle name="Calculation 4 2 2 2 13 2" xfId="33353" xr:uid="{4F264ACB-6BE5-4093-98CE-F16BCB86F117}"/>
    <cellStyle name="Calculation 4 2 2 2 14" xfId="35575" xr:uid="{1D498618-9651-4220-AAC8-CC6EBF9E23A0}"/>
    <cellStyle name="Calculation 4 2 2 2 15" xfId="49527" xr:uid="{DA87765E-DDAC-48C9-80ED-FE7C94C7448C}"/>
    <cellStyle name="Calculation 4 2 2 2 2" xfId="722" xr:uid="{A9B20282-DBB9-4967-8275-A48DD005EC3A}"/>
    <cellStyle name="Calculation 4 2 2 2 2 2" xfId="5098" xr:uid="{59A941DD-3D11-45BB-A411-50F1826D3E8B}"/>
    <cellStyle name="Calculation 4 2 2 2 2 2 2" xfId="7684" xr:uid="{0A4F7538-990A-4B29-85B1-2B36F2038385}"/>
    <cellStyle name="Calculation 4 2 2 2 2 2 2 2" xfId="16673" xr:uid="{A819939E-0034-4772-A9AD-0A636E0C7B6B}"/>
    <cellStyle name="Calculation 4 2 2 2 2 2 2 2 2" xfId="25662" xr:uid="{F0D19CBC-F8A7-4F6C-A7DB-195AAA898D5E}"/>
    <cellStyle name="Calculation 4 2 2 2 2 2 2 3" xfId="40731" xr:uid="{DC9FBBDE-8876-4542-A498-A9971127BF8B}"/>
    <cellStyle name="Calculation 4 2 2 2 2 2 3" xfId="10321" xr:uid="{10582214-FD58-4B04-BD4A-71B8F931B4E9}"/>
    <cellStyle name="Calculation 4 2 2 2 2 2 3 2" xfId="19310" xr:uid="{A30C76FF-63CE-48B9-9FD0-F7B1433B8ACD}"/>
    <cellStyle name="Calculation 4 2 2 2 2 2 3 2 2" xfId="23027" xr:uid="{AD210590-143F-4805-AF3B-B4D4AFA3D573}"/>
    <cellStyle name="Calculation 4 2 2 2 2 2 3 3" xfId="27020" xr:uid="{191E3425-DCB4-4D7B-8285-F7C596D0DC70}"/>
    <cellStyle name="Calculation 4 2 2 2 2 2 4" xfId="14087" xr:uid="{F989A5B5-2783-4343-8498-3AB426ECC545}"/>
    <cellStyle name="Calculation 4 2 2 2 2 2 4 2" xfId="31536" xr:uid="{B957ACC4-7C41-4B88-B198-BF157426F733}"/>
    <cellStyle name="Calculation 4 2 2 2 2 2 5" xfId="27441" xr:uid="{AD306D4A-07EF-470B-9D5D-AF676D6AAC4A}"/>
    <cellStyle name="Calculation 4 2 2 2 2 3" xfId="3159" xr:uid="{39272AB2-965E-4FA6-A47F-4A1C947493D9}"/>
    <cellStyle name="Calculation 4 2 2 2 2 3 2" xfId="35443" xr:uid="{B8BD7EBC-BE16-4820-AFD6-0D0FB64265A8}"/>
    <cellStyle name="Calculation 4 2 2 2 2 4" xfId="30004" xr:uid="{16A49EA7-EDA4-4990-8622-B15FCDE566AB}"/>
    <cellStyle name="Calculation 4 2 2 2 2 5" xfId="56309" xr:uid="{996259BD-BF5D-4098-985B-52BF4C8F674E}"/>
    <cellStyle name="Calculation 4 2 2 2 3" xfId="1067" xr:uid="{C380B383-04FE-4AE9-A85B-D3A6FFDC9055}"/>
    <cellStyle name="Calculation 4 2 2 2 3 2" xfId="5419" xr:uid="{0BCAEC33-3BA3-41E8-99E8-9B64216AD183}"/>
    <cellStyle name="Calculation 4 2 2 2 3 2 2" xfId="8005" xr:uid="{5AD28244-652F-4F76-BC7F-CF4702E7C651}"/>
    <cellStyle name="Calculation 4 2 2 2 3 2 2 2" xfId="16994" xr:uid="{78DC254D-D24B-432D-8988-ACFDE3A4F191}"/>
    <cellStyle name="Calculation 4 2 2 2 3 2 2 2 2" xfId="23869" xr:uid="{974715E7-2939-4C5F-94F8-FEF5609F54F2}"/>
    <cellStyle name="Calculation 4 2 2 2 3 2 2 3" xfId="29207" xr:uid="{6D478978-035C-46EA-98E9-B4A9D9CC2A28}"/>
    <cellStyle name="Calculation 4 2 2 2 3 2 3" xfId="10642" xr:uid="{D9BE339F-5D68-430D-8D47-23B7AE8B3AB9}"/>
    <cellStyle name="Calculation 4 2 2 2 3 2 3 2" xfId="19631" xr:uid="{0E4718D7-D149-4C08-85A7-8B137543A9C7}"/>
    <cellStyle name="Calculation 4 2 2 2 3 2 3 2 2" xfId="39608" xr:uid="{09175696-9624-451E-9F1B-E1D9051DC1D6}"/>
    <cellStyle name="Calculation 4 2 2 2 3 2 3 3" xfId="37777" xr:uid="{FE350175-708B-491F-8341-1FE19B998CD2}"/>
    <cellStyle name="Calculation 4 2 2 2 3 2 4" xfId="14408" xr:uid="{40119A43-AB46-4B9B-A30A-9AEE8BE14F05}"/>
    <cellStyle name="Calculation 4 2 2 2 3 2 4 2" xfId="43668" xr:uid="{FD01A3A4-7B29-4668-BF00-96F3FB25F3DB}"/>
    <cellStyle name="Calculation 4 2 2 2 3 2 5" xfId="24837" xr:uid="{200760F2-D308-444F-A4A2-48CF946D07EA}"/>
    <cellStyle name="Calculation 4 2 2 2 3 3" xfId="3504" xr:uid="{1F9065D6-280B-4C7C-B224-11EEB8C36A3C}"/>
    <cellStyle name="Calculation 4 2 2 2 3 3 2" xfId="25423" xr:uid="{92C004C0-BC75-403B-9BBE-FF9CF32D3EE1}"/>
    <cellStyle name="Calculation 4 2 2 2 3 4" xfId="43994" xr:uid="{995F7B7F-3F2B-4969-A582-CC685D5542D0}"/>
    <cellStyle name="Calculation 4 2 2 2 4" xfId="1411" xr:uid="{008D84B8-B30C-47B5-9DF0-96926BBDB90F}"/>
    <cellStyle name="Calculation 4 2 2 2 4 2" xfId="5756" xr:uid="{7F8A2CBF-ADD5-4D83-B8B8-DA4DF923CCC5}"/>
    <cellStyle name="Calculation 4 2 2 2 4 2 2" xfId="8342" xr:uid="{15928ECE-37BB-4AAC-BF66-6B8F7DB72AEE}"/>
    <cellStyle name="Calculation 4 2 2 2 4 2 2 2" xfId="17331" xr:uid="{70FCD879-88BC-40FF-B233-1AFF67FCBC0F}"/>
    <cellStyle name="Calculation 4 2 2 2 4 2 2 2 2" xfId="34359" xr:uid="{7D2E2864-CCFC-4FF3-81D4-C940A52BB733}"/>
    <cellStyle name="Calculation 4 2 2 2 4 2 2 3" xfId="40979" xr:uid="{39EEBF0E-EA74-4E7C-8FF2-522E98FC9988}"/>
    <cellStyle name="Calculation 4 2 2 2 4 2 3" xfId="10979" xr:uid="{238243D3-4796-4C8C-B61C-1591C0DA126C}"/>
    <cellStyle name="Calculation 4 2 2 2 4 2 3 2" xfId="19968" xr:uid="{B7B8A8A2-991F-4DA3-85C7-0580FEDE8090}"/>
    <cellStyle name="Calculation 4 2 2 2 4 2 3 2 2" xfId="38824" xr:uid="{D3226B49-A16E-469C-B5C0-B4B518368742}"/>
    <cellStyle name="Calculation 4 2 2 2 4 2 3 3" xfId="37491" xr:uid="{9E6F33AD-D91C-4CD9-89C8-E9788455BD58}"/>
    <cellStyle name="Calculation 4 2 2 2 4 2 4" xfId="14745" xr:uid="{BEEF6E1D-411E-42EE-BA58-244E12668E38}"/>
    <cellStyle name="Calculation 4 2 2 2 4 2 4 2" xfId="23680" xr:uid="{5FFD5204-294A-4D61-8390-68ACB49949A8}"/>
    <cellStyle name="Calculation 4 2 2 2 4 2 5" xfId="28648" xr:uid="{6047118F-0A5B-4E28-9D9C-02BAEBAE3170}"/>
    <cellStyle name="Calculation 4 2 2 2 4 3" xfId="3848" xr:uid="{56BC1140-3BF5-4670-9A2A-1CCD137776B7}"/>
    <cellStyle name="Calculation 4 2 2 2 4 3 2" xfId="35060" xr:uid="{9D4363B2-CD40-4665-A857-6FAF6DE41B88}"/>
    <cellStyle name="Calculation 4 2 2 2 4 4" xfId="24054" xr:uid="{03F8DAD3-42BB-4182-B8BF-C76700A4DBEC}"/>
    <cellStyle name="Calculation 4 2 2 2 5" xfId="1661" xr:uid="{B3EE463D-1503-480D-8DC5-840AB9964D14}"/>
    <cellStyle name="Calculation 4 2 2 2 5 2" xfId="5989" xr:uid="{CF54C1E9-9FA1-401A-8C4F-4BEE2B74200E}"/>
    <cellStyle name="Calculation 4 2 2 2 5 2 2" xfId="8575" xr:uid="{38873126-EA76-48A2-AD6D-35D937B5322F}"/>
    <cellStyle name="Calculation 4 2 2 2 5 2 2 2" xfId="17564" xr:uid="{8E49B940-B060-4ED9-A6B1-AB291C169771}"/>
    <cellStyle name="Calculation 4 2 2 2 5 2 2 2 2" xfId="32681" xr:uid="{02D309D3-80F6-402D-A0AE-AF46A1F18334}"/>
    <cellStyle name="Calculation 4 2 2 2 5 2 2 3" xfId="40759" xr:uid="{34CBB129-EE89-4606-9801-C7DD2FD7EC13}"/>
    <cellStyle name="Calculation 4 2 2 2 5 2 3" xfId="11212" xr:uid="{7E4EAFFE-F7A3-48DA-B2F5-021A43B0835A}"/>
    <cellStyle name="Calculation 4 2 2 2 5 2 3 2" xfId="20201" xr:uid="{9D02CB70-0909-45FB-A717-94FC006B0DB2}"/>
    <cellStyle name="Calculation 4 2 2 2 5 2 3 2 2" xfId="27432" xr:uid="{FA9D10E7-24A0-4631-B47D-B1D2E1CA1FDF}"/>
    <cellStyle name="Calculation 4 2 2 2 5 2 3 3" xfId="26669" xr:uid="{79FC81DE-D346-44F6-8898-56E801DE1724}"/>
    <cellStyle name="Calculation 4 2 2 2 5 2 4" xfId="14978" xr:uid="{9430DB88-4111-4CCE-8A77-409E680580D8}"/>
    <cellStyle name="Calculation 4 2 2 2 5 2 4 2" xfId="24632" xr:uid="{C613A398-DA5C-44A1-A241-62464022786D}"/>
    <cellStyle name="Calculation 4 2 2 2 5 2 5" xfId="29495" xr:uid="{E6A2D539-EBD8-4E52-8334-F26689753F91}"/>
    <cellStyle name="Calculation 4 2 2 2 5 3" xfId="4098" xr:uid="{4F040743-2296-4CF9-A564-4074D427E2A9}"/>
    <cellStyle name="Calculation 4 2 2 2 5 3 2" xfId="23070" xr:uid="{3FCA2682-BAB8-4C4A-B294-80568A424C8D}"/>
    <cellStyle name="Calculation 4 2 2 2 5 4" xfId="27471" xr:uid="{19FCAC0E-8AFD-433B-9714-E6683B7C37BE}"/>
    <cellStyle name="Calculation 4 2 2 2 6" xfId="2030" xr:uid="{D1255011-C052-4C3D-BE05-817979CD8AB8}"/>
    <cellStyle name="Calculation 4 2 2 2 6 2" xfId="6338" xr:uid="{28F479F8-BD1C-4916-9E00-7AF33A19F2BA}"/>
    <cellStyle name="Calculation 4 2 2 2 6 2 2" xfId="8924" xr:uid="{005B8BFB-D23B-45C9-B16B-7ECAA9C07BDC}"/>
    <cellStyle name="Calculation 4 2 2 2 6 2 2 2" xfId="17913" xr:uid="{BCCFF17A-9228-46AF-918B-44F1DB807AAD}"/>
    <cellStyle name="Calculation 4 2 2 2 6 2 2 2 2" xfId="41303" xr:uid="{2DA3D15D-9B5E-44CF-9241-5A4E87439253}"/>
    <cellStyle name="Calculation 4 2 2 2 6 2 2 3" xfId="30294" xr:uid="{EE0C94D8-CAD2-4F15-8BD1-C32389A157BA}"/>
    <cellStyle name="Calculation 4 2 2 2 6 2 3" xfId="11561" xr:uid="{51DD331A-B9B9-4D25-BE07-3968DCADF460}"/>
    <cellStyle name="Calculation 4 2 2 2 6 2 3 2" xfId="20550" xr:uid="{64DD265F-D9A6-4259-A603-B9E46F7B0F1A}"/>
    <cellStyle name="Calculation 4 2 2 2 6 2 3 2 2" xfId="26575" xr:uid="{DC7495FB-E74E-4649-964A-E54DA675BD8C}"/>
    <cellStyle name="Calculation 4 2 2 2 6 2 3 3" xfId="37586" xr:uid="{720405F6-FA30-4BDE-BB7E-A03CCFC65403}"/>
    <cellStyle name="Calculation 4 2 2 2 6 2 4" xfId="15327" xr:uid="{03DCA899-6ED3-4286-9927-EC8BE5F28C68}"/>
    <cellStyle name="Calculation 4 2 2 2 6 2 4 2" xfId="27368" xr:uid="{AFE7B27B-33DC-475C-B8FE-5C44B4BE9C67}"/>
    <cellStyle name="Calculation 4 2 2 2 6 2 5" xfId="28907" xr:uid="{21E082B1-516D-4675-8004-ABAADF3D7AD7}"/>
    <cellStyle name="Calculation 4 2 2 2 6 3" xfId="4467" xr:uid="{DC8FA7ED-627B-4F55-8827-A761F638EE95}"/>
    <cellStyle name="Calculation 4 2 2 2 6 3 2" xfId="29762" xr:uid="{030069D2-B2F6-4CD9-9E3F-F724DF794120}"/>
    <cellStyle name="Calculation 4 2 2 2 6 4" xfId="33651" xr:uid="{0BCB4899-474A-4F34-BAB8-A447C2BB0C2A}"/>
    <cellStyle name="Calculation 4 2 2 2 7" xfId="2841" xr:uid="{63DD0C48-A9C3-415C-9445-8E9497CE4BF9}"/>
    <cellStyle name="Calculation 4 2 2 2 7 2" xfId="6991" xr:uid="{E1BD3B0A-57E8-4CA0-A8B4-F7BA7305FBD7}"/>
    <cellStyle name="Calculation 4 2 2 2 7 2 2" xfId="12120" xr:uid="{ADBA5087-9542-4212-B7BC-19692CBDB324}"/>
    <cellStyle name="Calculation 4 2 2 2 7 2 2 2" xfId="21109" xr:uid="{9CBF1FB7-277B-4527-ACE8-F397F0E337DA}"/>
    <cellStyle name="Calculation 4 2 2 2 7 2 2 2 2" xfId="32934" xr:uid="{E48D3778-0B8B-4252-B649-128EF5DA2945}"/>
    <cellStyle name="Calculation 4 2 2 2 7 2 2 3" xfId="29095" xr:uid="{5BF751C7-DFCF-4AD1-AA5B-3F92474B6E82}"/>
    <cellStyle name="Calculation 4 2 2 2 7 2 3" xfId="12935" xr:uid="{2B2D665F-98EE-4511-96BF-596B19C0AE47}"/>
    <cellStyle name="Calculation 4 2 2 2 7 2 3 2" xfId="21924" xr:uid="{4C4A3BC7-85DD-4EBE-9F55-E0ABA06D1C3C}"/>
    <cellStyle name="Calculation 4 2 2 2 7 2 3 2 2" xfId="26804" xr:uid="{5F6BE292-1393-46A6-9907-FA01AA2D96C4}"/>
    <cellStyle name="Calculation 4 2 2 2 7 2 3 3" xfId="22951" xr:uid="{F5650154-02F6-4C2A-A376-120A16CDAFA3}"/>
    <cellStyle name="Calculation 4 2 2 2 7 2 4" xfId="15980" xr:uid="{2844EA8B-985A-4E44-9CB4-3A229AA3B09B}"/>
    <cellStyle name="Calculation 4 2 2 2 7 2 4 2" xfId="32057" xr:uid="{AB8B45B6-7CC0-4CEE-BF16-BA1AD3D1F1EF}"/>
    <cellStyle name="Calculation 4 2 2 2 7 2 5" xfId="38428" xr:uid="{9DE7269E-3AB3-4276-9130-58F67EE333F0}"/>
    <cellStyle name="Calculation 4 2 2 2 7 3" xfId="9554" xr:uid="{80617AC9-D61F-413D-98C7-27E8CE553A63}"/>
    <cellStyle name="Calculation 4 2 2 2 7 3 2" xfId="18543" xr:uid="{3DD1D3EE-18C2-4195-9C24-96DBC737813E}"/>
    <cellStyle name="Calculation 4 2 2 2 7 3 2 2" xfId="28082" xr:uid="{870DF2DD-895B-4826-870F-C6527EC835AD}"/>
    <cellStyle name="Calculation 4 2 2 2 7 3 3" xfId="31262" xr:uid="{0497B0BB-05CE-4000-A0EF-2FB430CE4C51}"/>
    <cellStyle name="Calculation 4 2 2 2 7 4" xfId="35125" xr:uid="{18E22352-2B39-4FD4-BBCF-8D7501DBBED2}"/>
    <cellStyle name="Calculation 4 2 2 2 8" xfId="4774" xr:uid="{F78A9D6C-A5ED-4118-B59C-D9C361D65AEB}"/>
    <cellStyle name="Calculation 4 2 2 2 8 2" xfId="7360" xr:uid="{F601FF3B-779F-4740-BC0D-2A9B24441442}"/>
    <cellStyle name="Calculation 4 2 2 2 8 2 2" xfId="16349" xr:uid="{20793623-BF65-4097-945A-BFD029E6E46D}"/>
    <cellStyle name="Calculation 4 2 2 2 8 2 2 2" xfId="35966" xr:uid="{20ECC106-F58A-407D-8A98-06D66EEDCDBD}"/>
    <cellStyle name="Calculation 4 2 2 2 8 2 3" xfId="42955" xr:uid="{97D81B5D-05B4-48A8-9CC7-0731C545A23D}"/>
    <cellStyle name="Calculation 4 2 2 2 8 3" xfId="9997" xr:uid="{E383E6A7-2375-4E77-AD63-505AABF70374}"/>
    <cellStyle name="Calculation 4 2 2 2 8 3 2" xfId="18986" xr:uid="{61419826-B4E3-4AD7-848C-D4CD9C813D72}"/>
    <cellStyle name="Calculation 4 2 2 2 8 3 2 2" xfId="29001" xr:uid="{5B7A8366-CE8D-4071-90A3-A35C3755B9DF}"/>
    <cellStyle name="Calculation 4 2 2 2 8 3 3" xfId="27024" xr:uid="{BF42DCB7-3EFC-4D41-9677-CA46DB4925FD}"/>
    <cellStyle name="Calculation 4 2 2 2 8 4" xfId="13763" xr:uid="{7EDCD1DE-04B6-49CE-B8A5-5F22F878CA84}"/>
    <cellStyle name="Calculation 4 2 2 2 8 4 2" xfId="24482" xr:uid="{A916E807-EB7F-4533-A073-37AD32D9DAC8}"/>
    <cellStyle name="Calculation 4 2 2 2 8 5" xfId="29915" xr:uid="{FAFE2188-5E9D-4FF8-8AE3-AE8DD3044C92}"/>
    <cellStyle name="Calculation 4 2 2 2 9" xfId="6675" xr:uid="{5A3308C8-36ED-4E0C-B5DF-28CF7A583324}"/>
    <cellStyle name="Calculation 4 2 2 2 9 2" xfId="11881" xr:uid="{16A994AE-2060-4803-97EE-D6CC622C503B}"/>
    <cellStyle name="Calculation 4 2 2 2 9 2 2" xfId="20870" xr:uid="{FE158330-D54D-4BFE-B69C-FE4C5300393C}"/>
    <cellStyle name="Calculation 4 2 2 2 9 2 2 2" xfId="34811" xr:uid="{338F3AB8-4BE2-4588-A926-A251505CAF78}"/>
    <cellStyle name="Calculation 4 2 2 2 9 2 3" xfId="34639" xr:uid="{5BC14BCC-A02F-402E-986A-C68E7BF47020}"/>
    <cellStyle name="Calculation 4 2 2 2 9 3" xfId="15664" xr:uid="{47331849-A613-42CB-A24E-F677B61E5D61}"/>
    <cellStyle name="Calculation 4 2 2 2 9 3 2" xfId="39836" xr:uid="{F8F43D93-7B58-4B9D-9381-8FFAA778E5A3}"/>
    <cellStyle name="Calculation 4 2 2 2 9 4" xfId="30314" xr:uid="{34EDBF7D-18D8-482C-AF85-E7F18251AEC1}"/>
    <cellStyle name="Calculation 4 2 2 3" xfId="584" xr:uid="{CE996F2A-1ABD-414E-AE43-772786E59B5B}"/>
    <cellStyle name="Calculation 4 2 2 3 2" xfId="4973" xr:uid="{766A030D-DBCD-4A63-AF50-190283D3B407}"/>
    <cellStyle name="Calculation 4 2 2 3 2 2" xfId="7559" xr:uid="{3F3A6BCA-4789-4521-BDC2-C752E70727EF}"/>
    <cellStyle name="Calculation 4 2 2 3 2 2 2" xfId="16548" xr:uid="{F33545CF-F5FC-4DEC-93F1-533C132C9860}"/>
    <cellStyle name="Calculation 4 2 2 3 2 2 2 2" xfId="38191" xr:uid="{F5D82E7E-240E-46D7-9B75-056FCC2A7E19}"/>
    <cellStyle name="Calculation 4 2 2 3 2 2 3" xfId="39308" xr:uid="{624F5DF0-8AE5-44F5-8BC1-370DB3FAD6B6}"/>
    <cellStyle name="Calculation 4 2 2 3 2 3" xfId="10196" xr:uid="{CCD5B2C5-D4C7-4A32-8058-F3FC5839D89B}"/>
    <cellStyle name="Calculation 4 2 2 3 2 3 2" xfId="19185" xr:uid="{C7359BD0-148E-4AB7-9A59-42C0EE013E52}"/>
    <cellStyle name="Calculation 4 2 2 3 2 3 2 2" xfId="35451" xr:uid="{C4880854-5DC6-46C4-812F-70C02F8ADB07}"/>
    <cellStyle name="Calculation 4 2 2 3 2 3 3" xfId="35897" xr:uid="{073990A5-58EA-429F-ACA2-472D2D769BB5}"/>
    <cellStyle name="Calculation 4 2 2 3 2 4" xfId="13962" xr:uid="{89322821-7C0E-4471-9A70-852A32F4EB50}"/>
    <cellStyle name="Calculation 4 2 2 3 2 4 2" xfId="23787" xr:uid="{3A1B5B1A-561F-4F9A-A5D8-2F424636D554}"/>
    <cellStyle name="Calculation 4 2 2 3 2 5" xfId="28415" xr:uid="{7B1FFA78-E396-4857-95B1-9A4E81B1CA7C}"/>
    <cellStyle name="Calculation 4 2 2 3 2 6" xfId="57772" xr:uid="{20D686BA-A379-4FAE-BA1F-3CF7970F9780}"/>
    <cellStyle name="Calculation 4 2 2 3 3" xfId="3021" xr:uid="{4A967BCB-F084-49C4-AA2A-C2029DC941FC}"/>
    <cellStyle name="Calculation 4 2 2 3 3 2" xfId="34331" xr:uid="{B2F05D3C-521E-4886-8E06-C352F9C82D02}"/>
    <cellStyle name="Calculation 4 2 2 3 4" xfId="36927" xr:uid="{868A7519-1F96-4E18-B79C-A037820D45CD}"/>
    <cellStyle name="Calculation 4 2 2 3 5" xfId="50990" xr:uid="{AD338923-52B4-43C5-9626-10A63370E8BB}"/>
    <cellStyle name="Calculation 4 2 2 4" xfId="929" xr:uid="{ED22F8A8-5A7D-496B-B511-5389D2500065}"/>
    <cellStyle name="Calculation 4 2 2 4 2" xfId="5294" xr:uid="{AEC573FD-69D6-4B0C-AF03-AB1CA5E03BB7}"/>
    <cellStyle name="Calculation 4 2 2 4 2 2" xfId="7880" xr:uid="{887CAB48-79D2-4C9B-8EA2-61C902C75145}"/>
    <cellStyle name="Calculation 4 2 2 4 2 2 2" xfId="16869" xr:uid="{2D1A849A-EAC0-4708-83E7-394C0664AEF5}"/>
    <cellStyle name="Calculation 4 2 2 4 2 2 2 2" xfId="28263" xr:uid="{BB77C37B-633B-4E71-9752-4F9B3A4172DD}"/>
    <cellStyle name="Calculation 4 2 2 4 2 2 3" xfId="42276" xr:uid="{418747A8-89B6-4F9B-B538-7890FF96D24C}"/>
    <cellStyle name="Calculation 4 2 2 4 2 3" xfId="10517" xr:uid="{1FEDCEAF-92E5-426A-81E4-ED1683D40558}"/>
    <cellStyle name="Calculation 4 2 2 4 2 3 2" xfId="19506" xr:uid="{CBCBE4E5-29AB-4660-8036-16CD0B811749}"/>
    <cellStyle name="Calculation 4 2 2 4 2 3 2 2" xfId="25092" xr:uid="{828D81FA-699B-4714-BD9F-92EA5F7BE08D}"/>
    <cellStyle name="Calculation 4 2 2 4 2 3 3" xfId="30872" xr:uid="{3F314CD4-B843-4211-A2C0-AD300FAE3320}"/>
    <cellStyle name="Calculation 4 2 2 4 2 4" xfId="14283" xr:uid="{6C8C93FE-7F09-4154-9C2D-62C76EBC1B08}"/>
    <cellStyle name="Calculation 4 2 2 4 2 4 2" xfId="29976" xr:uid="{9A157950-587A-4A06-B8C4-AA6EE799FFE8}"/>
    <cellStyle name="Calculation 4 2 2 4 2 5" xfId="22386" xr:uid="{19497F71-C520-4D49-98A2-B282867C52B9}"/>
    <cellStyle name="Calculation 4 2 2 4 2 6" xfId="54454" xr:uid="{D5A58DC1-FC5E-4E19-ADE0-76AD5CBFDD22}"/>
    <cellStyle name="Calculation 4 2 2 4 3" xfId="3366" xr:uid="{9B7C1A36-3B05-4E9E-AA99-0DAF875952E5}"/>
    <cellStyle name="Calculation 4 2 2 4 3 2" xfId="39022" xr:uid="{A73D4DC3-E59A-436C-8E9A-265E5D29DFBE}"/>
    <cellStyle name="Calculation 4 2 2 4 4" xfId="41349" xr:uid="{33AE6746-59AD-49E8-8858-B897A0D21744}"/>
    <cellStyle name="Calculation 4 2 2 4 5" xfId="47644" xr:uid="{E19B586C-F42C-4297-9E2E-274A225F6E38}"/>
    <cellStyle name="Calculation 4 2 2 5" xfId="1273" xr:uid="{CE94D33F-1C72-4041-85B4-DD6EEBBFEE8E}"/>
    <cellStyle name="Calculation 4 2 2 5 2" xfId="5618" xr:uid="{8FC13D88-0934-40C5-9A4F-53C971813D93}"/>
    <cellStyle name="Calculation 4 2 2 5 2 2" xfId="8204" xr:uid="{5783FB5F-703D-453C-AB86-48321D6D8A5D}"/>
    <cellStyle name="Calculation 4 2 2 5 2 2 2" xfId="17193" xr:uid="{CAE60D91-D193-4626-8957-FB027647C504}"/>
    <cellStyle name="Calculation 4 2 2 5 2 2 2 2" xfId="26227" xr:uid="{E389617E-B4DC-4E79-8A23-A5AB28E757B5}"/>
    <cellStyle name="Calculation 4 2 2 5 2 2 3" xfId="35985" xr:uid="{776ED42A-65A9-42E6-9D59-A6D39ED84A30}"/>
    <cellStyle name="Calculation 4 2 2 5 2 3" xfId="10841" xr:uid="{34E18223-A493-4F27-B704-57CCE32B5832}"/>
    <cellStyle name="Calculation 4 2 2 5 2 3 2" xfId="19830" xr:uid="{8A026963-F53D-4F1F-9513-80AEBA0110EB}"/>
    <cellStyle name="Calculation 4 2 2 5 2 3 2 2" xfId="42853" xr:uid="{C66C8B3E-9B92-43C1-A7EF-D937CA8A8EEE}"/>
    <cellStyle name="Calculation 4 2 2 5 2 3 3" xfId="43873" xr:uid="{73B3B3B7-7939-4DF4-BA48-C697C98AD263}"/>
    <cellStyle name="Calculation 4 2 2 5 2 4" xfId="14607" xr:uid="{690E84C4-1BDB-493C-BD00-FCDAD3BE58C4}"/>
    <cellStyle name="Calculation 4 2 2 5 2 4 2" xfId="38322" xr:uid="{F483D812-F3FC-4A64-838F-A56EB911C20F}"/>
    <cellStyle name="Calculation 4 2 2 5 2 5" xfId="40412" xr:uid="{2BDD803F-5505-4142-ACAF-8824F222A5AB}"/>
    <cellStyle name="Calculation 4 2 2 5 3" xfId="3710" xr:uid="{BC2D99E0-74E2-4393-B414-BDAD5E7BC616}"/>
    <cellStyle name="Calculation 4 2 2 5 3 2" xfId="42004" xr:uid="{713E4AAF-0475-48AE-8BC7-2948EC65308C}"/>
    <cellStyle name="Calculation 4 2 2 5 4" xfId="39998" xr:uid="{EF608436-38AA-48BD-A925-17929E5884F0}"/>
    <cellStyle name="Calculation 4 2 2 5 5" xfId="52910" xr:uid="{EB7B6273-2656-4487-9A4F-33CD19348795}"/>
    <cellStyle name="Calculation 4 2 2 6" xfId="1765" xr:uid="{833A0B24-3050-4617-BC45-346D6AA3D915}"/>
    <cellStyle name="Calculation 4 2 2 6 2" xfId="6086" xr:uid="{E03739C4-E9C3-46D2-8676-E29317961D00}"/>
    <cellStyle name="Calculation 4 2 2 6 2 2" xfId="8672" xr:uid="{AF6950A2-7E41-4C1A-917F-16011AA0A7E2}"/>
    <cellStyle name="Calculation 4 2 2 6 2 2 2" xfId="17661" xr:uid="{99977A1A-245A-4083-BBC9-BBF457A68326}"/>
    <cellStyle name="Calculation 4 2 2 6 2 2 2 2" xfId="31930" xr:uid="{7BAB283F-4F32-49D4-BF46-2EE9B52840C2}"/>
    <cellStyle name="Calculation 4 2 2 6 2 2 3" xfId="37712" xr:uid="{49443636-3007-48BA-AC4B-14FD933EBA6E}"/>
    <cellStyle name="Calculation 4 2 2 6 2 3" xfId="11309" xr:uid="{5A0BC8A6-BC5B-4C25-A160-18682CD61DA9}"/>
    <cellStyle name="Calculation 4 2 2 6 2 3 2" xfId="20298" xr:uid="{4F6ADC6A-71B9-48C0-A573-D6921A38837B}"/>
    <cellStyle name="Calculation 4 2 2 6 2 3 2 2" xfId="42756" xr:uid="{8058F246-7055-4889-A934-552528888A1A}"/>
    <cellStyle name="Calculation 4 2 2 6 2 3 3" xfId="41652" xr:uid="{45AB2D27-E717-4F3D-A9FC-9317ED6F1C7B}"/>
    <cellStyle name="Calculation 4 2 2 6 2 4" xfId="15075" xr:uid="{9B879EDD-5F1E-41D2-ABD6-231F70EC9054}"/>
    <cellStyle name="Calculation 4 2 2 6 2 4 2" xfId="24373" xr:uid="{DB59AD25-E750-41DF-869B-7CE8710E5592}"/>
    <cellStyle name="Calculation 4 2 2 6 2 5" xfId="29189" xr:uid="{65B68E52-F9E1-414C-80F4-2CD74F81621C}"/>
    <cellStyle name="Calculation 4 2 2 6 3" xfId="4202" xr:uid="{7F3E03E6-3377-4D08-A0B9-E10C658B0D0E}"/>
    <cellStyle name="Calculation 4 2 2 6 3 2" xfId="32471" xr:uid="{9796A23D-8CF7-4CBE-9B2F-B73CEB7641A9}"/>
    <cellStyle name="Calculation 4 2 2 6 4" xfId="22817" xr:uid="{CA647F30-D871-400E-A7A6-06FAF1566BA3}"/>
    <cellStyle name="Calculation 4 2 2 7" xfId="1838" xr:uid="{79F9C32D-B53D-4044-A26F-C8DB0DDD081B}"/>
    <cellStyle name="Calculation 4 2 2 7 2" xfId="6154" xr:uid="{DA487240-B53F-448A-929A-237A16DC49E4}"/>
    <cellStyle name="Calculation 4 2 2 7 2 2" xfId="8740" xr:uid="{78D01EE5-4636-4676-8528-88CE010EBE7E}"/>
    <cellStyle name="Calculation 4 2 2 7 2 2 2" xfId="17729" xr:uid="{4A3D6DCA-E00D-48B2-90FE-B2DB0B90F099}"/>
    <cellStyle name="Calculation 4 2 2 7 2 2 2 2" xfId="30205" xr:uid="{44D7ED6C-A86E-4805-9EBE-15EA1C77AD13}"/>
    <cellStyle name="Calculation 4 2 2 7 2 2 3" xfId="27275" xr:uid="{C4D5F895-30F2-46A5-9C37-A435A8780204}"/>
    <cellStyle name="Calculation 4 2 2 7 2 3" xfId="11377" xr:uid="{EA0F3E3D-6860-4488-B227-4303DD466818}"/>
    <cellStyle name="Calculation 4 2 2 7 2 3 2" xfId="20366" xr:uid="{3B7ABB66-EDBE-4867-A125-D6FBDF152695}"/>
    <cellStyle name="Calculation 4 2 2 7 2 3 2 2" xfId="32927" xr:uid="{A5EFFF5A-70D1-4BF0-9F09-F34E357DC5B6}"/>
    <cellStyle name="Calculation 4 2 2 7 2 3 3" xfId="40111" xr:uid="{520DD28D-D8FA-408C-977D-EB3AF6E2B64D}"/>
    <cellStyle name="Calculation 4 2 2 7 2 4" xfId="15143" xr:uid="{B408ADF5-866B-431B-ADCD-A8E0564C36CB}"/>
    <cellStyle name="Calculation 4 2 2 7 2 4 2" xfId="38264" xr:uid="{4662A2BC-910B-4784-9330-6F08DC8B39A4}"/>
    <cellStyle name="Calculation 4 2 2 7 2 5" xfId="25285" xr:uid="{85D6BED5-12A9-4461-B8BA-37BAF5D5A02A}"/>
    <cellStyle name="Calculation 4 2 2 7 3" xfId="4275" xr:uid="{10FD51B4-11B5-44DC-9131-8A1D20401B21}"/>
    <cellStyle name="Calculation 4 2 2 7 3 2" xfId="23099" xr:uid="{C9C37ACE-8283-425D-B16E-E3E70A70AFC5}"/>
    <cellStyle name="Calculation 4 2 2 7 4" xfId="25249" xr:uid="{893A539E-2058-42B0-A829-E39A93D30D91}"/>
    <cellStyle name="Calculation 4 2 2 8" xfId="2703" xr:uid="{58B87D77-7647-4C0A-BDA8-3FEB9E07523A}"/>
    <cellStyle name="Calculation 4 2 2 8 2" xfId="6893" xr:uid="{DADF8B39-1A58-4BB2-B8A9-BC115B192A13}"/>
    <cellStyle name="Calculation 4 2 2 8 2 2" xfId="12034" xr:uid="{1BB37730-5922-44CE-B165-5AE9AD3C0191}"/>
    <cellStyle name="Calculation 4 2 2 8 2 2 2" xfId="21023" xr:uid="{FCA32635-9650-48F4-8865-48C7FB6BB4DF}"/>
    <cellStyle name="Calculation 4 2 2 8 2 2 2 2" xfId="26495" xr:uid="{C7CAFEE0-4C83-4674-BFF3-88862DE09EAA}"/>
    <cellStyle name="Calculation 4 2 2 8 2 2 3" xfId="36451" xr:uid="{E6B7DE51-8825-40A6-89EC-871FB4AD98BE}"/>
    <cellStyle name="Calculation 4 2 2 8 2 3" xfId="12855" xr:uid="{FC5342FB-62D7-4D03-8039-1FBAE01F12B7}"/>
    <cellStyle name="Calculation 4 2 2 8 2 3 2" xfId="21844" xr:uid="{C5B15EA1-BFF8-46B7-9E16-F5761D643943}"/>
    <cellStyle name="Calculation 4 2 2 8 2 3 2 2" xfId="29378" xr:uid="{31978860-A40D-4531-BA28-CE779F8735B1}"/>
    <cellStyle name="Calculation 4 2 2 8 2 3 3" xfId="36837" xr:uid="{3B2A359A-688D-4600-8EEF-87F6D51B19F5}"/>
    <cellStyle name="Calculation 4 2 2 8 2 4" xfId="15882" xr:uid="{0F0331E4-1C70-45C9-9E49-37E4CD273533}"/>
    <cellStyle name="Calculation 4 2 2 8 2 4 2" xfId="35062" xr:uid="{63E840E3-8B66-4689-B107-B3430F814221}"/>
    <cellStyle name="Calculation 4 2 2 8 2 5" xfId="32179" xr:uid="{4C5FE5AF-973B-48A0-A79F-1AD9D7B958B1}"/>
    <cellStyle name="Calculation 4 2 2 8 3" xfId="9464" xr:uid="{100F862D-E7C2-4FA2-8618-4D2C1E653B96}"/>
    <cellStyle name="Calculation 4 2 2 8 3 2" xfId="18453" xr:uid="{B9949A82-E6A3-4C77-B1CB-9D068A43BF42}"/>
    <cellStyle name="Calculation 4 2 2 8 3 2 2" xfId="30466" xr:uid="{F6BC4032-EDA3-4AC1-8188-46ACD22BE8C3}"/>
    <cellStyle name="Calculation 4 2 2 8 3 3" xfId="27123" xr:uid="{8949CD98-1FDD-43EF-B1CF-4B88E45323CC}"/>
    <cellStyle name="Calculation 4 2 2 8 4" xfId="31531" xr:uid="{7CF3564E-C236-4722-970A-A10E749E098D}"/>
    <cellStyle name="Calculation 4 2 2 9" xfId="4649" xr:uid="{2E9EF8C7-EE7D-4A54-A3EA-2A394094B0AB}"/>
    <cellStyle name="Calculation 4 2 2 9 2" xfId="7235" xr:uid="{D7A364A6-8C45-4F9D-9E6A-20C005D542AA}"/>
    <cellStyle name="Calculation 4 2 2 9 2 2" xfId="16224" xr:uid="{1C14DB90-016D-431A-9D7A-CDF84BA662F8}"/>
    <cellStyle name="Calculation 4 2 2 9 2 2 2" xfId="33318" xr:uid="{23020804-DC81-4A0A-B1AF-6FCFDFBCDB2B}"/>
    <cellStyle name="Calculation 4 2 2 9 2 3" xfId="27122" xr:uid="{78ECD63F-0B58-4CD8-AEE2-6AEC30558708}"/>
    <cellStyle name="Calculation 4 2 2 9 3" xfId="9872" xr:uid="{26AAAC26-F681-4829-B327-6573F25ECD81}"/>
    <cellStyle name="Calculation 4 2 2 9 3 2" xfId="18861" xr:uid="{AB4D1E71-934F-4CCB-ABC5-ED8FFE5478F5}"/>
    <cellStyle name="Calculation 4 2 2 9 3 2 2" xfId="32765" xr:uid="{5EC28F15-D4D2-4C4A-B448-FBD638EDC24F}"/>
    <cellStyle name="Calculation 4 2 2 9 3 3" xfId="37645" xr:uid="{2D3FA091-AEC2-446D-8EAB-43628D238E86}"/>
    <cellStyle name="Calculation 4 2 2 9 4" xfId="13638" xr:uid="{7AB7B312-5A6C-42C1-9FCA-79BE36A87C32}"/>
    <cellStyle name="Calculation 4 2 2 9 4 2" xfId="27154" xr:uid="{B4EDE0EB-58B0-440A-916F-254C4B3A970E}"/>
    <cellStyle name="Calculation 4 2 2 9 5" xfId="36141" xr:uid="{08829099-0E8F-4F4A-A134-4BA3EB50542C}"/>
    <cellStyle name="Calculation 4 2 3" xfId="433" xr:uid="{A57C857A-6ABE-44CA-874C-6217762236D2}"/>
    <cellStyle name="Calculation 4 2 3 10" xfId="9298" xr:uid="{5B6389F4-B8D2-4DFA-A069-52E0B675DAF5}"/>
    <cellStyle name="Calculation 4 2 3 10 2" xfId="18287" xr:uid="{31183EB2-5F38-41DA-9BAA-CF8160C7329A}"/>
    <cellStyle name="Calculation 4 2 3 10 2 2" xfId="39502" xr:uid="{D3544F98-AD68-41D8-8A3C-13516630B215}"/>
    <cellStyle name="Calculation 4 2 3 10 3" xfId="30781" xr:uid="{8D5A8BDF-2C37-4BFA-BEC2-A015209B6C70}"/>
    <cellStyle name="Calculation 4 2 3 11" xfId="9839" xr:uid="{434CA048-0549-4EF3-84AD-4E395D31D04C}"/>
    <cellStyle name="Calculation 4 2 3 11 2" xfId="18828" xr:uid="{63B4C865-443D-4377-85D2-864D113A6826}"/>
    <cellStyle name="Calculation 4 2 3 11 2 2" xfId="33611" xr:uid="{44B6BDEF-A790-4880-8C12-546DEB087885}"/>
    <cellStyle name="Calculation 4 2 3 11 3" xfId="25339" xr:uid="{9C7832A7-8B08-455E-99F2-539AADC75B2B}"/>
    <cellStyle name="Calculation 4 2 3 12" xfId="2439" xr:uid="{606EFD66-D54E-46B1-B575-AB98FA9DF0F3}"/>
    <cellStyle name="Calculation 4 2 3 12 2" xfId="23737" xr:uid="{AF6DF378-728B-4E82-A0A0-208045E3E4FC}"/>
    <cellStyle name="Calculation 4 2 3 13" xfId="13348" xr:uid="{ADB21890-5C9B-43A4-8043-B56C8136121A}"/>
    <cellStyle name="Calculation 4 2 3 13 2" xfId="27223" xr:uid="{73F31705-47B1-492C-8F4A-CD2AD67BA45D}"/>
    <cellStyle name="Calculation 4 2 3 14" xfId="31289" xr:uid="{16E15506-33F5-447E-8B1E-C63AF33F137E}"/>
    <cellStyle name="Calculation 4 2 3 15" xfId="46438" xr:uid="{A9451810-0DDF-4D13-98E2-7CD83E35F3A2}"/>
    <cellStyle name="Calculation 4 2 3 2" xfId="782" xr:uid="{AE1D0E10-7FA5-4B7D-81F4-D4F11BD5E90B}"/>
    <cellStyle name="Calculation 4 2 3 2 2" xfId="5152" xr:uid="{FBFDCC32-C7BC-4275-A2C0-69C0520C9A07}"/>
    <cellStyle name="Calculation 4 2 3 2 2 2" xfId="7738" xr:uid="{54C29A75-BE49-4075-8C58-7D43BE399FA2}"/>
    <cellStyle name="Calculation 4 2 3 2 2 2 2" xfId="16727" xr:uid="{176A5226-3BF6-4795-9186-4ADB9B18E2A4}"/>
    <cellStyle name="Calculation 4 2 3 2 2 2 2 2" xfId="42335" xr:uid="{391B7003-2C5D-4794-B031-3BDFD1512C70}"/>
    <cellStyle name="Calculation 4 2 3 2 2 2 3" xfId="30345" xr:uid="{E475EA97-0E7A-43E1-9F35-E2D15E874E66}"/>
    <cellStyle name="Calculation 4 2 3 2 2 3" xfId="10375" xr:uid="{FCB9EF32-31D9-4B21-85BB-492C31D947DE}"/>
    <cellStyle name="Calculation 4 2 3 2 2 3 2" xfId="19364" xr:uid="{7141372A-4ED0-4673-8406-E387BEB72E7E}"/>
    <cellStyle name="Calculation 4 2 3 2 2 3 2 2" xfId="35795" xr:uid="{CF0C603C-CFDA-42C7-8F4E-2AF249ED4804}"/>
    <cellStyle name="Calculation 4 2 3 2 2 3 3" xfId="27524" xr:uid="{8E03CD63-DB7A-4C4F-9ADF-500699644682}"/>
    <cellStyle name="Calculation 4 2 3 2 2 4" xfId="14141" xr:uid="{C8401D71-CE88-490E-A498-8422881D7CA7}"/>
    <cellStyle name="Calculation 4 2 3 2 2 4 2" xfId="29596" xr:uid="{6F177920-024A-4373-9DB0-89D23CE1CCC4}"/>
    <cellStyle name="Calculation 4 2 3 2 2 5" xfId="38978" xr:uid="{E81806A7-B75A-4736-903D-4AFAFD4C96FA}"/>
    <cellStyle name="Calculation 4 2 3 2 2 6" xfId="56717" xr:uid="{A09D1658-391B-40DC-88E8-21F8957E16A4}"/>
    <cellStyle name="Calculation 4 2 3 2 3" xfId="3219" xr:uid="{FB2B2D8E-5F8A-405C-8B56-B517F24A551B}"/>
    <cellStyle name="Calculation 4 2 3 2 3 2" xfId="35674" xr:uid="{A0B6E915-32D0-47E7-8377-A6E791942DA0}"/>
    <cellStyle name="Calculation 4 2 3 2 4" xfId="41202" xr:uid="{88EFD172-66BD-4E5A-8840-F6AAA854D5B9}"/>
    <cellStyle name="Calculation 4 2 3 2 5" xfId="49935" xr:uid="{8E100862-BFD8-4C2A-9D17-F07FDF83C131}"/>
    <cellStyle name="Calculation 4 2 3 3" xfId="1127" xr:uid="{C988DDB5-010D-469F-A4A3-8C96F19CA5F8}"/>
    <cellStyle name="Calculation 4 2 3 3 2" xfId="5473" xr:uid="{665D885C-B37E-40EA-9DE5-31E29FBB5F36}"/>
    <cellStyle name="Calculation 4 2 3 3 2 2" xfId="8059" xr:uid="{42EBBCD7-FC2D-436E-A914-674041D9DA43}"/>
    <cellStyle name="Calculation 4 2 3 3 2 2 2" xfId="17048" xr:uid="{C16BBB52-4410-4423-B6BC-463EFF6460F7}"/>
    <cellStyle name="Calculation 4 2 3 3 2 2 2 2" xfId="36781" xr:uid="{736A467A-116D-4D53-9750-3EC1DC1E1C10}"/>
    <cellStyle name="Calculation 4 2 3 3 2 2 3" xfId="32389" xr:uid="{8D0D0ED6-AA4C-4C4B-9BE5-285F53206F48}"/>
    <cellStyle name="Calculation 4 2 3 3 2 3" xfId="10696" xr:uid="{C315F638-1FD7-44AD-8B19-D7014B830BF8}"/>
    <cellStyle name="Calculation 4 2 3 3 2 3 2" xfId="19685" xr:uid="{831C00F8-2F8E-41A2-B841-008105687D69}"/>
    <cellStyle name="Calculation 4 2 3 3 2 3 2 2" xfId="37944" xr:uid="{5690C116-1571-4645-8FCD-235CDC9E61D4}"/>
    <cellStyle name="Calculation 4 2 3 3 2 3 3" xfId="37845" xr:uid="{40400EC4-2DB2-426B-B0B9-B95D8CD13023}"/>
    <cellStyle name="Calculation 4 2 3 3 2 4" xfId="14462" xr:uid="{5C18EE0C-EB2B-488B-93CE-8865592BCE42}"/>
    <cellStyle name="Calculation 4 2 3 3 2 4 2" xfId="43245" xr:uid="{2688217B-BDA1-4A23-93D6-4812F6307874}"/>
    <cellStyle name="Calculation 4 2 3 3 2 5" xfId="22114" xr:uid="{E12B9257-3D1B-40FB-8D6C-964FB25AF96C}"/>
    <cellStyle name="Calculation 4 2 3 3 2 6" xfId="58301" xr:uid="{3CC2E544-0EED-4D56-9330-5DEE05B258E1}"/>
    <cellStyle name="Calculation 4 2 3 3 3" xfId="3564" xr:uid="{36ED4862-5A27-446A-BD84-B66717920E22}"/>
    <cellStyle name="Calculation 4 2 3 3 3 2" xfId="27149" xr:uid="{157875FE-C8F8-4068-8EEB-EBF52722DB37}"/>
    <cellStyle name="Calculation 4 2 3 3 4" xfId="32558" xr:uid="{4EC20E11-123D-4899-A856-C4368B337120}"/>
    <cellStyle name="Calculation 4 2 3 3 5" xfId="51519" xr:uid="{A35F5B7A-32C3-45A0-B6C2-54E70D79FBB0}"/>
    <cellStyle name="Calculation 4 2 3 4" xfId="1471" xr:uid="{521F9B63-C04A-4B59-95B7-CFE843147AD1}"/>
    <cellStyle name="Calculation 4 2 3 4 2" xfId="5816" xr:uid="{D3DAC324-9F53-4B32-A9CD-FD605B84E6DE}"/>
    <cellStyle name="Calculation 4 2 3 4 2 2" xfId="8402" xr:uid="{322C46DB-C641-4CAD-A019-263598D558A9}"/>
    <cellStyle name="Calculation 4 2 3 4 2 2 2" xfId="17391" xr:uid="{19B2E1DF-B5E4-40CE-A186-45E79D5C9FA2}"/>
    <cellStyle name="Calculation 4 2 3 4 2 2 2 2" xfId="27057" xr:uid="{EBB89490-8011-4BD9-B490-79F9B6946CE6}"/>
    <cellStyle name="Calculation 4 2 3 4 2 2 3" xfId="27768" xr:uid="{0F34AC82-EDE0-4FE4-95BB-E7D8DB448CEF}"/>
    <cellStyle name="Calculation 4 2 3 4 2 3" xfId="11039" xr:uid="{74BDE9E3-6BD2-43DF-8FED-78897C4BADD9}"/>
    <cellStyle name="Calculation 4 2 3 4 2 3 2" xfId="20028" xr:uid="{2C8EE92C-03F4-4589-925E-E029F58515B9}"/>
    <cellStyle name="Calculation 4 2 3 4 2 3 2 2" xfId="40937" xr:uid="{A48B791A-1358-4167-A4E9-A2186E6491E3}"/>
    <cellStyle name="Calculation 4 2 3 4 2 3 3" xfId="31092" xr:uid="{8BC11B4B-06E4-4699-80AB-B80AF184ABE6}"/>
    <cellStyle name="Calculation 4 2 3 4 2 4" xfId="14805" xr:uid="{68184937-489E-46A0-8000-2F3025128540}"/>
    <cellStyle name="Calculation 4 2 3 4 2 4 2" xfId="28824" xr:uid="{C9B8026D-7E75-48E2-A8FA-B81E7DE39E3A}"/>
    <cellStyle name="Calculation 4 2 3 4 2 5" xfId="25776" xr:uid="{92C4C131-B643-4F7F-80B2-105A4859A2E7}"/>
    <cellStyle name="Calculation 4 2 3 4 2 6" xfId="54844" xr:uid="{D2BCA95F-D0C9-4FA8-B2B0-67C810102954}"/>
    <cellStyle name="Calculation 4 2 3 4 3" xfId="3908" xr:uid="{0106D13F-3EFF-41E4-A00B-00D5E70C8C25}"/>
    <cellStyle name="Calculation 4 2 3 4 3 2" xfId="25045" xr:uid="{D6388249-02B2-4BB8-B656-7ED26C139063}"/>
    <cellStyle name="Calculation 4 2 3 4 4" xfId="31594" xr:uid="{8849F539-E3AC-49E5-9634-A612F3ED7B6D}"/>
    <cellStyle name="Calculation 4 2 3 4 5" xfId="48052" xr:uid="{8B2B789E-334A-4ACF-B8DE-CF3C54486B5C}"/>
    <cellStyle name="Calculation 4 2 3 5" xfId="1610" xr:uid="{CDC8CA3D-00D7-4754-9513-9E7A0E940EDE}"/>
    <cellStyle name="Calculation 4 2 3 5 2" xfId="5953" xr:uid="{1D805F92-4884-408D-AC1A-62114118A071}"/>
    <cellStyle name="Calculation 4 2 3 5 2 2" xfId="8539" xr:uid="{F6A2B98D-7641-4345-884A-572E11B86B41}"/>
    <cellStyle name="Calculation 4 2 3 5 2 2 2" xfId="17528" xr:uid="{94AA1765-A33F-4B58-83E5-E96405987356}"/>
    <cellStyle name="Calculation 4 2 3 5 2 2 2 2" xfId="28841" xr:uid="{1A5B83FE-D5EA-4319-947C-C6252C829BA9}"/>
    <cellStyle name="Calculation 4 2 3 5 2 2 3" xfId="42815" xr:uid="{A47DB3B3-BC91-45CF-A7BA-A44170E657D7}"/>
    <cellStyle name="Calculation 4 2 3 5 2 3" xfId="11176" xr:uid="{100CCB42-0BA8-4662-820C-92F9F37909FC}"/>
    <cellStyle name="Calculation 4 2 3 5 2 3 2" xfId="20165" xr:uid="{6E0CC5CB-0610-4C1C-BB13-79A2D7E95F51}"/>
    <cellStyle name="Calculation 4 2 3 5 2 3 2 2" xfId="35121" xr:uid="{D546CE45-D617-4110-B06B-65D201E82653}"/>
    <cellStyle name="Calculation 4 2 3 5 2 3 3" xfId="26561" xr:uid="{27FF3360-AED4-4A54-8C7A-9C4D0D13DB32}"/>
    <cellStyle name="Calculation 4 2 3 5 2 4" xfId="14942" xr:uid="{ECB56B2E-EDFC-461B-B89E-4E44A13435A0}"/>
    <cellStyle name="Calculation 4 2 3 5 2 4 2" xfId="25141" xr:uid="{44F45558-A60A-4903-9CEF-0CD49B68D6EF}"/>
    <cellStyle name="Calculation 4 2 3 5 2 5" xfId="39490" xr:uid="{33BCB28E-224E-4E1F-9E7F-AE569877BBC1}"/>
    <cellStyle name="Calculation 4 2 3 5 3" xfId="4047" xr:uid="{020E8B99-6B36-40C9-B9A0-C895043C8B18}"/>
    <cellStyle name="Calculation 4 2 3 5 3 2" xfId="34058" xr:uid="{6D0D296C-AC2A-4E77-8E80-732CAA1607D9}"/>
    <cellStyle name="Calculation 4 2 3 5 4" xfId="32678" xr:uid="{803AF608-B1D1-478E-A874-1B7FCED475AF}"/>
    <cellStyle name="Calculation 4 2 3 5 5" xfId="53144" xr:uid="{A0F726BC-DEC0-41BE-A508-1565390DF08F}"/>
    <cellStyle name="Calculation 4 2 3 6" xfId="2090" xr:uid="{5999B8A7-0A96-4AED-B797-8D953CA8A8F8}"/>
    <cellStyle name="Calculation 4 2 3 6 2" xfId="6392" xr:uid="{F6598B18-6578-4FA5-9996-F0D41F88229C}"/>
    <cellStyle name="Calculation 4 2 3 6 2 2" xfId="8978" xr:uid="{6456B901-A150-4DCE-95D7-19287C19453C}"/>
    <cellStyle name="Calculation 4 2 3 6 2 2 2" xfId="17967" xr:uid="{F2E2A6E8-D231-44CB-9C62-CBD322DAF971}"/>
    <cellStyle name="Calculation 4 2 3 6 2 2 2 2" xfId="39088" xr:uid="{712CAAAC-E360-4C5F-B5B9-0F7613C29C4C}"/>
    <cellStyle name="Calculation 4 2 3 6 2 2 3" xfId="30559" xr:uid="{8EE33023-3D9C-458A-884E-0706EE8E2E3F}"/>
    <cellStyle name="Calculation 4 2 3 6 2 3" xfId="11615" xr:uid="{C0D35591-5405-4A2F-B746-523547358614}"/>
    <cellStyle name="Calculation 4 2 3 6 2 3 2" xfId="20604" xr:uid="{32C527BB-70A5-4D71-8942-EE069092E48A}"/>
    <cellStyle name="Calculation 4 2 3 6 2 3 2 2" xfId="33602" xr:uid="{96ABBE3D-55EF-41C1-91D4-8D866383EA7A}"/>
    <cellStyle name="Calculation 4 2 3 6 2 3 3" xfId="26435" xr:uid="{DD182FA3-13C1-4312-8AB7-CB6C740803E8}"/>
    <cellStyle name="Calculation 4 2 3 6 2 4" xfId="15381" xr:uid="{CBFD2B25-C7BB-4875-9B55-80C24286E477}"/>
    <cellStyle name="Calculation 4 2 3 6 2 4 2" xfId="41551" xr:uid="{B876CDE0-B798-4603-B72C-33B2C7EAD021}"/>
    <cellStyle name="Calculation 4 2 3 6 2 5" xfId="24914" xr:uid="{447D7F85-2014-48B9-B38E-55C35EE63492}"/>
    <cellStyle name="Calculation 4 2 3 6 3" xfId="4527" xr:uid="{9FA0BC78-37DC-405A-B0BE-2F63D19DBAF5}"/>
    <cellStyle name="Calculation 4 2 3 6 3 2" xfId="22845" xr:uid="{C391C78E-F3EE-4465-9B79-DA41360D5AC2}"/>
    <cellStyle name="Calculation 4 2 3 6 4" xfId="39613" xr:uid="{326C0CA8-716F-44DC-8C5A-1F42063353D7}"/>
    <cellStyle name="Calculation 4 2 3 7" xfId="2900" xr:uid="{C6090396-9116-4C27-8993-CB5DCBA74E09}"/>
    <cellStyle name="Calculation 4 2 3 7 2" xfId="7050" xr:uid="{C7A858E0-18A6-45D9-9F84-2A9969DB07C9}"/>
    <cellStyle name="Calculation 4 2 3 7 2 2" xfId="12176" xr:uid="{43C5A375-ECAB-40E9-B8A8-FB06BF8316A8}"/>
    <cellStyle name="Calculation 4 2 3 7 2 2 2" xfId="21165" xr:uid="{6BAD5B2E-FF4D-44BB-9336-E47466BBE8CD}"/>
    <cellStyle name="Calculation 4 2 3 7 2 2 2 2" xfId="35976" xr:uid="{7126FC8B-66B3-4B74-B66B-4CFB30EE0892}"/>
    <cellStyle name="Calculation 4 2 3 7 2 2 3" xfId="28707" xr:uid="{3DC42C16-EA71-4C03-A3F2-3C712D46F8BF}"/>
    <cellStyle name="Calculation 4 2 3 7 2 3" xfId="12980" xr:uid="{1F36F2D2-EF79-4025-ADE9-0190829ED0CE}"/>
    <cellStyle name="Calculation 4 2 3 7 2 3 2" xfId="21969" xr:uid="{8B2F66C8-AC42-42E9-B07D-07344BDD0258}"/>
    <cellStyle name="Calculation 4 2 3 7 2 3 2 2" xfId="22728" xr:uid="{004EB6F7-0621-4369-8711-C7A8437A793F}"/>
    <cellStyle name="Calculation 4 2 3 7 2 3 3" xfId="34788" xr:uid="{6C5FDAE1-835D-4DEB-B9A4-255E83004DAB}"/>
    <cellStyle name="Calculation 4 2 3 7 2 4" xfId="16039" xr:uid="{CFA6DD1E-5835-40BE-B81D-C70BA1008A4D}"/>
    <cellStyle name="Calculation 4 2 3 7 2 4 2" xfId="42083" xr:uid="{6DC916AD-32A1-4C11-88CB-558FE60A75E1}"/>
    <cellStyle name="Calculation 4 2 3 7 2 5" xfId="37893" xr:uid="{7530C77A-90AB-4866-B46B-BA1B340285B0}"/>
    <cellStyle name="Calculation 4 2 3 7 3" xfId="9613" xr:uid="{579BC084-4E50-4472-8450-AEE359EB067D}"/>
    <cellStyle name="Calculation 4 2 3 7 3 2" xfId="18602" xr:uid="{A5E6DC1E-0AE1-4E7D-9FD9-6AEFDAA41CFC}"/>
    <cellStyle name="Calculation 4 2 3 7 3 2 2" xfId="27705" xr:uid="{712B5C22-2D60-4FEE-AB70-99E9035993AE}"/>
    <cellStyle name="Calculation 4 2 3 7 3 3" xfId="27989" xr:uid="{26A8E23B-A0B4-4428-9468-F3088370AA04}"/>
    <cellStyle name="Calculation 4 2 3 7 4" xfId="30755" xr:uid="{E12ECE78-1169-44B4-92F5-2D877F26D8F8}"/>
    <cellStyle name="Calculation 4 2 3 8" xfId="4828" xr:uid="{B35E7ABE-60C9-417F-B2A4-A0FA95D30C06}"/>
    <cellStyle name="Calculation 4 2 3 8 2" xfId="7414" xr:uid="{7977C68B-D44B-44CC-A259-D21C5008ACD7}"/>
    <cellStyle name="Calculation 4 2 3 8 2 2" xfId="16403" xr:uid="{C6BCCC60-1003-4B9A-BBB5-4DBE68C35D4F}"/>
    <cellStyle name="Calculation 4 2 3 8 2 2 2" xfId="43105" xr:uid="{32B00EAB-995D-46EA-83FC-A1FBB4582F31}"/>
    <cellStyle name="Calculation 4 2 3 8 2 3" xfId="38445" xr:uid="{E26AF949-1C31-4D57-A678-0E4AF34FCD1C}"/>
    <cellStyle name="Calculation 4 2 3 8 3" xfId="10051" xr:uid="{9A7906DA-6C65-471F-B2EE-653D0826071E}"/>
    <cellStyle name="Calculation 4 2 3 8 3 2" xfId="19040" xr:uid="{2DC366E4-6C1E-4ABF-B035-DD7C661A87FB}"/>
    <cellStyle name="Calculation 4 2 3 8 3 2 2" xfId="24970" xr:uid="{846A03C9-1490-4590-8C2D-2160FB4A2ABA}"/>
    <cellStyle name="Calculation 4 2 3 8 3 3" xfId="27531" xr:uid="{423F9C1A-FAB4-4285-A203-00DB47766EF1}"/>
    <cellStyle name="Calculation 4 2 3 8 4" xfId="13817" xr:uid="{35FA53DE-50C1-4F31-A3FB-BDC640D6ECC9}"/>
    <cellStyle name="Calculation 4 2 3 8 4 2" xfId="35295" xr:uid="{A40FBA89-2C2D-48A8-BFFF-CA45BD976918}"/>
    <cellStyle name="Calculation 4 2 3 8 5" xfId="25997" xr:uid="{0F65E06E-8BCD-4916-932F-8968C4646498}"/>
    <cellStyle name="Calculation 4 2 3 9" xfId="6735" xr:uid="{D54B45E3-9F3D-4AEA-B495-C7A992EE91A7}"/>
    <cellStyle name="Calculation 4 2 3 9 2" xfId="11935" xr:uid="{D4FA2326-58DF-49B8-B128-B1E602E948D5}"/>
    <cellStyle name="Calculation 4 2 3 9 2 2" xfId="20924" xr:uid="{682A2F83-64A4-4138-98DF-2D5DCA3EDF41}"/>
    <cellStyle name="Calculation 4 2 3 9 2 2 2" xfId="37138" xr:uid="{CD0DB533-90A8-45C7-B4D3-CC9FE0AE64DD}"/>
    <cellStyle name="Calculation 4 2 3 9 2 3" xfId="34707" xr:uid="{05E16B77-5A90-47EC-80B5-CB6A7AEB1B81}"/>
    <cellStyle name="Calculation 4 2 3 9 3" xfId="15724" xr:uid="{E57CADC5-A314-464D-80FE-5B9BBCD5495B}"/>
    <cellStyle name="Calculation 4 2 3 9 3 2" xfId="32464" xr:uid="{19C6E603-960B-4418-9E7C-F5DF8CF0A13A}"/>
    <cellStyle name="Calculation 4 2 3 9 4" xfId="33396" xr:uid="{1DA97F1F-2486-4B8B-8C77-43D40B945FCA}"/>
    <cellStyle name="Calculation 4 2 4" xfId="531" xr:uid="{4EA524C8-FC69-4613-9FA3-620CBAA2C857}"/>
    <cellStyle name="Calculation 4 2 4 10" xfId="49055" xr:uid="{4ACB987E-BDD5-410D-A2FA-00D59D327E07}"/>
    <cellStyle name="Calculation 4 2 4 2" xfId="880" xr:uid="{F1388608-902A-4FF2-9063-63D24F66E513}"/>
    <cellStyle name="Calculation 4 2 4 2 2" xfId="5249" xr:uid="{D8C34D1B-CF00-47D0-8D48-D457DAFB9825}"/>
    <cellStyle name="Calculation 4 2 4 2 2 2" xfId="7835" xr:uid="{C2302B82-A874-44D4-8F52-6785597C2BFC}"/>
    <cellStyle name="Calculation 4 2 4 2 2 2 2" xfId="16824" xr:uid="{F96FE08D-417E-4958-8F3D-E9142124F625}"/>
    <cellStyle name="Calculation 4 2 4 2 2 2 2 2" xfId="25704" xr:uid="{D89D4157-8FC8-4462-9BCE-7209FB8CBCC6}"/>
    <cellStyle name="Calculation 4 2 4 2 2 2 3" xfId="27076" xr:uid="{AE050348-82C2-443E-A640-9463FD837B91}"/>
    <cellStyle name="Calculation 4 2 4 2 2 3" xfId="10472" xr:uid="{0E3DAAF5-46C1-4F78-888B-AD707ADFE1F7}"/>
    <cellStyle name="Calculation 4 2 4 2 2 3 2" xfId="19461" xr:uid="{6EF503A7-3AC4-49F1-81C0-16E62BBDDE17}"/>
    <cellStyle name="Calculation 4 2 4 2 2 3 2 2" xfId="22151" xr:uid="{E0F8959B-492B-4BCC-92EB-9A7D3FCD1C6B}"/>
    <cellStyle name="Calculation 4 2 4 2 2 3 3" xfId="26715" xr:uid="{70804B60-C3B0-4964-B5FE-F604BC7808EC}"/>
    <cellStyle name="Calculation 4 2 4 2 2 4" xfId="14238" xr:uid="{F758FB69-A608-4C93-AF34-4FC91C9943A9}"/>
    <cellStyle name="Calculation 4 2 4 2 2 4 2" xfId="31981" xr:uid="{FC281D6E-38FD-4752-A7E3-D66A9D15C743}"/>
    <cellStyle name="Calculation 4 2 4 2 2 5" xfId="31609" xr:uid="{481B712A-A68C-4A3C-A21C-548EDD8DE36C}"/>
    <cellStyle name="Calculation 4 2 4 2 3" xfId="3317" xr:uid="{EC47197C-CC5A-4A61-AD27-C7F340934892}"/>
    <cellStyle name="Calculation 4 2 4 2 3 2" xfId="24997" xr:uid="{C7EFE278-2C25-43A0-AF99-ABDBAE587C2C}"/>
    <cellStyle name="Calculation 4 2 4 2 4" xfId="36199" xr:uid="{82F1B81A-0350-42D3-94F0-D239FB357344}"/>
    <cellStyle name="Calculation 4 2 4 2 5" xfId="55837" xr:uid="{C44F8C93-816C-4AC0-89DE-43B7B4839996}"/>
    <cellStyle name="Calculation 4 2 4 3" xfId="1225" xr:uid="{4F4EBD2C-B717-4B30-91DC-199B949E5C83}"/>
    <cellStyle name="Calculation 4 2 4 3 2" xfId="5570" xr:uid="{BAAEF08E-408F-475F-888F-C83B39F6C09F}"/>
    <cellStyle name="Calculation 4 2 4 3 2 2" xfId="8156" xr:uid="{AFB8B1F5-2F05-4B13-8BE1-19995B31A2C6}"/>
    <cellStyle name="Calculation 4 2 4 3 2 2 2" xfId="17145" xr:uid="{316FEDD8-24D4-41F1-AA50-F2AE8BA63C32}"/>
    <cellStyle name="Calculation 4 2 4 3 2 2 2 2" xfId="30325" xr:uid="{4A2D0357-1B12-44D0-A97B-303B273D3A18}"/>
    <cellStyle name="Calculation 4 2 4 3 2 2 3" xfId="29234" xr:uid="{F0DD0585-08AB-4E64-B528-F1D81356C576}"/>
    <cellStyle name="Calculation 4 2 4 3 2 3" xfId="10793" xr:uid="{48E32E71-D2F5-4866-A479-4BDB00C98FBB}"/>
    <cellStyle name="Calculation 4 2 4 3 2 3 2" xfId="19782" xr:uid="{B012AA8C-D4E6-4454-9A1D-05DAC5867974}"/>
    <cellStyle name="Calculation 4 2 4 3 2 3 2 2" xfId="23850" xr:uid="{E9B4C337-83CA-49E0-B68D-C9B2EE6A15A2}"/>
    <cellStyle name="Calculation 4 2 4 3 2 3 3" xfId="31152" xr:uid="{9ADBAE4A-90C1-47E4-8D0B-85C235509073}"/>
    <cellStyle name="Calculation 4 2 4 3 2 4" xfId="14559" xr:uid="{6042F23B-E998-4C7D-AB05-43432431ED52}"/>
    <cellStyle name="Calculation 4 2 4 3 2 4 2" xfId="35762" xr:uid="{752704E0-8632-4E43-A72E-4672A54B2690}"/>
    <cellStyle name="Calculation 4 2 4 3 2 5" xfId="29312" xr:uid="{7723F09D-E3B9-4280-AE41-251A2B824309}"/>
    <cellStyle name="Calculation 4 2 4 3 3" xfId="3662" xr:uid="{D5D961AF-D17B-4A65-9172-8E1824C8749F}"/>
    <cellStyle name="Calculation 4 2 4 3 3 2" xfId="26178" xr:uid="{E9032052-C567-4227-B863-CAC339F59876}"/>
    <cellStyle name="Calculation 4 2 4 3 4" xfId="41708" xr:uid="{9E0AF53D-1729-4C41-9093-4CFB903ECC54}"/>
    <cellStyle name="Calculation 4 2 4 4" xfId="1569" xr:uid="{A9FEA689-CDC7-47A7-A0CD-31FACB68BA55}"/>
    <cellStyle name="Calculation 4 2 4 4 2" xfId="5914" xr:uid="{9701ADDC-2928-40BE-A704-7AEF9697FAE2}"/>
    <cellStyle name="Calculation 4 2 4 4 2 2" xfId="8500" xr:uid="{2190300A-3D3F-48FF-A878-11F261425669}"/>
    <cellStyle name="Calculation 4 2 4 4 2 2 2" xfId="17489" xr:uid="{75BEDB95-EABF-4676-8FBE-CE9C0EA1A441}"/>
    <cellStyle name="Calculation 4 2 4 4 2 2 2 2" xfId="29647" xr:uid="{796DEA20-6414-4005-BD77-2112CB1BE161}"/>
    <cellStyle name="Calculation 4 2 4 4 2 2 3" xfId="30358" xr:uid="{56AAAEF6-F740-4A34-9F46-418AA74EED29}"/>
    <cellStyle name="Calculation 4 2 4 4 2 3" xfId="11137" xr:uid="{9126B0A8-BDCD-45BF-B218-858A3A86E312}"/>
    <cellStyle name="Calculation 4 2 4 4 2 3 2" xfId="20126" xr:uid="{17C62910-669D-4A62-92F6-C12C5E5D2C5B}"/>
    <cellStyle name="Calculation 4 2 4 4 2 3 2 2" xfId="35899" xr:uid="{D0928815-8E95-4D49-A1F9-44814ED5F156}"/>
    <cellStyle name="Calculation 4 2 4 4 2 3 3" xfId="31137" xr:uid="{EDF9CA3C-88DA-47DC-B31F-701146143669}"/>
    <cellStyle name="Calculation 4 2 4 4 2 4" xfId="14903" xr:uid="{03470056-C5A7-4C63-A5B1-C400533700D8}"/>
    <cellStyle name="Calculation 4 2 4 4 2 4 2" xfId="34004" xr:uid="{D4B78C67-73E0-4CB0-B414-C0AC159883F1}"/>
    <cellStyle name="Calculation 4 2 4 4 2 5" xfId="38729" xr:uid="{1A7074F9-7FA0-4DD1-B9C8-EDF4F7253961}"/>
    <cellStyle name="Calculation 4 2 4 4 3" xfId="4006" xr:uid="{54916A47-AA22-4089-BDF0-B632268BB4C7}"/>
    <cellStyle name="Calculation 4 2 4 4 3 2" xfId="29091" xr:uid="{D74E7961-E717-40AF-8067-58CE77CAA6D6}"/>
    <cellStyle name="Calculation 4 2 4 4 4" xfId="22455" xr:uid="{58D9879F-2D21-425C-8FA2-7C7BD5E76C79}"/>
    <cellStyle name="Calculation 4 2 4 5" xfId="1881" xr:uid="{285CD167-E700-43F2-9AF4-6BA3B4E6BE04}"/>
    <cellStyle name="Calculation 4 2 4 5 2" xfId="6197" xr:uid="{FEE1C0BC-E948-4C97-AE45-D5C6C700564D}"/>
    <cellStyle name="Calculation 4 2 4 5 2 2" xfId="8783" xr:uid="{0F06CA36-A82E-4CBF-9CAD-20DE90640449}"/>
    <cellStyle name="Calculation 4 2 4 5 2 2 2" xfId="17772" xr:uid="{5B9EB512-2233-401E-9425-EA1F757DD4CB}"/>
    <cellStyle name="Calculation 4 2 4 5 2 2 2 2" xfId="37409" xr:uid="{B24537E4-564C-4606-BF3B-5BC7CC8CF143}"/>
    <cellStyle name="Calculation 4 2 4 5 2 2 3" xfId="25040" xr:uid="{A1D5F6A1-6452-4416-9673-503B6A7CDA4E}"/>
    <cellStyle name="Calculation 4 2 4 5 2 3" xfId="11420" xr:uid="{DE0D79BB-2094-4974-AAE0-EFBD9FD6AA72}"/>
    <cellStyle name="Calculation 4 2 4 5 2 3 2" xfId="20409" xr:uid="{C1164607-A63B-462B-BE7A-E5962DD0CA2D}"/>
    <cellStyle name="Calculation 4 2 4 5 2 3 2 2" xfId="34611" xr:uid="{529E90A9-8150-432F-88A6-EC31A491C6E3}"/>
    <cellStyle name="Calculation 4 2 4 5 2 3 3" xfId="39928" xr:uid="{B023D881-795C-4188-8CEB-C90E4671EAE9}"/>
    <cellStyle name="Calculation 4 2 4 5 2 4" xfId="15186" xr:uid="{362107AB-4602-4B5C-9683-8A9D630C1D86}"/>
    <cellStyle name="Calculation 4 2 4 5 2 4 2" xfId="39568" xr:uid="{323611CE-A97F-47DA-9B6B-AA6560E118AF}"/>
    <cellStyle name="Calculation 4 2 4 5 2 5" xfId="31319" xr:uid="{3A49AD8F-8205-42E1-915F-83115B44F4E6}"/>
    <cellStyle name="Calculation 4 2 4 5 3" xfId="4318" xr:uid="{6EF73E70-225E-4366-A480-02707F7EAD0A}"/>
    <cellStyle name="Calculation 4 2 4 5 3 2" xfId="32342" xr:uid="{00CDC226-F93B-4768-9C51-F087DAC9DAC9}"/>
    <cellStyle name="Calculation 4 2 4 5 4" xfId="39191" xr:uid="{007DE48F-2824-4EF4-889E-1678D1BB5CAF}"/>
    <cellStyle name="Calculation 4 2 4 6" xfId="2188" xr:uid="{9EE15EDE-FC1F-47B5-8EC9-F0BE71E71FFF}"/>
    <cellStyle name="Calculation 4 2 4 6 2" xfId="6489" xr:uid="{8AADF754-D20F-4527-B750-CF399AEC6731}"/>
    <cellStyle name="Calculation 4 2 4 6 2 2" xfId="9075" xr:uid="{277E8D51-CA08-4F2F-8F74-CF06A9AF8A9F}"/>
    <cellStyle name="Calculation 4 2 4 6 2 2 2" xfId="18064" xr:uid="{13B20C8E-C06C-4CCC-8D6E-0BE45D35DED1}"/>
    <cellStyle name="Calculation 4 2 4 6 2 2 2 2" xfId="42553" xr:uid="{8EA4B207-D50C-4E7D-8728-6A82F62490FA}"/>
    <cellStyle name="Calculation 4 2 4 6 2 2 3" xfId="32068" xr:uid="{23376129-7EC6-412F-8634-1943755C7EE6}"/>
    <cellStyle name="Calculation 4 2 4 6 2 3" xfId="11712" xr:uid="{98FB5F9B-E15F-4B66-AE0C-EDBE3ADDF49A}"/>
    <cellStyle name="Calculation 4 2 4 6 2 3 2" xfId="20701" xr:uid="{5548B308-0C9B-46DB-9BA3-BEB38220C37C}"/>
    <cellStyle name="Calculation 4 2 4 6 2 3 2 2" xfId="30843" xr:uid="{3F6CBF6B-4B66-4610-AC09-468397EF8EA7}"/>
    <cellStyle name="Calculation 4 2 4 6 2 3 3" xfId="36244" xr:uid="{47670B0A-97A0-43F0-8AEB-D6BE6E4A5C47}"/>
    <cellStyle name="Calculation 4 2 4 6 2 4" xfId="15478" xr:uid="{A29041D7-DE80-4B17-B8D5-4B26ACE7ECB0}"/>
    <cellStyle name="Calculation 4 2 4 6 2 4 2" xfId="38366" xr:uid="{4A25321F-C244-41EB-AFE7-F04BBAC2FEC9}"/>
    <cellStyle name="Calculation 4 2 4 6 2 5" xfId="40801" xr:uid="{D4EFDA78-3459-4270-ADCA-5324B05A090F}"/>
    <cellStyle name="Calculation 4 2 4 6 3" xfId="4625" xr:uid="{767906E0-141D-46CE-873B-DFFFFEB4BA2E}"/>
    <cellStyle name="Calculation 4 2 4 6 3 2" xfId="30604" xr:uid="{6C0DBA4A-AF98-4EDC-8472-00F7A7CDC704}"/>
    <cellStyle name="Calculation 4 2 4 6 4" xfId="33352" xr:uid="{8922E164-3F52-4152-AAB5-A835AA163DA6}"/>
    <cellStyle name="Calculation 4 2 4 7" xfId="4925" xr:uid="{26EB1731-7600-4211-901A-1ACF0DB75842}"/>
    <cellStyle name="Calculation 4 2 4 7 2" xfId="7511" xr:uid="{651FA147-9956-446F-9C63-0683C4364074}"/>
    <cellStyle name="Calculation 4 2 4 7 2 2" xfId="16500" xr:uid="{94F6DA6A-6ED9-41FE-B022-C5AAF91D67CB}"/>
    <cellStyle name="Calculation 4 2 4 7 2 2 2" xfId="42845" xr:uid="{004D1E14-643B-4A7C-80AD-FD17EAEE981C}"/>
    <cellStyle name="Calculation 4 2 4 7 2 3" xfId="40340" xr:uid="{E8F0AB27-6DB4-4683-84C5-2AE0249C2BEE}"/>
    <cellStyle name="Calculation 4 2 4 7 3" xfId="10148" xr:uid="{94CEA6D3-1E35-4999-920A-713D19EB2A0D}"/>
    <cellStyle name="Calculation 4 2 4 7 3 2" xfId="19137" xr:uid="{E8892932-E6F5-4D8C-A2F8-7E466340311D}"/>
    <cellStyle name="Calculation 4 2 4 7 3 2 2" xfId="33729" xr:uid="{B54AAB8E-DD68-4439-9C98-B9057705E075}"/>
    <cellStyle name="Calculation 4 2 4 7 3 3" xfId="26711" xr:uid="{75704069-4357-41D9-B9BE-2FD20767C678}"/>
    <cellStyle name="Calculation 4 2 4 7 4" xfId="13914" xr:uid="{77AE0C03-1421-41F4-BE78-388E49BD325B}"/>
    <cellStyle name="Calculation 4 2 4 7 4 2" xfId="29985" xr:uid="{771CEA89-1195-42EF-B5FF-5B826283E9A8}"/>
    <cellStyle name="Calculation 4 2 4 7 5" xfId="42158" xr:uid="{E6BE095B-8A75-4D03-B99A-9C1C8E4AC5A3}"/>
    <cellStyle name="Calculation 4 2 4 8" xfId="2537" xr:uid="{BE472F40-ADFD-4CBB-973D-1F9A29CCEBA9}"/>
    <cellStyle name="Calculation 4 2 4 8 2" xfId="33606" xr:uid="{0C83DD06-4C2A-43FB-BC7F-710731FC781B}"/>
    <cellStyle name="Calculation 4 2 4 9" xfId="37654" xr:uid="{921D25C2-0902-42DE-B237-08A17F53524B}"/>
    <cellStyle name="Calculation 4 2 5" xfId="300" xr:uid="{7F67D6A6-7EE3-429F-A39D-F001A85CA977}"/>
    <cellStyle name="Calculation 4 2 5 2" xfId="4703" xr:uid="{71936D45-431F-4836-8FED-0F57704C16A6}"/>
    <cellStyle name="Calculation 4 2 5 2 2" xfId="7289" xr:uid="{DC88BBCE-9FF5-4EEB-9659-48496995CF41}"/>
    <cellStyle name="Calculation 4 2 5 2 2 2" xfId="16278" xr:uid="{B192858F-F30D-4099-8331-95B60AE86122}"/>
    <cellStyle name="Calculation 4 2 5 2 2 2 2" xfId="25894" xr:uid="{C6F97E8E-6F26-4EB6-B078-AB31FB7CAF00}"/>
    <cellStyle name="Calculation 4 2 5 2 2 3" xfId="41189" xr:uid="{216C3EBB-6CD7-44F9-A669-7A5E2C596198}"/>
    <cellStyle name="Calculation 4 2 5 2 3" xfId="9926" xr:uid="{3E98F779-997A-4909-99B5-0FE53F503071}"/>
    <cellStyle name="Calculation 4 2 5 2 3 2" xfId="18915" xr:uid="{7B3AE1A4-0BEC-4117-B55A-91E4B2C45CB3}"/>
    <cellStyle name="Calculation 4 2 5 2 3 2 2" xfId="22415" xr:uid="{4F6FB23A-8D61-4FC1-97E2-3C980BFE4BD4}"/>
    <cellStyle name="Calculation 4 2 5 2 3 3" xfId="37642" xr:uid="{C558F9F4-D6EF-4F12-A970-6AFA7D70E3F6}"/>
    <cellStyle name="Calculation 4 2 5 2 4" xfId="13692" xr:uid="{0F3276C8-7D6C-4E84-8897-659F88B9F5A0}"/>
    <cellStyle name="Calculation 4 2 5 2 4 2" xfId="41124" xr:uid="{83AE28DE-4941-4025-8BE6-C91440920E94}"/>
    <cellStyle name="Calculation 4 2 5 2 5" xfId="28348" xr:uid="{87E384AF-4A4C-406D-839E-F833346AB1EF}"/>
    <cellStyle name="Calculation 4 2 5 2 6" xfId="57875" xr:uid="{B15448C2-45A7-4C44-A30C-333D533B716D}"/>
    <cellStyle name="Calculation 4 2 5 3" xfId="2768" xr:uid="{42FB4C61-B9F9-4C83-A995-207E315843B6}"/>
    <cellStyle name="Calculation 4 2 5 3 2" xfId="24417" xr:uid="{80F9F447-6BFF-48E4-9D50-00EFA68FB0FF}"/>
    <cellStyle name="Calculation 4 2 5 4" xfId="24614" xr:uid="{3B5F0B3B-79E1-41D3-BB01-F06D420DFAC0}"/>
    <cellStyle name="Calculation 4 2 5 5" xfId="51093" xr:uid="{63994F17-C63E-458B-BF02-CAC02364C865}"/>
    <cellStyle name="Calculation 4 2 6" xfId="649" xr:uid="{9E2F6872-12ED-4E56-8FAB-9F16A2176070}"/>
    <cellStyle name="Calculation 4 2 6 2" xfId="5027" xr:uid="{EEF0F89C-0B9C-49E2-9183-61A6F44B4709}"/>
    <cellStyle name="Calculation 4 2 6 2 2" xfId="7613" xr:uid="{560FC2E1-586B-4CF9-82FA-9F7EC6520B00}"/>
    <cellStyle name="Calculation 4 2 6 2 2 2" xfId="16602" xr:uid="{FFC7A370-0403-4EC7-B626-40D0A92F48DD}"/>
    <cellStyle name="Calculation 4 2 6 2 2 2 2" xfId="33005" xr:uid="{624288C0-57BA-4024-9728-B1DAB93F2825}"/>
    <cellStyle name="Calculation 4 2 6 2 2 3" xfId="34123" xr:uid="{456699B7-9C1D-4020-8FDD-24C65D28A9FD}"/>
    <cellStyle name="Calculation 4 2 6 2 3" xfId="10250" xr:uid="{5550E1F2-9C84-4513-A43F-B5CAB84E0EBB}"/>
    <cellStyle name="Calculation 4 2 6 2 3 2" xfId="19239" xr:uid="{1EC92E2F-F329-47DB-98CA-30397DDB37E6}"/>
    <cellStyle name="Calculation 4 2 6 2 3 2 2" xfId="40636" xr:uid="{45B42481-A1F6-45D5-ADF2-BC31409E60F4}"/>
    <cellStyle name="Calculation 4 2 6 2 3 3" xfId="36466" xr:uid="{CD6B1186-CF6D-4E2F-A00A-32DC89F453B5}"/>
    <cellStyle name="Calculation 4 2 6 2 4" xfId="14016" xr:uid="{D69CD0D9-CD0A-4C71-82C6-BED945DEA9EA}"/>
    <cellStyle name="Calculation 4 2 6 2 4 2" xfId="34897" xr:uid="{288C747D-6715-47C0-828C-DD5B64672C11}"/>
    <cellStyle name="Calculation 4 2 6 2 5" xfId="24446" xr:uid="{8EDFD9A9-1162-4C94-A8D1-B3B9C825871D}"/>
    <cellStyle name="Calculation 4 2 6 2 6" xfId="54006" xr:uid="{D55ADBB4-2C1F-4A20-9F2A-4D424B9CB8FA}"/>
    <cellStyle name="Calculation 4 2 6 3" xfId="3086" xr:uid="{4A90AE9B-3A45-477F-ABF2-3E32C4C73780}"/>
    <cellStyle name="Calculation 4 2 6 3 2" xfId="24580" xr:uid="{D677C217-80AD-4B2F-B5BD-B887320A8C21}"/>
    <cellStyle name="Calculation 4 2 6 4" xfId="42413" xr:uid="{085F0227-07F1-4010-8B4E-9FF982758CD7}"/>
    <cellStyle name="Calculation 4 2 6 5" xfId="47338" xr:uid="{0D07D376-015A-48B5-8F8E-FAC885890214}"/>
    <cellStyle name="Calculation 4 2 7" xfId="994" xr:uid="{89EA9247-88C2-4895-9499-5D32DDC04569}"/>
    <cellStyle name="Calculation 4 2 7 2" xfId="5348" xr:uid="{7ED497CA-9425-4695-AEEC-00225F7DDF0D}"/>
    <cellStyle name="Calculation 4 2 7 2 2" xfId="7934" xr:uid="{C232989F-1B8F-4C23-AE9C-ADCBBBD3F211}"/>
    <cellStyle name="Calculation 4 2 7 2 2 2" xfId="16923" xr:uid="{7C4A9E12-CDD8-4E69-B170-43E48F08F84E}"/>
    <cellStyle name="Calculation 4 2 7 2 2 2 2" xfId="38042" xr:uid="{09E53E48-8224-4574-B7BC-9006EA0CBA32}"/>
    <cellStyle name="Calculation 4 2 7 2 2 3" xfId="38812" xr:uid="{2C807A32-F1CE-41AE-AF53-490481A3725A}"/>
    <cellStyle name="Calculation 4 2 7 2 3" xfId="10571" xr:uid="{2E1A1F30-5108-4043-BD4A-7F3EF6AC1292}"/>
    <cellStyle name="Calculation 4 2 7 2 3 2" xfId="19560" xr:uid="{ADBB9E1E-C3A8-4648-A75D-EC2E872B5DAE}"/>
    <cellStyle name="Calculation 4 2 7 2 3 2 2" xfId="30996" xr:uid="{657ADE22-060C-43B0-9527-32B3F3E04626}"/>
    <cellStyle name="Calculation 4 2 7 2 3 3" xfId="41682" xr:uid="{116AB655-8F79-4135-859C-30B96D4625FC}"/>
    <cellStyle name="Calculation 4 2 7 2 4" xfId="14337" xr:uid="{1856635E-4756-49F0-B856-F9E50E912AEC}"/>
    <cellStyle name="Calculation 4 2 7 2 4 2" xfId="26054" xr:uid="{E3C80AFF-A11E-4941-9F33-4745F14C2B41}"/>
    <cellStyle name="Calculation 4 2 7 2 5" xfId="25549" xr:uid="{F3643DE5-06B8-4D57-956C-C6F42F9BFB3D}"/>
    <cellStyle name="Calculation 4 2 7 3" xfId="3431" xr:uid="{85839B18-0560-4348-A170-CE37D23510C8}"/>
    <cellStyle name="Calculation 4 2 7 3 2" xfId="31558" xr:uid="{ADD922D7-DAA9-4BF2-AD13-ED3CBDEEA7A9}"/>
    <cellStyle name="Calculation 4 2 7 4" xfId="31477" xr:uid="{6B0E6C28-6C9F-45DB-B148-39D3F9C904BB}"/>
    <cellStyle name="Calculation 4 2 7 5" xfId="52647" xr:uid="{8FF18C9E-827A-45C6-94FB-2A11D31ACF32}"/>
    <cellStyle name="Calculation 4 2 8" xfId="1338" xr:uid="{9928CC6E-903F-4D37-844A-7D8F6BC6A876}"/>
    <cellStyle name="Calculation 4 2 8 2" xfId="5683" xr:uid="{76217EE9-AC1D-4B69-A424-2EEBB0CCD0CC}"/>
    <cellStyle name="Calculation 4 2 8 2 2" xfId="8269" xr:uid="{7502C5E8-5A35-4114-8F3E-935377B64934}"/>
    <cellStyle name="Calculation 4 2 8 2 2 2" xfId="17258" xr:uid="{1CF48434-E8B9-4880-8222-F4A2F180FD4A}"/>
    <cellStyle name="Calculation 4 2 8 2 2 2 2" xfId="38206" xr:uid="{B9DF5A2C-9034-48B2-90FD-6D1BD4194808}"/>
    <cellStyle name="Calculation 4 2 8 2 2 3" xfId="30951" xr:uid="{719FA441-7A06-4E9C-84FB-41EE209472B3}"/>
    <cellStyle name="Calculation 4 2 8 2 3" xfId="10906" xr:uid="{3F0A732D-49AA-4837-AB01-D021387C6838}"/>
    <cellStyle name="Calculation 4 2 8 2 3 2" xfId="19895" xr:uid="{8EA66CAC-B23F-4573-B0BE-5F8993C9F26C}"/>
    <cellStyle name="Calculation 4 2 8 2 3 2 2" xfId="42167" xr:uid="{943BB029-6368-4E07-9ABC-A82359698B6A}"/>
    <cellStyle name="Calculation 4 2 8 2 3 3" xfId="32201" xr:uid="{A6026D7D-2A60-428B-9FA9-CFBE70D5FFDA}"/>
    <cellStyle name="Calculation 4 2 8 2 4" xfId="14672" xr:uid="{92A9FCEA-0204-49BF-A7C3-294D97BF7A87}"/>
    <cellStyle name="Calculation 4 2 8 2 4 2" xfId="28678" xr:uid="{5A226FE1-536F-434D-8AA9-7F5961D124C6}"/>
    <cellStyle name="Calculation 4 2 8 2 5" xfId="36221" xr:uid="{3D1A92D1-AD46-4328-A746-A305AAB667CF}"/>
    <cellStyle name="Calculation 4 2 8 3" xfId="3775" xr:uid="{FA484CEB-DAFC-4932-8938-8A64C5A29373}"/>
    <cellStyle name="Calculation 4 2 8 3 2" xfId="31842" xr:uid="{524530DA-B04A-4907-8076-E075CD724A92}"/>
    <cellStyle name="Calculation 4 2 8 4" xfId="24944" xr:uid="{05AA7368-42BC-4620-BAF0-2D7C1E432DBC}"/>
    <cellStyle name="Calculation 4 2 9" xfId="1762" xr:uid="{B1B6DE47-4BE6-4293-ABE4-CAAD2EFDC38C}"/>
    <cellStyle name="Calculation 4 2 9 2" xfId="6083" xr:uid="{D08471BF-31EF-448B-AFBD-514E5FE421A6}"/>
    <cellStyle name="Calculation 4 2 9 2 2" xfId="8669" xr:uid="{A27F6E16-A0EE-4B74-9084-9CB9885894B5}"/>
    <cellStyle name="Calculation 4 2 9 2 2 2" xfId="17658" xr:uid="{63B48A45-5E73-492D-9EC0-6A68FA48901B}"/>
    <cellStyle name="Calculation 4 2 9 2 2 2 2" xfId="43579" xr:uid="{198BFA00-C977-4657-A14E-D98989C842F5}"/>
    <cellStyle name="Calculation 4 2 9 2 2 3" xfId="32149" xr:uid="{5AB2AD3D-FA5E-455C-A36A-2B97AA50DD67}"/>
    <cellStyle name="Calculation 4 2 9 2 3" xfId="11306" xr:uid="{05093FC5-D116-4366-88B6-9CE7974FBE15}"/>
    <cellStyle name="Calculation 4 2 9 2 3 2" xfId="20295" xr:uid="{54B71DCE-A65A-4E1E-9519-F652CFF1FD54}"/>
    <cellStyle name="Calculation 4 2 9 2 3 2 2" xfId="38707" xr:uid="{87F0615E-DBC2-4C5D-9308-8C35F0633809}"/>
    <cellStyle name="Calculation 4 2 9 2 3 3" xfId="44076" xr:uid="{5C2971DA-5CE7-4A95-B83A-14AB3B4B0695}"/>
    <cellStyle name="Calculation 4 2 9 2 4" xfId="15072" xr:uid="{61D4CEFC-CD92-4052-875C-E32BD855D2DD}"/>
    <cellStyle name="Calculation 4 2 9 2 4 2" xfId="38821" xr:uid="{A2DD3CE6-D8E0-43EE-9054-046B7D40944D}"/>
    <cellStyle name="Calculation 4 2 9 2 5" xfId="24780" xr:uid="{13507E2F-0A60-4D6A-A445-1E0F96DC324B}"/>
    <cellStyle name="Calculation 4 2 9 3" xfId="4199" xr:uid="{A9A4D117-B754-4455-A801-F76E49C7416D}"/>
    <cellStyle name="Calculation 4 2 9 3 2" xfId="22524" xr:uid="{644459FE-F5C9-4155-85E0-0EC5D5D7F241}"/>
    <cellStyle name="Calculation 4 2 9 4" xfId="27216" xr:uid="{DFCDA408-6AF8-44A5-8D68-CBD13789BD69}"/>
    <cellStyle name="Calculation 4 20" xfId="42293" xr:uid="{3D1173E5-F70E-4A29-8981-6BE5E884F125}"/>
    <cellStyle name="Calculation 4 20 2" xfId="44915" xr:uid="{A76ECEC6-6147-4E1A-B3F0-A6EAF9F13B27}"/>
    <cellStyle name="Calculation 4 20 2 2" xfId="57252" xr:uid="{C5BD57C3-26A2-4DAA-B2F4-1D70C49580A3}"/>
    <cellStyle name="Calculation 4 20 2 3" xfId="50470" xr:uid="{0649EF44-F4EA-424C-9311-38FC3598E0E1}"/>
    <cellStyle name="Calculation 4 20 3" xfId="52072" xr:uid="{7B469F4C-BCC1-46F0-A099-406023546688}"/>
    <cellStyle name="Calculation 4 20 3 2" xfId="58853" xr:uid="{B109B276-EF62-4F1C-AD77-98C797502C4F}"/>
    <cellStyle name="Calculation 4 20 4" xfId="51997" xr:uid="{0E0E3E84-E2C5-4B53-8B0B-BB652CDA3475}"/>
    <cellStyle name="Calculation 4 20 4 2" xfId="58778" xr:uid="{3A63DD69-5323-4A50-BD8C-24F5EBDA9E82}"/>
    <cellStyle name="Calculation 4 20 5" xfId="48587" xr:uid="{BD98217B-2CFC-4B7B-B815-1A2A43FA1166}"/>
    <cellStyle name="Calculation 4 20 5 2" xfId="55376" xr:uid="{A0B73091-E251-489D-B5CA-8918BC647684}"/>
    <cellStyle name="Calculation 4 20 6" xfId="53662" xr:uid="{CCC11994-AF6E-49AE-967F-4FCA8EE69158}"/>
    <cellStyle name="Calculation 4 20 7" xfId="46973" xr:uid="{87406D11-CB40-4EFF-92BF-E6AC57665F20}"/>
    <cellStyle name="Calculation 4 21" xfId="45038" xr:uid="{D63C1085-C54D-4875-B69B-429A8BEFA49B}"/>
    <cellStyle name="Calculation 4 21 2" xfId="50634" xr:uid="{772FDC26-DFFE-442D-B375-0225B64300F5}"/>
    <cellStyle name="Calculation 4 21 2 2" xfId="57416" xr:uid="{BF792B6D-257A-4B8C-B750-116C14D07B4E}"/>
    <cellStyle name="Calculation 4 21 3" xfId="52448" xr:uid="{7F4E42D8-31B9-40AA-BE0E-44478C52BEEC}"/>
    <cellStyle name="Calculation 4 21 3 2" xfId="59229" xr:uid="{3E0870E5-992B-4EB8-A1B7-5A3D708B9EBD}"/>
    <cellStyle name="Calculation 4 21 4" xfId="48751" xr:uid="{FB2411F5-F288-4BAF-B8CD-469E686C7D94}"/>
    <cellStyle name="Calculation 4 21 4 2" xfId="55540" xr:uid="{B008D131-EEC8-46DD-B944-862534A180B5}"/>
    <cellStyle name="Calculation 4 21 5" xfId="53826" xr:uid="{28002920-382A-4EE2-833E-F88F8B756626}"/>
    <cellStyle name="Calculation 4 21 6" xfId="47137" xr:uid="{CE91C15C-6C19-4508-9EAD-320D4A18B823}"/>
    <cellStyle name="Calculation 4 22" xfId="45089" xr:uid="{89D47161-1802-44B9-A5DC-3E2426BDD482}"/>
    <cellStyle name="Calculation 4 22 2" xfId="50575" xr:uid="{4E60EAE7-4242-4953-A4F9-B84E7F7697C6}"/>
    <cellStyle name="Calculation 4 22 2 2" xfId="57357" xr:uid="{AE32F6F6-9F01-4559-93BA-488C118EE90B}"/>
    <cellStyle name="Calculation 4 22 3" xfId="52389" xr:uid="{6B01485D-CA01-4B07-910D-1F32F9C01BA2}"/>
    <cellStyle name="Calculation 4 22 3 2" xfId="59170" xr:uid="{9046F96A-8F4E-4F68-BD2A-23D29757E26D}"/>
    <cellStyle name="Calculation 4 22 4" xfId="48692" xr:uid="{CE5B533A-128C-4330-9A45-E167E688B5AA}"/>
    <cellStyle name="Calculation 4 22 4 2" xfId="55481" xr:uid="{A5DDFD51-03A6-4B7C-AB79-6A31E7395E87}"/>
    <cellStyle name="Calculation 4 22 5" xfId="53767" xr:uid="{CBD4AE2C-7A22-4A67-BD01-B187D6DB1F58}"/>
    <cellStyle name="Calculation 4 22 6" xfId="47078" xr:uid="{9E099F5B-CFE9-406A-B252-2D63D85F890A}"/>
    <cellStyle name="Calculation 4 23" xfId="45094" xr:uid="{19FE4784-D898-4ADB-BED8-1E4432FCAC9B}"/>
    <cellStyle name="Calculation 4 23 2" xfId="50576" xr:uid="{204339D4-7FDD-4878-92E5-94EB65CAB2FF}"/>
    <cellStyle name="Calculation 4 23 2 2" xfId="57358" xr:uid="{FF33F2EC-D972-41AC-92BB-8D4FEDBF5CC2}"/>
    <cellStyle name="Calculation 4 23 3" xfId="52390" xr:uid="{1B168E28-6560-4449-B1E3-3C6BF941C401}"/>
    <cellStyle name="Calculation 4 23 3 2" xfId="59171" xr:uid="{792DA410-DD64-4EEC-90FB-56EC4D6F0CE4}"/>
    <cellStyle name="Calculation 4 23 4" xfId="48693" xr:uid="{2C5DB28A-DCDC-4313-80DC-63E746ACF65B}"/>
    <cellStyle name="Calculation 4 23 4 2" xfId="55482" xr:uid="{DFF562FE-8F57-43E4-837B-59FBC0266813}"/>
    <cellStyle name="Calculation 4 23 5" xfId="53768" xr:uid="{E4A3C459-B6CF-4C7B-B5AC-2A230BB47013}"/>
    <cellStyle name="Calculation 4 23 6" xfId="47079" xr:uid="{9D5AD426-BBA5-4B13-899D-B5826FED2963}"/>
    <cellStyle name="Calculation 4 24" xfId="45140" xr:uid="{B4E25091-41C1-428F-990E-44F9A4F4CF10}"/>
    <cellStyle name="Calculation 4 24 2" xfId="50688" xr:uid="{214FA275-BB54-49D0-BBA1-3E842557AE1B}"/>
    <cellStyle name="Calculation 4 24 2 2" xfId="57470" xr:uid="{52219AAC-34B7-413A-B1FD-BE07E249EDF5}"/>
    <cellStyle name="Calculation 4 24 3" xfId="52499" xr:uid="{D2096787-E9D6-4BBD-848E-FD3161B0DD36}"/>
    <cellStyle name="Calculation 4 24 3 2" xfId="59280" xr:uid="{B8A64A4A-8F59-40FD-89EB-CE3664414D97}"/>
    <cellStyle name="Calculation 4 24 4" xfId="48803" xr:uid="{3C08FE3E-243E-4EA2-AE92-DF59E35DF0BA}"/>
    <cellStyle name="Calculation 4 24 4 2" xfId="55589" xr:uid="{58E3D548-2BC3-455C-B918-FBD238CB38A1}"/>
    <cellStyle name="Calculation 4 24 5" xfId="53877" xr:uid="{29DD3CE5-A752-4A81-8B5F-7F29086CFBCA}"/>
    <cellStyle name="Calculation 4 24 6" xfId="47191" xr:uid="{C5F1CE9F-D9F6-4182-B113-7B312D9A93F4}"/>
    <cellStyle name="Calculation 4 25" xfId="45198" xr:uid="{03B144DF-2DC3-44FC-A631-A77DDB8145F9}"/>
    <cellStyle name="Calculation 4 25 2" xfId="50751" xr:uid="{A2F575A2-F555-4656-84EF-9A4F359A23F0}"/>
    <cellStyle name="Calculation 4 25 2 2" xfId="57533" xr:uid="{F390BB77-E682-4C94-BF8A-A97B4EB78C63}"/>
    <cellStyle name="Calculation 4 25 3" xfId="52560" xr:uid="{47673CAB-55A6-499F-B157-EB18A7D59E56}"/>
    <cellStyle name="Calculation 4 25 3 2" xfId="59341" xr:uid="{D42442FC-8E01-4A56-9DA9-0A32B0F8C1A4}"/>
    <cellStyle name="Calculation 4 25 4" xfId="48857" xr:uid="{B61AA873-98C6-4EC5-8A04-3A9473E95B35}"/>
    <cellStyle name="Calculation 4 25 4 2" xfId="55639" xr:uid="{A8168615-D976-45B1-A93A-9AB7B8A719BB}"/>
    <cellStyle name="Calculation 4 25 5" xfId="53938" xr:uid="{6F992007-C0AD-48F7-A68A-1E0112866DC8}"/>
    <cellStyle name="Calculation 4 25 6" xfId="47255" xr:uid="{1D33ED25-AF89-44F1-B281-1D5273241E75}"/>
    <cellStyle name="Calculation 4 26" xfId="45249" xr:uid="{6704AE65-B53A-4B47-8C67-3E47C9A3053E}"/>
    <cellStyle name="Calculation 4 26 2" xfId="50754" xr:uid="{7F8FEA4C-AAB4-436C-8F7F-414695CEDC5B}"/>
    <cellStyle name="Calculation 4 26 2 2" xfId="57536" xr:uid="{ABF9B526-4651-491C-A3F0-E1925D837133}"/>
    <cellStyle name="Calculation 4 26 3" xfId="52563" xr:uid="{EFE6E756-6B6F-47C6-A671-501D256FE206}"/>
    <cellStyle name="Calculation 4 26 3 2" xfId="59344" xr:uid="{01AE1AE3-050F-4F7B-88D7-1AADBB9265D4}"/>
    <cellStyle name="Calculation 4 26 4" xfId="53941" xr:uid="{29C659FB-FECC-4698-8388-FC8CAA2330E0}"/>
    <cellStyle name="Calculation 4 26 5" xfId="47258" xr:uid="{D6EEF7C7-307D-48F3-94A7-710A8DDB3DEA}"/>
    <cellStyle name="Calculation 4 27" xfId="45205" xr:uid="{B4E0A94D-4864-4E8A-9F22-E113A1F265EC}"/>
    <cellStyle name="Calculation 4 27 2" xfId="55708" xr:uid="{EFB30831-40CF-4A7A-BD8E-BD32A9A66302}"/>
    <cellStyle name="Calculation 4 27 3" xfId="48925" xr:uid="{C94DB048-D94A-41B1-BD3C-03E9B987E720}"/>
    <cellStyle name="Calculation 4 28" xfId="45334" xr:uid="{23E06828-5AF0-4727-A0AC-E9F6EBFB3634}"/>
    <cellStyle name="Calculation 4 28 2" xfId="57818" xr:uid="{3C2794DD-2864-46BB-BCD0-626AFB5DC1A0}"/>
    <cellStyle name="Calculation 4 28 3" xfId="51036" xr:uid="{E7F8F1F9-7258-4BB9-A71C-9A3EB320D2E8}"/>
    <cellStyle name="Calculation 4 29" xfId="45300" xr:uid="{CC9BF0DD-DA2B-4B6A-AF51-B263B9707A06}"/>
    <cellStyle name="Calculation 4 29 2" xfId="52604" xr:uid="{8631C9AF-3D13-4E58-93B0-30ED3EFEF32A}"/>
    <cellStyle name="Calculation 4 3" xfId="258" xr:uid="{F05993BE-9F35-46AD-9DD4-306F5E4406D1}"/>
    <cellStyle name="Calculation 4 3 10" xfId="6560" xr:uid="{3B46C1B1-CA60-40DE-BCE4-6E297DF961B3}"/>
    <cellStyle name="Calculation 4 3 10 2" xfId="11777" xr:uid="{4FA62FB9-C501-43E7-AF87-B341D691D5DE}"/>
    <cellStyle name="Calculation 4 3 10 2 2" xfId="20766" xr:uid="{1F4671B9-D576-4290-AC98-CA41491DD9D3}"/>
    <cellStyle name="Calculation 4 3 10 2 2 2" xfId="33770" xr:uid="{E36A08FE-AF37-43F6-93E2-3C951BCDFE27}"/>
    <cellStyle name="Calculation 4 3 10 2 3" xfId="25371" xr:uid="{9BE38A5A-F11E-455E-8ACE-EEB225F2B349}"/>
    <cellStyle name="Calculation 4 3 10 3" xfId="15549" xr:uid="{4B0D8C0A-3AE3-4795-8E7D-AFF8AA3DAD85}"/>
    <cellStyle name="Calculation 4 3 10 3 2" xfId="33051" xr:uid="{EC41F551-FA8B-4C78-A824-F02A84BFBABD}"/>
    <cellStyle name="Calculation 4 3 10 4" xfId="34143" xr:uid="{5A42BB15-6FF3-45D8-A108-BB0D54D406E2}"/>
    <cellStyle name="Calculation 4 3 11" xfId="9140" xr:uid="{871EB909-D6B4-4D72-85E4-78F97805578D}"/>
    <cellStyle name="Calculation 4 3 11 2" xfId="18129" xr:uid="{9E6196D6-4386-4F22-A24E-04791CAB97FA}"/>
    <cellStyle name="Calculation 4 3 11 2 2" xfId="28196" xr:uid="{975ED1AE-00CE-4AA6-A8D8-345C0698F49D}"/>
    <cellStyle name="Calculation 4 3 11 3" xfId="42894" xr:uid="{879E0B88-7BED-4E0B-90D7-A6BD4D2A9E49}"/>
    <cellStyle name="Calculation 4 3 12" xfId="12786" xr:uid="{E2563B5B-21B3-410B-A086-070CB2A45BC9}"/>
    <cellStyle name="Calculation 4 3 12 2" xfId="21775" xr:uid="{D76C856A-D9C7-4B0C-A623-7F1D2A2C3767}"/>
    <cellStyle name="Calculation 4 3 12 2 2" xfId="29227" xr:uid="{CF4025B9-3EDE-4789-BC22-0A2F0D9FD040}"/>
    <cellStyle name="Calculation 4 3 12 3" xfId="24815" xr:uid="{0EEF2C7D-125A-49EE-ADC7-591D6DABA882}"/>
    <cellStyle name="Calculation 4 3 13" xfId="2264" xr:uid="{8D15D0E7-50E2-4BA1-B82F-68F4F98A9AE4}"/>
    <cellStyle name="Calculation 4 3 13 2" xfId="38200" xr:uid="{54C61702-D555-442A-A979-06378EEFB708}"/>
    <cellStyle name="Calculation 4 3 14" xfId="13173" xr:uid="{FD804845-BD0E-4AF5-9100-DD9AA3E8B779}"/>
    <cellStyle name="Calculation 4 3 14 2" xfId="36989" xr:uid="{8251FED8-B398-4BD2-B61E-9DE1BE582939}"/>
    <cellStyle name="Calculation 4 3 15" xfId="26746" xr:uid="{A7158BB8-6DDA-45BC-8875-367058B0015B}"/>
    <cellStyle name="Calculation 4 3 16" xfId="44308" xr:uid="{997123C3-62F0-45E0-BF56-73D417DC0C7F}"/>
    <cellStyle name="Calculation 4 3 17" xfId="45556" xr:uid="{3749DCBE-E43E-4855-AB52-FE52959A50F6}"/>
    <cellStyle name="Calculation 4 3 2" xfId="396" xr:uid="{ADD4AEC8-82A7-43D2-B679-5C3C0C415EEB}"/>
    <cellStyle name="Calculation 4 3 2 10" xfId="9265" xr:uid="{C46F9464-E6D7-47C5-A724-C6121413FB11}"/>
    <cellStyle name="Calculation 4 3 2 10 2" xfId="18254" xr:uid="{A410EC09-EB6B-448F-8587-825E93C76904}"/>
    <cellStyle name="Calculation 4 3 2 10 2 2" xfId="27203" xr:uid="{35C01C97-427A-4B32-A85D-01B0D30047A4}"/>
    <cellStyle name="Calculation 4 3 2 10 3" xfId="41527" xr:uid="{489C39D2-3D90-4AEB-85C1-747B31D5CA29}"/>
    <cellStyle name="Calculation 4 3 2 11" xfId="9493" xr:uid="{C8DDE25E-9148-413D-A5C0-7C91ED531C0B}"/>
    <cellStyle name="Calculation 4 3 2 11 2" xfId="18482" xr:uid="{4AD61020-D740-40DB-A0B9-824B156FED63}"/>
    <cellStyle name="Calculation 4 3 2 11 2 2" xfId="38822" xr:uid="{425F51AB-A93D-4750-A495-50F749F2FF3C}"/>
    <cellStyle name="Calculation 4 3 2 11 3" xfId="25914" xr:uid="{92917497-8CEA-4EBE-A10A-579040636C62}"/>
    <cellStyle name="Calculation 4 3 2 12" xfId="2402" xr:uid="{79FCB1AA-3105-4EEA-BA47-68C2CE49777F}"/>
    <cellStyle name="Calculation 4 3 2 12 2" xfId="24601" xr:uid="{7DD1A082-607B-4D55-BAB4-F6D1F213654A}"/>
    <cellStyle name="Calculation 4 3 2 13" xfId="13311" xr:uid="{7DA364BB-339D-4733-8896-B416534D7E4A}"/>
    <cellStyle name="Calculation 4 3 2 13 2" xfId="40362" xr:uid="{E1B34700-F1ED-4A84-BDE8-F89E8EA17DCE}"/>
    <cellStyle name="Calculation 4 3 2 14" xfId="23223" xr:uid="{303B3091-27CC-438B-A5F5-3B97EC0A1250}"/>
    <cellStyle name="Calculation 4 3 2 15" xfId="46071" xr:uid="{7A88D4D2-C1DE-4971-96CA-D1932B30FE75}"/>
    <cellStyle name="Calculation 4 3 2 2" xfId="745" xr:uid="{145482D6-51C6-4A6F-B725-AAE1F8BE3D63}"/>
    <cellStyle name="Calculation 4 3 2 2 2" xfId="5119" xr:uid="{6CC74362-4B8A-4E78-BEF6-D3699B589EF0}"/>
    <cellStyle name="Calculation 4 3 2 2 2 2" xfId="7705" xr:uid="{522922CF-BD9E-4BC1-A584-E9EA4C2976F3}"/>
    <cellStyle name="Calculation 4 3 2 2 2 2 2" xfId="16694" xr:uid="{8E945FDA-829C-454A-9B2E-76F2D7711B8D}"/>
    <cellStyle name="Calculation 4 3 2 2 2 2 2 2" xfId="43189" xr:uid="{324A20A1-A239-40F1-B0E4-DED4869AAD6A}"/>
    <cellStyle name="Calculation 4 3 2 2 2 2 3" xfId="37015" xr:uid="{960BFB15-BF5C-4187-98A9-A25FFDF07ADA}"/>
    <cellStyle name="Calculation 4 3 2 2 2 3" xfId="10342" xr:uid="{A01C0CCF-AB9C-40B3-B284-BA6A4EA04E1E}"/>
    <cellStyle name="Calculation 4 3 2 2 2 3 2" xfId="19331" xr:uid="{80386D8E-B951-48FC-9F3C-9B2DE901745C}"/>
    <cellStyle name="Calculation 4 3 2 2 2 3 2 2" xfId="25046" xr:uid="{C02764CE-B718-4A88-89E0-FA75ED55C378}"/>
    <cellStyle name="Calculation 4 3 2 2 2 3 3" xfId="40506" xr:uid="{F51791C1-1BF4-4522-A0A5-DBD31C6E6067}"/>
    <cellStyle name="Calculation 4 3 2 2 2 4" xfId="14108" xr:uid="{1F594F0C-4A74-4705-A96A-4859527A2A3F}"/>
    <cellStyle name="Calculation 4 3 2 2 2 4 2" xfId="28235" xr:uid="{FA9DE911-EFCE-49AD-98E1-E1F5AACE8E7F}"/>
    <cellStyle name="Calculation 4 3 2 2 2 5" xfId="35437" xr:uid="{2F5C1A7C-93D9-42BB-ADFB-3730030A821A}"/>
    <cellStyle name="Calculation 4 3 2 2 2 6" xfId="56344" xr:uid="{23B20CA5-9351-451F-AEE2-93BA46A8513D}"/>
    <cellStyle name="Calculation 4 3 2 2 3" xfId="3182" xr:uid="{DAB73DEC-7A86-49CA-A60D-1A8E917406E3}"/>
    <cellStyle name="Calculation 4 3 2 2 3 2" xfId="23189" xr:uid="{7DF13A4E-341E-48E7-9392-6EBFD4CDA7BB}"/>
    <cellStyle name="Calculation 4 3 2 2 4" xfId="28089" xr:uid="{10FE5669-B010-4FD7-B7F2-782251299BFE}"/>
    <cellStyle name="Calculation 4 3 2 2 5" xfId="49562" xr:uid="{E58349FB-7AB4-49D3-8CA4-31900FEFFCE2}"/>
    <cellStyle name="Calculation 4 3 2 3" xfId="1090" xr:uid="{0183C40C-5D41-4848-AA53-F1435168E374}"/>
    <cellStyle name="Calculation 4 3 2 3 2" xfId="5440" xr:uid="{6B7184B0-697E-4F46-9521-6BAAC65E62FB}"/>
    <cellStyle name="Calculation 4 3 2 3 2 2" xfId="8026" xr:uid="{CD297005-FDDC-4074-8DF5-8581EFB7FA5A}"/>
    <cellStyle name="Calculation 4 3 2 3 2 2 2" xfId="17015" xr:uid="{5256C26F-64BF-431A-81EA-61C4A104E004}"/>
    <cellStyle name="Calculation 4 3 2 3 2 2 2 2" xfId="34324" xr:uid="{B198DB97-EFDB-45E7-B78A-5485C8E0F348}"/>
    <cellStyle name="Calculation 4 3 2 3 2 2 3" xfId="26033" xr:uid="{5226A8C9-7DFC-4477-9DFA-94A224CAFC54}"/>
    <cellStyle name="Calculation 4 3 2 3 2 3" xfId="10663" xr:uid="{0039BACB-DEF7-41D4-8237-E722C0CAEF01}"/>
    <cellStyle name="Calculation 4 3 2 3 2 3 2" xfId="19652" xr:uid="{2D35A102-5EA9-430A-A29F-E90B77EBB4F6}"/>
    <cellStyle name="Calculation 4 3 2 3 2 3 2 2" xfId="41296" xr:uid="{C65B63AB-963D-4E3B-9740-C7B17449A1BF}"/>
    <cellStyle name="Calculation 4 3 2 3 2 3 3" xfId="42811" xr:uid="{45625764-4A3B-4000-9638-7A77A0C1C6CE}"/>
    <cellStyle name="Calculation 4 3 2 3 2 4" xfId="14429" xr:uid="{BEF9FB4E-67C9-4307-BB1E-7FD5723085C7}"/>
    <cellStyle name="Calculation 4 3 2 3 2 4 2" xfId="27881" xr:uid="{F03BD31D-67C2-4900-B3FD-1C4A79DF3DDF}"/>
    <cellStyle name="Calculation 4 3 2 3 2 5" xfId="43693" xr:uid="{5139BFBB-FBAF-42BF-9434-69568811F9F5}"/>
    <cellStyle name="Calculation 4 3 2 3 2 6" xfId="58560" xr:uid="{2259162D-2978-4530-95FF-97ECF86580C5}"/>
    <cellStyle name="Calculation 4 3 2 3 3" xfId="3527" xr:uid="{685AA5D8-5332-413C-A57C-49D9D7FDDCD5}"/>
    <cellStyle name="Calculation 4 3 2 3 3 2" xfId="40286" xr:uid="{0815A268-88C8-4178-A1E0-855CABCCE3E8}"/>
    <cellStyle name="Calculation 4 3 2 3 4" xfId="39024" xr:uid="{01BE14B6-B2B2-4F9E-B417-14476A6468CE}"/>
    <cellStyle name="Calculation 4 3 2 3 5" xfId="51779" xr:uid="{174A4CDA-C12A-457A-AB23-039112FBD99D}"/>
    <cellStyle name="Calculation 4 3 2 4" xfId="1434" xr:uid="{AE4AED77-B092-4CC8-862B-0EACD6A5E5B2}"/>
    <cellStyle name="Calculation 4 3 2 4 2" xfId="5779" xr:uid="{0B05B677-2CFF-47EB-BFA8-A46348AD30B0}"/>
    <cellStyle name="Calculation 4 3 2 4 2 2" xfId="8365" xr:uid="{79FF9D51-1993-447A-B676-E71FE641677D}"/>
    <cellStyle name="Calculation 4 3 2 4 2 2 2" xfId="17354" xr:uid="{4DADC2D8-5634-40C6-8597-72C3236F77E7}"/>
    <cellStyle name="Calculation 4 3 2 4 2 2 2 2" xfId="28806" xr:uid="{C9A84968-6D3B-4AA8-953A-EFFA226AFCB2}"/>
    <cellStyle name="Calculation 4 3 2 4 2 2 3" xfId="36649" xr:uid="{6671B8AE-5131-4F7F-B6FA-38E3B71D5BD9}"/>
    <cellStyle name="Calculation 4 3 2 4 2 3" xfId="11002" xr:uid="{BAFD1F41-3037-43C8-9F3D-2A049C4F8FAE}"/>
    <cellStyle name="Calculation 4 3 2 4 2 3 2" xfId="19991" xr:uid="{A3D507E2-D170-46A8-9FA0-3D5D27F3B5EA}"/>
    <cellStyle name="Calculation 4 3 2 4 2 3 2 2" xfId="32022" xr:uid="{DB08D2EC-7264-498C-A80E-DBD7DF1E9483}"/>
    <cellStyle name="Calculation 4 3 2 4 2 3 3" xfId="35859" xr:uid="{7DA8D77F-5542-4278-8B9F-CA73A7B29B35}"/>
    <cellStyle name="Calculation 4 3 2 4 2 4" xfId="14768" xr:uid="{94F79195-4151-4AD0-83C3-63CD27BE68CE}"/>
    <cellStyle name="Calculation 4 3 2 4 2 4 2" xfId="29343" xr:uid="{2EF12D42-E1D7-4AD6-A299-BD9DD0044A0C}"/>
    <cellStyle name="Calculation 4 3 2 4 2 5" xfId="24005" xr:uid="{489FEED4-6519-4F3E-BF69-4FDFA67F6DF4}"/>
    <cellStyle name="Calculation 4 3 2 4 2 6" xfId="54489" xr:uid="{83FE30A4-AB40-4851-B4E7-BCFACCE15E15}"/>
    <cellStyle name="Calculation 4 3 2 4 3" xfId="3871" xr:uid="{D3B7B35E-F111-485C-A2E8-631236D968AE}"/>
    <cellStyle name="Calculation 4 3 2 4 3 2" xfId="32790" xr:uid="{2780B1FE-A154-4F9D-B8AF-5B25732D5B6E}"/>
    <cellStyle name="Calculation 4 3 2 4 4" xfId="40736" xr:uid="{33A674F2-61AF-4CED-B7C2-587A55A714ED}"/>
    <cellStyle name="Calculation 4 3 2 4 5" xfId="47679" xr:uid="{453055B1-DD0A-4591-B397-7BA0E76AADDD}"/>
    <cellStyle name="Calculation 4 3 2 5" xfId="1686" xr:uid="{056792B3-444F-4ABC-BDCA-136D71C39F5C}"/>
    <cellStyle name="Calculation 4 3 2 5 2" xfId="6012" xr:uid="{526EC5C9-106F-4B58-96E8-F4B49B0FEB2B}"/>
    <cellStyle name="Calculation 4 3 2 5 2 2" xfId="8598" xr:uid="{04F2671D-D2E2-4D3D-9173-B177ABE7359F}"/>
    <cellStyle name="Calculation 4 3 2 5 2 2 2" xfId="17587" xr:uid="{14C0CB59-60A3-4339-99C0-A41016E7C1E0}"/>
    <cellStyle name="Calculation 4 3 2 5 2 2 2 2" xfId="26027" xr:uid="{1A6A06BF-2569-4048-921B-DABBF2904ADC}"/>
    <cellStyle name="Calculation 4 3 2 5 2 2 3" xfId="36238" xr:uid="{3DFAFE2B-0F4A-4947-9200-5B10ABE3DA80}"/>
    <cellStyle name="Calculation 4 3 2 5 2 3" xfId="11235" xr:uid="{63AAB508-F405-4550-AD24-10D95F3CE439}"/>
    <cellStyle name="Calculation 4 3 2 5 2 3 2" xfId="20224" xr:uid="{D9533B10-D074-4FB8-9F95-65886D33C55E}"/>
    <cellStyle name="Calculation 4 3 2 5 2 3 2 2" xfId="22434" xr:uid="{AE45BB3E-7534-4A2F-A8DB-2B37C0C651CD}"/>
    <cellStyle name="Calculation 4 3 2 5 2 3 3" xfId="41662" xr:uid="{CDBC99AB-6AA5-4D71-8EAC-0ABAA7CCC461}"/>
    <cellStyle name="Calculation 4 3 2 5 2 4" xfId="15001" xr:uid="{D75CCF55-1878-4DA4-A869-0B22A8BA36E0}"/>
    <cellStyle name="Calculation 4 3 2 5 2 4 2" xfId="38317" xr:uid="{85868064-873F-4AE6-B57E-F654174C7B05}"/>
    <cellStyle name="Calculation 4 3 2 5 2 5" xfId="25102" xr:uid="{05E67BE5-8A2E-473D-AC65-C65E4AA2F143}"/>
    <cellStyle name="Calculation 4 3 2 5 3" xfId="4123" xr:uid="{3E04C945-B454-433B-A1D3-A939B50916F6}"/>
    <cellStyle name="Calculation 4 3 2 5 3 2" xfId="25261" xr:uid="{52D3DA13-7774-4611-9F3A-0A5006AFA947}"/>
    <cellStyle name="Calculation 4 3 2 5 4" xfId="22260" xr:uid="{A2EB874B-86EE-461E-82BA-B5ECA761AB0D}"/>
    <cellStyle name="Calculation 4 3 2 5 5" xfId="52929" xr:uid="{822BBD5B-ED75-4337-BF5A-3F6FDD7C2722}"/>
    <cellStyle name="Calculation 4 3 2 6" xfId="2053" xr:uid="{C99AAA8A-3E23-4CC9-9F40-C3B314EC6E46}"/>
    <cellStyle name="Calculation 4 3 2 6 2" xfId="6359" xr:uid="{B61D4DDE-85D7-469A-B91B-49131DCE103E}"/>
    <cellStyle name="Calculation 4 3 2 6 2 2" xfId="8945" xr:uid="{3EBEEC11-02D8-4F11-B06B-4D6005695914}"/>
    <cellStyle name="Calculation 4 3 2 6 2 2 2" xfId="17934" xr:uid="{B4280343-DCD3-4492-9862-843F794FA97D}"/>
    <cellStyle name="Calculation 4 3 2 6 2 2 2 2" xfId="26865" xr:uid="{DBBC1541-145E-4603-B563-551B560E6A58}"/>
    <cellStyle name="Calculation 4 3 2 6 2 2 3" xfId="40474" xr:uid="{F12E3FBB-BB38-4EAD-8D9B-7C9ACA6FFA9D}"/>
    <cellStyle name="Calculation 4 3 2 6 2 3" xfId="11582" xr:uid="{B6487A59-28C9-491D-AD4D-23A53D6533EF}"/>
    <cellStyle name="Calculation 4 3 2 6 2 3 2" xfId="20571" xr:uid="{4434CC6F-94FD-4EFA-8B67-B1E9AD3E54E5}"/>
    <cellStyle name="Calculation 4 3 2 6 2 3 2 2" xfId="25452" xr:uid="{C6393FDF-3246-4FC7-AF5C-25AC41785CAF}"/>
    <cellStyle name="Calculation 4 3 2 6 2 3 3" xfId="38962" xr:uid="{B0A072BC-12EB-4A49-A509-68E43B0173A4}"/>
    <cellStyle name="Calculation 4 3 2 6 2 4" xfId="15348" xr:uid="{0A79F368-589A-4B61-88B8-72BB6BBD3FCC}"/>
    <cellStyle name="Calculation 4 3 2 6 2 4 2" xfId="35232" xr:uid="{56E8883A-7B55-4DF5-88E2-D12425DC06C6}"/>
    <cellStyle name="Calculation 4 3 2 6 2 5" xfId="25741" xr:uid="{239D593D-4BDD-408D-B6F0-A479F5FDADAD}"/>
    <cellStyle name="Calculation 4 3 2 6 3" xfId="4490" xr:uid="{76E614D1-19AF-46D4-8EDC-4B5C64B9FF37}"/>
    <cellStyle name="Calculation 4 3 2 6 3 2" xfId="23377" xr:uid="{EE3AAB44-F37D-4D13-B734-927880D4A89A}"/>
    <cellStyle name="Calculation 4 3 2 6 4" xfId="31537" xr:uid="{7D5F80BB-D2B6-41CA-82B1-2AFFC49EB1CA}"/>
    <cellStyle name="Calculation 4 3 2 7" xfId="2864" xr:uid="{9B52B794-BFF0-4B5D-8AEA-A6F716DC3925}"/>
    <cellStyle name="Calculation 4 3 2 7 2" xfId="7014" xr:uid="{9B2465A1-ABD9-4BE2-B711-F6FBDB461744}"/>
    <cellStyle name="Calculation 4 3 2 7 2 2" xfId="12142" xr:uid="{B0F044B3-EB10-4C29-AE2F-847F2C158E29}"/>
    <cellStyle name="Calculation 4 3 2 7 2 2 2" xfId="21131" xr:uid="{30AEC00B-5BAA-4DDB-9448-3139858387CC}"/>
    <cellStyle name="Calculation 4 3 2 7 2 2 2 2" xfId="38582" xr:uid="{E88F1A5D-BEE5-4384-BCE6-6DB9E95761B3}"/>
    <cellStyle name="Calculation 4 3 2 7 2 2 3" xfId="33949" xr:uid="{BA42D3D3-6ABF-47F2-A599-F916DCF0A481}"/>
    <cellStyle name="Calculation 4 3 2 7 2 3" xfId="12954" xr:uid="{89EFEAA0-0857-4659-A109-5F738ABFC255}"/>
    <cellStyle name="Calculation 4 3 2 7 2 3 2" xfId="21943" xr:uid="{0FC26E8F-5B4F-4701-ABD8-717C27DA0F31}"/>
    <cellStyle name="Calculation 4 3 2 7 2 3 2 2" xfId="40409" xr:uid="{817AA922-F21F-4E14-BC4D-7DA57855C873}"/>
    <cellStyle name="Calculation 4 3 2 7 2 3 3" xfId="34713" xr:uid="{0C700E8B-70BF-46B7-B25E-FC5FC7557EA6}"/>
    <cellStyle name="Calculation 4 3 2 7 2 4" xfId="16003" xr:uid="{6B16A057-8FE9-464F-A43C-A7FF333B3E41}"/>
    <cellStyle name="Calculation 4 3 2 7 2 4 2" xfId="25534" xr:uid="{AD9307A6-1F7E-479F-BA7C-68926A81A7E4}"/>
    <cellStyle name="Calculation 4 3 2 7 2 5" xfId="30436" xr:uid="{4B07055C-6FA9-44A2-BC75-A7EF7E742DCC}"/>
    <cellStyle name="Calculation 4 3 2 7 3" xfId="9577" xr:uid="{0FF91814-3292-47BC-875D-D93D101AED52}"/>
    <cellStyle name="Calculation 4 3 2 7 3 2" xfId="18566" xr:uid="{126ADF30-2305-4407-8E4F-702F62FF9CFB}"/>
    <cellStyle name="Calculation 4 3 2 7 3 2 2" xfId="35354" xr:uid="{8BD1B7F4-7053-4DBE-9127-775A0F2B142A}"/>
    <cellStyle name="Calculation 4 3 2 7 3 3" xfId="26945" xr:uid="{9487533E-76C1-449F-BE61-BCA8DEC4D89D}"/>
    <cellStyle name="Calculation 4 3 2 7 4" xfId="32842" xr:uid="{93AEEE11-3CCC-4F2F-838B-9B74333D6527}"/>
    <cellStyle name="Calculation 4 3 2 8" xfId="4795" xr:uid="{E5A3B7C1-481A-49EA-9C00-7416553D0422}"/>
    <cellStyle name="Calculation 4 3 2 8 2" xfId="7381" xr:uid="{6FC6795C-6B2B-441D-B0C5-B660DFE9640A}"/>
    <cellStyle name="Calculation 4 3 2 8 2 2" xfId="16370" xr:uid="{9CF5A5CF-869E-492F-A48E-404BC09DF567}"/>
    <cellStyle name="Calculation 4 3 2 8 2 2 2" xfId="39817" xr:uid="{FD1A26DF-5944-4F7C-A0C1-E5922F94D2DC}"/>
    <cellStyle name="Calculation 4 3 2 8 2 3" xfId="39238" xr:uid="{2F746F48-88D2-494D-8AB8-604D629BF824}"/>
    <cellStyle name="Calculation 4 3 2 8 3" xfId="10018" xr:uid="{073D0E78-4ED0-479D-952A-3E281474A0DF}"/>
    <cellStyle name="Calculation 4 3 2 8 3 2" xfId="19007" xr:uid="{2E85579A-DCB2-4C0C-9C24-1DB12392CBCD}"/>
    <cellStyle name="Calculation 4 3 2 8 3 2 2" xfId="25841" xr:uid="{5ADF1A61-04E8-46F8-B3B0-A6998949D086}"/>
    <cellStyle name="Calculation 4 3 2 8 3 3" xfId="40509" xr:uid="{36DC554E-4815-4619-9B32-834AE56DA106}"/>
    <cellStyle name="Calculation 4 3 2 8 4" xfId="13784" xr:uid="{F42351AB-5094-4EB2-B936-57ADD809E58D}"/>
    <cellStyle name="Calculation 4 3 2 8 4 2" xfId="42007" xr:uid="{EB5837FC-8779-4A04-B3B6-E7605D986558}"/>
    <cellStyle name="Calculation 4 3 2 8 5" xfId="31444" xr:uid="{C007FDBA-FAD3-4DDA-A584-9EADA175FCEB}"/>
    <cellStyle name="Calculation 4 3 2 9" xfId="6698" xr:uid="{888A83FC-2CC9-42CF-AF13-6470922460A1}"/>
    <cellStyle name="Calculation 4 3 2 9 2" xfId="11902" xr:uid="{CEC6038D-54DA-4DD5-AE85-6D6FC52C7AE7}"/>
    <cellStyle name="Calculation 4 3 2 9 2 2" xfId="20891" xr:uid="{3B288D28-5546-4DC3-AF09-D9B7862560E9}"/>
    <cellStyle name="Calculation 4 3 2 9 2 2 2" xfId="23452" xr:uid="{9AAFEA30-D400-491F-844A-62B728BDC9E0}"/>
    <cellStyle name="Calculation 4 3 2 9 2 3" xfId="32240" xr:uid="{6DFA3A62-9775-4CDC-91DC-4424EF451CFB}"/>
    <cellStyle name="Calculation 4 3 2 9 3" xfId="15687" xr:uid="{DA619FBD-AAAA-4729-9458-1E2D090E95AD}"/>
    <cellStyle name="Calculation 4 3 2 9 3 2" xfId="33162" xr:uid="{B041C845-8738-43B0-8785-FD0BBA697D6B}"/>
    <cellStyle name="Calculation 4 3 2 9 4" xfId="41153" xr:uid="{85E2E0A9-F000-472D-92F8-07499BA8A114}"/>
    <cellStyle name="Calculation 4 3 3" xfId="607" xr:uid="{40DBD662-041D-4A2B-A04E-91264D3519F5}"/>
    <cellStyle name="Calculation 4 3 3 2" xfId="4994" xr:uid="{1ADD1A0D-E09E-418D-A802-717FAF0AB837}"/>
    <cellStyle name="Calculation 4 3 3 2 2" xfId="7580" xr:uid="{60563AFC-B1DA-44D2-BB0C-A143D8018989}"/>
    <cellStyle name="Calculation 4 3 3 2 2 2" xfId="16569" xr:uid="{FC1B4B8C-3DEF-4171-B627-0C2C067C04F5}"/>
    <cellStyle name="Calculation 4 3 3 2 2 2 2" xfId="33877" xr:uid="{285CA9C3-72E8-489A-9E57-0E2ABCF2CAC3}"/>
    <cellStyle name="Calculation 4 3 3 2 2 3" xfId="41048" xr:uid="{137B02F5-012C-4794-8E50-34DDA460E7E8}"/>
    <cellStyle name="Calculation 4 3 3 2 2 4" xfId="56752" xr:uid="{CE3638B7-641E-4FE9-A53C-D30BB93DAB3B}"/>
    <cellStyle name="Calculation 4 3 3 2 3" xfId="10217" xr:uid="{672B0236-46F4-4031-9E0F-CFA3CAA826F8}"/>
    <cellStyle name="Calculation 4 3 3 2 3 2" xfId="19206" xr:uid="{1298A590-267D-4F88-AEB5-A3C0805FEBC8}"/>
    <cellStyle name="Calculation 4 3 3 2 3 2 2" xfId="24169" xr:uid="{DCCE47DC-8B37-4B86-BB12-DC011953F034}"/>
    <cellStyle name="Calculation 4 3 3 2 3 3" xfId="34965" xr:uid="{409D35FA-7376-4494-B2D1-9685443DF5AD}"/>
    <cellStyle name="Calculation 4 3 3 2 4" xfId="13983" xr:uid="{DFC09143-87A8-4942-B92F-4633BA0924C9}"/>
    <cellStyle name="Calculation 4 3 3 2 4 2" xfId="33022" xr:uid="{BF7BD1ED-9900-474F-ADA5-C8C6C3E0F937}"/>
    <cellStyle name="Calculation 4 3 3 2 5" xfId="25265" xr:uid="{0BB97C9A-1F51-46E8-9835-AEDF653CF639}"/>
    <cellStyle name="Calculation 4 3 3 2 6" xfId="49970" xr:uid="{BC5C8A53-1AB8-45FA-9E53-500313D192B7}"/>
    <cellStyle name="Calculation 4 3 3 3" xfId="3044" xr:uid="{1AC2A2FA-323A-46C5-B424-561F4736B19E}"/>
    <cellStyle name="Calculation 4 3 3 3 2" xfId="28779" xr:uid="{BE792EDE-8A34-4C84-BCD4-EA12C4296D8E}"/>
    <cellStyle name="Calculation 4 3 3 3 2 2" xfId="59016" xr:uid="{1B8343A5-3E2F-41EE-B564-BF892465E282}"/>
    <cellStyle name="Calculation 4 3 3 3 3" xfId="52235" xr:uid="{D4B976CA-0899-4513-A008-7B56516C3FAF}"/>
    <cellStyle name="Calculation 4 3 3 4" xfId="22846" xr:uid="{CF52EFBA-6642-4ED3-B4E6-5BD3820807B8}"/>
    <cellStyle name="Calculation 4 3 3 4 2" xfId="54879" xr:uid="{94DA2067-EE9C-43E4-887E-E132CEC0BDBC}"/>
    <cellStyle name="Calculation 4 3 3 4 3" xfId="48087" xr:uid="{86C613DE-F093-4CB3-81E6-0BEEE261953E}"/>
    <cellStyle name="Calculation 4 3 3 5" xfId="53179" xr:uid="{902633DC-226A-4A53-BBFE-F9D81326326E}"/>
    <cellStyle name="Calculation 4 3 3 6" xfId="46473" xr:uid="{016B6F9C-EC2F-419F-A169-376353BFEC76}"/>
    <cellStyle name="Calculation 4 3 4" xfId="952" xr:uid="{25EE755D-74A4-44BD-9329-D7E6A0298DFA}"/>
    <cellStyle name="Calculation 4 3 4 2" xfId="5315" xr:uid="{AF306CE2-A624-4978-A57D-AAC6E990F066}"/>
    <cellStyle name="Calculation 4 3 4 2 2" xfId="7901" xr:uid="{C35DF554-EEB5-41C2-9B6F-EF98774D50C7}"/>
    <cellStyle name="Calculation 4 3 4 2 2 2" xfId="16890" xr:uid="{5341944A-CF8B-4985-924F-32E2C268C4B5}"/>
    <cellStyle name="Calculation 4 3 4 2 2 2 2" xfId="38629" xr:uid="{E2EE9B72-C0B0-4E58-BA8D-466B4661035B}"/>
    <cellStyle name="Calculation 4 3 4 2 2 3" xfId="38550" xr:uid="{4561A548-2EDC-4F47-B81C-12AE84BDAD57}"/>
    <cellStyle name="Calculation 4 3 4 2 3" xfId="10538" xr:uid="{29BD8EFB-9477-4CC9-AE0A-60BB97D9F99A}"/>
    <cellStyle name="Calculation 4 3 4 2 3 2" xfId="19527" xr:uid="{C44D1A1E-90A5-4A6F-9A24-65AAA904453E}"/>
    <cellStyle name="Calculation 4 3 4 2 3 2 2" xfId="39774" xr:uid="{A4FF274D-1E6E-4712-8355-5519B1F46FB1}"/>
    <cellStyle name="Calculation 4 3 4 2 3 3" xfId="34464" xr:uid="{C9E739DF-962F-430A-A7C8-0F7D62782625}"/>
    <cellStyle name="Calculation 4 3 4 2 4" xfId="14304" xr:uid="{33B21FA8-854E-4CAF-9B90-14A59FA77B5F}"/>
    <cellStyle name="Calculation 4 3 4 2 4 2" xfId="31505" xr:uid="{AE0AE2E5-DCFC-4023-9275-D769FD2F7AB8}"/>
    <cellStyle name="Calculation 4 3 4 2 5" xfId="35934" xr:uid="{8CD13B17-D008-468C-A4F3-AB341BFC9B60}"/>
    <cellStyle name="Calculation 4 3 4 2 6" xfId="55872" xr:uid="{4B79BE5A-E200-4995-A525-7EA3C20C671D}"/>
    <cellStyle name="Calculation 4 3 4 3" xfId="3389" xr:uid="{E992A73C-D3B8-4736-94A1-77997C25D197}"/>
    <cellStyle name="Calculation 4 3 4 3 2" xfId="33538" xr:uid="{F32825EA-7FB9-42F0-9DF5-87EC7548E372}"/>
    <cellStyle name="Calculation 4 3 4 4" xfId="38680" xr:uid="{0406DE24-AB28-4209-8BBB-D9FF1AF5D06B}"/>
    <cellStyle name="Calculation 4 3 4 5" xfId="49090" xr:uid="{BA6508B0-5DAA-43CD-8500-6D53CFEF7BC3}"/>
    <cellStyle name="Calculation 4 3 5" xfId="1296" xr:uid="{AEF6E21C-5378-4810-A947-8E399DEF6DFC}"/>
    <cellStyle name="Calculation 4 3 5 2" xfId="5641" xr:uid="{B67539A0-5744-4E8A-BAE3-D179AA889F94}"/>
    <cellStyle name="Calculation 4 3 5 2 2" xfId="8227" xr:uid="{AC73627E-D829-4456-99E2-9265FBBE3CD7}"/>
    <cellStyle name="Calculation 4 3 5 2 2 2" xfId="17216" xr:uid="{7091DA35-EF6F-4ABD-B98F-FB8D46B27ED6}"/>
    <cellStyle name="Calculation 4 3 5 2 2 2 2" xfId="34837" xr:uid="{60AE596A-233F-4B06-8704-3912A1F34F2F}"/>
    <cellStyle name="Calculation 4 3 5 2 2 3" xfId="30897" xr:uid="{7FF640E8-861A-43E7-9BA4-41208B8F37A6}"/>
    <cellStyle name="Calculation 4 3 5 2 3" xfId="10864" xr:uid="{13F3396E-210F-42B2-A3F1-E6CC8B74F012}"/>
    <cellStyle name="Calculation 4 3 5 2 3 2" xfId="19853" xr:uid="{E3E83584-EF44-404D-B674-261726B39FB6}"/>
    <cellStyle name="Calculation 4 3 5 2 3 2 2" xfId="22549" xr:uid="{18553F3E-1851-4A8A-9AF5-6F0445141E6F}"/>
    <cellStyle name="Calculation 4 3 5 2 3 3" xfId="40525" xr:uid="{70A858DF-9407-4127-92A2-F81E8E371941}"/>
    <cellStyle name="Calculation 4 3 5 2 4" xfId="14630" xr:uid="{230F8962-91BA-4DB3-A517-6425AC5A2F1E}"/>
    <cellStyle name="Calculation 4 3 5 2 4 2" xfId="30319" xr:uid="{4CB65954-96DD-4EA6-967F-D6EE140190ED}"/>
    <cellStyle name="Calculation 4 3 5 2 5" xfId="38893" xr:uid="{2A563D5E-F9BE-44DF-A336-F2A7CD2C00FE}"/>
    <cellStyle name="Calculation 4 3 5 2 6" xfId="57576" xr:uid="{79BBF6F6-D72E-4F1E-9172-EF4B217DFD46}"/>
    <cellStyle name="Calculation 4 3 5 3" xfId="3733" xr:uid="{522D9E0E-92EC-448A-A168-E3280226C24B}"/>
    <cellStyle name="Calculation 4 3 5 3 2" xfId="33844" xr:uid="{8107AE12-46A9-475D-A78D-129F8BB6B52F}"/>
    <cellStyle name="Calculation 4 3 5 4" xfId="36116" xr:uid="{D40E26F1-76BE-4C1E-9BD8-6AA637A08B7C}"/>
    <cellStyle name="Calculation 4 3 5 5" xfId="50794" xr:uid="{9E611BB2-60E2-411A-AB85-0A3DF09B4EC2}"/>
    <cellStyle name="Calculation 4 3 6" xfId="1605" xr:uid="{D298A4C7-D858-427E-ABEA-6BAE68A7E48A}"/>
    <cellStyle name="Calculation 4 3 6 2" xfId="5949" xr:uid="{2D4A01CE-1025-4892-ACDB-BD53FCBC8D4A}"/>
    <cellStyle name="Calculation 4 3 6 2 2" xfId="8535" xr:uid="{9CBE7155-0008-401B-9F16-701E95A977A4}"/>
    <cellStyle name="Calculation 4 3 6 2 2 2" xfId="17524" xr:uid="{E13222FC-B9A1-458D-A17D-C6FDC68CA4DD}"/>
    <cellStyle name="Calculation 4 3 6 2 2 2 2" xfId="23301" xr:uid="{A7976F26-32B6-459B-962D-6D2FCAFB7896}"/>
    <cellStyle name="Calculation 4 3 6 2 2 3" xfId="28715" xr:uid="{14EC10CE-935D-4E08-AD56-C5976D8762F5}"/>
    <cellStyle name="Calculation 4 3 6 2 3" xfId="11172" xr:uid="{0CF2A505-CAC3-4AB2-997B-29978C753355}"/>
    <cellStyle name="Calculation 4 3 6 2 3 2" xfId="20161" xr:uid="{2524A5A8-AB03-47CA-9C63-DA1BCF7D37CE}"/>
    <cellStyle name="Calculation 4 3 6 2 3 2 2" xfId="27996" xr:uid="{C445C9AE-EC5E-4137-A821-094563126931}"/>
    <cellStyle name="Calculation 4 3 6 2 3 3" xfId="30970" xr:uid="{F8BEB9EE-16FB-4DFF-98AE-27A29B35547C}"/>
    <cellStyle name="Calculation 4 3 6 2 4" xfId="14938" xr:uid="{D1F2AEBA-11D8-48F0-B92F-6B7F826769D9}"/>
    <cellStyle name="Calculation 4 3 6 2 4 2" xfId="30910" xr:uid="{2980C979-477F-4E5B-A23B-1CC0293EE608}"/>
    <cellStyle name="Calculation 4 3 6 2 5" xfId="25940" xr:uid="{92AE1AA8-F92D-4140-AFBB-823DF5630EC9}"/>
    <cellStyle name="Calculation 4 3 6 2 6" xfId="54041" xr:uid="{CE311BE9-48F9-4125-AD0A-FAC1EBBB0069}"/>
    <cellStyle name="Calculation 4 3 6 3" xfId="4042" xr:uid="{4F4B5BC9-A75A-41D4-9D11-32E8DBC677FD}"/>
    <cellStyle name="Calculation 4 3 6 3 2" xfId="32945" xr:uid="{75B55425-E054-416E-B365-40D688658CDC}"/>
    <cellStyle name="Calculation 4 3 6 4" xfId="36157" xr:uid="{BDDC725F-8FEF-4923-A612-13BCE0E43EE0}"/>
    <cellStyle name="Calculation 4 3 6 5" xfId="47373" xr:uid="{13BD22AE-0E14-481A-8C0D-FA5B97989C2E}"/>
    <cellStyle name="Calculation 4 3 7" xfId="1734" xr:uid="{ECD98A7D-5D45-4588-8FA3-10C61D63FAC0}"/>
    <cellStyle name="Calculation 4 3 7 2" xfId="6060" xr:uid="{D58E54B6-32B7-4E9D-8C42-E46BB7A7840E}"/>
    <cellStyle name="Calculation 4 3 7 2 2" xfId="8646" xr:uid="{FBE7CB82-4F3C-446C-900B-27E21E993902}"/>
    <cellStyle name="Calculation 4 3 7 2 2 2" xfId="17635" xr:uid="{6CD355E2-0EA0-4354-B450-520F925F4FFC}"/>
    <cellStyle name="Calculation 4 3 7 2 2 2 2" xfId="33200" xr:uid="{D86A2057-DC34-4A0D-8359-06E0111FC8F3}"/>
    <cellStyle name="Calculation 4 3 7 2 2 3" xfId="34101" xr:uid="{0FCDBD99-66C2-45CB-A32F-7740B1BBBA69}"/>
    <cellStyle name="Calculation 4 3 7 2 3" xfId="11283" xr:uid="{3D7461C5-24EA-4783-8705-07B0530DE65E}"/>
    <cellStyle name="Calculation 4 3 7 2 3 2" xfId="20272" xr:uid="{7A4F521A-010B-4900-A194-D9E08B40DC7F}"/>
    <cellStyle name="Calculation 4 3 7 2 3 2 2" xfId="41389" xr:uid="{1E20A516-24E0-42B0-B05D-2E2400E2916B}"/>
    <cellStyle name="Calculation 4 3 7 2 3 3" xfId="34867" xr:uid="{46C2D8A2-C654-4E46-B135-BC0B94328B4E}"/>
    <cellStyle name="Calculation 4 3 7 2 4" xfId="15049" xr:uid="{EE9CEA2C-3BB9-4034-A4B1-7285FA1CCC15}"/>
    <cellStyle name="Calculation 4 3 7 2 4 2" xfId="27664" xr:uid="{CC5EBF2D-787A-4E70-A781-84E2F577678B}"/>
    <cellStyle name="Calculation 4 3 7 2 5" xfId="36108" xr:uid="{327D272C-5DF4-4E5D-B570-645692D403F3}"/>
    <cellStyle name="Calculation 4 3 7 3" xfId="4171" xr:uid="{4E63433F-9885-47B3-AA66-974CAB0F74B5}"/>
    <cellStyle name="Calculation 4 3 7 3 2" xfId="29481" xr:uid="{37932BD6-9804-4D09-A731-54499C05137D}"/>
    <cellStyle name="Calculation 4 3 7 4" xfId="25593" xr:uid="{7212B108-2D56-4D2C-820A-4A3B81923961}"/>
    <cellStyle name="Calculation 4 3 7 5" xfId="52666" xr:uid="{2AF668A9-A5EB-4B41-AA56-B31615BAE667}"/>
    <cellStyle name="Calculation 4 3 8" xfId="2726" xr:uid="{11EC8280-029E-4EAA-978E-0627441E1C01}"/>
    <cellStyle name="Calculation 4 3 8 2" xfId="6913" xr:uid="{E23908EE-C6E2-44FB-8FC5-B00333529C3A}"/>
    <cellStyle name="Calculation 4 3 8 2 2" xfId="12053" xr:uid="{DF9B4F26-6722-4C09-9A7B-494C3728D1D8}"/>
    <cellStyle name="Calculation 4 3 8 2 2 2" xfId="21042" xr:uid="{6806E30A-B683-45DB-976B-F3490F498AEE}"/>
    <cellStyle name="Calculation 4 3 8 2 2 2 2" xfId="30771" xr:uid="{43AF5E42-16A4-47DC-9918-33D1B5CF5C40}"/>
    <cellStyle name="Calculation 4 3 8 2 2 3" xfId="31115" xr:uid="{94A2B31F-87F7-48CE-BE6E-F08F77113B9B}"/>
    <cellStyle name="Calculation 4 3 8 2 3" xfId="12872" xr:uid="{071CB701-CE3D-4058-A200-02AAAFDD84DF}"/>
    <cellStyle name="Calculation 4 3 8 2 3 2" xfId="21861" xr:uid="{B6E80865-1F1C-41D3-A3D7-7093EDF498D1}"/>
    <cellStyle name="Calculation 4 3 8 2 3 2 2" xfId="34333" xr:uid="{24D18CFC-A58F-4D18-B45D-5322D8BD2EFB}"/>
    <cellStyle name="Calculation 4 3 8 2 3 3" xfId="40596" xr:uid="{8D3437FB-F41A-4F88-879C-F6E8875043B1}"/>
    <cellStyle name="Calculation 4 3 8 2 4" xfId="15902" xr:uid="{A2865FDF-698E-45C1-898F-B43800590D9B}"/>
    <cellStyle name="Calculation 4 3 8 2 4 2" xfId="22876" xr:uid="{90782B31-CED8-4267-97E6-F33F13852FE4}"/>
    <cellStyle name="Calculation 4 3 8 2 5" xfId="39055" xr:uid="{9BD0A0F3-7019-44E8-B523-B20DC8FBC9D5}"/>
    <cellStyle name="Calculation 4 3 8 3" xfId="9483" xr:uid="{140B5380-9144-4B26-9654-D768FF929B88}"/>
    <cellStyle name="Calculation 4 3 8 3 2" xfId="18472" xr:uid="{5DB7FFD3-1660-4D3B-A5AC-007B2399902D}"/>
    <cellStyle name="Calculation 4 3 8 3 2 2" xfId="30842" xr:uid="{2ABCB107-2BDF-4A69-A17F-5F6B594C3103}"/>
    <cellStyle name="Calculation 4 3 8 3 3" xfId="27278" xr:uid="{552CAFCB-A1FC-41E0-AF7E-6CEC196031AA}"/>
    <cellStyle name="Calculation 4 3 8 4" xfId="27425" xr:uid="{35F054E2-5D6D-4F3A-8F4F-63792E7C80B0}"/>
    <cellStyle name="Calculation 4 3 9" xfId="4670" xr:uid="{512B5824-7BCD-481E-9DED-97331ACC1D72}"/>
    <cellStyle name="Calculation 4 3 9 2" xfId="7256" xr:uid="{3C205ACB-6208-4D3C-840A-4CFCD1E28146}"/>
    <cellStyle name="Calculation 4 3 9 2 2" xfId="16245" xr:uid="{02471950-8D2C-40F0-86ED-0C170957FD2D}"/>
    <cellStyle name="Calculation 4 3 9 2 2 2" xfId="31371" xr:uid="{2B67D346-DE02-4CE8-BB64-F0AD857083FC}"/>
    <cellStyle name="Calculation 4 3 9 2 3" xfId="35211" xr:uid="{7849D682-4212-4787-B5A8-14E7F575F97B}"/>
    <cellStyle name="Calculation 4 3 9 3" xfId="9893" xr:uid="{C7C06EC3-CF6D-4199-871D-E59964A72BA1}"/>
    <cellStyle name="Calculation 4 3 9 3 2" xfId="18882" xr:uid="{41F2F92C-8E4E-4AAD-8483-B2BC5A77BD13}"/>
    <cellStyle name="Calculation 4 3 9 3 2 2" xfId="28615" xr:uid="{C3830B8A-7870-47D1-B2C1-E92657E81252}"/>
    <cellStyle name="Calculation 4 3 9 3 3" xfId="43808" xr:uid="{A6664A51-0BF5-49F2-945B-8E599BEE0614}"/>
    <cellStyle name="Calculation 4 3 9 4" xfId="13659" xr:uid="{1E21FE47-0913-40B4-A079-F1E438383A05}"/>
    <cellStyle name="Calculation 4 3 9 4 2" xfId="35241" xr:uid="{FC46A89F-50EA-406D-A70E-2D04B6C6AF51}"/>
    <cellStyle name="Calculation 4 3 9 5" xfId="22883" xr:uid="{3EC4EF7C-D6FF-40E8-A06D-084477EAC9F4}"/>
    <cellStyle name="Calculation 4 30" xfId="45341" xr:uid="{4C5846A8-8A04-4CC6-AAC6-0DF917E07FF2}"/>
    <cellStyle name="Calculation 4 31" xfId="45383" xr:uid="{29687A92-9298-4132-B54D-C113CB3C2DCA}"/>
    <cellStyle name="Calculation 4 32" xfId="44251" xr:uid="{656630D9-C3CC-46DA-A86D-289885F4E5B7}"/>
    <cellStyle name="Calculation 4 33" xfId="44148" xr:uid="{473F5733-BBB5-44B7-9CF5-8F83842A36F3}"/>
    <cellStyle name="Calculation 4 34" xfId="45462" xr:uid="{48C403EE-FD39-49EA-A18F-ECAB0CABE6E9}"/>
    <cellStyle name="Calculation 4 4" xfId="239" xr:uid="{80B626CC-7D3D-43DA-B445-050C4EC4701D}"/>
    <cellStyle name="Calculation 4 4 10" xfId="6541" xr:uid="{AD20F293-EE38-44B7-A2AE-316F7776739B}"/>
    <cellStyle name="Calculation 4 4 10 2" xfId="11760" xr:uid="{964026E0-9D93-485D-B0D4-83A920E7A4AD}"/>
    <cellStyle name="Calculation 4 4 10 2 2" xfId="20749" xr:uid="{C8F7913E-C1AB-4E30-BA34-592043DC680E}"/>
    <cellStyle name="Calculation 4 4 10 2 2 2" xfId="29998" xr:uid="{B733ABE6-937D-411C-8952-DA6A5BCEB673}"/>
    <cellStyle name="Calculation 4 4 10 2 3" xfId="25393" xr:uid="{B521B819-6D3B-458F-A411-6F2B295341B9}"/>
    <cellStyle name="Calculation 4 4 10 3" xfId="15530" xr:uid="{7257E231-2C54-437F-95AE-E50D13CB6ABB}"/>
    <cellStyle name="Calculation 4 4 10 3 2" xfId="38769" xr:uid="{B66AD609-989D-4CB0-BBFD-5B9F6F7C78B3}"/>
    <cellStyle name="Calculation 4 4 10 4" xfId="34025" xr:uid="{C68BBA4C-1825-42A5-A10B-C36D033DC1A0}"/>
    <cellStyle name="Calculation 4 4 11" xfId="9123" xr:uid="{D0A112B6-5FAA-4657-943F-44D01D779473}"/>
    <cellStyle name="Calculation 4 4 11 2" xfId="18112" xr:uid="{B5132F49-3C64-4248-8256-F5E0B53BF672}"/>
    <cellStyle name="Calculation 4 4 11 2 2" xfId="27260" xr:uid="{EB74035B-37CE-48A8-846E-53390E9F1F2B}"/>
    <cellStyle name="Calculation 4 4 11 3" xfId="41580" xr:uid="{14BB6F2A-28FA-48C3-9492-C0CE203D4939}"/>
    <cellStyle name="Calculation 4 4 12" xfId="9798" xr:uid="{6F6B9538-2C7E-473C-8CB4-FFDD96794EAC}"/>
    <cellStyle name="Calculation 4 4 12 2" xfId="18787" xr:uid="{B53413F8-CFD3-46DC-AA93-EDC678F68C54}"/>
    <cellStyle name="Calculation 4 4 12 2 2" xfId="28513" xr:uid="{AD7902D6-6677-4E6B-AB8F-42E4012BE7EE}"/>
    <cellStyle name="Calculation 4 4 12 3" xfId="44057" xr:uid="{5F68EF91-CD4D-4389-A687-6DF1D4CC8989}"/>
    <cellStyle name="Calculation 4 4 13" xfId="2245" xr:uid="{CEB3297E-B114-4E06-BF78-FD0F28484800}"/>
    <cellStyle name="Calculation 4 4 13 2" xfId="38070" xr:uid="{975F1B9B-5690-4513-BFB3-F6EA64C8D870}"/>
    <cellStyle name="Calculation 4 4 14" xfId="13154" xr:uid="{E30C5F74-4A40-4425-9E29-D667CCDFD1F1}"/>
    <cellStyle name="Calculation 4 4 14 2" xfId="36858" xr:uid="{1F863DDD-83A7-4D2D-BC27-267C509A9F1F}"/>
    <cellStyle name="Calculation 4 4 15" xfId="26183" xr:uid="{BC4636FF-7475-4AA2-A592-341138FCB655}"/>
    <cellStyle name="Calculation 4 4 16" xfId="44316" xr:uid="{297748CE-F756-4D0D-972B-F2A9DC749A2C}"/>
    <cellStyle name="Calculation 4 4 17" xfId="45607" xr:uid="{E7A18B6B-03F9-43D4-86B3-CFF0F49C6B96}"/>
    <cellStyle name="Calculation 4 4 2" xfId="377" xr:uid="{094CD98D-B891-4909-B805-08AF6A2874CA}"/>
    <cellStyle name="Calculation 4 4 2 10" xfId="9248" xr:uid="{2E7A97EF-9688-46CB-BA59-418BE432F579}"/>
    <cellStyle name="Calculation 4 4 2 10 2" xfId="18237" xr:uid="{E66DC88E-9AB8-4716-A16E-D2D189D36E7C}"/>
    <cellStyle name="Calculation 4 4 2 10 2 2" xfId="34983" xr:uid="{DA93D910-7075-4729-AB09-E7EA702CF762}"/>
    <cellStyle name="Calculation 4 4 2 10 3" xfId="37391" xr:uid="{4FAB0A2D-F51C-4FB2-AB2C-77F030BC1639}"/>
    <cellStyle name="Calculation 4 4 2 11" xfId="9796" xr:uid="{4515EF9A-33F9-4843-9F12-397EE20399EC}"/>
    <cellStyle name="Calculation 4 4 2 11 2" xfId="18785" xr:uid="{D4498DAC-2CB4-4BE1-84D0-031DFCDE955E}"/>
    <cellStyle name="Calculation 4 4 2 11 2 2" xfId="31974" xr:uid="{3294C353-FF70-426B-8706-2E8FF3B2D1D4}"/>
    <cellStyle name="Calculation 4 4 2 11 3" xfId="26661" xr:uid="{4804A06C-687E-4012-91B8-706F968D9A29}"/>
    <cellStyle name="Calculation 4 4 2 12" xfId="2383" xr:uid="{CE32C43A-AF95-4AFE-8CAE-127067927618}"/>
    <cellStyle name="Calculation 4 4 2 12 2" xfId="24471" xr:uid="{0F03780A-247E-4856-9118-B21F26ED3A00}"/>
    <cellStyle name="Calculation 4 4 2 13" xfId="13292" xr:uid="{97768F3F-F6AE-4E25-98AC-47924D9D7455}"/>
    <cellStyle name="Calculation 4 4 2 13 2" xfId="26750" xr:uid="{7CD3CD11-01DF-45B7-ABE4-A8CC76391B44}"/>
    <cellStyle name="Calculation 4 4 2 14" xfId="34315" xr:uid="{436E54E5-E6AE-454E-A8C4-9732859F6B90}"/>
    <cellStyle name="Calculation 4 4 2 15" xfId="46119" xr:uid="{B6D2C3DB-0C84-48FC-B24F-0D9DCC75F60E}"/>
    <cellStyle name="Calculation 4 4 2 2" xfId="726" xr:uid="{AEDC4AAD-5A73-4520-BE91-D6A784E93680}"/>
    <cellStyle name="Calculation 4 4 2 2 2" xfId="5102" xr:uid="{66D5AA9D-885A-4B0B-B747-0499D30C6E6B}"/>
    <cellStyle name="Calculation 4 4 2 2 2 2" xfId="7688" xr:uid="{E74F7E29-45D2-4E45-92BB-C09D18D4643F}"/>
    <cellStyle name="Calculation 4 4 2 2 2 2 2" xfId="16677" xr:uid="{821F0B0D-C66A-4D65-B5D9-1802D6D23D78}"/>
    <cellStyle name="Calculation 4 4 2 2 2 2 2 2" xfId="39211" xr:uid="{E278619A-7B9F-4F6F-9DD6-C1923BB710A0}"/>
    <cellStyle name="Calculation 4 4 2 2 2 2 3" xfId="36054" xr:uid="{1B1746AE-E8C0-4ED1-B5EA-C50BE5138EB0}"/>
    <cellStyle name="Calculation 4 4 2 2 2 3" xfId="10325" xr:uid="{0325B322-9562-4E34-B51B-8234FC52E72D}"/>
    <cellStyle name="Calculation 4 4 2 2 2 3 2" xfId="19314" xr:uid="{708FA9CB-2209-4A30-A1CC-1C10D1514443}"/>
    <cellStyle name="Calculation 4 4 2 2 2 3 2 2" xfId="42324" xr:uid="{F86F0E3E-D99B-4C70-B84D-0C87E0CBF238}"/>
    <cellStyle name="Calculation 4 4 2 2 2 3 3" xfId="34955" xr:uid="{BAEB9AE2-74BF-4CDE-8F6C-7FF7828E25DF}"/>
    <cellStyle name="Calculation 4 4 2 2 2 4" xfId="14091" xr:uid="{5DEEB114-D192-496C-8AA8-D8F2D7D20D61}"/>
    <cellStyle name="Calculation 4 4 2 2 2 4 2" xfId="27293" xr:uid="{FD54DF25-6DED-4789-A7A5-63C1FECB751F}"/>
    <cellStyle name="Calculation 4 4 2 2 2 5" xfId="23740" xr:uid="{B9BCEAB7-8E57-4B98-9423-6E82B77F2DEF}"/>
    <cellStyle name="Calculation 4 4 2 2 2 6" xfId="56395" xr:uid="{1832E37B-CCFC-4A4A-807E-305EA2EFF5B2}"/>
    <cellStyle name="Calculation 4 4 2 2 3" xfId="3163" xr:uid="{A6D64240-206D-4801-9F15-E976F652E0B2}"/>
    <cellStyle name="Calculation 4 4 2 2 3 2" xfId="34292" xr:uid="{DC4CEA67-AEE4-46DA-ABCE-D60346DD0A54}"/>
    <cellStyle name="Calculation 4 4 2 2 4" xfId="27959" xr:uid="{0621424B-9C97-4F34-8B9C-6713D7EB0D05}"/>
    <cellStyle name="Calculation 4 4 2 2 5" xfId="49613" xr:uid="{518FE7E3-C762-4905-A3AF-CAF2A6DFD5F3}"/>
    <cellStyle name="Calculation 4 4 2 3" xfId="1071" xr:uid="{3A9B5B9B-A6EF-4908-BF05-D92270ED2E6C}"/>
    <cellStyle name="Calculation 4 4 2 3 2" xfId="5423" xr:uid="{3305AE6F-5F4B-4BED-BEB0-206D2311976E}"/>
    <cellStyle name="Calculation 4 4 2 3 2 2" xfId="8009" xr:uid="{2BCAE06C-426F-4E88-A282-3348D8A85380}"/>
    <cellStyle name="Calculation 4 4 2 3 2 2 2" xfId="16998" xr:uid="{D40D0BB9-4C03-4FC1-8AA3-547F58FC27E7}"/>
    <cellStyle name="Calculation 4 4 2 3 2 2 2 2" xfId="29409" xr:uid="{88F9FC3C-AE9D-4378-97EA-18B4E2041D80}"/>
    <cellStyle name="Calculation 4 4 2 3 2 2 3" xfId="43307" xr:uid="{E29BD2D4-8363-45EF-85A5-2E4DF072819A}"/>
    <cellStyle name="Calculation 4 4 2 3 2 3" xfId="10646" xr:uid="{D206D250-EFEC-4469-B08A-026F2D7B363F}"/>
    <cellStyle name="Calculation 4 4 2 3 2 3 2" xfId="19635" xr:uid="{8BF45E8C-BA7C-4161-9011-CF2E3139B94E}"/>
    <cellStyle name="Calculation 4 4 2 3 2 3 2 2" xfId="37365" xr:uid="{A76234D1-7E6E-4C9B-8256-290AD2388587}"/>
    <cellStyle name="Calculation 4 4 2 3 2 3 3" xfId="38940" xr:uid="{068F6488-D8D4-4560-9D68-CB218662F146}"/>
    <cellStyle name="Calculation 4 4 2 3 2 4" xfId="14412" xr:uid="{66890FFA-4993-40C2-A756-EA911D3704B0}"/>
    <cellStyle name="Calculation 4 4 2 3 2 4 2" xfId="41448" xr:uid="{B3496A70-714B-4A1C-A908-6281E66EB77C}"/>
    <cellStyle name="Calculation 4 4 2 3 2 5" xfId="38386" xr:uid="{76DE1B06-F560-4518-AF8E-DE1FF28FA963}"/>
    <cellStyle name="Calculation 4 4 2 3 2 6" xfId="58165" xr:uid="{90C373AC-4F7F-4900-9480-033E425FF86A}"/>
    <cellStyle name="Calculation 4 4 2 3 3" xfId="3508" xr:uid="{A9C260AA-7955-44EE-9492-0380A22CFE34}"/>
    <cellStyle name="Calculation 4 4 2 3 3 2" xfId="38972" xr:uid="{52FF2802-975D-4326-851D-01BEAD1F0AC6}"/>
    <cellStyle name="Calculation 4 4 2 3 4" xfId="41554" xr:uid="{46DF649B-3756-486E-BF4A-B79767AC8A45}"/>
    <cellStyle name="Calculation 4 4 2 3 5" xfId="51383" xr:uid="{2DA25269-1C67-4A12-8764-C6243495884C}"/>
    <cellStyle name="Calculation 4 4 2 4" xfId="1415" xr:uid="{7A44E2C1-6705-497B-AC2E-4E1A3E901852}"/>
    <cellStyle name="Calculation 4 4 2 4 2" xfId="5760" xr:uid="{62747802-BFF0-4935-AB13-B63933584185}"/>
    <cellStyle name="Calculation 4 4 2 4 2 2" xfId="8346" xr:uid="{129D877C-0EF6-4161-B708-34F6097CC36C}"/>
    <cellStyle name="Calculation 4 4 2 4 2 2 2" xfId="17335" xr:uid="{5D0E6E60-DB05-4B21-9CB8-5C543786EBF6}"/>
    <cellStyle name="Calculation 4 4 2 4 2 2 2 2" xfId="26633" xr:uid="{D63856B3-E4CF-4642-AC12-3441E0287EDC}"/>
    <cellStyle name="Calculation 4 4 2 4 2 2 3" xfId="36333" xr:uid="{F53EFB75-B9E3-41DD-9E80-0F4B038545E7}"/>
    <cellStyle name="Calculation 4 4 2 4 2 3" xfId="10983" xr:uid="{08272266-2ED3-4042-A901-BC2ED74EAF20}"/>
    <cellStyle name="Calculation 4 4 2 4 2 3 2" xfId="19972" xr:uid="{C4BAE59C-0CD1-4F13-9863-9FFCF28B4EE7}"/>
    <cellStyle name="Calculation 4 4 2 4 2 3 2 2" xfId="32362" xr:uid="{7B353203-941A-41E1-A9E6-DEFDEC0E9FB5}"/>
    <cellStyle name="Calculation 4 4 2 4 2 3 3" xfId="38779" xr:uid="{4EDDE175-1864-4240-90A4-E7F7B61105CD}"/>
    <cellStyle name="Calculation 4 4 2 4 2 4" xfId="14749" xr:uid="{C7C331CB-384F-4257-BFF7-16ECB7669326}"/>
    <cellStyle name="Calculation 4 4 2 4 2 4 2" xfId="29220" xr:uid="{380F5DBF-016C-4829-A017-EDB0F5ED9186}"/>
    <cellStyle name="Calculation 4 4 2 4 2 5" xfId="42644" xr:uid="{A09D0C24-8333-4FF4-B3A1-536AD4993E88}"/>
    <cellStyle name="Calculation 4 4 2 4 2 6" xfId="54537" xr:uid="{8E547F37-6CEF-4784-B99D-46E15636BD53}"/>
    <cellStyle name="Calculation 4 4 2 4 3" xfId="3852" xr:uid="{F7C541EE-6359-4106-AEF3-FE08C2A8272A}"/>
    <cellStyle name="Calculation 4 4 2 4 3 2" xfId="32654" xr:uid="{BFB20FB4-134F-4830-95A7-4BDD3531C2F0}"/>
    <cellStyle name="Calculation 4 4 2 4 4" xfId="30617" xr:uid="{D8551DB5-2EB8-4D15-BB6C-D09086A4EB25}"/>
    <cellStyle name="Calculation 4 4 2 4 5" xfId="47730" xr:uid="{A510A4A3-E371-43C7-A889-ED4B1E418744}"/>
    <cellStyle name="Calculation 4 4 2 5" xfId="1318" xr:uid="{DC7CB20C-46F0-418D-AAEF-CFD55C776D09}"/>
    <cellStyle name="Calculation 4 4 2 5 2" xfId="5663" xr:uid="{1D1DDCDA-AC65-4E0B-868C-2B888989B65B}"/>
    <cellStyle name="Calculation 4 4 2 5 2 2" xfId="8249" xr:uid="{92B24064-FD08-4216-B2B4-7CEF444B7F8E}"/>
    <cellStyle name="Calculation 4 4 2 5 2 2 2" xfId="17238" xr:uid="{B39160C5-93FC-4687-8C14-B144DBE21C0C}"/>
    <cellStyle name="Calculation 4 4 2 5 2 2 2 2" xfId="28935" xr:uid="{A4F91FC9-6A69-4705-A93A-EC4518AD8ED4}"/>
    <cellStyle name="Calculation 4 4 2 5 2 2 3" xfId="29756" xr:uid="{A9A44369-D533-4C47-8BBF-CC4AED775BAA}"/>
    <cellStyle name="Calculation 4 4 2 5 2 3" xfId="10886" xr:uid="{42F1199F-BD17-4134-9A0E-8FD58504AE01}"/>
    <cellStyle name="Calculation 4 4 2 5 2 3 2" xfId="19875" xr:uid="{5690121B-235F-4A47-A5C1-3D906C4D89EC}"/>
    <cellStyle name="Calculation 4 4 2 5 2 3 2 2" xfId="32621" xr:uid="{5DA2F839-FE66-431E-AA3F-CFDD9EBDA30F}"/>
    <cellStyle name="Calculation 4 4 2 5 2 3 3" xfId="34499" xr:uid="{2CF74E09-1208-4808-AE8B-34C57AE3FDE9}"/>
    <cellStyle name="Calculation 4 4 2 5 2 4" xfId="14652" xr:uid="{498FE798-538F-4432-A121-F3081587E8B9}"/>
    <cellStyle name="Calculation 4 4 2 5 2 4 2" xfId="41279" xr:uid="{759736D7-D868-40F5-BA44-69CF791FD783}"/>
    <cellStyle name="Calculation 4 4 2 5 2 5" xfId="27060" xr:uid="{298BA7A6-089E-43AF-8FE6-DAB0B20FC03E}"/>
    <cellStyle name="Calculation 4 4 2 5 3" xfId="3755" xr:uid="{1BB2F208-5811-40A4-907D-FDFD9BA3A805}"/>
    <cellStyle name="Calculation 4 4 2 5 3 2" xfId="39497" xr:uid="{22D82BA0-FAE6-4965-B7E2-A690EC12480A}"/>
    <cellStyle name="Calculation 4 4 2 5 4" xfId="23657" xr:uid="{A661C970-548A-4667-8428-A4A064A1EBBD}"/>
    <cellStyle name="Calculation 4 4 2 5 5" xfId="52958" xr:uid="{0193C10D-5464-46DC-AE88-C8C051BE9046}"/>
    <cellStyle name="Calculation 4 4 2 6" xfId="2034" xr:uid="{272ADCDD-A2B5-458F-A89F-432C2D282301}"/>
    <cellStyle name="Calculation 4 4 2 6 2" xfId="6342" xr:uid="{617BA891-B528-46E8-BC78-C9B2E373CF44}"/>
    <cellStyle name="Calculation 4 4 2 6 2 2" xfId="8928" xr:uid="{3F177595-132F-4203-B8CB-F394E132C728}"/>
    <cellStyle name="Calculation 4 4 2 6 2 2 2" xfId="17917" xr:uid="{051D7379-0582-4173-B5FC-B929ECFF295A}"/>
    <cellStyle name="Calculation 4 4 2 6 2 2 2 2" xfId="36701" xr:uid="{2C9C7A4C-FBF3-4C88-96C4-C1921F46E4B9}"/>
    <cellStyle name="Calculation 4 4 2 6 2 2 3" xfId="28250" xr:uid="{01AD96E1-7B73-4160-ADEB-5B189158838F}"/>
    <cellStyle name="Calculation 4 4 2 6 2 3" xfId="11565" xr:uid="{6FB6BB7B-EBCF-4843-A694-82A2D94455FD}"/>
    <cellStyle name="Calculation 4 4 2 6 2 3 2" xfId="20554" xr:uid="{59129F99-377C-46B4-8869-877C96332E34}"/>
    <cellStyle name="Calculation 4 4 2 6 2 3 2 2" xfId="40124" xr:uid="{2FBB1E27-21F3-4F82-B809-A261CCEF7CDB}"/>
    <cellStyle name="Calculation 4 4 2 6 2 3 3" xfId="39926" xr:uid="{EFEF8A92-A23D-4AAF-AE8C-CC94CA16BC16}"/>
    <cellStyle name="Calculation 4 4 2 6 2 4" xfId="15331" xr:uid="{39AD72C4-77E3-4B3E-8AE9-BAA7A24D2C9A}"/>
    <cellStyle name="Calculation 4 4 2 6 2 4 2" xfId="23554" xr:uid="{2606836F-4837-495F-8186-17F84F1434F2}"/>
    <cellStyle name="Calculation 4 4 2 6 2 5" xfId="43007" xr:uid="{AAFA1CE1-9D53-48B2-BBAD-6FC0C75962FB}"/>
    <cellStyle name="Calculation 4 4 2 6 3" xfId="4471" xr:uid="{CC934DE8-B58B-4133-B512-241C36798DC8}"/>
    <cellStyle name="Calculation 4 4 2 6 3 2" xfId="27717" xr:uid="{5931F543-D6F9-46C6-85F9-90BEAE6DB074}"/>
    <cellStyle name="Calculation 4 4 2 6 4" xfId="31408" xr:uid="{36D56106-E2E7-43D2-9D9C-A1BCAA81F846}"/>
    <cellStyle name="Calculation 4 4 2 7" xfId="2845" xr:uid="{B6046DCB-720C-4D76-8812-F6A68EE4E9A4}"/>
    <cellStyle name="Calculation 4 4 2 7 2" xfId="6995" xr:uid="{FCC4E322-A15B-44EA-AB1B-ECB4E4DAE8E2}"/>
    <cellStyle name="Calculation 4 4 2 7 2 2" xfId="12124" xr:uid="{8DA6A5F9-5953-45A0-8015-E61A1008C5A8}"/>
    <cellStyle name="Calculation 4 4 2 7 2 2 2" xfId="21113" xr:uid="{475DCB2F-5506-4CED-B277-8BA0B7F1A3EF}"/>
    <cellStyle name="Calculation 4 4 2 7 2 2 2 2" xfId="26060" xr:uid="{E8596C82-7505-4DE3-BDF4-0A4D6449BD94}"/>
    <cellStyle name="Calculation 4 4 2 7 2 2 3" xfId="43195" xr:uid="{F1D233C0-FD06-4E0F-9737-6FC97978C22E}"/>
    <cellStyle name="Calculation 4 4 2 7 2 3" xfId="12938" xr:uid="{EDE4DBDB-619F-4F6E-8B87-129ECEFDF7EE}"/>
    <cellStyle name="Calculation 4 4 2 7 2 3 2" xfId="21927" xr:uid="{8CB514AD-4554-4ABC-8814-D27ED33FD0D3}"/>
    <cellStyle name="Calculation 4 4 2 7 2 3 2 2" xfId="40351" xr:uid="{AD6067FD-B0D0-4F03-A999-B5F9AF001011}"/>
    <cellStyle name="Calculation 4 4 2 7 2 3 3" xfId="32848" xr:uid="{D5DD6C4C-DC81-4B53-9058-44D342C2FAA7}"/>
    <cellStyle name="Calculation 4 4 2 7 2 4" xfId="15984" xr:uid="{0D484493-59DF-4CA3-A044-387DEF5C6A25}"/>
    <cellStyle name="Calculation 4 4 2 7 2 4 2" xfId="25182" xr:uid="{0317D690-6A9D-4D37-91FA-B166FE457029}"/>
    <cellStyle name="Calculation 4 4 2 7 2 5" xfId="30335" xr:uid="{0D616B2C-CF55-4A91-BE85-69C31F1FE2B3}"/>
    <cellStyle name="Calculation 4 4 2 7 3" xfId="9558" xr:uid="{149DDB88-C058-4417-AC32-80710D8BB111}"/>
    <cellStyle name="Calculation 4 4 2 7 3 2" xfId="18547" xr:uid="{FBF39BA6-F7B2-452E-86B5-1205BA3640FC}"/>
    <cellStyle name="Calculation 4 4 2 7 3 2 2" xfId="35217" xr:uid="{4EFAAAA1-84AB-49D3-B2AE-D8BB24F82090}"/>
    <cellStyle name="Calculation 4 4 2 7 3 3" xfId="26870" xr:uid="{EF5BCED2-D75F-411C-88D4-273929D38DBB}"/>
    <cellStyle name="Calculation 4 4 2 7 4" xfId="32709" xr:uid="{DD6A40D8-675B-4381-9A41-EDE3ED2D121C}"/>
    <cellStyle name="Calculation 4 4 2 8" xfId="4778" xr:uid="{660B8390-BDEE-49CF-B37C-463E3840D412}"/>
    <cellStyle name="Calculation 4 4 2 8 2" xfId="7364" xr:uid="{7D7EB4FB-9F6F-4872-9044-BE9B12042DB3}"/>
    <cellStyle name="Calculation 4 4 2 8 2 2" xfId="16353" xr:uid="{1A1E0C7D-FDE4-4C3C-949E-0B7CAEB3FED5}"/>
    <cellStyle name="Calculation 4 4 2 8 2 2 2" xfId="41782" xr:uid="{D04841C8-A1EB-4095-A62A-C768232B594A}"/>
    <cellStyle name="Calculation 4 4 2 8 2 3" xfId="40711" xr:uid="{52A97CEE-8249-4EFF-A71B-4E45FFBB47BD}"/>
    <cellStyle name="Calculation 4 4 2 8 3" xfId="10001" xr:uid="{210B30B6-2B1D-4C50-A722-2620AAE252D1}"/>
    <cellStyle name="Calculation 4 4 2 8 3 2" xfId="18990" xr:uid="{B326F698-96E0-4D69-8A83-C20B9BB16078}"/>
    <cellStyle name="Calculation 4 4 2 8 3 2 2" xfId="43102" xr:uid="{1CFF9BA4-6115-4EBD-9EC6-9DDE584B5EEA}"/>
    <cellStyle name="Calculation 4 4 2 8 3 3" xfId="34959" xr:uid="{13E43162-E124-4CA8-BCEA-120B27892308}"/>
    <cellStyle name="Calculation 4 4 2 8 4" xfId="13767" xr:uid="{A541413E-ECF8-41C6-BED8-0A58DB3815FA}"/>
    <cellStyle name="Calculation 4 4 2 8 4 2" xfId="38031" xr:uid="{FF055728-BF8A-47A6-9F64-C83A74974AF9}"/>
    <cellStyle name="Calculation 4 4 2 8 5" xfId="27870" xr:uid="{F0BE65C6-BB90-4424-B518-25763D964601}"/>
    <cellStyle name="Calculation 4 4 2 9" xfId="6679" xr:uid="{B5158660-4086-4251-B7E6-8958FD7E85A4}"/>
    <cellStyle name="Calculation 4 4 2 9 2" xfId="11885" xr:uid="{C573D955-92E5-4266-A738-70933F0BD78F}"/>
    <cellStyle name="Calculation 4 4 2 9 2 2" xfId="20874" xr:uid="{58D7630C-B8E1-4FEB-8BE3-446EB3F1D429}"/>
    <cellStyle name="Calculation 4 4 2 9 2 2 2" xfId="32440" xr:uid="{D7E4F7A2-AD16-42F3-858C-469A8068FE60}"/>
    <cellStyle name="Calculation 4 4 2 9 2 3" xfId="41625" xr:uid="{F12B0EBA-13DF-485E-9E39-14AF86B55C1F}"/>
    <cellStyle name="Calculation 4 4 2 9 3" xfId="15668" xr:uid="{3AD6074F-5E87-462F-A62C-CB08FB01AFCC}"/>
    <cellStyle name="Calculation 4 4 2 9 3 2" xfId="30783" xr:uid="{28663B5E-4D29-4A28-9BDA-365B15675270}"/>
    <cellStyle name="Calculation 4 4 2 9 4" xfId="28270" xr:uid="{789F4A74-CA94-4712-B34A-8EDB4AFB7F14}"/>
    <cellStyle name="Calculation 4 4 3" xfId="588" xr:uid="{86F3547F-6A94-4993-89B6-3F5F813EA63C}"/>
    <cellStyle name="Calculation 4 4 3 2" xfId="4977" xr:uid="{3F52D82F-DA9C-42E2-A67B-59C6F375D170}"/>
    <cellStyle name="Calculation 4 4 3 2 2" xfId="7563" xr:uid="{D157D9A0-3724-408D-BC79-4071F50BC09A}"/>
    <cellStyle name="Calculation 4 4 3 2 2 2" xfId="16552" xr:uid="{52D038E8-7BDF-419A-A45D-D4986FDB9AD9}"/>
    <cellStyle name="Calculation 4 4 3 2 2 2 2" xfId="30098" xr:uid="{6005A16E-3B98-4D4B-8CF4-1C79671AEEC5}"/>
    <cellStyle name="Calculation 4 4 3 2 2 3" xfId="37065" xr:uid="{EDE4F272-AC56-40B7-9B5A-CB2C6237118A}"/>
    <cellStyle name="Calculation 4 4 3 2 2 4" xfId="56800" xr:uid="{D38E0419-5D4F-455A-91A7-FC26B46D725E}"/>
    <cellStyle name="Calculation 4 4 3 2 3" xfId="10200" xr:uid="{44B89633-8883-4055-AD60-C62BAC2D6394}"/>
    <cellStyle name="Calculation 4 4 3 2 3 2" xfId="19189" xr:uid="{52BA2B0A-60EF-4174-BD1D-DBF7DE9CEEF8}"/>
    <cellStyle name="Calculation 4 4 3 2 3 2 2" xfId="32994" xr:uid="{852D06D4-951E-4B73-A4FC-821F9F39DC1D}"/>
    <cellStyle name="Calculation 4 4 3 2 3 3" xfId="22489" xr:uid="{E6871A0A-E5E4-4132-80F8-E97113D7944D}"/>
    <cellStyle name="Calculation 4 4 3 2 4" xfId="13966" xr:uid="{193E6676-6814-48B1-9811-7C0BD3AF46F0}"/>
    <cellStyle name="Calculation 4 4 3 2 4 2" xfId="29327" xr:uid="{C3D5D2B9-E672-4D5B-8E2D-A42E8BD901CB}"/>
    <cellStyle name="Calculation 4 4 3 2 5" xfId="35589" xr:uid="{124030EA-9CE0-4D5B-A5F2-61447C2ADDC4}"/>
    <cellStyle name="Calculation 4 4 3 2 6" xfId="50018" xr:uid="{C7B77472-36C7-4870-A5E1-AF2ABC7A960B}"/>
    <cellStyle name="Calculation 4 4 3 3" xfId="3025" xr:uid="{F24B3B2D-0E67-44D3-8976-FBFB79E20BAC}"/>
    <cellStyle name="Calculation 4 4 3 3 2" xfId="26606" xr:uid="{E63EC962-FFB2-4FB1-9E50-F8EEE7B56392}"/>
    <cellStyle name="Calculation 4 4 3 3 2 2" xfId="58315" xr:uid="{1FC327E0-9D66-4259-BC99-A8DC15A32287}"/>
    <cellStyle name="Calculation 4 4 3 3 3" xfId="51533" xr:uid="{854305B2-A26C-4E1E-AF25-3C5CAFD32AEC}"/>
    <cellStyle name="Calculation 4 4 3 4" xfId="22709" xr:uid="{7FC90AEC-F15B-4785-A72E-7CF7C5425D09}"/>
    <cellStyle name="Calculation 4 4 3 4 2" xfId="54927" xr:uid="{7A731629-BFFD-4F5B-91C6-393D6DA9D041}"/>
    <cellStyle name="Calculation 4 4 3 4 3" xfId="48135" xr:uid="{10E0E9B3-E238-4C1E-B4C9-63A75DB1DDD3}"/>
    <cellStyle name="Calculation 4 4 3 5" xfId="53227" xr:uid="{A2AEB3E3-DDE4-4B86-97FF-D74C730EC1AE}"/>
    <cellStyle name="Calculation 4 4 3 6" xfId="46521" xr:uid="{42CA6CE0-2FF7-4FA6-B3B4-EDF4192D9059}"/>
    <cellStyle name="Calculation 4 4 4" xfId="933" xr:uid="{6A7A28FC-74E5-48DB-94E0-6FFC239F5484}"/>
    <cellStyle name="Calculation 4 4 4 2" xfId="5298" xr:uid="{362CB5D2-EFE8-4BAC-937F-F1D10463AB0B}"/>
    <cellStyle name="Calculation 4 4 4 2 2" xfId="7884" xr:uid="{2DA66440-DFF8-4F02-A3CF-670B2171BAB8}"/>
    <cellStyle name="Calculation 4 4 4 2 2 2" xfId="16873" xr:uid="{E58FA299-A343-4231-A169-9C30C9A7D938}"/>
    <cellStyle name="Calculation 4 4 4 2 2 2 2" xfId="35415" xr:uid="{2DC750DE-56CC-4E6D-878B-8C6FF2A516B8}"/>
    <cellStyle name="Calculation 4 4 4 2 2 3" xfId="33979" xr:uid="{60B4B45A-92CB-4599-8206-F4349D7206B1}"/>
    <cellStyle name="Calculation 4 4 4 2 3" xfId="10521" xr:uid="{71687392-699C-4951-AC46-B0344CA30786}"/>
    <cellStyle name="Calculation 4 4 4 2 3 2" xfId="19510" xr:uid="{7C170166-73BF-49D6-BC8B-5B1DD0BE2BA2}"/>
    <cellStyle name="Calculation 4 4 4 2 3 2 2" xfId="38641" xr:uid="{0148301B-66C7-4196-9C95-7A99EF29E0E5}"/>
    <cellStyle name="Calculation 4 4 4 2 3 3" xfId="26785" xr:uid="{E877E74F-4666-4F06-ACF3-49B9BA0FA494}"/>
    <cellStyle name="Calculation 4 4 4 2 4" xfId="14287" xr:uid="{29308D2A-E794-41E3-8AF1-131CD0F16692}"/>
    <cellStyle name="Calculation 4 4 4 2 4 2" xfId="27931" xr:uid="{076B896C-B206-4CB5-8A43-7F022D9C7CE4}"/>
    <cellStyle name="Calculation 4 4 4 2 5" xfId="43728" xr:uid="{1ADB744D-7896-4310-B670-79BA3E64F089}"/>
    <cellStyle name="Calculation 4 4 4 2 6" xfId="55923" xr:uid="{D68E8973-76BD-45D4-BC9B-96A13D09F5AA}"/>
    <cellStyle name="Calculation 4 4 4 3" xfId="3370" xr:uid="{DF02EFE3-E812-49B3-A4AE-DA31B316B5DB}"/>
    <cellStyle name="Calculation 4 4 4 3 2" xfId="36778" xr:uid="{F98C203A-8AF6-439F-9602-36AE839DAC29}"/>
    <cellStyle name="Calculation 4 4 4 4" xfId="33065" xr:uid="{6C2BFD2D-2482-418B-8CCA-19978CF08E29}"/>
    <cellStyle name="Calculation 4 4 4 5" xfId="49141" xr:uid="{5E96AAA7-920C-4213-BB53-0B39F50688F9}"/>
    <cellStyle name="Calculation 4 4 5" xfId="1277" xr:uid="{9EE96815-29FE-4B75-8431-88F01F0D1194}"/>
    <cellStyle name="Calculation 4 4 5 2" xfId="5622" xr:uid="{28A06C3F-FB1F-45B3-B35D-E60C03150792}"/>
    <cellStyle name="Calculation 4 4 5 2 2" xfId="8208" xr:uid="{0DDBABAC-15EE-4D49-AAC7-DC919B877207}"/>
    <cellStyle name="Calculation 4 4 5 2 2 2" xfId="17197" xr:uid="{19029EE7-AD30-4CA5-AE3B-A4E0F70DD4F1}"/>
    <cellStyle name="Calculation 4 4 5 2 2 2 2" xfId="39777" xr:uid="{A0C14C09-262E-4DA7-8DB3-2A81A103CD3A}"/>
    <cellStyle name="Calculation 4 4 5 2 2 3" xfId="43591" xr:uid="{808E3E13-17A9-4ADA-BE54-B58BC3247AAA}"/>
    <cellStyle name="Calculation 4 4 5 2 3" xfId="10845" xr:uid="{E4C8CF5E-0E5D-4111-AA5D-1DBA4F7F0FC3}"/>
    <cellStyle name="Calculation 4 4 5 2 3 2" xfId="19834" xr:uid="{4847D09D-EEE7-4EEC-9477-771169BE16B1}"/>
    <cellStyle name="Calculation 4 4 5 2 3 2 2" xfId="40609" xr:uid="{98F944E1-8027-4319-B181-86BA8287B67B}"/>
    <cellStyle name="Calculation 4 4 5 2 3 3" xfId="31095" xr:uid="{FD08CBCB-7700-4A34-8D89-6569620446A5}"/>
    <cellStyle name="Calculation 4 4 5 2 4" xfId="14611" xr:uid="{0858FF17-7D6B-4918-82B1-923DC15C45AC}"/>
    <cellStyle name="Calculation 4 4 5 2 4 2" xfId="30229" xr:uid="{79EE3ABE-E07D-458B-BC8C-30990272055D}"/>
    <cellStyle name="Calculation 4 4 5 2 5" xfId="26179" xr:uid="{A3261BD8-3C19-475A-8AAB-6D8FEBB7D532}"/>
    <cellStyle name="Calculation 4 4 5 2 6" xfId="58764" xr:uid="{0CF94CC1-CDB9-4308-AF3B-CBFCFD0D5C59}"/>
    <cellStyle name="Calculation 4 4 5 3" xfId="3714" xr:uid="{D5B9B274-6CBC-465E-B8AC-B51CDD9B00F4}"/>
    <cellStyle name="Calculation 4 4 5 3 2" xfId="33707" xr:uid="{AFB49997-6B00-4C0A-9B54-4E121AAA648E}"/>
    <cellStyle name="Calculation 4 4 5 4" xfId="40403" xr:uid="{0B471CBC-E668-4A8B-8BFA-8517ACBD8447}"/>
    <cellStyle name="Calculation 4 4 5 5" xfId="51983" xr:uid="{F7A70A10-FC60-479E-8863-48CD058C5562}"/>
    <cellStyle name="Calculation 4 4 6" xfId="1690" xr:uid="{466B6CDB-C9DE-49C8-8CD5-61AE607BDA09}"/>
    <cellStyle name="Calculation 4 4 6 2" xfId="6016" xr:uid="{FF6ACDA3-3F1C-4A45-AED4-6AF022CAE44C}"/>
    <cellStyle name="Calculation 4 4 6 2 2" xfId="8602" xr:uid="{2D2341D0-1CD8-47DA-885D-E6CD4C81B32D}"/>
    <cellStyle name="Calculation 4 4 6 2 2 2" xfId="17591" xr:uid="{C27E57FC-E141-4707-8DC9-FE1E1532C40C}"/>
    <cellStyle name="Calculation 4 4 6 2 2 2 2" xfId="39577" xr:uid="{37A169E6-49DA-4A61-98B8-1D09FA0DFD32}"/>
    <cellStyle name="Calculation 4 4 6 2 2 3" xfId="24761" xr:uid="{14F6769F-4CBF-42F6-A3B6-BD33DDDA06B3}"/>
    <cellStyle name="Calculation 4 4 6 2 3" xfId="11239" xr:uid="{446D9049-5058-435E-BC7F-91D222E333E3}"/>
    <cellStyle name="Calculation 4 4 6 2 3 2" xfId="20228" xr:uid="{FCE4692F-57A9-4486-AEC1-42598753E66D}"/>
    <cellStyle name="Calculation 4 4 6 2 3 2 2" xfId="28703" xr:uid="{76F62CB5-DE50-4984-969F-F025E074C37A}"/>
    <cellStyle name="Calculation 4 4 6 2 3 3" xfId="42727" xr:uid="{0D0122C3-173F-40FA-8A79-C4FFA483D759}"/>
    <cellStyle name="Calculation 4 4 6 2 4" xfId="15005" xr:uid="{CF27874E-94D9-463F-9EB6-EE2C12E9B82E}"/>
    <cellStyle name="Calculation 4 4 6 2 4 2" xfId="30224" xr:uid="{6BC9A828-AB38-4198-B7D9-86AC31BB5725}"/>
    <cellStyle name="Calculation 4 4 6 2 5" xfId="38651" xr:uid="{38121F50-FD2C-41EC-B97E-3F84311CD9E8}"/>
    <cellStyle name="Calculation 4 4 6 2 6" xfId="54089" xr:uid="{C9152E6E-C7E8-465F-B1BC-867121A7D1BE}"/>
    <cellStyle name="Calculation 4 4 6 3" xfId="4127" xr:uid="{54994B26-7879-431D-A743-D0E755EC3563}"/>
    <cellStyle name="Calculation 4 4 6 3 2" xfId="38810" xr:uid="{9C3241AB-C6DE-4709-B5DB-44973AF72958}"/>
    <cellStyle name="Calculation 4 4 6 4" xfId="28580" xr:uid="{EC1779BD-2CCF-4A37-8F2E-53F3B25AC8E0}"/>
    <cellStyle name="Calculation 4 4 6 5" xfId="47412" xr:uid="{E200E557-8053-4FCE-83AA-1D7880D75580}"/>
    <cellStyle name="Calculation 4 4 7" xfId="1639" xr:uid="{C4F58279-B97D-4677-8CC8-3F743954E8E3}"/>
    <cellStyle name="Calculation 4 4 7 2" xfId="5973" xr:uid="{551B995A-D363-4746-9630-3E0F4554885E}"/>
    <cellStyle name="Calculation 4 4 7 2 2" xfId="8559" xr:uid="{8ECA720D-BEDA-484A-8C84-C64D3AA33147}"/>
    <cellStyle name="Calculation 4 4 7 2 2 2" xfId="17548" xr:uid="{8C59A5D7-9CFC-41D9-BC44-BB0D8978D16E}"/>
    <cellStyle name="Calculation 4 4 7 2 2 2 2" xfId="38112" xr:uid="{FF48C4BB-8C6E-482E-8CA6-A8EC395BBA6A}"/>
    <cellStyle name="Calculation 4 4 7 2 2 3" xfId="30962" xr:uid="{7FA9B4D8-8848-4542-A712-591727F7E489}"/>
    <cellStyle name="Calculation 4 4 7 2 3" xfId="11196" xr:uid="{AE05A1E1-5F71-4493-A1B5-CADF3A4EDCEC}"/>
    <cellStyle name="Calculation 4 4 7 2 3 2" xfId="20185" xr:uid="{FE512B3D-E1B3-49C6-B978-7F58FE3BAA55}"/>
    <cellStyle name="Calculation 4 4 7 2 3 2 2" xfId="22889" xr:uid="{044D72E6-D664-419E-A8F6-08EE0C1A97AD}"/>
    <cellStyle name="Calculation 4 4 7 2 3 3" xfId="44041" xr:uid="{D9993DF8-A29C-44D4-B27F-E9F5F577780A}"/>
    <cellStyle name="Calculation 4 4 7 2 4" xfId="14962" xr:uid="{78876E96-D62E-4C29-A02F-DE36122CBB08}"/>
    <cellStyle name="Calculation 4 4 7 2 4 2" xfId="28910" xr:uid="{41D59486-FBBC-40C2-8DD5-D86DCAF78A09}"/>
    <cellStyle name="Calculation 4 4 7 2 5" xfId="40441" xr:uid="{798D500D-F9EC-4935-B996-B0C8307261E6}"/>
    <cellStyle name="Calculation 4 4 7 3" xfId="4076" xr:uid="{02E204C7-9EEF-4180-9972-7053803F5B3E}"/>
    <cellStyle name="Calculation 4 4 7 3 2" xfId="43569" xr:uid="{55C67722-6ABC-49FF-B4C0-A9EE46B5E6A4}"/>
    <cellStyle name="Calculation 4 4 7 4" xfId="41181" xr:uid="{28F7259A-AC07-400B-A38C-5677F9BEADAB}"/>
    <cellStyle name="Calculation 4 4 7 5" xfId="52695" xr:uid="{F745BBE5-3A9C-47C9-A96A-742145E7465B}"/>
    <cellStyle name="Calculation 4 4 8" xfId="2707" xr:uid="{C8721F6B-BF05-4E1E-8D9D-EA0E453167B4}"/>
    <cellStyle name="Calculation 4 4 8 2" xfId="6897" xr:uid="{32E16EE9-D27E-4120-854C-1E083451DCDE}"/>
    <cellStyle name="Calculation 4 4 8 2 2" xfId="12038" xr:uid="{73D93203-5F8E-407B-BD3B-D6FFE5B6A577}"/>
    <cellStyle name="Calculation 4 4 8 2 2 2" xfId="21027" xr:uid="{D578069A-6EF3-427B-B46A-8B2AFF33E39E}"/>
    <cellStyle name="Calculation 4 4 8 2 2 2 2" xfId="40044" xr:uid="{8DE29F2F-E037-4139-BF15-4EC6F9E510AF}"/>
    <cellStyle name="Calculation 4 4 8 2 2 3" xfId="22890" xr:uid="{E75322FF-9472-460E-9355-89CF255C4F22}"/>
    <cellStyle name="Calculation 4 4 8 2 3" xfId="12858" xr:uid="{01648128-FDCC-4628-9301-87B35316843A}"/>
    <cellStyle name="Calculation 4 4 8 2 3 2" xfId="21847" xr:uid="{A8F77D97-B92D-4BF3-BD99-730819D49D1B}"/>
    <cellStyle name="Calculation 4 4 8 2 3 2 2" xfId="34068" xr:uid="{D206361E-4528-4107-B22E-C92373067B03}"/>
    <cellStyle name="Calculation 4 4 8 2 3 3" xfId="34917" xr:uid="{4834F2E5-1F6E-4D0C-87C3-AF8CDFD691F2}"/>
    <cellStyle name="Calculation 4 4 8 2 4" xfId="15886" xr:uid="{7822379D-BCD9-4713-A9BE-7B5FB4C851E1}"/>
    <cellStyle name="Calculation 4 4 8 2 4 2" xfId="32656" xr:uid="{F264A3AF-8C31-4B9A-85E6-03C8A12AFC7F}"/>
    <cellStyle name="Calculation 4 4 8 2 5" xfId="25294" xr:uid="{EDD37DC1-BC3C-4F5C-866D-088080EDCA6C}"/>
    <cellStyle name="Calculation 4 4 8 3" xfId="9468" xr:uid="{4538C845-EB56-4F22-BE05-61BAF6E68DCB}"/>
    <cellStyle name="Calculation 4 4 8 3 2" xfId="18457" xr:uid="{3D948975-916D-4090-B8B7-84D41EC045AC}"/>
    <cellStyle name="Calculation 4 4 8 3 2 2" xfId="28422" xr:uid="{199605AF-CF38-4C82-8455-0725974C18D4}"/>
    <cellStyle name="Calculation 4 4 8 3 3" xfId="23534" xr:uid="{8C65E65B-88F1-404F-8EE1-F245A5D751C8}"/>
    <cellStyle name="Calculation 4 4 8 4" xfId="27288" xr:uid="{737D6667-E702-414B-AE01-9282DC68CC7B}"/>
    <cellStyle name="Calculation 4 4 9" xfId="4653" xr:uid="{648506E7-55B9-4E4B-83C5-D59F82845808}"/>
    <cellStyle name="Calculation 4 4 9 2" xfId="7239" xr:uid="{BA811359-161B-4B23-8329-7AE40264B9B8}"/>
    <cellStyle name="Calculation 4 4 9 2 2" xfId="16228" xr:uid="{6EC42712-3F54-48B8-8D8B-9BBBEFAC282F}"/>
    <cellStyle name="Calculation 4 4 9 2 2 2" xfId="26850" xr:uid="{A9ACA408-2D14-4E30-864E-AB14F00A9BFB}"/>
    <cellStyle name="Calculation 4 4 9 2 3" xfId="23533" xr:uid="{A2F7D9DF-8C8C-4565-BF8D-161D7E7B8B3D}"/>
    <cellStyle name="Calculation 4 4 9 3" xfId="9876" xr:uid="{51647CF8-A2F8-4D82-A18F-C8AF80C54B15}"/>
    <cellStyle name="Calculation 4 4 9 3 2" xfId="18865" xr:uid="{F5D4E5A6-6259-4D0C-A2C4-610878B75D49}"/>
    <cellStyle name="Calculation 4 4 9 3 2 2" xfId="25891" xr:uid="{BCDF74BE-CC92-4E9C-937E-FF05E2A0CCF3}"/>
    <cellStyle name="Calculation 4 4 9 3 3" xfId="40043" xr:uid="{3EB3EAA7-1562-4554-8A65-FE849125E06B}"/>
    <cellStyle name="Calculation 4 4 9 4" xfId="13642" xr:uid="{1B04C383-CEF5-4660-BB46-82323C339ADA}"/>
    <cellStyle name="Calculation 4 4 9 4 2" xfId="23563" xr:uid="{00C6FA1C-B27B-41E2-B11B-415E3634775A}"/>
    <cellStyle name="Calculation 4 4 9 5" xfId="24677" xr:uid="{EDF8A100-6525-4866-BE45-85F13F864C27}"/>
    <cellStyle name="Calculation 4 5" xfId="219" xr:uid="{4FC9F395-06A3-4A79-B5EC-4D90187FC4F8}"/>
    <cellStyle name="Calculation 4 5 10" xfId="9105" xr:uid="{3C95ED5C-4F48-4368-BAE4-98AB5ABFD0DF}"/>
    <cellStyle name="Calculation 4 5 10 2" xfId="18094" xr:uid="{D12232C9-DAB3-4D41-9E49-5336C9987B68}"/>
    <cellStyle name="Calculation 4 5 10 2 2" xfId="36112" xr:uid="{6810BDA3-0D98-43F6-BF45-D59A9D5FCEA2}"/>
    <cellStyle name="Calculation 4 5 10 3" xfId="28434" xr:uid="{0F82FB36-2DAB-41C3-957C-6C8B34122DBF}"/>
    <cellStyle name="Calculation 4 5 11" xfId="12356" xr:uid="{E2F9E226-4EAC-496F-A35D-B93CA026C2C4}"/>
    <cellStyle name="Calculation 4 5 11 2" xfId="21345" xr:uid="{6F87AA8C-E7A6-40E3-94C5-FF018DC72F85}"/>
    <cellStyle name="Calculation 4 5 11 2 2" xfId="38055" xr:uid="{2F26E587-C4D5-49C3-9E48-6705A2F1F545}"/>
    <cellStyle name="Calculation 4 5 11 3" xfId="29200" xr:uid="{C5932C24-88F0-4019-B30D-A378C3FD29D5}"/>
    <cellStyle name="Calculation 4 5 12" xfId="2225" xr:uid="{51E31505-730D-4FF1-8F71-E1D6D7AE63AE}"/>
    <cellStyle name="Calculation 4 5 12 2" xfId="33146" xr:uid="{AC41FFC0-ED18-4065-BC5D-07342DD10FA5}"/>
    <cellStyle name="Calculation 4 5 13" xfId="13134" xr:uid="{71CB6C30-DB5E-4235-8EC4-AB4CBDBA4546}"/>
    <cellStyle name="Calculation 4 5 13 2" xfId="39792" xr:uid="{196F81AE-6790-4352-B39B-A27DFF43EF54}"/>
    <cellStyle name="Calculation 4 5 14" xfId="41377" xr:uid="{7BF48E0E-0A50-4FB1-B03F-E64553D83911}"/>
    <cellStyle name="Calculation 4 5 15" xfId="44377" xr:uid="{C66348A8-0C1A-4109-9458-CD988D3E9B11}"/>
    <cellStyle name="Calculation 4 5 16" xfId="45580" xr:uid="{A7BE320E-D55A-4748-AA0D-D635D7C4853D}"/>
    <cellStyle name="Calculation 4 5 2" xfId="568" xr:uid="{5D9A3C4E-4B3D-4EA9-95D3-7A5526A81291}"/>
    <cellStyle name="Calculation 4 5 2 2" xfId="4959" xr:uid="{41AB6363-6445-468D-8E98-787AD96249F4}"/>
    <cellStyle name="Calculation 4 5 2 2 2" xfId="7545" xr:uid="{3CEC5FB8-707F-436C-857B-CFAB3C93FE6F}"/>
    <cellStyle name="Calculation 4 5 2 2 2 2" xfId="16534" xr:uid="{19C6EE00-4841-4683-BF29-5026FD72DEC0}"/>
    <cellStyle name="Calculation 4 5 2 2 2 2 2" xfId="39173" xr:uid="{4E468CB9-D7CB-497F-9D3C-C0584E84C009}"/>
    <cellStyle name="Calculation 4 5 2 2 2 3" xfId="27104" xr:uid="{B31126B5-808B-4095-9A1D-62D0779EA0F2}"/>
    <cellStyle name="Calculation 4 5 2 2 2 4" xfId="56368" xr:uid="{B9810BCD-59B9-4C06-947C-961B44FEE28F}"/>
    <cellStyle name="Calculation 4 5 2 2 3" xfId="10182" xr:uid="{769644F7-E821-41CD-9C0E-8093545AB6C0}"/>
    <cellStyle name="Calculation 4 5 2 2 3 2" xfId="19171" xr:uid="{60E58C5C-FF10-4503-B883-08225AE91958}"/>
    <cellStyle name="Calculation 4 5 2 2 3 2 2" xfId="42279" xr:uid="{8C4FA53A-D9CC-4E48-8D8E-55CB450EACAC}"/>
    <cellStyle name="Calculation 4 5 2 2 3 3" xfId="22349" xr:uid="{FA2237D8-5D29-4EA3-B0F4-268675508B42}"/>
    <cellStyle name="Calculation 4 5 2 2 4" xfId="13948" xr:uid="{75597312-4CB4-4B51-A451-D5C42D950E13}"/>
    <cellStyle name="Calculation 4 5 2 2 4 2" xfId="38344" xr:uid="{A56833C2-78D9-46D4-A442-0DEAF16126F1}"/>
    <cellStyle name="Calculation 4 5 2 2 5" xfId="23112" xr:uid="{D0EF6EF7-0565-4FB0-8AA9-04C311112E32}"/>
    <cellStyle name="Calculation 4 5 2 2 6" xfId="49586" xr:uid="{9756CE9B-65F4-4F7D-AA25-88026EC8C287}"/>
    <cellStyle name="Calculation 4 5 2 3" xfId="3005" xr:uid="{C9374E54-3C87-41D5-BCB7-DF1A99B42898}"/>
    <cellStyle name="Calculation 4 5 2 3 2" xfId="38556" xr:uid="{BBA690F9-2391-4FCD-AD83-C36019DE1168}"/>
    <cellStyle name="Calculation 4 5 2 3 2 2" xfId="57630" xr:uid="{D86AE358-11B8-450B-9DC7-F155565C1A6E}"/>
    <cellStyle name="Calculation 4 5 2 3 3" xfId="50848" xr:uid="{AF375F95-8760-4745-AC9E-D840422622C8}"/>
    <cellStyle name="Calculation 4 5 2 4" xfId="34877" xr:uid="{51BCF4CF-CCDB-4324-BCC6-70877B22C665}"/>
    <cellStyle name="Calculation 4 5 2 4 2" xfId="54510" xr:uid="{A4FFF6CE-0D7B-4007-86EA-BA59741994C7}"/>
    <cellStyle name="Calculation 4 5 2 4 3" xfId="47703" xr:uid="{0407B145-2D4F-4B76-818A-78EF9FE48326}"/>
    <cellStyle name="Calculation 4 5 2 5" xfId="52943" xr:uid="{89B92B95-8DCD-4FD8-B4EE-6D6C1728AD70}"/>
    <cellStyle name="Calculation 4 5 2 6" xfId="46092" xr:uid="{A2819952-8D25-41DE-9137-CEEC71B8EDE2}"/>
    <cellStyle name="Calculation 4 5 3" xfId="913" xr:uid="{E0BE2D95-5DD8-4BB5-B257-2D8C51677E52}"/>
    <cellStyle name="Calculation 4 5 3 2" xfId="5280" xr:uid="{DA92CEBE-2627-451D-A46B-B5E2DF3ACB63}"/>
    <cellStyle name="Calculation 4 5 3 2 2" xfId="7866" xr:uid="{7669DF58-9B80-4E44-AE00-2E881434560B}"/>
    <cellStyle name="Calculation 4 5 3 2 2 2" xfId="16855" xr:uid="{4BB359F0-B7E2-4FFC-B318-23124DFE915A}"/>
    <cellStyle name="Calculation 4 5 3 2 2 2 2" xfId="22938" xr:uid="{D100EFC4-B445-435B-A0D3-7666154EA536}"/>
    <cellStyle name="Calculation 4 5 3 2 2 3" xfId="43269" xr:uid="{1A4A46B5-3BAB-408B-A8EC-917123C7394E}"/>
    <cellStyle name="Calculation 4 5 3 2 2 4" xfId="56773" xr:uid="{F4D59459-3BC4-410B-8A62-7D35FD27D913}"/>
    <cellStyle name="Calculation 4 5 3 2 3" xfId="10503" xr:uid="{0C4C1696-C1DD-456E-A948-67501EF0CE83}"/>
    <cellStyle name="Calculation 4 5 3 2 3 2" xfId="19492" xr:uid="{E62C0D4D-471C-4321-AF28-FCFA575A39DD}"/>
    <cellStyle name="Calculation 4 5 3 2 3 2 2" xfId="31064" xr:uid="{6CAF5B49-148C-43AC-A09D-C02B3CF3EAF6}"/>
    <cellStyle name="Calculation 4 5 3 2 3 3" xfId="23932" xr:uid="{A70C9D77-6F49-4775-842B-E820CD0249EB}"/>
    <cellStyle name="Calculation 4 5 3 2 4" xfId="14269" xr:uid="{EFA3656C-CDC6-49A1-86E7-656EA4888155}"/>
    <cellStyle name="Calculation 4 5 3 2 4 2" xfId="35776" xr:uid="{B2647D34-3C41-498F-BD22-DA178147FF46}"/>
    <cellStyle name="Calculation 4 5 3 2 5" xfId="29403" xr:uid="{00CF8573-C4D0-485E-BD92-94EA5F56F77A}"/>
    <cellStyle name="Calculation 4 5 3 2 6" xfId="49991" xr:uid="{DE490291-AAA6-45FA-91E8-AC955BDEB3E4}"/>
    <cellStyle name="Calculation 4 5 3 3" xfId="3350" xr:uid="{50026D1A-2335-440F-A4C8-7C5B30305F4C}"/>
    <cellStyle name="Calculation 4 5 3 3 2" xfId="25258" xr:uid="{8EA5A815-B071-4F74-83EB-1488774A814A}"/>
    <cellStyle name="Calculation 4 5 3 3 2 2" xfId="58164" xr:uid="{30B590AE-8F6A-4F46-9163-A654672F7D6A}"/>
    <cellStyle name="Calculation 4 5 3 3 3" xfId="51382" xr:uid="{6B8377DF-F8A1-4913-9616-18BEE48EEFC8}"/>
    <cellStyle name="Calculation 4 5 3 4" xfId="31692" xr:uid="{01B212EB-0C47-47D2-A35B-E75193CFF760}"/>
    <cellStyle name="Calculation 4 5 3 4 2" xfId="54900" xr:uid="{B05D5229-5A0D-444C-A343-AD26A7165B2B}"/>
    <cellStyle name="Calculation 4 5 3 4 3" xfId="48108" xr:uid="{3AF328CC-B623-41B9-B0EA-8C5616BA4065}"/>
    <cellStyle name="Calculation 4 5 3 5" xfId="53200" xr:uid="{B0DA61A8-8217-4002-9CB4-A287A159DECE}"/>
    <cellStyle name="Calculation 4 5 3 6" xfId="46494" xr:uid="{FE1B3C0E-F9C3-43A9-97F4-FC9A8A10B3EA}"/>
    <cellStyle name="Calculation 4 5 4" xfId="1257" xr:uid="{2763C919-6923-4167-824E-6D8166D97ED3}"/>
    <cellStyle name="Calculation 4 5 4 2" xfId="5602" xr:uid="{95782B0E-2F77-4FDF-82A1-2BEF72CBB651}"/>
    <cellStyle name="Calculation 4 5 4 2 2" xfId="8188" xr:uid="{2A6C6D1B-8BA0-49A7-93A8-4FE62299EDF0}"/>
    <cellStyle name="Calculation 4 5 4 2 2 2" xfId="17177" xr:uid="{C33A3065-8DA4-4ACE-A26A-2C9D363490D5}"/>
    <cellStyle name="Calculation 4 5 4 2 2 2 2" xfId="24314" xr:uid="{92A0B3CD-A677-4FC7-9BB4-91B026278786}"/>
    <cellStyle name="Calculation 4 5 4 2 2 3" xfId="36444" xr:uid="{CADA99AD-7375-4BFC-8630-437452D4C593}"/>
    <cellStyle name="Calculation 4 5 4 2 3" xfId="10825" xr:uid="{0ADC4C8D-A2DA-45E3-9CA6-ED860CE6BB49}"/>
    <cellStyle name="Calculation 4 5 4 2 3 2" xfId="19814" xr:uid="{84FD9D36-CDEB-4E4C-92A4-D7479F7E7348}"/>
    <cellStyle name="Calculation 4 5 4 2 3 2 2" xfId="28642" xr:uid="{02C1C18D-166F-4DD3-992C-E1DD5CDF5092}"/>
    <cellStyle name="Calculation 4 5 4 2 3 3" xfId="27009" xr:uid="{A3A620AA-757B-4A40-91DC-49E3BE0907B6}"/>
    <cellStyle name="Calculation 4 5 4 2 4" xfId="14591" xr:uid="{2365279E-6C8F-4926-8F08-29396E8BE147}"/>
    <cellStyle name="Calculation 4 5 4 2 4 2" xfId="43146" xr:uid="{65AC1479-814A-4D9B-83DF-4CE6DD3D2B91}"/>
    <cellStyle name="Calculation 4 5 4 2 5" xfId="42606" xr:uid="{8A561694-09CF-4557-9882-00F140B2F978}"/>
    <cellStyle name="Calculation 4 5 4 2 6" xfId="55896" xr:uid="{D70F8E61-0A68-4FAC-A1D6-2191E7DEBD58}"/>
    <cellStyle name="Calculation 4 5 4 3" xfId="3694" xr:uid="{770D58F1-A684-4DC5-9D39-3F9B486451DA}"/>
    <cellStyle name="Calculation 4 5 4 3 2" xfId="25591" xr:uid="{2D3C72F9-C9F6-4A7A-84B9-65172D4A88CD}"/>
    <cellStyle name="Calculation 4 5 4 4" xfId="38923" xr:uid="{F2BF38AD-4743-402D-A3C7-B4DE78E31BFE}"/>
    <cellStyle name="Calculation 4 5 4 5" xfId="49114" xr:uid="{50E78E14-F131-4FAC-B373-D833A5D12F79}"/>
    <cellStyle name="Calculation 4 5 5" xfId="1776" xr:uid="{4C546EC2-E518-4526-BA9D-8906A05153B5}"/>
    <cellStyle name="Calculation 4 5 5 2" xfId="6095" xr:uid="{11141B57-F4E5-4B7E-AED2-E4E7DC411CA5}"/>
    <cellStyle name="Calculation 4 5 5 2 2" xfId="8681" xr:uid="{851A09D7-AB16-48AF-B793-FDBAF68FFF65}"/>
    <cellStyle name="Calculation 4 5 5 2 2 2" xfId="17670" xr:uid="{BD937C5D-AC09-4DF1-9D03-E0CFDF47C861}"/>
    <cellStyle name="Calculation 4 5 5 2 2 2 2" xfId="38671" xr:uid="{03955889-1729-4765-A4FC-3CB112ED65E3}"/>
    <cellStyle name="Calculation 4 5 5 2 2 3" xfId="32352" xr:uid="{D862E4AE-9508-46C9-8260-8077E9783340}"/>
    <cellStyle name="Calculation 4 5 5 2 3" xfId="11318" xr:uid="{BEE99A6F-80D5-4F90-86AF-7289505EF610}"/>
    <cellStyle name="Calculation 4 5 5 2 3 2" xfId="20307" xr:uid="{CF882829-4E41-482F-8C0E-65068A0D6C44}"/>
    <cellStyle name="Calculation 4 5 5 2 3 2 2" xfId="23387" xr:uid="{1CAE291F-DB43-43C4-9063-49586578403E}"/>
    <cellStyle name="Calculation 4 5 5 2 3 3" xfId="40521" xr:uid="{4EDF5951-B28B-4FD2-AC55-9433596E77AA}"/>
    <cellStyle name="Calculation 4 5 5 2 4" xfId="15084" xr:uid="{D58E9F58-D32D-455E-B91A-63F94CA802B9}"/>
    <cellStyle name="Calculation 4 5 5 2 4 2" xfId="39034" xr:uid="{ACDC849F-09F3-495C-BD19-E0CD0C6D5B44}"/>
    <cellStyle name="Calculation 4 5 5 2 5" xfId="28192" xr:uid="{C579D092-76CA-4986-9206-3B3A084B7723}"/>
    <cellStyle name="Calculation 4 5 5 2 6" xfId="58214" xr:uid="{63F811EB-1790-41D8-8C62-FDE9A05D3D73}"/>
    <cellStyle name="Calculation 4 5 5 3" xfId="4213" xr:uid="{E56BD79D-A925-40A0-9C41-A5C0C0DF95FD}"/>
    <cellStyle name="Calculation 4 5 5 3 2" xfId="27896" xr:uid="{70720E0F-C0FA-4985-82E4-790FF51811D2}"/>
    <cellStyle name="Calculation 4 5 5 4" xfId="39409" xr:uid="{D3535A70-343F-4917-AC60-D8F7E3BB675D}"/>
    <cellStyle name="Calculation 4 5 5 5" xfId="51432" xr:uid="{EC4B379F-9CC0-4992-AAC4-92E9AEDE4AA9}"/>
    <cellStyle name="Calculation 4 5 6" xfId="1804" xr:uid="{D5254430-8BCA-49B3-98AA-2FFDE4288D55}"/>
    <cellStyle name="Calculation 4 5 6 2" xfId="6121" xr:uid="{ACF46B5F-9C23-4F02-AFA0-6EED9EF16A4D}"/>
    <cellStyle name="Calculation 4 5 6 2 2" xfId="8707" xr:uid="{728C7AD2-6F24-4849-9413-F457FF75543E}"/>
    <cellStyle name="Calculation 4 5 6 2 2 2" xfId="17696" xr:uid="{45AD6FD8-A519-47F0-9D22-2D9C63696832}"/>
    <cellStyle name="Calculation 4 5 6 2 2 2 2" xfId="36900" xr:uid="{D59F5672-4335-4231-93C5-01D715D8AEAA}"/>
    <cellStyle name="Calculation 4 5 6 2 2 3" xfId="24533" xr:uid="{6209A545-8B01-4547-A326-E7088F73BEC4}"/>
    <cellStyle name="Calculation 4 5 6 2 3" xfId="11344" xr:uid="{3D5136C6-9E5A-4474-8D00-5AE2B05477DB}"/>
    <cellStyle name="Calculation 4 5 6 2 3 2" xfId="20333" xr:uid="{B73A9915-1841-45F5-B7DC-8EC24C3DB672}"/>
    <cellStyle name="Calculation 4 5 6 2 3 2 2" xfId="33747" xr:uid="{C9F0819A-8234-497A-8A59-51B4BE294957}"/>
    <cellStyle name="Calculation 4 5 6 2 3 3" xfId="32287" xr:uid="{37CF26E4-CE38-471D-A325-243CD827F1B2}"/>
    <cellStyle name="Calculation 4 5 6 2 4" xfId="15110" xr:uid="{98B7B9E2-8482-4E6B-B61B-1799FA34588E}"/>
    <cellStyle name="Calculation 4 5 6 2 4 2" xfId="39113" xr:uid="{D35C9ED6-AC4A-4174-AC70-603B845FC33B}"/>
    <cellStyle name="Calculation 4 5 6 2 5" xfId="25021" xr:uid="{D4225AD7-172F-4F59-9A8D-7DCC3B2BEC0F}"/>
    <cellStyle name="Calculation 4 5 6 2 6" xfId="54062" xr:uid="{453BE3A6-EC54-4759-97DD-018B146FF206}"/>
    <cellStyle name="Calculation 4 5 6 3" xfId="4241" xr:uid="{E5DE9C2F-B06B-4749-8624-AFA8D9B062C0}"/>
    <cellStyle name="Calculation 4 5 6 3 2" xfId="42147" xr:uid="{DBDBE075-05E0-4DE1-8C27-EFBFD1345C72}"/>
    <cellStyle name="Calculation 4 5 6 4" xfId="23857" xr:uid="{7C9E59C6-6D25-4CD4-8274-C64F28A78876}"/>
    <cellStyle name="Calculation 4 5 6 5" xfId="47389" xr:uid="{A53B7C94-38B8-414A-B3C6-28765EC21D71}"/>
    <cellStyle name="Calculation 4 5 7" xfId="2687" xr:uid="{D2658516-40AF-46F7-B3C4-E52BE3573DCF}"/>
    <cellStyle name="Calculation 4 5 7 2" xfId="6877" xr:uid="{D2167595-B2AA-4B48-A0A0-4B0D08A72D23}"/>
    <cellStyle name="Calculation 4 5 7 2 2" xfId="12019" xr:uid="{969573E4-D4CC-4264-9CD3-41361A722D6F}"/>
    <cellStyle name="Calculation 4 5 7 2 2 2" xfId="21008" xr:uid="{4A7C3809-DBD3-40AE-B164-7C21B85C9C66}"/>
    <cellStyle name="Calculation 4 5 7 2 2 2 2" xfId="24000" xr:uid="{11015230-92B3-445F-B878-18657177A021}"/>
    <cellStyle name="Calculation 4 5 7 2 2 3" xfId="35100" xr:uid="{C4615676-192E-4B21-A172-05767981E7FF}"/>
    <cellStyle name="Calculation 4 5 7 2 3" xfId="12844" xr:uid="{1340A073-EA93-42EA-B018-A198BAD7578C}"/>
    <cellStyle name="Calculation 4 5 7 2 3 2" xfId="21833" xr:uid="{3D77FB70-644C-4DA4-A4BD-11136535A4FA}"/>
    <cellStyle name="Calculation 4 5 7 2 3 2 2" xfId="22162" xr:uid="{4900F2AC-4D29-4C8C-A302-AA6D13BBB956}"/>
    <cellStyle name="Calculation 4 5 7 2 3 3" xfId="41815" xr:uid="{0D56EBFF-EAB7-4AEA-B086-F5BA071AC094}"/>
    <cellStyle name="Calculation 4 5 7 2 4" xfId="15866" xr:uid="{26379FE5-2F2B-45AD-BA60-F7FBB2EDBC8C}"/>
    <cellStyle name="Calculation 4 5 7 2 4 2" xfId="24540" xr:uid="{FF54EB72-48EA-4263-AA44-7A97CE6941E8}"/>
    <cellStyle name="Calculation 4 5 7 2 5" xfId="37449" xr:uid="{E2006A51-8E50-4288-82F2-BB2DAF94D7C9}"/>
    <cellStyle name="Calculation 4 5 7 3" xfId="9448" xr:uid="{5B5C42BE-55E0-4F10-8EB3-F963B9B12AE2}"/>
    <cellStyle name="Calculation 4 5 7 3 2" xfId="18437" xr:uid="{2665EBCC-22DC-40B6-9DA1-610E1AC09AE7}"/>
    <cellStyle name="Calculation 4 5 7 3 2 2" xfId="40463" xr:uid="{046EE44D-5B25-4643-9D4C-486C6BCCA091}"/>
    <cellStyle name="Calculation 4 5 7 3 3" xfId="22582" xr:uid="{ED2FA7FF-A994-465B-95EC-58E49A31AA65}"/>
    <cellStyle name="Calculation 4 5 7 4" xfId="36963" xr:uid="{9485D809-D1C9-46EA-BD50-23E5907B1A50}"/>
    <cellStyle name="Calculation 4 5 7 5" xfId="52680" xr:uid="{B2765892-078D-4BDD-9F7E-D1E3615D4BAD}"/>
    <cellStyle name="Calculation 4 5 8" xfId="2552" xr:uid="{ED0F34BC-7BDF-45D3-AA37-B44EB5415699}"/>
    <cellStyle name="Calculation 4 5 8 2" xfId="6793" xr:uid="{8F7E5482-59FA-4045-ACE3-61EA121C1C0D}"/>
    <cellStyle name="Calculation 4 5 8 2 2" xfId="15782" xr:uid="{B0E04A3F-46B2-44B6-8DCC-3369E6948BD3}"/>
    <cellStyle name="Calculation 4 5 8 2 2 2" xfId="42280" xr:uid="{8B4C8F96-3EBB-4724-988D-A406E4F28B66}"/>
    <cellStyle name="Calculation 4 5 8 2 3" xfId="25635" xr:uid="{49DBA828-D1F6-499E-A244-A415EAD27531}"/>
    <cellStyle name="Calculation 4 5 8 3" xfId="9363" xr:uid="{C9456050-449C-4791-B325-4D344943F811}"/>
    <cellStyle name="Calculation 4 5 8 3 2" xfId="18352" xr:uid="{0290C989-1049-412A-A17E-26FBE87DC856}"/>
    <cellStyle name="Calculation 4 5 8 3 2 2" xfId="25142" xr:uid="{A6F2C0B0-5330-4291-BD4F-C86433A1FA31}"/>
    <cellStyle name="Calculation 4 5 8 3 3" xfId="23751" xr:uid="{D6301A00-E27C-48A9-85C9-E3D592203D7B}"/>
    <cellStyle name="Calculation 4 5 8 4" xfId="13406" xr:uid="{70629F6C-55EB-4544-97C9-8E459426E47F}"/>
    <cellStyle name="Calculation 4 5 8 4 2" xfId="36651" xr:uid="{3DE219E2-808D-4AD1-8551-54AEA2972759}"/>
    <cellStyle name="Calculation 4 5 8 5" xfId="42033" xr:uid="{8A090191-EC72-4E44-94BF-D0F810BA45C7}"/>
    <cellStyle name="Calculation 4 5 9" xfId="6521" xr:uid="{C66CE3BE-2743-427C-A667-41994BFC44D0}"/>
    <cellStyle name="Calculation 4 5 9 2" xfId="11742" xr:uid="{45A85477-729C-420F-82D6-2FC1E7CA8DDF}"/>
    <cellStyle name="Calculation 4 5 9 2 2" xfId="20731" xr:uid="{B331B29C-3AEF-40C1-94BD-C74E1DF7E7D8}"/>
    <cellStyle name="Calculation 4 5 9 2 2 2" xfId="43652" xr:uid="{76321CCB-7FE1-4569-9ED1-C0711C687EEF}"/>
    <cellStyle name="Calculation 4 5 9 2 3" xfId="37848" xr:uid="{87B1EE6D-422E-4149-B1BF-252A78AD31B6}"/>
    <cellStyle name="Calculation 4 5 9 3" xfId="15510" xr:uid="{ABA9A109-48FB-4888-BEDB-995054260E51}"/>
    <cellStyle name="Calculation 4 5 9 3 2" xfId="22326" xr:uid="{B8A4536A-EF44-4EF1-9378-44F87913BCC6}"/>
    <cellStyle name="Calculation 4 5 9 4" xfId="25915" xr:uid="{738594C2-ECFA-4997-A9C2-274C1E24684C}"/>
    <cellStyle name="Calculation 4 6" xfId="359" xr:uid="{539654A3-DF3E-4C5E-9386-143E67234F6A}"/>
    <cellStyle name="Calculation 4 6 10" xfId="9230" xr:uid="{B8229A85-2CE7-4C27-AD18-75C914AE9689}"/>
    <cellStyle name="Calculation 4 6 10 2" xfId="18219" xr:uid="{ADDCCDBA-74CB-4204-B033-5C9C527BA12B}"/>
    <cellStyle name="Calculation 4 6 10 2 2" xfId="22507" xr:uid="{68491CDE-31CC-4356-A190-BC8C40382C7D}"/>
    <cellStyle name="Calculation 4 6 10 3" xfId="27532" xr:uid="{6CB51DED-BC82-477B-9961-3473F20EEEAB}"/>
    <cellStyle name="Calculation 4 6 11" xfId="9748" xr:uid="{C8111B5F-A96E-4A80-86B0-294802C3FD8C}"/>
    <cellStyle name="Calculation 4 6 11 2" xfId="18737" xr:uid="{D131DF64-59CB-4108-BF00-8E46E26368B6}"/>
    <cellStyle name="Calculation 4 6 11 2 2" xfId="35432" xr:uid="{CFFA4097-7916-43A6-B817-8542A72E9160}"/>
    <cellStyle name="Calculation 4 6 11 3" xfId="32281" xr:uid="{27935531-5F3B-4163-9C12-D6F0DEA93291}"/>
    <cellStyle name="Calculation 4 6 12" xfId="2365" xr:uid="{3508D57C-7588-4B0C-9F76-5E582EC75092}"/>
    <cellStyle name="Calculation 4 6 12 2" xfId="29848" xr:uid="{4AAC9960-E543-4387-89C9-F100AA2368F1}"/>
    <cellStyle name="Calculation 4 6 13" xfId="13274" xr:uid="{EFCD464C-D9CF-4FFC-8F2F-DAAD4CA7862A}"/>
    <cellStyle name="Calculation 4 6 13 2" xfId="34174" xr:uid="{2E747704-A772-453A-951A-4258CD9FFB20}"/>
    <cellStyle name="Calculation 4 6 14" xfId="42387" xr:uid="{30E2308D-9732-4AC3-B07B-C354168AE067}"/>
    <cellStyle name="Calculation 4 6 15" xfId="44434" xr:uid="{48EAC053-CC61-4B50-8F04-66A35E986520}"/>
    <cellStyle name="Calculation 4 6 16" xfId="45670" xr:uid="{CE9B993F-5274-4B40-B486-EB85CACB1952}"/>
    <cellStyle name="Calculation 4 6 2" xfId="708" xr:uid="{AC90E04A-467F-4D51-84A9-5DEED4C883EA}"/>
    <cellStyle name="Calculation 4 6 2 2" xfId="5084" xr:uid="{9CFDAF6E-982B-493D-B409-69FAC41E4B14}"/>
    <cellStyle name="Calculation 4 6 2 2 2" xfId="7670" xr:uid="{62164EAD-0EFB-4C07-BECE-D046270D0BA6}"/>
    <cellStyle name="Calculation 4 6 2 2 2 2" xfId="16659" xr:uid="{B4D9E81C-3A6B-4BCF-B261-E1E6C4F8D70D}"/>
    <cellStyle name="Calculation 4 6 2 2 2 2 2" xfId="30607" xr:uid="{0840BE0A-D7F0-4126-908C-01383AF50B64}"/>
    <cellStyle name="Calculation 4 6 2 2 2 3" xfId="37599" xr:uid="{038D1216-7936-4066-BC28-F3DA44617C5F}"/>
    <cellStyle name="Calculation 4 6 2 2 2 4" xfId="56458" xr:uid="{48CF360C-B1F6-4D94-BB06-AD58118CAAC5}"/>
    <cellStyle name="Calculation 4 6 2 2 3" xfId="10307" xr:uid="{6474D3A5-F2D9-473E-82E8-7840068BB97F}"/>
    <cellStyle name="Calculation 4 6 2 2 3 2" xfId="19296" xr:uid="{2708156D-286F-4E0B-BC74-A6A9290C6F9B}"/>
    <cellStyle name="Calculation 4 6 2 2 3 2 2" xfId="29214" xr:uid="{30D2BA98-992B-4972-9AEF-EE2F0C8CE7A7}"/>
    <cellStyle name="Calculation 4 6 2 2 3 3" xfId="34800" xr:uid="{D09C6060-86E6-4C63-8ECF-652817981D22}"/>
    <cellStyle name="Calculation 4 6 2 2 4" xfId="14073" xr:uid="{D256C8CB-67BF-4152-8F7D-B6B3CB450FDB}"/>
    <cellStyle name="Calculation 4 6 2 2 4 2" xfId="36146" xr:uid="{8EEDBFCB-3778-4CC3-9C69-9ABF0B0EDE41}"/>
    <cellStyle name="Calculation 4 6 2 2 5" xfId="24827" xr:uid="{851F486B-6D35-48BB-B1C5-5BE94C6BA175}"/>
    <cellStyle name="Calculation 4 6 2 2 6" xfId="49676" xr:uid="{EAA2B731-3DEC-4578-BD9D-B10648BAE771}"/>
    <cellStyle name="Calculation 4 6 2 3" xfId="3145" xr:uid="{0D6EE034-AA36-4A2E-8409-C81375672426}"/>
    <cellStyle name="Calculation 4 6 2 3 2" xfId="42272" xr:uid="{82DBE2A5-D9DC-47D6-8265-F90B22E4E702}"/>
    <cellStyle name="Calculation 4 6 2 3 2 2" xfId="58738" xr:uid="{F49F40C4-5F57-4A0D-A330-3FB4485DCBCA}"/>
    <cellStyle name="Calculation 4 6 2 3 3" xfId="51957" xr:uid="{338EB0E5-1B80-4918-81ED-8577834A03B5}"/>
    <cellStyle name="Calculation 4 6 2 4" xfId="41437" xr:uid="{982F05D4-CDAF-49E5-B287-239A2CE831AB}"/>
    <cellStyle name="Calculation 4 6 2 4 2" xfId="54597" xr:uid="{51A33923-A88A-4A04-8A1D-31471A7C55AB}"/>
    <cellStyle name="Calculation 4 6 2 4 3" xfId="47793" xr:uid="{2E75D6C4-EAD7-4E42-8DF6-F946F00B11AF}"/>
    <cellStyle name="Calculation 4 6 2 5" xfId="52992" xr:uid="{EE87BDEB-6625-4B0C-B435-2C349D5C9022}"/>
    <cellStyle name="Calculation 4 6 2 6" xfId="46179" xr:uid="{EC418824-5EEF-4DB0-9C63-5450E87FE7FF}"/>
    <cellStyle name="Calculation 4 6 3" xfId="1053" xr:uid="{483DAB1F-6DF9-40AE-AE9D-2F1E15CE70AB}"/>
    <cellStyle name="Calculation 4 6 3 2" xfId="5405" xr:uid="{AFF455C8-1D7A-41BE-9C6B-00490ABD8024}"/>
    <cellStyle name="Calculation 4 6 3 2 2" xfId="7991" xr:uid="{C5233EFF-954D-47BF-A283-5EC4BC54D721}"/>
    <cellStyle name="Calculation 4 6 3 2 2 2" xfId="16980" xr:uid="{D5940EC5-CC6B-4236-AD96-0134CE2EFBD1}"/>
    <cellStyle name="Calculation 4 6 3 2 2 2 2" xfId="38381" xr:uid="{948C4965-C24F-4272-B8AB-9D69FC53C1B5}"/>
    <cellStyle name="Calculation 4 6 3 2 2 3" xfId="30118" xr:uid="{196891C8-2207-4DAD-A883-7676C13C2A3E}"/>
    <cellStyle name="Calculation 4 6 3 2 2 4" xfId="56860" xr:uid="{CFBD97DE-5A80-4F77-BE93-AF8127DF79DF}"/>
    <cellStyle name="Calculation 4 6 3 2 3" xfId="10628" xr:uid="{66A237DA-8D4D-4070-A2C0-2BBA16C75C28}"/>
    <cellStyle name="Calculation 4 6 3 2 3 2" xfId="19617" xr:uid="{8B2AE083-C372-45C0-9F69-8CEA960BDE9B}"/>
    <cellStyle name="Calculation 4 6 3 2 3 2 2" xfId="27403" xr:uid="{8C64F5B6-50DE-4979-AA22-5FF201EC40A2}"/>
    <cellStyle name="Calculation 4 6 3 2 3 3" xfId="38908" xr:uid="{7D05F3CA-7942-49DD-9FB5-ED0B8640E02C}"/>
    <cellStyle name="Calculation 4 6 3 2 4" xfId="14394" xr:uid="{535A4F26-0DD1-48D6-BA31-156207865DBA}"/>
    <cellStyle name="Calculation 4 6 3 2 4 2" xfId="28799" xr:uid="{5CFFB73C-82B2-4299-AA55-9C8D4BEC51F2}"/>
    <cellStyle name="Calculation 4 6 3 2 5" xfId="25972" xr:uid="{4C182745-DA17-4FBD-B31A-3EBFED3A7E28}"/>
    <cellStyle name="Calculation 4 6 3 2 6" xfId="50078" xr:uid="{7C546930-7AF9-42E1-8EC9-69F6953951D8}"/>
    <cellStyle name="Calculation 4 6 3 3" xfId="3490" xr:uid="{977D5248-C8B3-4A26-9AFB-F34876C12583}"/>
    <cellStyle name="Calculation 4 6 3 3 2" xfId="28624" xr:uid="{9FFCC9CF-63B8-4D48-9783-B6214957BF89}"/>
    <cellStyle name="Calculation 4 6 3 3 2 2" xfId="57641" xr:uid="{E853FE76-0C62-4D1A-9110-4E76493530C1}"/>
    <cellStyle name="Calculation 4 6 3 3 3" xfId="50859" xr:uid="{A533AA41-C6F5-4CBE-9B74-AE71193139FA}"/>
    <cellStyle name="Calculation 4 6 3 4" xfId="28411" xr:uid="{C2932066-DA67-45B9-8CBE-F74BB0CCA2DC}"/>
    <cellStyle name="Calculation 4 6 3 4 2" xfId="54987" xr:uid="{49D77A9E-2582-430E-B10B-2D28C5FACC85}"/>
    <cellStyle name="Calculation 4 6 3 4 3" xfId="48195" xr:uid="{A6E38E6F-4C8C-4056-B7E3-1E2934FDEAA4}"/>
    <cellStyle name="Calculation 4 6 3 5" xfId="53287" xr:uid="{12654E9C-CA3F-46AD-B3CC-2A2C59188162}"/>
    <cellStyle name="Calculation 4 6 3 6" xfId="46581" xr:uid="{593C33AC-D2CF-4FE9-91A7-B0BE33F88321}"/>
    <cellStyle name="Calculation 4 6 4" xfId="1397" xr:uid="{69E59826-0687-4F1F-B7FB-75C17503EB39}"/>
    <cellStyle name="Calculation 4 6 4 2" xfId="5742" xr:uid="{E5FEA75B-CF07-4598-880A-E80917328824}"/>
    <cellStyle name="Calculation 4 6 4 2 2" xfId="8328" xr:uid="{385920B6-1187-4C62-B400-622719AE4467}"/>
    <cellStyle name="Calculation 4 6 4 2 2 2" xfId="17317" xr:uid="{55D00785-D91A-4DCA-BE51-49E4F39E49B1}"/>
    <cellStyle name="Calculation 4 6 4 2 2 2 2" xfId="34133" xr:uid="{A5BFF62F-797A-4187-8497-A3A4687EA887}"/>
    <cellStyle name="Calculation 4 6 4 2 2 3" xfId="35299" xr:uid="{F41CB963-F30C-4729-AFC6-6FFEC430513D}"/>
    <cellStyle name="Calculation 4 6 4 2 3" xfId="10965" xr:uid="{D0A439F5-3127-4BD8-8610-128318D149BF}"/>
    <cellStyle name="Calculation 4 6 4 2 3 2" xfId="19954" xr:uid="{C01A5747-300F-4C47-94D9-FC13B536D2DB}"/>
    <cellStyle name="Calculation 4 6 4 2 3 2 2" xfId="39900" xr:uid="{36B595A1-19CA-4E2C-9D9C-246512249AB4}"/>
    <cellStyle name="Calculation 4 6 4 2 3 3" xfId="42790" xr:uid="{53292552-97EE-45E6-ABC4-1951529069CC}"/>
    <cellStyle name="Calculation 4 6 4 2 4" xfId="14731" xr:uid="{5CB0C1F1-85BA-44C1-BD85-8179C4DB8B12}"/>
    <cellStyle name="Calculation 4 6 4 2 4 2" xfId="38224" xr:uid="{0D95C5C1-810A-43F2-A32F-E0D07506CB97}"/>
    <cellStyle name="Calculation 4 6 4 2 5" xfId="22379" xr:uid="{51AF4EBA-1372-4727-9335-13B1D2128B4C}"/>
    <cellStyle name="Calculation 4 6 4 2 6" xfId="55986" xr:uid="{101AA5F9-F966-4BC0-A511-A0973EF2B5D2}"/>
    <cellStyle name="Calculation 4 6 4 3" xfId="3834" xr:uid="{4D78D678-5279-44C8-B000-991472A846CD}"/>
    <cellStyle name="Calculation 4 6 4 3 2" xfId="41933" xr:uid="{CBDB531D-93AB-403F-A994-8ABD13B95475}"/>
    <cellStyle name="Calculation 4 6 4 4" xfId="24393" xr:uid="{1CC73550-813B-465F-9DEF-7F3B18ED75B7}"/>
    <cellStyle name="Calculation 4 6 4 5" xfId="49204" xr:uid="{47B046F2-160B-441D-AAD4-F403BE8D069C}"/>
    <cellStyle name="Calculation 4 6 5" xfId="1783" xr:uid="{7F8658B5-9AC7-4208-9553-988BBA6CCE9D}"/>
    <cellStyle name="Calculation 4 6 5 2" xfId="6101" xr:uid="{1B4AF0D7-9CC2-4621-91C2-3F53E818B5A7}"/>
    <cellStyle name="Calculation 4 6 5 2 2" xfId="8687" xr:uid="{E2E6ED02-2D50-4A9C-9DA9-8E5FCF43781C}"/>
    <cellStyle name="Calculation 4 6 5 2 2 2" xfId="17676" xr:uid="{1313503B-7CE1-4E18-8130-D70608E90936}"/>
    <cellStyle name="Calculation 4 6 5 2 2 2 2" xfId="26810" xr:uid="{8631C03F-A34C-4B39-8D3C-B41EE86F5197}"/>
    <cellStyle name="Calculation 4 6 5 2 2 3" xfId="42874" xr:uid="{02C1147F-1324-444D-B40A-06B1C31C2076}"/>
    <cellStyle name="Calculation 4 6 5 2 3" xfId="11324" xr:uid="{8366BAAC-84C8-4487-B0DF-10BA7C8CC9DB}"/>
    <cellStyle name="Calculation 4 6 5 2 3 2" xfId="20313" xr:uid="{B1E682A8-6A01-48BC-A5E6-45DB0E12F492}"/>
    <cellStyle name="Calculation 4 6 5 2 3 2 2" xfId="25631" xr:uid="{7108A403-B304-4302-969A-C79ED386C1ED}"/>
    <cellStyle name="Calculation 4 6 5 2 3 3" xfId="44102" xr:uid="{79C065E4-CAAF-4301-9353-AC4D50CD07DE}"/>
    <cellStyle name="Calculation 4 6 5 2 4" xfId="15090" xr:uid="{B398A612-1734-499E-8F25-760F798F2D35}"/>
    <cellStyle name="Calculation 4 6 5 2 4 2" xfId="26253" xr:uid="{B874CEA7-9669-40B6-8AE3-B6FF1859B446}"/>
    <cellStyle name="Calculation 4 6 5 2 5" xfId="22283" xr:uid="{36967BD8-66B6-4A66-BA33-659EE2B20A20}"/>
    <cellStyle name="Calculation 4 6 5 2 6" xfId="58423" xr:uid="{E10226DF-6068-459B-A9DC-A1AB26ABEA36}"/>
    <cellStyle name="Calculation 4 6 5 3" xfId="4220" xr:uid="{2903C7BE-ADB3-4D4F-8A1E-C7481D654274}"/>
    <cellStyle name="Calculation 4 6 5 3 2" xfId="24615" xr:uid="{3F47C24A-C46F-44AE-AB09-5FDDE0EB0E6B}"/>
    <cellStyle name="Calculation 4 6 5 4" xfId="35294" xr:uid="{6B55F8AA-A922-41A3-9D9B-F6AB0B372948}"/>
    <cellStyle name="Calculation 4 6 5 5" xfId="51642" xr:uid="{99F16EDB-2A0C-4D56-B17B-CA505650EED2}"/>
    <cellStyle name="Calculation 4 6 6" xfId="2016" xr:uid="{117DB9F4-0F15-43CF-A77C-560184CB559A}"/>
    <cellStyle name="Calculation 4 6 6 2" xfId="6324" xr:uid="{FCDE4A45-D934-4CC2-9D54-CD439153AF66}"/>
    <cellStyle name="Calculation 4 6 6 2 2" xfId="8910" xr:uid="{26C75F4B-5A54-47BF-A9B8-927003854E83}"/>
    <cellStyle name="Calculation 4 6 6 2 2 2" xfId="17899" xr:uid="{C77D1EF2-3BC4-498C-B97C-FD636054CA4F}"/>
    <cellStyle name="Calculation 4 6 6 2 2 2 2" xfId="35496" xr:uid="{02F2AFFE-2E9F-4138-8165-6E2BC6240235}"/>
    <cellStyle name="Calculation 4 6 6 2 2 3" xfId="27507" xr:uid="{FAE69813-9E22-4B29-AEDF-6439B34F1A0E}"/>
    <cellStyle name="Calculation 4 6 6 2 3" xfId="11547" xr:uid="{32B20609-6E9D-4E2D-A180-925432C14EDD}"/>
    <cellStyle name="Calculation 4 6 6 2 3 2" xfId="20536" xr:uid="{E4C79153-314C-4ED8-B79A-5CC085D50B09}"/>
    <cellStyle name="Calculation 4 6 6 2 3 2 2" xfId="31832" xr:uid="{60AC653A-6EE1-483C-A542-FC6B657469DC}"/>
    <cellStyle name="Calculation 4 6 6 2 3 3" xfId="43780" xr:uid="{8E1F6337-CFC0-4C39-8598-7285B2DF1EC8}"/>
    <cellStyle name="Calculation 4 6 6 2 4" xfId="15313" xr:uid="{E07E53CF-F96C-420D-B3AB-31D0289313E3}"/>
    <cellStyle name="Calculation 4 6 6 2 4 2" xfId="24755" xr:uid="{D9758517-37DE-433C-9618-C7E8F049DD41}"/>
    <cellStyle name="Calculation 4 6 6 2 5" xfId="33400" xr:uid="{E486F75D-105E-4343-A761-70FE1663ED0E}"/>
    <cellStyle name="Calculation 4 6 6 2 6" xfId="54149" xr:uid="{CD011B4A-AD55-41F8-B55D-079406120EDC}"/>
    <cellStyle name="Calculation 4 6 6 3" xfId="4453" xr:uid="{A67D5674-3A65-4513-9E8C-4E6C1510769D}"/>
    <cellStyle name="Calculation 4 6 6 3 2" xfId="33202" xr:uid="{08F7D449-B463-4A3E-A2F1-A375F4A246F8}"/>
    <cellStyle name="Calculation 4 6 6 4" xfId="27836" xr:uid="{6F6AE8D0-4C86-4D92-8E6F-9D635F353103}"/>
    <cellStyle name="Calculation 4 6 6 5" xfId="47437" xr:uid="{55DA94A1-0658-4486-A928-5C6BE1200670}"/>
    <cellStyle name="Calculation 4 6 7" xfId="2827" xr:uid="{F08BA863-8A80-40EC-8061-419A27CA4218}"/>
    <cellStyle name="Calculation 4 6 7 2" xfId="6977" xr:uid="{D5FCCF19-DF45-476D-B5B7-AF3ED8EDF48F}"/>
    <cellStyle name="Calculation 4 6 7 2 2" xfId="12106" xr:uid="{90187D1B-D729-426A-8730-110ABE80FADA}"/>
    <cellStyle name="Calculation 4 6 7 2 2 2" xfId="21095" xr:uid="{352A6680-FF23-4567-82A2-ACF2A31F06D1}"/>
    <cellStyle name="Calculation 4 6 7 2 2 2 2" xfId="33891" xr:uid="{2D617135-13AE-44FC-8DD0-C9D25B733A2B}"/>
    <cellStyle name="Calculation 4 6 7 2 2 3" xfId="30011" xr:uid="{CD43D95E-4F61-4465-83FC-B0B761ACCEA9}"/>
    <cellStyle name="Calculation 4 6 7 2 3" xfId="12924" xr:uid="{CEA90B60-93C2-4762-A79D-D00C992D7C8D}"/>
    <cellStyle name="Calculation 4 6 7 2 3 2" xfId="21913" xr:uid="{963AD354-A4EB-469E-9562-DB7F1DD407EB}"/>
    <cellStyle name="Calculation 4 6 7 2 3 2 2" xfId="37552" xr:uid="{7C5F8460-729F-4A20-8B08-F80ADB5103C2}"/>
    <cellStyle name="Calculation 4 6 7 2 3 3" xfId="33826" xr:uid="{F070D9E1-5B42-4C1C-8BB1-B2B728940703}"/>
    <cellStyle name="Calculation 4 6 7 2 4" xfId="15966" xr:uid="{B9F2B7A0-5AD8-4422-ABF5-0B8CA9250681}"/>
    <cellStyle name="Calculation 4 6 7 2 4 2" xfId="33509" xr:uid="{DEF6BD6D-AABA-4556-BB7C-33C6D3435D9F}"/>
    <cellStyle name="Calculation 4 6 7 2 5" xfId="39401" xr:uid="{D8B21DE4-9AEC-4545-B295-74E0D61E5625}"/>
    <cellStyle name="Calculation 4 6 7 3" xfId="9540" xr:uid="{A3EE7025-5225-4BB3-952B-FE6F6B94F5D3}"/>
    <cellStyle name="Calculation 4 6 7 3 2" xfId="18529" xr:uid="{200ADDC2-8962-48C5-B5D3-2377F48E8F54}"/>
    <cellStyle name="Calculation 4 6 7 3 2 2" xfId="22741" xr:uid="{1C0EC2D5-BB78-4CA3-BF8F-9228D5E14F73}"/>
    <cellStyle name="Calculation 4 6 7 3 3" xfId="27700" xr:uid="{69050D05-9E06-4A99-B71D-1A98FB455E74}"/>
    <cellStyle name="Calculation 4 6 7 4" xfId="41983" xr:uid="{E1ACD050-23F7-4DD1-9A59-8A95F43A10DD}"/>
    <cellStyle name="Calculation 4 6 7 5" xfId="52729" xr:uid="{80A43573-D9A5-451F-8642-B585B0D667FE}"/>
    <cellStyle name="Calculation 4 6 8" xfId="4760" xr:uid="{31A6AE67-63D6-4521-BC87-A3417590E181}"/>
    <cellStyle name="Calculation 4 6 8 2" xfId="7346" xr:uid="{BF5D485E-740A-41E1-A6C0-9BBB49CA38BB}"/>
    <cellStyle name="Calculation 4 6 8 2 2" xfId="16335" xr:uid="{C5555653-0849-4897-B6BA-066F6A02CECE}"/>
    <cellStyle name="Calculation 4 6 8 2 2 2" xfId="26622" xr:uid="{DE68D0BD-B21C-4A70-8603-8F18D0007B40}"/>
    <cellStyle name="Calculation 4 6 8 2 3" xfId="27729" xr:uid="{27B9741E-8D55-407E-89EC-8ABF35BAD926}"/>
    <cellStyle name="Calculation 4 6 8 3" xfId="9983" xr:uid="{A96520D6-EF6F-407B-9515-226F20E26CC0}"/>
    <cellStyle name="Calculation 4 6 8 3 2" xfId="18972" xr:uid="{5ACDA9AC-6A7D-4E1A-A3D0-31AF4CE9BC1C}"/>
    <cellStyle name="Calculation 4 6 8 3 2 2" xfId="29919" xr:uid="{DF56CEC1-E02C-4ABF-AF1A-C694AF34FC7F}"/>
    <cellStyle name="Calculation 4 6 8 3 3" xfId="34804" xr:uid="{06E16DA6-9440-4683-BF52-1C6D474B62A5}"/>
    <cellStyle name="Calculation 4 6 8 4" xfId="13749" xr:uid="{65E79C75-86F0-4019-B3C9-5D08AEEAF824}"/>
    <cellStyle name="Calculation 4 6 8 4 2" xfId="29530" xr:uid="{58295C59-4DF7-4510-988B-00D9FD1C418E}"/>
    <cellStyle name="Calculation 4 6 8 5" xfId="36747" xr:uid="{ED787DD8-5FF6-4A1D-9D8D-C13BB434867C}"/>
    <cellStyle name="Calculation 4 6 9" xfId="6661" xr:uid="{9364BAEB-6CB9-42CA-A148-218DC235240E}"/>
    <cellStyle name="Calculation 4 6 9 2" xfId="11867" xr:uid="{7EF67ECD-C5E6-43D7-B985-4E3ECB82C900}"/>
    <cellStyle name="Calculation 4 6 9 2 2" xfId="20856" xr:uid="{74C32BFF-B204-46C1-A05B-0D1B8B8BE2FE}"/>
    <cellStyle name="Calculation 4 6 9 2 2 2" xfId="41720" xr:uid="{1D780C1C-355C-4085-8309-29E6B28A6A98}"/>
    <cellStyle name="Calculation 4 6 9 2 3" xfId="34425" xr:uid="{43237923-7E7F-4845-8665-328860146949}"/>
    <cellStyle name="Calculation 4 6 9 3" xfId="15650" xr:uid="{40CCC24F-8240-4BD5-9814-E3D76A3FE770}"/>
    <cellStyle name="Calculation 4 6 9 3 2" xfId="39516" xr:uid="{FE2DA793-6709-4E25-91C9-766F25708536}"/>
    <cellStyle name="Calculation 4 6 9 4" xfId="37130" xr:uid="{CBAD0C14-0FBC-4DBA-A713-375E874D9F72}"/>
    <cellStyle name="Calculation 4 7" xfId="498" xr:uid="{50645EFB-898E-477C-A71C-48F8B5117D70}"/>
    <cellStyle name="Calculation 4 7 10" xfId="44472" xr:uid="{3A482C09-1649-4517-A009-004A006B99A6}"/>
    <cellStyle name="Calculation 4 7 11" xfId="45706" xr:uid="{07A3F257-5FB9-4B86-BEE6-F5D4CA9E4733}"/>
    <cellStyle name="Calculation 4 7 2" xfId="847" xr:uid="{1DA352D9-52EE-482E-A3C9-9BF5DB460D53}"/>
    <cellStyle name="Calculation 4 7 2 2" xfId="5216" xr:uid="{4FFD7F95-D9AE-4C55-A000-48B91CA2CEC8}"/>
    <cellStyle name="Calculation 4 7 2 2 2" xfId="7802" xr:uid="{3FE5465A-0170-40C3-8858-79E7EA2DC2E5}"/>
    <cellStyle name="Calculation 4 7 2 2 2 2" xfId="16791" xr:uid="{D6BFC647-1087-4291-8502-5F7BB84B377E}"/>
    <cellStyle name="Calculation 4 7 2 2 2 2 2" xfId="31188" xr:uid="{D6CFCF59-6AB7-4700-B361-199F79702D85}"/>
    <cellStyle name="Calculation 4 7 2 2 2 3" xfId="36755" xr:uid="{EAC36FB8-B9D5-462A-AADC-C3EAAFB9179C}"/>
    <cellStyle name="Calculation 4 7 2 2 2 4" xfId="56494" xr:uid="{3F5AC43B-2BCD-48ED-B941-2B06E2EE4A01}"/>
    <cellStyle name="Calculation 4 7 2 2 3" xfId="10439" xr:uid="{187F2354-D2A8-4C2B-9F70-B821BF9B7679}"/>
    <cellStyle name="Calculation 4 7 2 2 3 2" xfId="19428" xr:uid="{38C494A8-A01A-48C2-9DFC-323A6A21A28D}"/>
    <cellStyle name="Calculation 4 7 2 2 3 2 2" xfId="29122" xr:uid="{6259298C-E15E-41DB-87AE-1D23374367D0}"/>
    <cellStyle name="Calculation 4 7 2 2 3 3" xfId="40220" xr:uid="{FE04E416-F24E-4E19-A43D-E2E9F1D28EA7}"/>
    <cellStyle name="Calculation 4 7 2 2 4" xfId="14205" xr:uid="{A8E420B8-E182-4F8F-A8F3-2360E1B90E92}"/>
    <cellStyle name="Calculation 4 7 2 2 4 2" xfId="35821" xr:uid="{87294773-7B17-402B-9151-2EC8F5804444}"/>
    <cellStyle name="Calculation 4 7 2 2 5" xfId="36074" xr:uid="{964CB01E-8003-4496-BEB3-7BEEA714A5EB}"/>
    <cellStyle name="Calculation 4 7 2 2 6" xfId="49712" xr:uid="{3C92975D-C54F-4E8C-8D49-426D41F789E1}"/>
    <cellStyle name="Calculation 4 7 2 3" xfId="3284" xr:uid="{D6E5D8AB-6031-4E19-92D8-1A72B20009CF}"/>
    <cellStyle name="Calculation 4 7 2 3 2" xfId="25868" xr:uid="{C3200DC1-3B51-4EFE-9357-8CD1FE774F9D}"/>
    <cellStyle name="Calculation 4 7 2 3 2 2" xfId="57723" xr:uid="{14E0FCBA-E920-4C67-A0CB-2D378CBA66CE}"/>
    <cellStyle name="Calculation 4 7 2 3 3" xfId="50941" xr:uid="{3D420361-9EEA-4953-B21C-6EC92D17E901}"/>
    <cellStyle name="Calculation 4 7 2 4" xfId="32446" xr:uid="{463D7141-38BB-44B7-8219-5435884DC877}"/>
    <cellStyle name="Calculation 4 7 2 4 2" xfId="54633" xr:uid="{EE2FBE17-69EF-4394-AD97-F090A23C00D5}"/>
    <cellStyle name="Calculation 4 7 2 4 3" xfId="47829" xr:uid="{9AA58A5A-7F6C-47CF-A76F-ACE399C67681}"/>
    <cellStyle name="Calculation 4 7 2 5" xfId="53013" xr:uid="{125DBFBA-B31C-4C2F-8AC2-9B346A87214B}"/>
    <cellStyle name="Calculation 4 7 2 6" xfId="46215" xr:uid="{818BD040-7063-425A-9BE3-54F41567D6DD}"/>
    <cellStyle name="Calculation 4 7 3" xfId="1192" xr:uid="{3ACCBFBA-339D-4ADB-BB0A-EAA8AE284CB5}"/>
    <cellStyle name="Calculation 4 7 3 2" xfId="5537" xr:uid="{EFCD0009-2AB9-41C8-8296-230F261E0DED}"/>
    <cellStyle name="Calculation 4 7 3 2 2" xfId="8123" xr:uid="{144C3A99-B223-4773-80AF-941980FCB51E}"/>
    <cellStyle name="Calculation 4 7 3 2 2 2" xfId="17112" xr:uid="{C5A7EC7B-AFC3-4823-BA04-D49337DD9137}"/>
    <cellStyle name="Calculation 4 7 3 2 2 2 2" xfId="37124" xr:uid="{39E0DE34-6E6A-4775-801E-A9B9FE7E7881}"/>
    <cellStyle name="Calculation 4 7 3 2 2 3" xfId="30030" xr:uid="{A3A5380D-F72E-48B9-9B2A-0B9261FCD369}"/>
    <cellStyle name="Calculation 4 7 3 2 2 4" xfId="56896" xr:uid="{F0DA9DB6-70DC-4825-B75C-9D7A9C5BCBE9}"/>
    <cellStyle name="Calculation 4 7 3 2 3" xfId="10760" xr:uid="{10070493-38D6-4B04-8348-6A540D7CB373}"/>
    <cellStyle name="Calculation 4 7 3 2 3 2" xfId="19749" xr:uid="{AC41A7D0-ED3B-4738-A302-4599D45EB4B0}"/>
    <cellStyle name="Calculation 4 7 3 2 3 2 2" xfId="38289" xr:uid="{0A7A8996-DCE8-4747-B58D-EB3C4DDEADE9}"/>
    <cellStyle name="Calculation 4 7 3 2 3 3" xfId="22965" xr:uid="{5F5218F0-64A2-4BC9-BCB3-57D4EA1DE076}"/>
    <cellStyle name="Calculation 4 7 3 2 4" xfId="14526" xr:uid="{2A71B70D-A3DC-4574-B524-7669045AC9CB}"/>
    <cellStyle name="Calculation 4 7 3 2 4 2" xfId="25238" xr:uid="{702A80B0-DA0C-4151-8371-FF53F496017F}"/>
    <cellStyle name="Calculation 4 7 3 2 5" xfId="30147" xr:uid="{A0A54320-9225-4574-B6B2-D874D308F100}"/>
    <cellStyle name="Calculation 4 7 3 2 6" xfId="50114" xr:uid="{3C8B96FE-036F-45DF-984D-BA7682BF47F3}"/>
    <cellStyle name="Calculation 4 7 3 3" xfId="3629" xr:uid="{2A5A3CF6-86EC-4E05-9C44-924656EF0C3C}"/>
    <cellStyle name="Calculation 4 7 3 3 2" xfId="30629" xr:uid="{580E791C-8ADC-4D58-9B3F-37E3E89F51F3}"/>
    <cellStyle name="Calculation 4 7 3 3 2 2" xfId="55780" xr:uid="{153BB4EE-EA78-4D14-A0D8-48961CA56498}"/>
    <cellStyle name="Calculation 4 7 3 3 3" xfId="48997" xr:uid="{1B838C6F-A8F3-43EF-BBF6-2C5F090A96F1}"/>
    <cellStyle name="Calculation 4 7 3 4" xfId="39619" xr:uid="{FCFF1E44-46CA-45E4-8417-BCC96B04DFB6}"/>
    <cellStyle name="Calculation 4 7 3 4 2" xfId="55023" xr:uid="{5F132F8B-5CD0-4020-8C7E-16D6E9791BAA}"/>
    <cellStyle name="Calculation 4 7 3 4 3" xfId="48231" xr:uid="{BC741F66-0157-4DED-B875-3F82F7588435}"/>
    <cellStyle name="Calculation 4 7 3 5" xfId="53323" xr:uid="{B9CAC20E-4798-44AE-BC5E-30445D3EBC1B}"/>
    <cellStyle name="Calculation 4 7 3 6" xfId="46617" xr:uid="{94996B10-1251-4F99-8665-B2834E1245DF}"/>
    <cellStyle name="Calculation 4 7 4" xfId="1536" xr:uid="{9A02AAB3-6E59-4894-BFAF-79E2B4E97EC8}"/>
    <cellStyle name="Calculation 4 7 4 2" xfId="5881" xr:uid="{DA4EF65F-8681-4A29-8AC3-27AC45EE4F9B}"/>
    <cellStyle name="Calculation 4 7 4 2 2" xfId="8467" xr:uid="{52076961-3640-40A8-92CF-C1477D1C5D16}"/>
    <cellStyle name="Calculation 4 7 4 2 2 2" xfId="17456" xr:uid="{B4112845-8DEC-4DE0-BEFE-0737DBE49F87}"/>
    <cellStyle name="Calculation 4 7 4 2 2 2 2" xfId="29393" xr:uid="{28072DBE-63D9-4DA4-97F5-2627F1A476EF}"/>
    <cellStyle name="Calculation 4 7 4 2 2 3" xfId="37117" xr:uid="{12DEA505-8D6A-4E27-B07F-D5364FA42CF9}"/>
    <cellStyle name="Calculation 4 7 4 2 3" xfId="11104" xr:uid="{DD38F8E5-AE44-45C0-868D-C45381CB66E8}"/>
    <cellStyle name="Calculation 4 7 4 2 3 2" xfId="20093" xr:uid="{A3D53541-6384-4C64-B6BD-7F2097A9BF24}"/>
    <cellStyle name="Calculation 4 7 4 2 3 2 2" xfId="32400" xr:uid="{E28ACE63-8C88-4D57-A4B9-52D541887DDE}"/>
    <cellStyle name="Calculation 4 7 4 2 3 3" xfId="22698" xr:uid="{D0C8B7C5-C8A4-44FC-B40B-EDEADB6A07BA}"/>
    <cellStyle name="Calculation 4 7 4 2 4" xfId="14870" xr:uid="{72DF427D-E72D-4B9C-B8F2-FC8F8F9B8ECA}"/>
    <cellStyle name="Calculation 4 7 4 2 4 2" xfId="40851" xr:uid="{A9855628-C38E-4F44-BA8A-DE2539E31B5B}"/>
    <cellStyle name="Calculation 4 7 4 2 5" xfId="37460" xr:uid="{F5094340-0A35-47C6-A265-ABEE0870B0FF}"/>
    <cellStyle name="Calculation 4 7 4 2 6" xfId="56022" xr:uid="{4776A9EA-2795-4A25-96C7-E6B2C8DF29C5}"/>
    <cellStyle name="Calculation 4 7 4 3" xfId="3973" xr:uid="{72F72AEA-CBE6-4947-B552-D9BA37EB72C8}"/>
    <cellStyle name="Calculation 4 7 4 3 2" xfId="39084" xr:uid="{2D9BE21F-E52E-4EC5-8EFF-A98F43C17D75}"/>
    <cellStyle name="Calculation 4 7 4 4" xfId="38789" xr:uid="{5C4A585D-FFDE-4422-963D-CEA9D64EF63C}"/>
    <cellStyle name="Calculation 4 7 4 5" xfId="49240" xr:uid="{FD6D69F1-7B9E-4853-A96B-266A2A6C1D90}"/>
    <cellStyle name="Calculation 4 7 5" xfId="1848" xr:uid="{CFC8CFF1-7F4D-4B74-B730-E46FE4270EAC}"/>
    <cellStyle name="Calculation 4 7 5 2" xfId="6164" xr:uid="{EEE15B31-4DE9-42B8-8460-84355162656E}"/>
    <cellStyle name="Calculation 4 7 5 2 2" xfId="8750" xr:uid="{E00A2EBC-082A-4D60-BD2C-DE236A8FCCA0}"/>
    <cellStyle name="Calculation 4 7 5 2 2 2" xfId="17739" xr:uid="{55B294C2-5DC9-4154-8250-B4679FE98D48}"/>
    <cellStyle name="Calculation 4 7 5 2 2 2 2" xfId="23714" xr:uid="{685AAE8F-E624-41A4-A6E9-600EC49712EF}"/>
    <cellStyle name="Calculation 4 7 5 2 2 3" xfId="25911" xr:uid="{9C460C3E-A591-4F10-AAF1-7A08C52FF958}"/>
    <cellStyle name="Calculation 4 7 5 2 3" xfId="11387" xr:uid="{AA0C3A39-2FC7-42F4-8631-8D576BE8C223}"/>
    <cellStyle name="Calculation 4 7 5 2 3 2" xfId="20376" xr:uid="{680713A2-1F92-42B9-8833-BDDA9C33B18E}"/>
    <cellStyle name="Calculation 4 7 5 2 3 2 2" xfId="41206" xr:uid="{BCC5A458-EC03-48E4-8E69-348152E88EE7}"/>
    <cellStyle name="Calculation 4 7 5 2 3 3" xfId="31045" xr:uid="{8F12508A-CC34-416E-B5FD-C3DC754AEC1B}"/>
    <cellStyle name="Calculation 4 7 5 2 4" xfId="15153" xr:uid="{181A961F-98C8-4BD9-9BB8-F7423598F330}"/>
    <cellStyle name="Calculation 4 7 5 2 4 2" xfId="27328" xr:uid="{FFEB56E8-C25A-4CBF-9E48-65DB0FDBBED3}"/>
    <cellStyle name="Calculation 4 7 5 2 5" xfId="28793" xr:uid="{47A69EB4-CC2B-4F76-9481-8361CA196441}"/>
    <cellStyle name="Calculation 4 7 5 2 6" xfId="58180" xr:uid="{41FE2D6C-9DDB-4410-AA96-3E0D1F4E80B1}"/>
    <cellStyle name="Calculation 4 7 5 3" xfId="4285" xr:uid="{D4B46610-98C0-4FD3-9F8B-B47176F8C740}"/>
    <cellStyle name="Calculation 4 7 5 3 2" xfId="30448" xr:uid="{F75007FD-0D93-476C-B3C3-7D6A6D400B13}"/>
    <cellStyle name="Calculation 4 7 5 4" xfId="28760" xr:uid="{4A22F9EF-623D-48D5-8BD4-E45AA06B38F7}"/>
    <cellStyle name="Calculation 4 7 5 5" xfId="51398" xr:uid="{F85DB478-1A14-40D5-9DCF-A63DCD596C83}"/>
    <cellStyle name="Calculation 4 7 6" xfId="2155" xr:uid="{873E4483-FD35-44B5-A7E7-F4859BE4FB1F}"/>
    <cellStyle name="Calculation 4 7 6 2" xfId="6456" xr:uid="{95B56A94-D776-41AF-96F0-B0585A218F10}"/>
    <cellStyle name="Calculation 4 7 6 2 2" xfId="9042" xr:uid="{31A8662E-E192-4FC5-9B92-292555264B06}"/>
    <cellStyle name="Calculation 4 7 6 2 2 2" xfId="18031" xr:uid="{687F8B5D-87AE-491C-9C33-97E7C186107B}"/>
    <cellStyle name="Calculation 4 7 6 2 2 2 2" xfId="35695" xr:uid="{282E6A56-DA02-4BFE-AB50-707429BC87E2}"/>
    <cellStyle name="Calculation 4 7 6 2 2 3" xfId="33743" xr:uid="{1AA7BFE1-CD6C-411C-97B7-AFD435CB7037}"/>
    <cellStyle name="Calculation 4 7 6 2 3" xfId="11679" xr:uid="{D397D0C1-6F77-4C1A-8067-B2C3F1296270}"/>
    <cellStyle name="Calculation 4 7 6 2 3 2" xfId="20668" xr:uid="{49FEE8B0-9025-45E9-9589-DE8DC6EA597D}"/>
    <cellStyle name="Calculation 4 7 6 2 3 2 2" xfId="37240" xr:uid="{B7A22993-FA6F-410F-8D60-59DD5267BB5C}"/>
    <cellStyle name="Calculation 4 7 6 2 3 3" xfId="34864" xr:uid="{8F068817-4F2F-4264-B6F8-CA46879388C8}"/>
    <cellStyle name="Calculation 4 7 6 2 4" xfId="15445" xr:uid="{CB48E9FC-8FB6-440E-8C1D-85E47B6A1D06}"/>
    <cellStyle name="Calculation 4 7 6 2 4 2" xfId="39230" xr:uid="{E349B785-3203-4D60-BAF0-3EA92F6DC898}"/>
    <cellStyle name="Calculation 4 7 6 2 5" xfId="25482" xr:uid="{BF9B566B-56B1-4DDA-9BCC-930D1F58891F}"/>
    <cellStyle name="Calculation 4 7 6 2 6" xfId="54185" xr:uid="{918C4C98-1B78-4F2A-B814-3D2233CC011F}"/>
    <cellStyle name="Calculation 4 7 6 3" xfId="4592" xr:uid="{C34853B8-A014-479C-9A14-F24EEFABBD13}"/>
    <cellStyle name="Calculation 4 7 6 3 2" xfId="34601" xr:uid="{0587321C-E825-4A7F-9667-27CCDDD7C9B0}"/>
    <cellStyle name="Calculation 4 7 6 4" xfId="36618" xr:uid="{B669C134-4FD7-470A-8722-25EEFC2ECDDC}"/>
    <cellStyle name="Calculation 4 7 6 5" xfId="47448" xr:uid="{CC4AEF8D-131A-4553-BEC9-87D31D302D08}"/>
    <cellStyle name="Calculation 4 7 7" xfId="4892" xr:uid="{5425B414-BCB8-4F86-AB62-6CE0DC012367}"/>
    <cellStyle name="Calculation 4 7 7 2" xfId="7478" xr:uid="{FC9E41A3-845A-45A3-9454-7286885F5D31}"/>
    <cellStyle name="Calculation 4 7 7 2 2" xfId="16467" xr:uid="{CE6A9D7F-316C-4A49-B039-E28F26C97515}"/>
    <cellStyle name="Calculation 4 7 7 2 2 2" xfId="27623" xr:uid="{F038661C-7B84-45A4-91C6-C4831FDA95E6}"/>
    <cellStyle name="Calculation 4 7 7 2 3" xfId="33303" xr:uid="{C09D0FAC-0741-40E9-AC53-D5E68BD60303}"/>
    <cellStyle name="Calculation 4 7 7 3" xfId="10115" xr:uid="{9CF77445-EBCE-4E6E-8A4C-A9E57602E549}"/>
    <cellStyle name="Calculation 4 7 7 3 2" xfId="19104" xr:uid="{DA55F9CA-2797-4FF1-AB1C-40469B053363}"/>
    <cellStyle name="Calculation 4 7 7 3 2 2" xfId="40017" xr:uid="{B8F67BF8-AD43-4C5B-A225-FDD3B23CC13A}"/>
    <cellStyle name="Calculation 4 7 7 3 3" xfId="40216" xr:uid="{CB082C7B-0EDA-4E2B-8DA7-2AB0C01095D3}"/>
    <cellStyle name="Calculation 4 7 7 4" xfId="13881" xr:uid="{1FEDCDFB-4E2C-42FF-86D2-EF6B7C729B56}"/>
    <cellStyle name="Calculation 4 7 7 4 2" xfId="41748" xr:uid="{50B9E758-8930-45B7-AA92-08E998E0F487}"/>
    <cellStyle name="Calculation 4 7 7 5" xfId="43004" xr:uid="{F8EE1E5E-97A3-4EFC-8ABD-616DCB476A62}"/>
    <cellStyle name="Calculation 4 7 7 6" xfId="52750" xr:uid="{7130EF65-4712-4E7D-8978-706D6DD06F5A}"/>
    <cellStyle name="Calculation 4 7 8" xfId="2504" xr:uid="{54AAF6C2-2259-45EA-B319-1085CAC58F00}"/>
    <cellStyle name="Calculation 4 7 8 2" xfId="25454" xr:uid="{078030A9-FB9D-415B-A405-2C48CF34C34A}"/>
    <cellStyle name="Calculation 4 7 9" xfId="23768" xr:uid="{E8D171CD-02DF-4293-98E7-72EDCDD24051}"/>
    <cellStyle name="Calculation 4 8" xfId="202" xr:uid="{A60AF30B-AAD7-43E6-8FD7-A82C9C545174}"/>
    <cellStyle name="Calculation 4 8 2" xfId="2567" xr:uid="{BD1BF85B-974E-42C8-985F-84C93E6E820C}"/>
    <cellStyle name="Calculation 4 8 2 2" xfId="6808" xr:uid="{0CD30505-31E4-4944-AAD5-3CD9FFF1CC89}"/>
    <cellStyle name="Calculation 4 8 2 2 2" xfId="15797" xr:uid="{D3C10B8A-41BA-4B4C-8C70-2E98658AFE18}"/>
    <cellStyle name="Calculation 4 8 2 2 2 2" xfId="23092" xr:uid="{B52C58C4-58F9-4D16-AC17-88A052B3B0C3}"/>
    <cellStyle name="Calculation 4 8 2 2 2 3" xfId="56541" xr:uid="{7A79CF76-3BC8-4D69-8DAA-9F2A96209404}"/>
    <cellStyle name="Calculation 4 8 2 2 3" xfId="32639" xr:uid="{FB221DB5-841E-43F5-A7C7-9B48202347C4}"/>
    <cellStyle name="Calculation 4 8 2 2 4" xfId="49759" xr:uid="{714CAB23-E96D-49F2-BF4C-7A09F0A9E3BA}"/>
    <cellStyle name="Calculation 4 8 2 3" xfId="9378" xr:uid="{1E8B00DC-E862-46FE-8CD6-D0628CF4BC7E}"/>
    <cellStyle name="Calculation 4 8 2 3 2" xfId="18367" xr:uid="{AAA0A0F1-8814-46AF-AF50-D140481EB5CE}"/>
    <cellStyle name="Calculation 4 8 2 3 2 2" xfId="22547" xr:uid="{D78B81E3-9F85-45D4-B5EF-A747B67E5C26}"/>
    <cellStyle name="Calculation 4 8 2 3 2 3" xfId="58401" xr:uid="{297B3CC7-2B63-4F27-A074-7C55731E50E3}"/>
    <cellStyle name="Calculation 4 8 2 3 3" xfId="27516" xr:uid="{2CABABCC-F6D8-413D-B216-ABF0424335E0}"/>
    <cellStyle name="Calculation 4 8 2 3 4" xfId="51620" xr:uid="{55476613-DA9B-4F64-AB3B-FB329A3C408F}"/>
    <cellStyle name="Calculation 4 8 2 4" xfId="13421" xr:uid="{975E223F-9FF3-4ECE-AD94-93B1E1377BC8}"/>
    <cellStyle name="Calculation 4 8 2 4 2" xfId="41550" xr:uid="{FCCEDE5F-FD31-444A-A30D-8A8C5A57497C}"/>
    <cellStyle name="Calculation 4 8 2 4 2 2" xfId="54677" xr:uid="{D387674A-2057-4003-B5A2-BB704C9BF7C2}"/>
    <cellStyle name="Calculation 4 8 2 4 3" xfId="47876" xr:uid="{97578B76-4FEA-431E-87F3-D6EC70808B07}"/>
    <cellStyle name="Calculation 4 8 2 5" xfId="22844" xr:uid="{226E0C63-1226-48AA-9816-3E7E17DED759}"/>
    <cellStyle name="Calculation 4 8 2 5 2" xfId="53037" xr:uid="{0AA3D88F-DEB0-434B-92C4-DEC0C73A115C}"/>
    <cellStyle name="Calculation 4 8 2 6" xfId="46262" xr:uid="{9DB24E46-2B3C-4371-917C-40353513F46F}"/>
    <cellStyle name="Calculation 4 8 3" xfId="2670" xr:uid="{58B839EE-26E8-48D4-8DA8-52802FDA9BA0}"/>
    <cellStyle name="Calculation 4 8 3 2" xfId="37589" xr:uid="{67971A7A-EB5E-4376-97D3-E0009BF17299}"/>
    <cellStyle name="Calculation 4 8 3 2 2" xfId="56940" xr:uid="{0BB70596-3E5A-4C58-964B-857768962278}"/>
    <cellStyle name="Calculation 4 8 3 2 3" xfId="50158" xr:uid="{6CD4BB19-A704-4DD6-8B49-29DF125A3DF2}"/>
    <cellStyle name="Calculation 4 8 3 3" xfId="51144" xr:uid="{9B958522-3F1B-4314-8E5C-FAA559EF4174}"/>
    <cellStyle name="Calculation 4 8 3 3 2" xfId="57926" xr:uid="{30CF218E-E4DF-4AD3-AFD0-2E52EDDB5450}"/>
    <cellStyle name="Calculation 4 8 3 4" xfId="48275" xr:uid="{DF53CF72-78AA-430B-9455-4864BA781CE7}"/>
    <cellStyle name="Calculation 4 8 3 4 2" xfId="55067" xr:uid="{5E87814E-1859-4541-B50A-4D6E946EC467}"/>
    <cellStyle name="Calculation 4 8 3 5" xfId="53367" xr:uid="{8FE9EDF1-4958-4DC4-8717-140BDF382A0A}"/>
    <cellStyle name="Calculation 4 8 3 6" xfId="46661" xr:uid="{F73822EA-C926-4124-863F-5C4839767B0D}"/>
    <cellStyle name="Calculation 4 8 4" xfId="37629" xr:uid="{CBE540A3-5CD7-4C94-8CEE-FAD66D4FEA7E}"/>
    <cellStyle name="Calculation 4 8 4 2" xfId="56069" xr:uid="{E349D8B9-25B9-4903-9A20-3BDA72149B06}"/>
    <cellStyle name="Calculation 4 8 4 3" xfId="49287" xr:uid="{CB20549A-50A7-49A3-8B46-5C1E84D04AB7}"/>
    <cellStyle name="Calculation 4 8 5" xfId="44456" xr:uid="{FB3BFE4C-8D91-4310-9881-442A9BEF1B02}"/>
    <cellStyle name="Calculation 4 8 5 2" xfId="57662" xr:uid="{80B5FCA5-8970-4E5D-9CE4-37E709050F94}"/>
    <cellStyle name="Calculation 4 8 5 3" xfId="50880" xr:uid="{CF987B45-95BA-4E2F-9E93-9B171061993F}"/>
    <cellStyle name="Calculation 4 8 6" xfId="45753" xr:uid="{C1453F16-5701-4A0C-828C-5596F43E5FB1}"/>
    <cellStyle name="Calculation 4 8 6 2" xfId="54229" xr:uid="{4363C3E7-E807-4887-A377-50AD8185ECA7}"/>
    <cellStyle name="Calculation 4 8 7" xfId="52774" xr:uid="{6F71031B-2796-44CF-9D6C-6AAAC4A72A30}"/>
    <cellStyle name="Calculation 4 9" xfId="551" xr:uid="{BD9C7D0E-16CF-42BF-8E39-BB6E124ED523}"/>
    <cellStyle name="Calculation 4 9 2" xfId="4944" xr:uid="{26399471-C9D0-44EA-9AAC-91029C83FAF5}"/>
    <cellStyle name="Calculation 4 9 2 2" xfId="7530" xr:uid="{23E7C018-A9BB-42BC-B0EB-50FC41D0EAAA}"/>
    <cellStyle name="Calculation 4 9 2 2 2" xfId="16519" xr:uid="{B0ACA5A0-39A7-498D-A21B-04EA5F4EC433}"/>
    <cellStyle name="Calculation 4 9 2 2 2 2" xfId="35768" xr:uid="{7819AB3D-D810-40B6-BD9A-065019A86DB5}"/>
    <cellStyle name="Calculation 4 9 2 2 2 3" xfId="56582" xr:uid="{13716F27-2AE5-46B1-8221-5D4EFB0D096C}"/>
    <cellStyle name="Calculation 4 9 2 2 3" xfId="23385" xr:uid="{6E3B8CF2-5310-451A-BECA-6DDEC5EEC399}"/>
    <cellStyle name="Calculation 4 9 2 2 4" xfId="49800" xr:uid="{20A6AE17-A3FC-42F9-ACF1-AFB473551490}"/>
    <cellStyle name="Calculation 4 9 2 3" xfId="10167" xr:uid="{DBBFF584-F2AC-4283-A9FF-532DF312C637}"/>
    <cellStyle name="Calculation 4 9 2 3 2" xfId="19156" xr:uid="{33110C45-2E77-415D-B72E-DF8B155B7436}"/>
    <cellStyle name="Calculation 4 9 2 3 2 2" xfId="33866" xr:uid="{A7AF066A-D9B5-437C-85FC-97E93F8D92C7}"/>
    <cellStyle name="Calculation 4 9 2 3 2 3" xfId="58105" xr:uid="{0C6041FC-5DCB-46C6-9CDC-549800DEC5D5}"/>
    <cellStyle name="Calculation 4 9 2 3 3" xfId="43913" xr:uid="{77AFAF27-9AEC-4C97-B8D5-1C1A6F60DF14}"/>
    <cellStyle name="Calculation 4 9 2 3 4" xfId="51323" xr:uid="{07470E60-4AC9-4E91-9950-8BCE125B88E7}"/>
    <cellStyle name="Calculation 4 9 2 4" xfId="13933" xr:uid="{298EAC8F-2BDE-4E5E-8DA8-B47154B89772}"/>
    <cellStyle name="Calculation 4 9 2 4 2" xfId="30115" xr:uid="{1C31DAF0-91AF-4017-942C-E3AA28BC866C}"/>
    <cellStyle name="Calculation 4 9 2 4 2 2" xfId="54715" xr:uid="{3373F466-F0A7-4516-8AD3-FF8E5E36ED8C}"/>
    <cellStyle name="Calculation 4 9 2 4 3" xfId="47917" xr:uid="{4BF79478-C2F8-43AF-8D56-B2D18A592B4A}"/>
    <cellStyle name="Calculation 4 9 2 5" xfId="42253" xr:uid="{6C85B5EC-8498-435A-8B7C-0BE9514DB5B7}"/>
    <cellStyle name="Calculation 4 9 2 5 2" xfId="53060" xr:uid="{5CB8CD17-3DDA-4128-91A5-CB3006C9B132}"/>
    <cellStyle name="Calculation 4 9 2 6" xfId="46303" xr:uid="{B53FC1B7-C7C8-4A01-840F-86720863960D}"/>
    <cellStyle name="Calculation 4 9 3" xfId="2988" xr:uid="{4FE9DC3A-8F98-487C-8DBF-59741A2E0664}"/>
    <cellStyle name="Calculation 4 9 3 2" xfId="33963" xr:uid="{24B24548-F81A-429C-9D31-7D524B57E63D}"/>
    <cellStyle name="Calculation 4 9 3 2 2" xfId="56978" xr:uid="{5C0C6455-04B6-423E-AEFF-2AA8A0362A34}"/>
    <cellStyle name="Calculation 4 9 3 2 3" xfId="50196" xr:uid="{D4E8C77A-999B-4B0E-B5A0-C28B8B6DAD6E}"/>
    <cellStyle name="Calculation 4 9 3 3" xfId="51934" xr:uid="{A2B9589D-96BB-46BE-AF0F-CC3748C97FCD}"/>
    <cellStyle name="Calculation 4 9 3 3 2" xfId="58715" xr:uid="{E0C2B44E-9F5B-4AF8-B3C7-3B28D714A367}"/>
    <cellStyle name="Calculation 4 9 3 4" xfId="48313" xr:uid="{1B82DB9B-BF26-4BEC-A15C-925D15DF49FE}"/>
    <cellStyle name="Calculation 4 9 3 4 2" xfId="55105" xr:uid="{3E2AA656-773C-416F-AD59-D5FF973EDF43}"/>
    <cellStyle name="Calculation 4 9 3 5" xfId="53405" xr:uid="{5279F709-9A7D-44E2-A3D8-60C7F14B8919}"/>
    <cellStyle name="Calculation 4 9 3 6" xfId="46699" xr:uid="{58C7F532-C14A-4E09-BD74-6B20667E1BF4}"/>
    <cellStyle name="Calculation 4 9 4" xfId="27716" xr:uid="{AC86C212-91F3-4795-9A91-57DD9F139D60}"/>
    <cellStyle name="Calculation 4 9 4 2" xfId="56110" xr:uid="{7BB0819A-3BF3-449A-8CAD-292C28C370D8}"/>
    <cellStyle name="Calculation 4 9 4 3" xfId="49328" xr:uid="{97575875-C6AA-4324-952D-720FB5391FDE}"/>
    <cellStyle name="Calculation 4 9 5" xfId="44521" xr:uid="{A811415A-CA04-48B5-9714-7D369A2B6741}"/>
    <cellStyle name="Calculation 4 9 5 2" xfId="58431" xr:uid="{64CB23F8-F008-4C41-B137-24DADAFDD3E9}"/>
    <cellStyle name="Calculation 4 9 5 3" xfId="51650" xr:uid="{B5057127-574A-470A-91C6-EFC159F166C1}"/>
    <cellStyle name="Calculation 4 9 6" xfId="45794" xr:uid="{056AC29D-A27B-4901-BD2C-4BDE09212757}"/>
    <cellStyle name="Calculation 4 9 6 2" xfId="54267" xr:uid="{00AB1790-0D1D-449C-BEA7-E18F47097490}"/>
    <cellStyle name="Calculation 4 9 7" xfId="52797" xr:uid="{4E570DF1-E31B-4E40-AF8A-322E760A51DA}"/>
    <cellStyle name="Calculation 5" xfId="107" xr:uid="{44AB70CF-E8A3-473C-BF5C-FA17E087EFF5}"/>
    <cellStyle name="Calculation 5 10" xfId="1609" xr:uid="{05E75B4C-E2B2-45DC-8D35-177224E09E70}"/>
    <cellStyle name="Calculation 5 10 2" xfId="5952" xr:uid="{E5D0D0BC-BFEB-4E65-A18A-74A5EC53F4D5}"/>
    <cellStyle name="Calculation 5 10 2 2" xfId="8538" xr:uid="{2A832347-6C1D-472C-9C97-119253B7F3CC}"/>
    <cellStyle name="Calculation 5 10 2 2 2" xfId="17527" xr:uid="{DECD8C21-582E-4126-AB5C-4D12505C7D15}"/>
    <cellStyle name="Calculation 5 10 2 2 2 2" xfId="41828" xr:uid="{11E4E44D-A76F-4BCE-9DDC-9BEE7E67B0DD}"/>
    <cellStyle name="Calculation 5 10 2 2 2 3" xfId="56636" xr:uid="{6694F28F-198C-4302-B7BB-CF1CE82A8AB8}"/>
    <cellStyle name="Calculation 5 10 2 2 3" xfId="33405" xr:uid="{9A7B9B54-A9BB-468E-9D79-DEEC9A62F999}"/>
    <cellStyle name="Calculation 5 10 2 2 4" xfId="49854" xr:uid="{AE325F4E-E652-4A7E-A8AA-BE0B90D235AD}"/>
    <cellStyle name="Calculation 5 10 2 3" xfId="11175" xr:uid="{967FA7A9-9B58-4AD1-97B4-D500E9E974C1}"/>
    <cellStyle name="Calculation 5 10 2 3 2" xfId="20164" xr:uid="{63F08F2D-4A54-4EB4-A950-B218FCE58CD0}"/>
    <cellStyle name="Calculation 5 10 2 3 2 2" xfId="36193" xr:uid="{8A15F924-9D4C-4934-B8D1-6F6BB6D4BC3C}"/>
    <cellStyle name="Calculation 5 10 2 3 2 3" xfId="57880" xr:uid="{BBA6CD94-5BE8-4D33-87CE-5666442FB410}"/>
    <cellStyle name="Calculation 5 10 2 3 3" xfId="24122" xr:uid="{BD5F507E-90E1-45CB-B014-344C061ADA3D}"/>
    <cellStyle name="Calculation 5 10 2 3 4" xfId="51098" xr:uid="{B4C52E0C-338E-446B-9424-3A92B5355AEE}"/>
    <cellStyle name="Calculation 5 10 2 4" xfId="14941" xr:uid="{4F91BE00-387D-43D3-A1C4-9E959434FDFF}"/>
    <cellStyle name="Calculation 5 10 2 4 2" xfId="22208" xr:uid="{127BE7C3-EFC7-4E7E-9C09-545D85C5A16C}"/>
    <cellStyle name="Calculation 5 10 2 4 2 2" xfId="54769" xr:uid="{2E2148F3-B8CF-4BB6-8073-36E5776AA02A}"/>
    <cellStyle name="Calculation 5 10 2 4 3" xfId="47971" xr:uid="{DCE713E2-6171-4F85-A8C2-48299CD019FB}"/>
    <cellStyle name="Calculation 5 10 2 5" xfId="30284" xr:uid="{2AEDA98B-5538-4C36-B6CC-ACC3CFAEE028}"/>
    <cellStyle name="Calculation 5 10 2 5 2" xfId="53091" xr:uid="{00F9C941-0C3B-4076-8508-29D031BAD446}"/>
    <cellStyle name="Calculation 5 10 2 6" xfId="46357" xr:uid="{E8F65719-21BC-4C92-8940-22BE7887E604}"/>
    <cellStyle name="Calculation 5 10 3" xfId="4046" xr:uid="{A7D46AED-0619-4B02-BC7E-B6BBEA12CAA1}"/>
    <cellStyle name="Calculation 5 10 3 2" xfId="26071" xr:uid="{82002EF0-6073-4950-B6F9-72BE1B23C85E}"/>
    <cellStyle name="Calculation 5 10 3 2 2" xfId="57032" xr:uid="{189FB8A5-E26A-40DA-B00B-A7B30F2EECC5}"/>
    <cellStyle name="Calculation 5 10 3 2 3" xfId="50250" xr:uid="{A4437514-9C45-434F-8744-C474CF1575F9}"/>
    <cellStyle name="Calculation 5 10 3 3" xfId="51462" xr:uid="{3AC8CC0B-C3DE-400B-9FA9-D8CBD20B9724}"/>
    <cellStyle name="Calculation 5 10 3 3 2" xfId="58244" xr:uid="{1C316880-84A7-4187-B7B2-611BBAF252EB}"/>
    <cellStyle name="Calculation 5 10 3 4" xfId="48367" xr:uid="{66CD97CA-F4AA-4B35-B98C-1AFD8963B242}"/>
    <cellStyle name="Calculation 5 10 3 4 2" xfId="55159" xr:uid="{50D499E6-86FE-4B06-912D-148063D62F6C}"/>
    <cellStyle name="Calculation 5 10 3 5" xfId="53457" xr:uid="{21BD8CB3-B3BB-4424-90C0-546E0EB97869}"/>
    <cellStyle name="Calculation 5 10 3 6" xfId="46753" xr:uid="{DF281231-3542-4880-B291-41BD1CB979B8}"/>
    <cellStyle name="Calculation 5 10 4" xfId="24692" xr:uid="{B91A4AE1-764F-4D16-92B0-F45C09C0BB33}"/>
    <cellStyle name="Calculation 5 10 4 2" xfId="56164" xr:uid="{BB214D65-C32F-4C7B-9E23-4DDB8D398B5F}"/>
    <cellStyle name="Calculation 5 10 4 3" xfId="49382" xr:uid="{3E852670-8F0E-45B4-8B1D-034F5CA5984B}"/>
    <cellStyle name="Calculation 5 10 5" xfId="44516" xr:uid="{7780B93E-B5D8-4254-A8EF-FC48DDA77839}"/>
    <cellStyle name="Calculation 5 10 5 2" xfId="57691" xr:uid="{6641788D-EF69-4349-A672-22F422BF6AD5}"/>
    <cellStyle name="Calculation 5 10 5 3" xfId="50909" xr:uid="{CBBAF210-7B52-4017-A5C5-565708C880FD}"/>
    <cellStyle name="Calculation 5 10 6" xfId="47502" xr:uid="{626769C9-4728-46E2-ABC4-3A271203AC8A}"/>
    <cellStyle name="Calculation 5 10 6 2" xfId="54321" xr:uid="{0037B2A7-6452-4A25-AAFE-2AA4B1DF0E10}"/>
    <cellStyle name="Calculation 5 10 7" xfId="52824" xr:uid="{947A74AD-2D7E-4608-A583-C30EE20A55ED}"/>
    <cellStyle name="Calculation 5 10 8" xfId="45894" xr:uid="{1F160B95-76B2-4C30-9A91-D8BFF67C469A}"/>
    <cellStyle name="Calculation 5 11" xfId="2628" xr:uid="{6CB2F60A-409B-49C9-8EED-F1E06872520F}"/>
    <cellStyle name="Calculation 5 11 2" xfId="6869" xr:uid="{612B211A-D30C-48C2-A23C-AA0D339F231F}"/>
    <cellStyle name="Calculation 5 11 2 2" xfId="15858" xr:uid="{FA7E9CE6-B61A-4F61-BD94-0F876FB2AE79}"/>
    <cellStyle name="Calculation 5 11 2 2 2" xfId="39779" xr:uid="{B53BD5B9-A7C0-4DAB-81E3-11F881F0EE7B}"/>
    <cellStyle name="Calculation 5 11 2 2 2 2" xfId="56675" xr:uid="{B07DC2BB-7C21-4CF8-8FFC-A132385CB1E8}"/>
    <cellStyle name="Calculation 5 11 2 2 3" xfId="49893" xr:uid="{939BAA45-E245-4E16-8528-58E0C7AACE57}"/>
    <cellStyle name="Calculation 5 11 2 3" xfId="26142" xr:uid="{A1AFBEB2-A2D7-4CF7-B0AB-2EA7C934362A}"/>
    <cellStyle name="Calculation 5 11 2 3 2" xfId="57929" xr:uid="{C8037985-FC4F-44A0-B332-59892BF74461}"/>
    <cellStyle name="Calculation 5 11 2 3 3" xfId="51147" xr:uid="{AFF28093-7C40-4B5A-B7F2-2A63619F23C2}"/>
    <cellStyle name="Calculation 5 11 2 4" xfId="48010" xr:uid="{DC99A458-A4DC-4DDF-881B-94A0C7A485FE}"/>
    <cellStyle name="Calculation 5 11 2 4 2" xfId="54805" xr:uid="{B5A3B04B-4FBC-4036-B9A3-7ABEA22F7483}"/>
    <cellStyle name="Calculation 5 11 2 5" xfId="53112" xr:uid="{FFA6EA7C-3B20-4AC0-ACFA-3A6BC97AF777}"/>
    <cellStyle name="Calculation 5 11 2 6" xfId="46396" xr:uid="{DF2620D5-D9FA-4A26-A226-6B7CA826993B}"/>
    <cellStyle name="Calculation 5 11 3" xfId="9439" xr:uid="{C4AD53B4-3633-4504-84CE-40F614C1D40D}"/>
    <cellStyle name="Calculation 5 11 3 2" xfId="18428" xr:uid="{778DC0DA-3BE5-4EEB-88EE-B2099FEA0EC0}"/>
    <cellStyle name="Calculation 5 11 3 2 2" xfId="41594" xr:uid="{793F5EC2-DE93-4DC6-93B5-43130A011179}"/>
    <cellStyle name="Calculation 5 11 3 2 2 2" xfId="57068" xr:uid="{A15574BB-DC84-4074-B09E-DEA8B92E3705}"/>
    <cellStyle name="Calculation 5 11 3 2 3" xfId="50286" xr:uid="{810066EF-AA23-4FAC-9D8A-343571FD9E53}"/>
    <cellStyle name="Calculation 5 11 3 3" xfId="34236" xr:uid="{1C9BF59C-EAE2-4FE9-943D-12A368E0E105}"/>
    <cellStyle name="Calculation 5 11 3 3 2" xfId="58278" xr:uid="{E142E416-EAC7-4311-BBC7-4375BBAD7A6E}"/>
    <cellStyle name="Calculation 5 11 3 3 3" xfId="51496" xr:uid="{EBF6C24E-ADA6-44B3-816B-8BB94B952155}"/>
    <cellStyle name="Calculation 5 11 3 4" xfId="48403" xr:uid="{FC403A83-38B0-4513-89CB-79C20DF834AF}"/>
    <cellStyle name="Calculation 5 11 3 4 2" xfId="55195" xr:uid="{95AE2C29-71CE-49D9-B48A-9DB0E451D08F}"/>
    <cellStyle name="Calculation 5 11 3 5" xfId="53482" xr:uid="{99E841B9-C170-44BE-8147-AD0972631955}"/>
    <cellStyle name="Calculation 5 11 3 6" xfId="46789" xr:uid="{9E29B3DD-1A3B-4C90-B9AB-0AD067279B83}"/>
    <cellStyle name="Calculation 5 11 4" xfId="13482" xr:uid="{B3DA9E7D-4D40-4919-A7A8-1F8659FCF5D1}"/>
    <cellStyle name="Calculation 5 11 4 2" xfId="33666" xr:uid="{86C6A1AF-E933-4E6B-9DC8-C752517BE864}"/>
    <cellStyle name="Calculation 5 11 4 2 2" xfId="56203" xr:uid="{8E980781-0A6B-4593-8FE5-AB1C834995EE}"/>
    <cellStyle name="Calculation 5 11 4 3" xfId="49421" xr:uid="{02EB27BC-9A24-43C3-ACE8-459E32E26D4D}"/>
    <cellStyle name="Calculation 5 11 5" xfId="43750" xr:uid="{DDAF5BF7-A6D9-4EAF-BD9C-26E4C42975F3}"/>
    <cellStyle name="Calculation 5 11 5 2" xfId="58109" xr:uid="{1A241F24-07CE-4AA8-8274-3932F3FEAB0D}"/>
    <cellStyle name="Calculation 5 11 5 3" xfId="51327" xr:uid="{D46D43F5-6A2B-4300-A1A0-18794D36B059}"/>
    <cellStyle name="Calculation 5 11 6" xfId="44549" xr:uid="{46D7503D-E3E0-45AF-BDB2-D5C57229C7B0}"/>
    <cellStyle name="Calculation 5 11 6 2" xfId="54357" xr:uid="{2DF3BE6C-457B-4B66-AA9A-C6E2B05E4304}"/>
    <cellStyle name="Calculation 5 11 6 3" xfId="47541" xr:uid="{9449EE1F-64A0-4353-8E24-26FF97434EE9}"/>
    <cellStyle name="Calculation 5 11 7" xfId="52845" xr:uid="{7B62D212-9EC6-484A-9604-AE82F5F1E64A}"/>
    <cellStyle name="Calculation 5 11 8" xfId="45930" xr:uid="{3A1BD3DD-D5B8-440B-8006-E61B300FD41C}"/>
    <cellStyle name="Calculation 5 12" xfId="6563" xr:uid="{C22C3EB0-DD8F-4223-9B71-C38057905706}"/>
    <cellStyle name="Calculation 5 12 2" xfId="11780" xr:uid="{369C90FC-E99D-4267-A761-AC3A0FB9F818}"/>
    <cellStyle name="Calculation 5 12 2 2" xfId="20769" xr:uid="{E6FCD917-7BF7-47D3-9056-18F6DDF20274}"/>
    <cellStyle name="Calculation 5 12 2 2 2" xfId="39333" xr:uid="{6F97A80E-A01C-4AF9-A2A7-F55ECFC28DA1}"/>
    <cellStyle name="Calculation 5 12 2 2 3" xfId="56259" xr:uid="{185E8D81-C2CC-4791-81BB-2299D5BDE742}"/>
    <cellStyle name="Calculation 5 12 2 3" xfId="38920" xr:uid="{8433E1AD-F542-454D-B993-CE65353BAC7A}"/>
    <cellStyle name="Calculation 5 12 2 4" xfId="49477" xr:uid="{803D3C19-AB0E-4900-9B56-423FF0BA19C1}"/>
    <cellStyle name="Calculation 5 12 3" xfId="15552" xr:uid="{0D3A4B06-66F7-4720-9F83-7CD96D7E5111}"/>
    <cellStyle name="Calculation 5 12 3 2" xfId="38614" xr:uid="{A100D3D2-6228-40AE-A8C1-D579C5E93C9A}"/>
    <cellStyle name="Calculation 5 12 3 2 2" xfId="59078" xr:uid="{77540759-DCAA-4FDE-9D22-D8AACCBD4E01}"/>
    <cellStyle name="Calculation 5 12 3 3" xfId="52297" xr:uid="{B95972E4-ED92-4A82-A004-551A6E4BE0D2}"/>
    <cellStyle name="Calculation 5 12 4" xfId="39706" xr:uid="{B2CF79C4-767E-4A2C-96EE-E8E12AA1D361}"/>
    <cellStyle name="Calculation 5 12 4 2" xfId="54407" xr:uid="{FF272142-1A18-492E-A905-0A629185FB16}"/>
    <cellStyle name="Calculation 5 12 4 3" xfId="47595" xr:uid="{1EF71E35-5887-4C58-95B5-4B31B5E56DEA}"/>
    <cellStyle name="Calculation 5 12 5" xfId="44684" xr:uid="{A68D23FD-E4DD-4BF3-9CD7-9CAEA44DF114}"/>
    <cellStyle name="Calculation 5 12 5 2" xfId="52881" xr:uid="{EDE2B370-AB74-4E88-8038-DAE0CEBEECEB}"/>
    <cellStyle name="Calculation 5 12 6" xfId="45986" xr:uid="{F86A3206-F5C7-4985-A937-1919484D8F89}"/>
    <cellStyle name="Calculation 5 13" xfId="9143" xr:uid="{21D2F628-492C-4FAA-A4F5-97EA86BAB011}"/>
    <cellStyle name="Calculation 5 13 2" xfId="18132" xr:uid="{C3C71B9F-6D89-4327-A68C-7D0DA9E2DD64}"/>
    <cellStyle name="Calculation 5 13 2 2" xfId="36403" xr:uid="{9C77179F-292D-45A6-9E15-BB9A780BB80C}"/>
    <cellStyle name="Calculation 5 13 2 2 2" xfId="56211" xr:uid="{8AC2DB52-430B-4F5C-B754-10C85156793F}"/>
    <cellStyle name="Calculation 5 13 2 3" xfId="49429" xr:uid="{8FDA0671-835D-4280-A3E4-068084789854}"/>
    <cellStyle name="Calculation 5 13 3" xfId="31241" xr:uid="{031E53B3-84D9-4BA1-B063-1F43885CBEC3}"/>
    <cellStyle name="Calculation 5 13 3 2" xfId="59145" xr:uid="{88747056-CA33-4432-96DF-1CDBBBF5E3A6}"/>
    <cellStyle name="Calculation 5 13 3 3" xfId="52364" xr:uid="{996014BF-68AC-4232-B46A-B0899D119FCD}"/>
    <cellStyle name="Calculation 5 13 4" xfId="44668" xr:uid="{27B84F70-6C5F-4583-881B-C88BBACDC106}"/>
    <cellStyle name="Calculation 5 13 4 2" xfId="54362" xr:uid="{1385AEF1-5B37-467F-B0B7-09ADA2C3FEBA}"/>
    <cellStyle name="Calculation 5 13 4 3" xfId="47549" xr:uid="{B71A449F-4767-494B-A850-E39D37D57B50}"/>
    <cellStyle name="Calculation 5 13 5" xfId="52848" xr:uid="{F26EC22A-5AC2-4662-8E26-A136E87E8592}"/>
    <cellStyle name="Calculation 5 13 6" xfId="45938" xr:uid="{57CF6DA3-B60F-458A-9FAD-5DDD86DBE186}"/>
    <cellStyle name="Calculation 5 14" xfId="9442" xr:uid="{88D6D34B-8677-43EE-98D5-65767AEEBF76}"/>
    <cellStyle name="Calculation 5 14 2" xfId="18431" xr:uid="{1970A719-6E53-436B-A7B2-6BC671FBA34F}"/>
    <cellStyle name="Calculation 5 14 2 2" xfId="25300" xr:uid="{681EC156-11E4-4A6F-8714-5DB4E1E863E1}"/>
    <cellStyle name="Calculation 5 14 2 2 2" xfId="57182" xr:uid="{030E3926-8BF7-4E12-94C0-0F56304E65B3}"/>
    <cellStyle name="Calculation 5 14 2 3" xfId="50400" xr:uid="{B2BD3B2A-A871-44CF-B9D1-E08A7767132A}"/>
    <cellStyle name="Calculation 5 14 3" xfId="39799" xr:uid="{E9EBE535-314C-4363-8B8D-BE6A79C75947}"/>
    <cellStyle name="Calculation 5 14 3 2" xfId="58092" xr:uid="{6B717B9E-95EC-477F-9946-477B694A98DF}"/>
    <cellStyle name="Calculation 5 14 3 3" xfId="51310" xr:uid="{FD8A5D39-182C-4675-8872-9BB82C9FA741}"/>
    <cellStyle name="Calculation 5 14 4" xfId="44761" xr:uid="{C61ACFB1-C6D6-4FA0-A947-B7765D155632}"/>
    <cellStyle name="Calculation 5 14 4 2" xfId="55306" xr:uid="{6B40CD5E-A1BE-48AF-AC78-6AC8F58951F1}"/>
    <cellStyle name="Calculation 5 14 4 3" xfId="48517" xr:uid="{705F8D41-0D39-440B-93EF-51FE0DEF6857}"/>
    <cellStyle name="Calculation 5 14 5" xfId="53592" xr:uid="{BD2358AA-A6C0-4287-AEB7-F58C64A70B22}"/>
    <cellStyle name="Calculation 5 14 6" xfId="46903" xr:uid="{02411575-D742-45D3-B057-E59EFBAE87D6}"/>
    <cellStyle name="Calculation 5 15" xfId="2267" xr:uid="{3F7F8924-791D-48EA-A78E-D772ED590AD0}"/>
    <cellStyle name="Calculation 5 15 2" xfId="43160" xr:uid="{832381BE-6DD6-468E-B698-7F97A8891337}"/>
    <cellStyle name="Calculation 5 15 2 2" xfId="57212" xr:uid="{1A3434A2-68D0-46A6-968D-31A0E3988638}"/>
    <cellStyle name="Calculation 5 15 2 3" xfId="50430" xr:uid="{93749224-DD6A-474C-A049-DDE8A2FFA091}"/>
    <cellStyle name="Calculation 5 15 3" xfId="44746" xr:uid="{320039BC-A8C1-4767-B486-5427158A1725}"/>
    <cellStyle name="Calculation 5 15 3 2" xfId="58813" xr:uid="{6353DB8E-00A8-49A2-9BF2-6101EC8EE930}"/>
    <cellStyle name="Calculation 5 15 3 3" xfId="52032" xr:uid="{D23BABBF-D337-4DC0-A484-9C7BDEB225D4}"/>
    <cellStyle name="Calculation 5 15 4" xfId="51814" xr:uid="{34716E73-9B08-428F-A4E3-3FC03DD58168}"/>
    <cellStyle name="Calculation 5 15 4 2" xfId="58595" xr:uid="{8432A524-B331-44BF-93E9-3716C10D1973}"/>
    <cellStyle name="Calculation 5 15 5" xfId="48547" xr:uid="{9B803EEA-57B0-42AE-B103-BD6FAFD06683}"/>
    <cellStyle name="Calculation 5 15 5 2" xfId="55336" xr:uid="{8D1D29D2-DE52-4B93-91A0-60EBB42F38BA}"/>
    <cellStyle name="Calculation 5 15 6" xfId="53622" xr:uid="{C7C95CC8-A904-42F7-9226-B2CA86E8375F}"/>
    <cellStyle name="Calculation 5 15 7" xfId="46933" xr:uid="{BC8C5FA6-39AF-473E-94D7-C28F6157744D}"/>
    <cellStyle name="Calculation 5 16" xfId="13176" xr:uid="{CE7A700C-C40B-4B3F-9139-6B7D74790FC3}"/>
    <cellStyle name="Calculation 5 16 2" xfId="35097" xr:uid="{44287760-6333-4AA9-BB35-C350399A83A0}"/>
    <cellStyle name="Calculation 5 16 2 2" xfId="57246" xr:uid="{B818AE20-B633-4B7B-926A-3D62CDECDF76}"/>
    <cellStyle name="Calculation 5 16 2 3" xfId="50464" xr:uid="{DE100BC0-94FF-451C-A209-11365208AC69}"/>
    <cellStyle name="Calculation 5 16 3" xfId="44803" xr:uid="{E84C8363-05C9-4936-97D2-65B04A6DD413}"/>
    <cellStyle name="Calculation 5 16 3 2" xfId="58847" xr:uid="{EEA2FA7A-E831-4E1E-8406-6D7E55D1317C}"/>
    <cellStyle name="Calculation 5 16 3 3" xfId="52066" xr:uid="{234192B2-404E-4604-86C1-D7E259920C52}"/>
    <cellStyle name="Calculation 5 16 4" xfId="51534" xr:uid="{31A699A9-35E5-4D07-9195-4502FFF0427D}"/>
    <cellStyle name="Calculation 5 16 4 2" xfId="58316" xr:uid="{24EAFE41-423E-4F6E-9CBA-E934D9D49AC3}"/>
    <cellStyle name="Calculation 5 16 5" xfId="48581" xr:uid="{75638C5B-22D0-4FDE-B9D0-FE23BBA51411}"/>
    <cellStyle name="Calculation 5 16 5 2" xfId="55370" xr:uid="{71142BDA-9732-4AF2-8BE6-1161F0F3C12E}"/>
    <cellStyle name="Calculation 5 16 6" xfId="53656" xr:uid="{3CAEC66B-B405-4907-93FA-5A3C87B0F5D2}"/>
    <cellStyle name="Calculation 5 16 7" xfId="46967" xr:uid="{3EBBD296-D29D-425C-88DC-D9639DFD5D57}"/>
    <cellStyle name="Calculation 5 17" xfId="26009" xr:uid="{58AB8F2A-464D-44DF-8812-D92F93887727}"/>
    <cellStyle name="Calculation 5 17 2" xfId="44865" xr:uid="{BB93CAF8-F352-4B89-850F-D6C75A984E8D}"/>
    <cellStyle name="Calculation 5 17 2 2" xfId="57274" xr:uid="{BFF1DB51-1053-41B5-A9EA-3E6E8C64A356}"/>
    <cellStyle name="Calculation 5 17 2 3" xfId="50492" xr:uid="{D736B4AA-7483-4D86-8CC1-933152026079}"/>
    <cellStyle name="Calculation 5 17 3" xfId="52094" xr:uid="{D5C1669F-E1C8-4149-9060-0E0B82A4C160}"/>
    <cellStyle name="Calculation 5 17 3 2" xfId="58875" xr:uid="{90A123B3-6C9D-4595-8B1C-B19F22D46BC6}"/>
    <cellStyle name="Calculation 5 17 4" xfId="49582" xr:uid="{2A7F944C-E984-4D61-B22E-CBFBE3B9C890}"/>
    <cellStyle name="Calculation 5 17 4 2" xfId="56364" xr:uid="{84CFC1FA-173C-4EE4-A7F3-1278045DEB7C}"/>
    <cellStyle name="Calculation 5 17 5" xfId="48609" xr:uid="{661C3992-E4AE-4685-B9B3-7F460A62B7A8}"/>
    <cellStyle name="Calculation 5 17 5 2" xfId="55398" xr:uid="{44DA2DA8-4A5E-462C-8074-0642E7AE2777}"/>
    <cellStyle name="Calculation 5 17 6" xfId="53684" xr:uid="{D63C32F6-2256-44D3-9D58-01CFC106F102}"/>
    <cellStyle name="Calculation 5 17 7" xfId="46995" xr:uid="{E6CCA66B-BBBB-466F-A592-FB8264CCC90D}"/>
    <cellStyle name="Calculation 5 18" xfId="44894" xr:uid="{D2CB9657-BE51-4F31-B7EC-BBBD4AC7B4FA}"/>
    <cellStyle name="Calculation 5 18 2" xfId="50491" xr:uid="{46626374-7E9B-4AD1-9BEC-4623F412AF0C}"/>
    <cellStyle name="Calculation 5 18 2 2" xfId="57273" xr:uid="{AC920131-B024-4C29-964F-A94EFBA06336}"/>
    <cellStyle name="Calculation 5 18 3" xfId="52093" xr:uid="{FF89CE92-AE1D-41E9-A171-772C6B1C2D5D}"/>
    <cellStyle name="Calculation 5 18 3 2" xfId="58874" xr:uid="{653B0264-C3BE-4A77-9D35-94F64C342974}"/>
    <cellStyle name="Calculation 5 18 4" xfId="48892" xr:uid="{16156F49-9764-4B83-9726-64D34C7E10CF}"/>
    <cellStyle name="Calculation 5 18 4 2" xfId="55673" xr:uid="{69974F88-084D-4DA7-B3EB-D00620DDA7EC}"/>
    <cellStyle name="Calculation 5 18 5" xfId="48608" xr:uid="{982AEAFA-AA42-4B79-84C2-90A6FADDDA62}"/>
    <cellStyle name="Calculation 5 18 5 2" xfId="55397" xr:uid="{5EC9928D-316B-4B35-91D8-BE652591C286}"/>
    <cellStyle name="Calculation 5 18 6" xfId="53683" xr:uid="{311B72B4-0C03-484D-8664-618B582FDE37}"/>
    <cellStyle name="Calculation 5 18 7" xfId="46994" xr:uid="{E65C666E-C702-4115-9155-0F45CB9CA982}"/>
    <cellStyle name="Calculation 5 19" xfId="44927" xr:uid="{E2084266-BC37-4A5C-B0E3-97886D0507A9}"/>
    <cellStyle name="Calculation 5 19 2" xfId="50537" xr:uid="{6192BAB3-99D6-45DB-81AF-DEEC2443AA07}"/>
    <cellStyle name="Calculation 5 19 2 2" xfId="57319" xr:uid="{6253928B-D9CF-4FC7-9A3E-90F8F21CAA83}"/>
    <cellStyle name="Calculation 5 19 3" xfId="52139" xr:uid="{3B461463-0780-4DF2-BE67-D73A5A7AED7B}"/>
    <cellStyle name="Calculation 5 19 3 2" xfId="58920" xr:uid="{7776A177-DA52-4DE1-BEC5-DF3A63907161}"/>
    <cellStyle name="Calculation 5 19 4" xfId="48998" xr:uid="{55D8CE7A-1245-48D7-AC72-17ED49A359D8}"/>
    <cellStyle name="Calculation 5 19 4 2" xfId="55781" xr:uid="{C3CA39BF-9C53-4310-901A-D8D5426AD33A}"/>
    <cellStyle name="Calculation 5 19 5" xfId="48654" xr:uid="{90679921-39B5-4D99-BDB3-B3D2148837C5}"/>
    <cellStyle name="Calculation 5 19 5 2" xfId="55443" xr:uid="{316DAA77-D4DD-4ED6-9CA5-BC6B3F010F27}"/>
    <cellStyle name="Calculation 5 19 6" xfId="53729" xr:uid="{12E8A119-B446-4CDB-9156-814173599BDD}"/>
    <cellStyle name="Calculation 5 19 7" xfId="47040" xr:uid="{00332F88-1A4A-4F26-B5FF-7A6C155C20F9}"/>
    <cellStyle name="Calculation 5 2" xfId="321" xr:uid="{93F297A3-B950-4880-8D07-3050198051C7}"/>
    <cellStyle name="Calculation 5 2 10" xfId="6623" xr:uid="{91C0C994-BA71-4EBA-8934-F85838A085D8}"/>
    <cellStyle name="Calculation 5 2 10 2" xfId="11829" xr:uid="{43EA4784-60AA-408D-AC2D-44DEFD137E73}"/>
    <cellStyle name="Calculation 5 2 10 2 2" xfId="20818" xr:uid="{5A5E0B59-DFF4-4C3E-B993-4D5225E47E14}"/>
    <cellStyle name="Calculation 5 2 10 2 2 2" xfId="33035" xr:uid="{A71EE40B-8443-42B8-81AD-6D94292D1B0E}"/>
    <cellStyle name="Calculation 5 2 10 2 3" xfId="41659" xr:uid="{E8312073-98B6-443C-88E2-36C539FC0CEA}"/>
    <cellStyle name="Calculation 5 2 10 3" xfId="15612" xr:uid="{B47BD1E7-BACB-47B7-9299-CE2EF67A55B0}"/>
    <cellStyle name="Calculation 5 2 10 3 2" xfId="39351" xr:uid="{BAB15DF0-FC9B-4928-9ACF-F528212837C0}"/>
    <cellStyle name="Calculation 5 2 10 4" xfId="36866" xr:uid="{1EB49A6D-723D-4930-AC32-C036DBD6BDBF}"/>
    <cellStyle name="Calculation 5 2 11" xfId="9192" xr:uid="{F16DBD63-C21D-4666-B31B-0159543CC6DF}"/>
    <cellStyle name="Calculation 5 2 11 2" xfId="18181" xr:uid="{CA24EB87-7ED4-48AE-A432-F5C5197CBA79}"/>
    <cellStyle name="Calculation 5 2 11 2 2" xfId="44020" xr:uid="{BBCE7383-9EC0-4C2E-9ADA-95F0A22A27D6}"/>
    <cellStyle name="Calculation 5 2 11 3" xfId="27200" xr:uid="{6EC30A84-8CAA-43A3-9632-D0F2F2E66D8A}"/>
    <cellStyle name="Calculation 5 2 12" xfId="9788" xr:uid="{660F2C7E-4C2C-4CDC-B90F-65C9FC14350C}"/>
    <cellStyle name="Calculation 5 2 12 2" xfId="18777" xr:uid="{F4B712AC-51CA-4651-A208-B83382280496}"/>
    <cellStyle name="Calculation 5 2 12 2 2" xfId="34728" xr:uid="{EDB76A29-7D5D-43ED-B7D4-9FC16145A65A}"/>
    <cellStyle name="Calculation 5 2 12 3" xfId="38913" xr:uid="{13DDB458-D0BF-40B4-81A2-46D974BB1C04}"/>
    <cellStyle name="Calculation 5 2 13" xfId="2327" xr:uid="{791CAE97-2EB8-4658-AC89-2EF3DA83F7EB}"/>
    <cellStyle name="Calculation 5 2 13 2" xfId="31884" xr:uid="{9910670D-875A-4C87-96A0-5A69A5FF61C4}"/>
    <cellStyle name="Calculation 5 2 14" xfId="13236" xr:uid="{4D7E649F-5A1E-4FC1-9F9B-237CDBCB08A1}"/>
    <cellStyle name="Calculation 5 2 14 2" xfId="26301" xr:uid="{78149A35-15B4-4FF7-92BA-1F9D01B39B51}"/>
    <cellStyle name="Calculation 5 2 15" xfId="42146" xr:uid="{8633CC0F-E826-4034-AE28-2F35AAF8910D}"/>
    <cellStyle name="Calculation 5 2 16" xfId="44329" xr:uid="{6764C0E6-75A2-4D55-8F25-028851AE2F7E}"/>
    <cellStyle name="Calculation 5 2 17" xfId="45506" xr:uid="{7F4E5EA8-A147-4E66-AB48-E8D4C24E634D}"/>
    <cellStyle name="Calculation 5 2 2" xfId="453" xr:uid="{B20BE344-41CC-4642-8000-EAB54E77773E}"/>
    <cellStyle name="Calculation 5 2 2 10" xfId="9317" xr:uid="{45A42318-4E49-4B0A-B2EE-C87103E9AA83}"/>
    <cellStyle name="Calculation 5 2 2 10 2" xfId="18306" xr:uid="{9B7FCD0B-DB98-4CE2-94DE-4C1D430FE3C8}"/>
    <cellStyle name="Calculation 5 2 2 10 2 2" xfId="39637" xr:uid="{E37345CE-6246-4015-8376-497E457DD558}"/>
    <cellStyle name="Calculation 5 2 2 10 3" xfId="31353" xr:uid="{C38C87AC-81C6-42F2-AEA2-AEA1A65FA2DC}"/>
    <cellStyle name="Calculation 5 2 2 11" xfId="9816" xr:uid="{915C9ABE-E8E7-4BDB-86E7-A38CD7320850}"/>
    <cellStyle name="Calculation 5 2 2 11 2" xfId="18805" xr:uid="{F8F5CA4F-852D-4ED0-BFA3-702F18F319E7}"/>
    <cellStyle name="Calculation 5 2 2 11 2 2" xfId="25152" xr:uid="{79FF97F8-D571-460D-8EE5-8A6CCDA4B77B}"/>
    <cellStyle name="Calculation 5 2 2 11 3" xfId="43931" xr:uid="{E43EEBAB-2D49-49BA-B445-0C72D5024658}"/>
    <cellStyle name="Calculation 5 2 2 12" xfId="2459" xr:uid="{2FEFF177-6A34-4A20-B232-44961322DB56}"/>
    <cellStyle name="Calculation 5 2 2 12 2" xfId="24978" xr:uid="{2EC38268-088D-431B-8177-EB6DB4F53F4F}"/>
    <cellStyle name="Calculation 5 2 2 13" xfId="13368" xr:uid="{42D8E360-B039-48CE-AF27-DB774738D14A}"/>
    <cellStyle name="Calculation 5 2 2 13 2" xfId="36373" xr:uid="{31BDA570-4D21-4B83-A7A6-12544D308375}"/>
    <cellStyle name="Calculation 5 2 2 14" xfId="40828" xr:uid="{F67D0AFE-246E-4364-8D69-6FA373348982}"/>
    <cellStyle name="Calculation 5 2 2 15" xfId="46021" xr:uid="{3EEBDCF1-E8C5-4AAC-9F46-4C3147BFFCED}"/>
    <cellStyle name="Calculation 5 2 2 2" xfId="802" xr:uid="{7BE71EA8-377C-4BEF-8928-4B07E74FAAF7}"/>
    <cellStyle name="Calculation 5 2 2 2 2" xfId="5171" xr:uid="{BBCE3C59-903A-4DB7-B602-6C01F31BE6B4}"/>
    <cellStyle name="Calculation 5 2 2 2 2 2" xfId="7757" xr:uid="{B96F94D6-63C9-4036-B099-24C05184CDA5}"/>
    <cellStyle name="Calculation 5 2 2 2 2 2 2" xfId="16746" xr:uid="{20C5C35C-AE81-4C5C-9888-FE0A760BA988}"/>
    <cellStyle name="Calculation 5 2 2 2 2 2 2 2" xfId="42453" xr:uid="{AFBD2BE7-5B05-48F1-B0EE-1B1FC6077057}"/>
    <cellStyle name="Calculation 5 2 2 2 2 2 3" xfId="30430" xr:uid="{19715E38-6236-4844-AECF-1E07C4BB548D}"/>
    <cellStyle name="Calculation 5 2 2 2 2 3" xfId="10394" xr:uid="{FB4EA3B8-566A-4333-AE20-107154D0316B}"/>
    <cellStyle name="Calculation 5 2 2 2 2 3 2" xfId="19383" xr:uid="{88D7305C-3400-4D96-8666-7CF2965F2267}"/>
    <cellStyle name="Calculation 5 2 2 2 2 3 2 2" xfId="35889" xr:uid="{C41A7CC6-15FE-4FFF-9632-0529A7EED049}"/>
    <cellStyle name="Calculation 5 2 2 2 2 3 3" xfId="22148" xr:uid="{EEA3A6A8-6026-4BAB-B2A9-25230D8BC532}"/>
    <cellStyle name="Calculation 5 2 2 2 2 4" xfId="14160" xr:uid="{96324F8E-F3F2-4673-B214-B45AD2A395CC}"/>
    <cellStyle name="Calculation 5 2 2 2 2 4 2" xfId="29467" xr:uid="{74845002-1F01-4DF3-A2B7-0400CAA93D79}"/>
    <cellStyle name="Calculation 5 2 2 2 2 5" xfId="29483" xr:uid="{0AD1F7E9-2F37-42F6-8E28-59F153127100}"/>
    <cellStyle name="Calculation 5 2 2 2 2 6" xfId="56294" xr:uid="{5EA290EC-9555-42B6-9621-6CB6A4BB24CB}"/>
    <cellStyle name="Calculation 5 2 2 2 3" xfId="3239" xr:uid="{1D2F606C-E2F8-4888-9FDF-3BBCD9AC8655}"/>
    <cellStyle name="Calculation 5 2 2 2 3 2" xfId="22529" xr:uid="{F8836F9C-56B1-4990-B368-8D1C2852CEDE}"/>
    <cellStyle name="Calculation 5 2 2 2 4" xfId="28467" xr:uid="{ABDF8099-801C-4855-B86B-D04322B46754}"/>
    <cellStyle name="Calculation 5 2 2 2 5" xfId="49512" xr:uid="{59B96ECA-23A1-476D-84C7-9B0337F0A673}"/>
    <cellStyle name="Calculation 5 2 2 3" xfId="1147" xr:uid="{85A63859-1934-4247-A12B-6C2456B0985C}"/>
    <cellStyle name="Calculation 5 2 2 3 2" xfId="5492" xr:uid="{C9A57D35-1FDA-452F-8CCF-A11453BA3BF7}"/>
    <cellStyle name="Calculation 5 2 2 3 2 2" xfId="8078" xr:uid="{262C1673-1167-4B28-82ED-E26E29B537A6}"/>
    <cellStyle name="Calculation 5 2 2 3 2 2 2" xfId="17067" xr:uid="{6C61C877-BC32-49C3-91F0-6968AEBE2CC3}"/>
    <cellStyle name="Calculation 5 2 2 3 2 2 2 2" xfId="33541" xr:uid="{E6B969AB-8634-4DA0-B8DE-825DB3B1DC6E}"/>
    <cellStyle name="Calculation 5 2 2 3 2 2 3" xfId="32301" xr:uid="{12FCA65D-DBAB-4D8C-9B46-AC20C3AB3A15}"/>
    <cellStyle name="Calculation 5 2 2 3 2 3" xfId="10715" xr:uid="{B54C0A4C-276B-4EAE-AF6C-255C43DF0F77}"/>
    <cellStyle name="Calculation 5 2 2 3 2 3 2" xfId="19704" xr:uid="{8CBB9B16-D670-4077-823D-D276204D9DA4}"/>
    <cellStyle name="Calculation 5 2 2 3 2 3 2 2" xfId="37606" xr:uid="{904E0FCA-6D5D-4863-AAE5-FFE0DDF6D682}"/>
    <cellStyle name="Calculation 5 2 2 3 2 3 3" xfId="33310" xr:uid="{BEBDC6D9-737B-4358-8404-214A1BDF732F}"/>
    <cellStyle name="Calculation 5 2 2 3 2 4" xfId="14481" xr:uid="{AF0328C6-AA7F-46E2-9631-D79000AEAB92}"/>
    <cellStyle name="Calculation 5 2 2 3 2 4 2" xfId="43343" xr:uid="{12CA0D53-A17F-4FA2-BB72-D27B81582A6B}"/>
    <cellStyle name="Calculation 5 2 2 3 2 5" xfId="32416" xr:uid="{9BDD57F1-39A0-4DCB-8DE1-3EEA14CF7AD7}"/>
    <cellStyle name="Calculation 5 2 2 3 2 6" xfId="55679" xr:uid="{09479E85-79D6-409B-B614-B6EB0EFFCF4F}"/>
    <cellStyle name="Calculation 5 2 2 3 3" xfId="3584" xr:uid="{E6F9E458-BE31-448A-87DF-E6FBBD62643F}"/>
    <cellStyle name="Calculation 5 2 2 3 3 2" xfId="36309" xr:uid="{3FB32F54-CA7C-4A6D-91AF-D086E85B547F}"/>
    <cellStyle name="Calculation 5 2 2 3 4" xfId="42100" xr:uid="{E32E75C4-F567-4868-84EC-27BA3D1C6A23}"/>
    <cellStyle name="Calculation 5 2 2 3 5" xfId="48898" xr:uid="{9656654A-A485-474D-BA8A-1725C9A2314E}"/>
    <cellStyle name="Calculation 5 2 2 4" xfId="1491" xr:uid="{29C1FE39-EB42-4315-83E7-B08A4167811A}"/>
    <cellStyle name="Calculation 5 2 2 4 2" xfId="5836" xr:uid="{3511F405-8071-4116-B07B-B04D9DC3D2D5}"/>
    <cellStyle name="Calculation 5 2 2 4 2 2" xfId="8422" xr:uid="{5598AEF8-9FCC-498D-94DB-40023E8100BE}"/>
    <cellStyle name="Calculation 5 2 2 4 2 2 2" xfId="17411" xr:uid="{8D20F7A1-3CA0-4145-AC0C-3878F5F2FCFE}"/>
    <cellStyle name="Calculation 5 2 2 4 2 2 2 2" xfId="36218" xr:uid="{765069FD-B017-4F6E-ACA8-31D668722A4E}"/>
    <cellStyle name="Calculation 5 2 2 4 2 2 3" xfId="33534" xr:uid="{DCAC5696-CA2F-49C3-91D8-A1871403F496}"/>
    <cellStyle name="Calculation 5 2 2 4 2 3" xfId="11059" xr:uid="{C818BDEF-4F17-4F8E-8606-54CBEC7724AF}"/>
    <cellStyle name="Calculation 5 2 2 4 2 3 2" xfId="20048" xr:uid="{22ABF657-4A75-4380-B6B2-CBECDB3CD1FA}"/>
    <cellStyle name="Calculation 5 2 2 4 2 3 2 2" xfId="28221" xr:uid="{EF4442C5-FD26-42C3-977C-9195D57FE125}"/>
    <cellStyle name="Calculation 5 2 2 4 2 3 3" xfId="34756" xr:uid="{D73ECDF9-0EFD-4CD2-BD80-B8870E28113D}"/>
    <cellStyle name="Calculation 5 2 2 4 2 4" xfId="14825" xr:uid="{CA6532A9-6FD1-4A9D-90BA-B85D65319867}"/>
    <cellStyle name="Calculation 5 2 2 4 2 4 2" xfId="37877" xr:uid="{3841C07A-9C48-40DA-B7B7-565648CA0F06}"/>
    <cellStyle name="Calculation 5 2 2 4 2 5" xfId="33899" xr:uid="{C88B72C7-4F9D-471B-8D08-049FB8749288}"/>
    <cellStyle name="Calculation 5 2 2 4 2 6" xfId="54439" xr:uid="{1D95769C-9049-4A0E-946F-51747257C74F}"/>
    <cellStyle name="Calculation 5 2 2 4 3" xfId="3928" xr:uid="{2B947381-CC0A-461E-A8F0-4AF52480F0F8}"/>
    <cellStyle name="Calculation 5 2 2 4 3 2" xfId="41804" xr:uid="{A4FA17F0-2ED6-4F29-8B57-4580AAC56D54}"/>
    <cellStyle name="Calculation 5 2 2 4 4" xfId="41132" xr:uid="{3A50A186-9C1A-4B72-948E-A119F03C526B}"/>
    <cellStyle name="Calculation 5 2 2 4 5" xfId="47629" xr:uid="{F9A1F401-A49A-41F2-BEB5-2B6CFDD4A37E}"/>
    <cellStyle name="Calculation 5 2 2 5" xfId="165" xr:uid="{4F8F33D4-63CD-42F7-B2EA-9F48C6B95CD4}"/>
    <cellStyle name="Calculation 5 2 2 5 2" xfId="2613" xr:uid="{65BEDF31-BD3D-4417-88F2-E20C105438AF}"/>
    <cellStyle name="Calculation 5 2 2 5 2 2" xfId="6854" xr:uid="{9A48A1AD-8EAF-4304-BC7D-307ACD8E6AE5}"/>
    <cellStyle name="Calculation 5 2 2 5 2 2 2" xfId="15843" xr:uid="{8D828740-A2A2-4C25-A3C2-07407E41FDBF}"/>
    <cellStyle name="Calculation 5 2 2 5 2 2 2 2" xfId="37898" xr:uid="{2F3E56D1-287D-41EF-9A2E-BC4758787677}"/>
    <cellStyle name="Calculation 5 2 2 5 2 2 3" xfId="39607" xr:uid="{F426AF17-3F37-4F53-B276-F1E1F88B60A2}"/>
    <cellStyle name="Calculation 5 2 2 5 2 3" xfId="9424" xr:uid="{1702DA73-A63D-423E-AC78-DDF0B776D1B9}"/>
    <cellStyle name="Calculation 5 2 2 5 2 3 2" xfId="18413" xr:uid="{5561255A-524A-4496-9605-7F181655267C}"/>
    <cellStyle name="Calculation 5 2 2 5 2 3 2 2" xfId="33868" xr:uid="{9F71C135-2BC3-4349-9C53-578F9E1EC160}"/>
    <cellStyle name="Calculation 5 2 2 5 2 3 3" xfId="32355" xr:uid="{7D01C1E4-9E7E-4C34-A0C3-5C7AE2682181}"/>
    <cellStyle name="Calculation 5 2 2 5 2 4" xfId="13467" xr:uid="{8B91CA11-3FFE-4DAB-9F42-C62B3CA1CCA0}"/>
    <cellStyle name="Calculation 5 2 2 5 2 4 2" xfId="31293" xr:uid="{C83EAAAD-D899-48E6-B0D7-1318CA568459}"/>
    <cellStyle name="Calculation 5 2 2 5 2 5" xfId="34114" xr:uid="{5CF82367-2B50-4DBE-A4A6-01C937593121}"/>
    <cellStyle name="Calculation 5 2 2 5 3" xfId="2633" xr:uid="{56641D8C-D89D-4FE5-A827-EDCE9B87F2F8}"/>
    <cellStyle name="Calculation 5 2 2 5 3 2" xfId="44010" xr:uid="{F06DBEDB-B58B-475D-8853-6F68F1FC68E5}"/>
    <cellStyle name="Calculation 5 2 2 5 4" xfId="42457" xr:uid="{AEC9807B-CBA6-4696-A107-234DF827C1FC}"/>
    <cellStyle name="Calculation 5 2 2 5 5" xfId="52901" xr:uid="{A215A41B-1F6E-4AA1-8199-FDFFD2E8BCEE}"/>
    <cellStyle name="Calculation 5 2 2 6" xfId="2110" xr:uid="{4A612E9D-C446-46B7-A5A4-0047D52C7D68}"/>
    <cellStyle name="Calculation 5 2 2 6 2" xfId="6411" xr:uid="{CC8E19F5-9924-4EF7-ACB5-150002D7C873}"/>
    <cellStyle name="Calculation 5 2 2 6 2 2" xfId="8997" xr:uid="{F30DC3B0-9CCC-4209-8A4B-7D25F7569EED}"/>
    <cellStyle name="Calculation 5 2 2 6 2 2 2" xfId="17986" xr:uid="{4466D112-5C8C-4772-BD9B-85D3A6242BFC}"/>
    <cellStyle name="Calculation 5 2 2 6 2 2 2 2" xfId="30300" xr:uid="{B047A371-0B77-4F08-A078-3E3D4CB55842}"/>
    <cellStyle name="Calculation 5 2 2 6 2 2 3" xfId="40338" xr:uid="{F5CE7AA3-C286-46B0-A55B-C84136FC41DB}"/>
    <cellStyle name="Calculation 5 2 2 6 2 3" xfId="11634" xr:uid="{3268D54D-D5DE-4722-8363-D0D78BAE9B2E}"/>
    <cellStyle name="Calculation 5 2 2 6 2 3 2" xfId="20623" xr:uid="{1C76C598-04CD-4C6D-8715-CABE0C9FFB59}"/>
    <cellStyle name="Calculation 5 2 2 6 2 3 2 2" xfId="33732" xr:uid="{84FB8624-6C54-48A2-8497-CFDA315F8C87}"/>
    <cellStyle name="Calculation 5 2 2 6 2 3 3" xfId="34438" xr:uid="{126F16A4-7A2E-418F-ABBE-E7F8E7054080}"/>
    <cellStyle name="Calculation 5 2 2 6 2 4" xfId="15400" xr:uid="{CB16B00C-CAAF-4DA1-9430-C415AEDF31F2}"/>
    <cellStyle name="Calculation 5 2 2 6 2 4 2" xfId="39021" xr:uid="{9F8964EB-D399-43A5-A100-1EAF76ADD3C9}"/>
    <cellStyle name="Calculation 5 2 2 6 2 5" xfId="25006" xr:uid="{0749AE4B-C95F-4966-89BD-04DF5F29348D}"/>
    <cellStyle name="Calculation 5 2 2 6 3" xfId="4547" xr:uid="{9AFF46A5-FEBC-4FF7-89AF-751A4DB45A30}"/>
    <cellStyle name="Calculation 5 2 2 6 3 2" xfId="23698" xr:uid="{905283F3-222F-46AB-A7AF-BECF9C2CCE96}"/>
    <cellStyle name="Calculation 5 2 2 6 4" xfId="40433" xr:uid="{3AE4408A-6664-4022-8BE1-BCB8D1BA776F}"/>
    <cellStyle name="Calculation 5 2 2 7" xfId="2920" xr:uid="{62C084B4-2209-4CAA-AC1B-10F5FD79DAE4}"/>
    <cellStyle name="Calculation 5 2 2 7 2" xfId="7070" xr:uid="{A2F71A09-AC0F-4942-9D61-B3608A2AFFD2}"/>
    <cellStyle name="Calculation 5 2 2 7 2 2" xfId="12196" xr:uid="{3E79831C-11CD-44AD-ABAF-E75D58C9FB51}"/>
    <cellStyle name="Calculation 5 2 2 7 2 2 2" xfId="21185" xr:uid="{708F2C54-0EE6-4680-BD24-84F89AAEA040}"/>
    <cellStyle name="Calculation 5 2 2 7 2 2 2 2" xfId="30621" xr:uid="{198ED2CC-1B06-4D3A-88C6-1EA60F2AB638}"/>
    <cellStyle name="Calculation 5 2 2 7 2 2 3" xfId="37483" xr:uid="{477B4BAA-DF14-4BD8-9A8D-6B280EF94501}"/>
    <cellStyle name="Calculation 5 2 2 7 2 3" xfId="12993" xr:uid="{527D612C-5BFC-4834-8E10-B9C777475663}"/>
    <cellStyle name="Calculation 5 2 2 7 2 3 2" xfId="21982" xr:uid="{9EBFEEBD-15E7-4141-9505-2E98B9DFEA19}"/>
    <cellStyle name="Calculation 5 2 2 7 2 3 2 2" xfId="33756" xr:uid="{7A16E649-37C1-4EF5-A6FE-3DE9F459590B}"/>
    <cellStyle name="Calculation 5 2 2 7 2 3 3" xfId="35740" xr:uid="{78AAB280-0A6B-4EC7-B35A-7ABADFFD7690}"/>
    <cellStyle name="Calculation 5 2 2 7 2 4" xfId="16059" xr:uid="{873FB4CB-F41C-4D0D-B708-9AFF6C984E59}"/>
    <cellStyle name="Calculation 5 2 2 7 2 4 2" xfId="28708" xr:uid="{93FDC4D6-3796-427C-89A7-B83DBA1E716B}"/>
    <cellStyle name="Calculation 5 2 2 7 2 5" xfId="39947" xr:uid="{9345EBD9-E471-4A9F-B441-E80597F7A891}"/>
    <cellStyle name="Calculation 5 2 2 7 3" xfId="9633" xr:uid="{E7E475B5-B4BC-4F8E-86AD-EEABB52CC82A}"/>
    <cellStyle name="Calculation 5 2 2 7 3 2" xfId="18622" xr:uid="{083C4797-5FF2-4718-997A-FE9B20420AF7}"/>
    <cellStyle name="Calculation 5 2 2 7 3 2 2" xfId="34909" xr:uid="{20FBF816-81C2-430D-BF5B-92CB029841FE}"/>
    <cellStyle name="Calculation 5 2 2 7 3 3" xfId="37129" xr:uid="{13E674C7-6B2E-4217-A8ED-8D822FD431E5}"/>
    <cellStyle name="Calculation 5 2 2 7 4" xfId="30967" xr:uid="{78E23294-7EC1-4217-B2DF-9791A32BC133}"/>
    <cellStyle name="Calculation 5 2 2 8" xfId="4847" xr:uid="{211FF64C-16AA-4BED-90EF-8CBDF56A7B79}"/>
    <cellStyle name="Calculation 5 2 2 8 2" xfId="7433" xr:uid="{14D02BAA-CAC0-47C6-804B-2095D05DD1B4}"/>
    <cellStyle name="Calculation 5 2 2 8 2 2" xfId="16422" xr:uid="{F1819334-A1A5-4B68-8098-46221CD8A31D}"/>
    <cellStyle name="Calculation 5 2 2 8 2 2 2" xfId="43241" xr:uid="{60C2636D-4909-437D-A093-CCAAAD2E4D51}"/>
    <cellStyle name="Calculation 5 2 2 8 2 3" xfId="29248" xr:uid="{836985A5-5476-44F0-BA9A-D55FA2A162A5}"/>
    <cellStyle name="Calculation 5 2 2 8 3" xfId="10070" xr:uid="{E48894E1-A71B-4495-9D6E-55FE1F8DEDF7}"/>
    <cellStyle name="Calculation 5 2 2 8 3 2" xfId="19059" xr:uid="{FE051278-2FF5-4B01-929D-8A41A4D6B902}"/>
    <cellStyle name="Calculation 5 2 2 8 3 2 2" xfId="26308" xr:uid="{6E5DDCCB-6238-497B-9A13-805A17E1B7A5}"/>
    <cellStyle name="Calculation 5 2 2 8 3 3" xfId="22142" xr:uid="{874FDDAF-26D8-4E19-9D5A-A2A01961EE9A}"/>
    <cellStyle name="Calculation 5 2 2 8 4" xfId="13836" xr:uid="{BBC2ACB9-7136-4786-93AA-30925AC328F0}"/>
    <cellStyle name="Calculation 5 2 2 8 4 2" xfId="35427" xr:uid="{853B974B-3B41-4A96-80BE-F966FEBDE0BB}"/>
    <cellStyle name="Calculation 5 2 2 8 5" xfId="39745" xr:uid="{9BF355F7-48B4-465C-BD8B-F9C4309524CA}"/>
    <cellStyle name="Calculation 5 2 2 9" xfId="6755" xr:uid="{C690E865-552B-4C80-A5F5-3CEB8AD2A3DD}"/>
    <cellStyle name="Calculation 5 2 2 9 2" xfId="11954" xr:uid="{F9B70D43-1E03-42A7-83CC-5BCEAD3D37A1}"/>
    <cellStyle name="Calculation 5 2 2 9 2 2" xfId="20943" xr:uid="{A92C4FE2-F428-4567-9BD1-EA110B603AFF}"/>
    <cellStyle name="Calculation 5 2 2 9 2 2 2" xfId="37306" xr:uid="{184B0458-0E49-4021-80C8-F07FFD9A2D61}"/>
    <cellStyle name="Calculation 5 2 2 9 2 3" xfId="40076" xr:uid="{39A0D0D9-B449-449F-90AF-6697BBA6A73F}"/>
    <cellStyle name="Calculation 5 2 2 9 3" xfId="15744" xr:uid="{3A8020DF-C7D5-488D-B66E-D104933B609A}"/>
    <cellStyle name="Calculation 5 2 2 9 3 2" xfId="42003" xr:uid="{6B7120F0-54B5-405A-9F66-2B57CBF170EE}"/>
    <cellStyle name="Calculation 5 2 2 9 4" xfId="25111" xr:uid="{F176FEF9-1225-414A-811C-5EB247A164A9}"/>
    <cellStyle name="Calculation 5 2 3" xfId="670" xr:uid="{5EDCA7AA-D609-46EC-BA0A-920EFB5040B4}"/>
    <cellStyle name="Calculation 5 2 3 2" xfId="5046" xr:uid="{32069F98-709D-43F9-B724-731FBC1AF891}"/>
    <cellStyle name="Calculation 5 2 3 2 2" xfId="7632" xr:uid="{1641C5BA-53A1-404E-BEA4-98E19EA0106E}"/>
    <cellStyle name="Calculation 5 2 3 2 2 2" xfId="16621" xr:uid="{936C0AD8-41A4-4AFF-98D3-AAAF2B2E283A}"/>
    <cellStyle name="Calculation 5 2 3 2 2 2 2" xfId="34344" xr:uid="{F3D45C52-EDA5-48C7-910A-41A597511B67}"/>
    <cellStyle name="Calculation 5 2 3 2 2 3" xfId="34609" xr:uid="{3184392A-9BEB-496C-97A8-AC00F7792861}"/>
    <cellStyle name="Calculation 5 2 3 2 2 4" xfId="56702" xr:uid="{D3441597-E7A9-4F57-9CDF-8E9EBD804143}"/>
    <cellStyle name="Calculation 5 2 3 2 3" xfId="10269" xr:uid="{2E4DE117-462E-411F-9857-67C18B929AA4}"/>
    <cellStyle name="Calculation 5 2 3 2 3 2" xfId="19258" xr:uid="{3655B31A-9A6D-4A6B-96D1-EC72FF688967}"/>
    <cellStyle name="Calculation 5 2 3 2 3 2 2" xfId="28947" xr:uid="{16DA3EA4-C742-4DB7-8562-77C514626C16}"/>
    <cellStyle name="Calculation 5 2 3 2 3 3" xfId="31148" xr:uid="{135D3E30-4E6D-4EE6-8374-F1FA0DDCBAA0}"/>
    <cellStyle name="Calculation 5 2 3 2 4" xfId="14035" xr:uid="{B404B3C3-0D5B-42EE-9839-F0C0A54527EA}"/>
    <cellStyle name="Calculation 5 2 3 2 4 2" xfId="34771" xr:uid="{D75A50A9-AB50-4683-909A-B1ED3B727A1C}"/>
    <cellStyle name="Calculation 5 2 3 2 5" xfId="24576" xr:uid="{82ED3D99-16AB-42FA-A275-5E53334CA715}"/>
    <cellStyle name="Calculation 5 2 3 2 6" xfId="49920" xr:uid="{53680160-929B-42A5-89D2-9E091AE81DAF}"/>
    <cellStyle name="Calculation 5 2 3 3" xfId="3107" xr:uid="{958845BC-DBD8-4638-A717-90F62ED9D321}"/>
    <cellStyle name="Calculation 5 2 3 3 2" xfId="42108" xr:uid="{E8EF3D39-13E8-4F10-BEA6-5AEBB1FC3A08}"/>
    <cellStyle name="Calculation 5 2 3 3 2 2" xfId="57602" xr:uid="{94A8AD58-469A-4526-829F-3E41349BEAAB}"/>
    <cellStyle name="Calculation 5 2 3 3 3" xfId="50820" xr:uid="{4DF8AF79-745E-493A-A9C1-054A3E4A9939}"/>
    <cellStyle name="Calculation 5 2 3 4" xfId="39905" xr:uid="{AA765DA0-7DF8-43EA-A4F4-4376D53CE21F}"/>
    <cellStyle name="Calculation 5 2 3 4 2" xfId="54829" xr:uid="{9E7E5F0B-7010-4651-B648-3E20FEE0723D}"/>
    <cellStyle name="Calculation 5 2 3 4 3" xfId="48037" xr:uid="{3DF8E76F-CA4F-4116-A85E-A0A6419477D7}"/>
    <cellStyle name="Calculation 5 2 3 5" xfId="53129" xr:uid="{03CD692D-E52F-4312-9ADC-4FE988113F37}"/>
    <cellStyle name="Calculation 5 2 3 6" xfId="46423" xr:uid="{77EE6B3F-BBDD-4ABF-AB78-D9222162D9D9}"/>
    <cellStyle name="Calculation 5 2 4" xfId="1015" xr:uid="{1BF27C79-A344-4356-B2B7-4D366949D7A4}"/>
    <cellStyle name="Calculation 5 2 4 2" xfId="5367" xr:uid="{4825AF1B-0973-4C0B-A549-DFEAC62E3369}"/>
    <cellStyle name="Calculation 5 2 4 2 2" xfId="7953" xr:uid="{3EB76ED6-3640-406B-AE30-6D1ECF9AA913}"/>
    <cellStyle name="Calculation 5 2 4 2 2 2" xfId="16942" xr:uid="{5E8896F8-1FE3-46D8-A7CF-482CB6F34BA4}"/>
    <cellStyle name="Calculation 5 2 4 2 2 2 2" xfId="38172" xr:uid="{07B80F09-6E09-41B1-853D-647B736B5586}"/>
    <cellStyle name="Calculation 5 2 4 2 2 3" xfId="34232" xr:uid="{F5FB6F8A-D127-4F52-8BE5-5B6E6A0BFBBD}"/>
    <cellStyle name="Calculation 5 2 4 2 3" xfId="10590" xr:uid="{1CF4F1E0-1B48-4640-9B70-A8C431F7A1E8}"/>
    <cellStyle name="Calculation 5 2 4 2 3 2" xfId="19579" xr:uid="{7336A3C4-0297-4E16-B913-D9742FE95228}"/>
    <cellStyle name="Calculation 5 2 4 2 3 2 2" xfId="27111" xr:uid="{1CFBF450-D6EE-4196-9827-CAE8E185BEAB}"/>
    <cellStyle name="Calculation 5 2 4 2 3 3" xfId="37852" xr:uid="{6BC01A7C-0796-46FB-BA1E-841B40660B6A}"/>
    <cellStyle name="Calculation 5 2 4 2 4" xfId="14356" xr:uid="{4886C02A-B503-4B23-932F-EBB23D4E1880}"/>
    <cellStyle name="Calculation 5 2 4 2 4 2" xfId="26139" xr:uid="{F89B2225-C29F-4E22-9A93-20D2057CD17B}"/>
    <cellStyle name="Calculation 5 2 4 2 5" xfId="25679" xr:uid="{A2104873-017A-4BDE-A2C1-D1486C09BE61}"/>
    <cellStyle name="Calculation 5 2 4 2 6" xfId="55822" xr:uid="{51F76DA5-127E-48C5-A282-41C81B2C383F}"/>
    <cellStyle name="Calculation 5 2 4 3" xfId="3452" xr:uid="{A3E2AFEC-EB4A-4A29-9F27-30466102D9CC}"/>
    <cellStyle name="Calculation 5 2 4 3 2" xfId="28325" xr:uid="{C686B182-61DE-4126-A17F-50276B1A9417}"/>
    <cellStyle name="Calculation 5 2 4 4" xfId="28170" xr:uid="{2CE706B3-857E-4C0D-BB4A-EC309B747E6C}"/>
    <cellStyle name="Calculation 5 2 4 5" xfId="49040" xr:uid="{BF81A45B-4D43-43D4-8A89-C2F80EF8E88A}"/>
    <cellStyle name="Calculation 5 2 5" xfId="1359" xr:uid="{86307631-7AA9-4DB4-AD50-E9540B050637}"/>
    <cellStyle name="Calculation 5 2 5 2" xfId="5704" xr:uid="{6C28FE6F-4154-49DD-943F-E65A3D3F7163}"/>
    <cellStyle name="Calculation 5 2 5 2 2" xfId="8290" xr:uid="{43BCF36B-5280-4B59-88B1-C027D9D70DF4}"/>
    <cellStyle name="Calculation 5 2 5 2 2 2" xfId="17279" xr:uid="{3188B742-89B9-4B60-8A85-4ED0AFF81C64}"/>
    <cellStyle name="Calculation 5 2 5 2 2 2 2" xfId="33892" xr:uid="{79B6989E-52F7-44E7-99C5-2417FCCACBF7}"/>
    <cellStyle name="Calculation 5 2 5 2 2 3" xfId="35001" xr:uid="{6AE5257F-D855-4AD9-945C-6E5E180827B2}"/>
    <cellStyle name="Calculation 5 2 5 2 3" xfId="10927" xr:uid="{DDB553B5-CB8F-4E68-A134-D1113B5B21FD}"/>
    <cellStyle name="Calculation 5 2 5 2 3 2" xfId="19916" xr:uid="{85C4DD75-A9D3-4CBB-8BD1-3DEFA6027C2F}"/>
    <cellStyle name="Calculation 5 2 5 2 3 2 2" xfId="38421" xr:uid="{0AD79789-F482-40E8-9974-233996CA61F7}"/>
    <cellStyle name="Calculation 5 2 5 2 3 3" xfId="26421" xr:uid="{03CB7F33-2CA1-4A17-9AD4-F02B0B3530DF}"/>
    <cellStyle name="Calculation 5 2 5 2 4" xfId="14693" xr:uid="{A30469E0-C4C6-45DB-9A3C-F2F9703679A1}"/>
    <cellStyle name="Calculation 5 2 5 2 4 2" xfId="27789" xr:uid="{9BCC076A-2454-4808-A738-60E5866750B9}"/>
    <cellStyle name="Calculation 5 2 5 2 5" xfId="22991" xr:uid="{681A2D77-F9E9-4037-ACD8-AC922E35D114}"/>
    <cellStyle name="Calculation 5 2 5 2 6" xfId="59045" xr:uid="{3825BB2A-1A36-46D3-9690-BC6A39955749}"/>
    <cellStyle name="Calculation 5 2 5 3" xfId="3796" xr:uid="{F2B28BB3-F4A5-481A-85AB-F9B1DF533C27}"/>
    <cellStyle name="Calculation 5 2 5 3 2" xfId="28647" xr:uid="{C54787E5-E1F4-4FDF-98EE-CC9C4FEF4161}"/>
    <cellStyle name="Calculation 5 2 5 4" xfId="42425" xr:uid="{CB921143-5433-4966-A392-D2FEA31CC39A}"/>
    <cellStyle name="Calculation 5 2 5 5" xfId="52264" xr:uid="{E5A0392C-B471-4C86-8264-FF35EDFB8558}"/>
    <cellStyle name="Calculation 5 2 6" xfId="1259" xr:uid="{F49A89E6-743D-4016-8103-24C39814027D}"/>
    <cellStyle name="Calculation 5 2 6 2" xfId="5604" xr:uid="{161FCA3F-C566-4500-8967-F9C7443750D9}"/>
    <cellStyle name="Calculation 5 2 6 2 2" xfId="8190" xr:uid="{DF7A27F6-6A85-401E-8706-028BD01092A1}"/>
    <cellStyle name="Calculation 5 2 6 2 2 2" xfId="17179" xr:uid="{C5EC6B03-3424-4C28-87B9-8838EFF71345}"/>
    <cellStyle name="Calculation 5 2 6 2 2 2 2" xfId="41709" xr:uid="{624F3D41-D97C-4DF5-9A5F-80939F774330}"/>
    <cellStyle name="Calculation 5 2 6 2 2 3" xfId="22437" xr:uid="{E9FA26BB-4537-4838-8337-8D7B63FE6083}"/>
    <cellStyle name="Calculation 5 2 6 2 3" xfId="10827" xr:uid="{10937559-35AA-4AD1-AB0B-28AAE5D96E1D}"/>
    <cellStyle name="Calculation 5 2 6 2 3 2" xfId="19816" xr:uid="{BD57DC07-1D28-4EBD-9C28-D10C02BBEF2D}"/>
    <cellStyle name="Calculation 5 2 6 2 3 2 2" xfId="25242" xr:uid="{3C03CB7C-1C45-4F4C-A4BE-BFEBE9DE4250}"/>
    <cellStyle name="Calculation 5 2 6 2 3 3" xfId="31071" xr:uid="{5A741753-C76A-4DC7-A1A3-60CBFB822F98}"/>
    <cellStyle name="Calculation 5 2 6 2 4" xfId="14593" xr:uid="{21998738-23AA-415B-9FAD-AE5247BB73F9}"/>
    <cellStyle name="Calculation 5 2 6 2 4 2" xfId="39298" xr:uid="{8F94CEED-237E-4446-A385-7EEDA0B03835}"/>
    <cellStyle name="Calculation 5 2 6 2 5" xfId="38759" xr:uid="{643D2A39-CC3A-4859-AAD3-D322B2CD93B9}"/>
    <cellStyle name="Calculation 5 2 6 2 6" xfId="53991" xr:uid="{14DC66DB-7A6F-4076-B5B0-820229C9DAED}"/>
    <cellStyle name="Calculation 5 2 6 3" xfId="3696" xr:uid="{A85E6DE4-2E0C-425E-86D0-7C0686C967F5}"/>
    <cellStyle name="Calculation 5 2 6 3 2" xfId="42987" xr:uid="{010F1CEA-AA5F-4D2E-B5E3-056EDC7222A2}"/>
    <cellStyle name="Calculation 5 2 6 4" xfId="35720" xr:uid="{B0A9757C-2581-4A45-B984-7D9D1462E7F0}"/>
    <cellStyle name="Calculation 5 2 6 5" xfId="47323" xr:uid="{32BFD2F0-64A8-4B72-84A9-B4B885211DAF}"/>
    <cellStyle name="Calculation 5 2 7" xfId="1978" xr:uid="{33D61831-BA42-44D2-9B07-F870BFBB5334}"/>
    <cellStyle name="Calculation 5 2 7 2" xfId="6286" xr:uid="{234BDC81-C798-41E7-B3A4-28665FCF2BDE}"/>
    <cellStyle name="Calculation 5 2 7 2 2" xfId="8872" xr:uid="{1A7AF5B2-194C-4FF0-81CF-EAAD39842200}"/>
    <cellStyle name="Calculation 5 2 7 2 2 2" xfId="17861" xr:uid="{9BA84F58-C20C-41A8-BC9D-571109C34471}"/>
    <cellStyle name="Calculation 5 2 7 2 2 2 2" xfId="35207" xr:uid="{94863949-A4DF-44DB-97BE-4D21783295C6}"/>
    <cellStyle name="Calculation 5 2 7 2 2 3" xfId="27169" xr:uid="{3D90D0BC-B8D6-4182-B452-974BF361FA03}"/>
    <cellStyle name="Calculation 5 2 7 2 3" xfId="11509" xr:uid="{95501AA2-2672-46E1-8E84-BE33208353E0}"/>
    <cellStyle name="Calculation 5 2 7 2 3 2" xfId="20498" xr:uid="{B7C6D112-8F65-440C-9774-566E1B396DD8}"/>
    <cellStyle name="Calculation 5 2 7 2 3 2 2" xfId="31591" xr:uid="{168B40B6-A330-4959-BFA2-4D32C32B3567}"/>
    <cellStyle name="Calculation 5 2 7 2 3 3" xfId="25397" xr:uid="{1B27C367-2B4E-43ED-959B-9A959B5F549F}"/>
    <cellStyle name="Calculation 5 2 7 2 4" xfId="15275" xr:uid="{34F42F31-8851-4566-A8D0-18A3FD45C184}"/>
    <cellStyle name="Calculation 5 2 7 2 4 2" xfId="24489" xr:uid="{02DEA5E8-4A30-4194-AF2A-2433E4CA4B9C}"/>
    <cellStyle name="Calculation 5 2 7 2 5" xfId="39858" xr:uid="{A678C5AF-FCF7-49AA-AB2D-5590C0947BE7}"/>
    <cellStyle name="Calculation 5 2 7 3" xfId="4415" xr:uid="{62564567-B817-44C3-AFF0-D8F88890D615}"/>
    <cellStyle name="Calculation 5 2 7 3 2" xfId="36529" xr:uid="{7FB1137D-D189-4EE6-AF11-E89B1AE731E0}"/>
    <cellStyle name="Calculation 5 2 7 4" xfId="27812" xr:uid="{C1780E30-3EC3-4A7A-A868-7E8E4A262C17}"/>
    <cellStyle name="Calculation 5 2 7 5" xfId="52638" xr:uid="{0C324963-8B2E-433B-9E6B-6CEA97DA2D5A}"/>
    <cellStyle name="Calculation 5 2 8" xfId="2789" xr:uid="{B3C945D1-F851-4F1A-ABBC-0AA4C6CB6166}"/>
    <cellStyle name="Calculation 5 2 8 2" xfId="6939" xr:uid="{DF5BFEC4-53D1-4C87-BF8E-ADD58D7FE4DE}"/>
    <cellStyle name="Calculation 5 2 8 2 2" xfId="12068" xr:uid="{39FCFC3F-470F-48D9-85B8-EEA13A322404}"/>
    <cellStyle name="Calculation 5 2 8 2 2 2" xfId="21057" xr:uid="{6A5E93EB-FCA8-43F9-B1FB-56CAF921B769}"/>
    <cellStyle name="Calculation 5 2 8 2 2 2 2" xfId="33624" xr:uid="{F38FF48B-CF85-4F0B-9490-F546AA0BFAFF}"/>
    <cellStyle name="Calculation 5 2 8 2 2 3" xfId="22274" xr:uid="{727E0FAD-0027-438E-AB30-5D0C79089031}"/>
    <cellStyle name="Calculation 5 2 8 2 3" xfId="12893" xr:uid="{028D40D0-1FEC-402D-9E5A-8796A1C4A9EC}"/>
    <cellStyle name="Calculation 5 2 8 2 3 2" xfId="21882" xr:uid="{EB9643E2-3924-4D43-914F-3BFADA0C509B}"/>
    <cellStyle name="Calculation 5 2 8 2 3 2 2" xfId="30556" xr:uid="{FC9E7673-6996-4206-AFDF-5B3EA4E23E8D}"/>
    <cellStyle name="Calculation 5 2 8 2 3 3" xfId="36878" xr:uid="{65D2F396-5BD9-4BCD-9E98-9DC65FB6858D}"/>
    <cellStyle name="Calculation 5 2 8 2 4" xfId="15928" xr:uid="{224B5A5D-E55E-45CD-9F53-7C43FD332217}"/>
    <cellStyle name="Calculation 5 2 8 2 4 2" xfId="26041" xr:uid="{A4C876B4-7E4A-4B9E-BC64-89C3B4EFD43B}"/>
    <cellStyle name="Calculation 5 2 8 2 5" xfId="39134" xr:uid="{5346A5ED-69EB-4078-93E7-5EBBFCF08000}"/>
    <cellStyle name="Calculation 5 2 8 3" xfId="9502" xr:uid="{E54973B4-C347-4E7C-979A-B398CA9EB7F0}"/>
    <cellStyle name="Calculation 5 2 8 3 2" xfId="18491" xr:uid="{0630A813-7C96-4DF8-BE5B-54AAAF67A1CC}"/>
    <cellStyle name="Calculation 5 2 8 3 2 2" xfId="33472" xr:uid="{00162B2E-2792-41E0-8F18-0888AD8240F2}"/>
    <cellStyle name="Calculation 5 2 8 3 3" xfId="27415" xr:uid="{CD675601-ACB4-4B37-91D5-176207AE339B}"/>
    <cellStyle name="Calculation 5 2 8 4" xfId="41724" xr:uid="{44F4D0BE-7971-47EF-AD49-08B0D638F80D}"/>
    <cellStyle name="Calculation 5 2 9" xfId="4722" xr:uid="{78BD8BA8-F23A-4D30-A3BE-5E246450B22C}"/>
    <cellStyle name="Calculation 5 2 9 2" xfId="7308" xr:uid="{872A0DE9-9BDC-45C0-83B9-15291CEB3987}"/>
    <cellStyle name="Calculation 5 2 9 2 2" xfId="16297" xr:uid="{7CAB0150-44F0-45C9-9E13-05DCC200F16D}"/>
    <cellStyle name="Calculation 5 2 9 2 2 2" xfId="25183" xr:uid="{1BE635F2-3FDA-4532-BAC1-03EEA94FE189}"/>
    <cellStyle name="Calculation 5 2 9 2 3" xfId="41307" xr:uid="{B9EB2730-D138-4A1F-80AF-310173F05D7A}"/>
    <cellStyle name="Calculation 5 2 9 3" xfId="9945" xr:uid="{FC1FEE25-06F7-47B5-BBC5-CB42D307B2A5}"/>
    <cellStyle name="Calculation 5 2 9 3 2" xfId="18934" xr:uid="{DF4A8D77-7B4D-4619-A94C-982C125A3639}"/>
    <cellStyle name="Calculation 5 2 9 3 2 2" xfId="29686" xr:uid="{D506080D-6F57-4F2C-9F97-FD242B738723}"/>
    <cellStyle name="Calculation 5 2 9 3 3" xfId="26401" xr:uid="{F256559C-E196-4473-8544-706050C968BA}"/>
    <cellStyle name="Calculation 5 2 9 4" xfId="13711" xr:uid="{88DBE5F0-B667-4C23-B791-B560BD89C6F7}"/>
    <cellStyle name="Calculation 5 2 9 4 2" xfId="41498" xr:uid="{3862A666-BF63-40D0-9074-87A92672D0EF}"/>
    <cellStyle name="Calculation 5 2 9 5" xfId="28466" xr:uid="{8399F11D-59D8-4A2B-9186-002404E3E876}"/>
    <cellStyle name="Calculation 5 20" xfId="44908" xr:uid="{D0273999-DBED-4CC1-B700-CDD56EE7F085}"/>
    <cellStyle name="Calculation 5 20 2" xfId="50554" xr:uid="{B10611BE-1E87-40FD-B190-971A7C6DEFAD}"/>
    <cellStyle name="Calculation 5 20 2 2" xfId="57336" xr:uid="{A1223460-93C7-4FB4-961F-DB696B1C48FC}"/>
    <cellStyle name="Calculation 5 20 3" xfId="52156" xr:uid="{D8E263E6-59C1-40A4-85BB-D3E8A479DE32}"/>
    <cellStyle name="Calculation 5 20 3 2" xfId="58937" xr:uid="{C044CFFD-7F63-4D1D-895B-7F1E09F1990E}"/>
    <cellStyle name="Calculation 5 20 4" xfId="48964" xr:uid="{0AF4F1AB-EF30-4654-8210-09399BFE97E0}"/>
    <cellStyle name="Calculation 5 20 4 2" xfId="55747" xr:uid="{E559C04E-D12B-46C0-8C16-59C52C45AA9F}"/>
    <cellStyle name="Calculation 5 20 5" xfId="48671" xr:uid="{D4956DD3-127A-440F-943A-6A106B1F8A1B}"/>
    <cellStyle name="Calculation 5 20 5 2" xfId="55460" xr:uid="{423AC0C3-94D2-47A7-B551-6D775D23C7AA}"/>
    <cellStyle name="Calculation 5 20 6" xfId="53746" xr:uid="{29FDA226-E920-4E9B-BC5F-7A3823A6D0ED}"/>
    <cellStyle name="Calculation 5 20 7" xfId="47057" xr:uid="{105EBF83-CB38-4471-99BB-C8FBED78DB91}"/>
    <cellStyle name="Calculation 5 21" xfId="45060" xr:uid="{023C3C09-5C5F-49D6-BBF9-BCEE9C79504C}"/>
    <cellStyle name="Calculation 5 21 2" xfId="50643" xr:uid="{076B9390-4AC2-45C4-9982-C6F8431053F5}"/>
    <cellStyle name="Calculation 5 21 2 2" xfId="57425" xr:uid="{8118139F-E3E3-4DC0-8A17-D0488EF2A799}"/>
    <cellStyle name="Calculation 5 21 3" xfId="52454" xr:uid="{BCE5C6E7-B2FB-48F8-B62B-85BD85AAAD9E}"/>
    <cellStyle name="Calculation 5 21 3 2" xfId="59235" xr:uid="{7C6EF4CF-725A-4298-94EB-6205A660D6B5}"/>
    <cellStyle name="Calculation 5 21 4" xfId="48760" xr:uid="{238A7182-C874-485F-B48E-6D7CF8767076}"/>
    <cellStyle name="Calculation 5 21 4 2" xfId="55546" xr:uid="{DA32650E-8E09-44E5-921A-E1D3E985463E}"/>
    <cellStyle name="Calculation 5 21 5" xfId="53832" xr:uid="{E637465C-2315-4476-A78C-EF45025B3817}"/>
    <cellStyle name="Calculation 5 21 6" xfId="47146" xr:uid="{785F1179-744B-481B-81D9-8EF605B06D2B}"/>
    <cellStyle name="Calculation 5 22" xfId="45104" xr:uid="{EC31F6E5-CB92-410D-A86F-6C33ED39CAB8}"/>
    <cellStyle name="Calculation 5 22 2" xfId="50660" xr:uid="{B7A3A7B2-4962-4A0F-895E-E97BE45C33AB}"/>
    <cellStyle name="Calculation 5 22 2 2" xfId="57442" xr:uid="{680BFC68-D53C-4F31-B1B1-E1619A539636}"/>
    <cellStyle name="Calculation 5 22 3" xfId="52471" xr:uid="{3A421EEC-961F-47E1-99B7-3B36DC0B747D}"/>
    <cellStyle name="Calculation 5 22 3 2" xfId="59252" xr:uid="{1A9556B1-75D3-4FC4-A64C-A0BD8D3C0423}"/>
    <cellStyle name="Calculation 5 22 4" xfId="48777" xr:uid="{70B73CF3-3AD5-42DD-AAB2-55598BF1D85D}"/>
    <cellStyle name="Calculation 5 22 4 2" xfId="55563" xr:uid="{F74F77DF-15D7-4EDB-BB4C-B578656C2894}"/>
    <cellStyle name="Calculation 5 22 5" xfId="53849" xr:uid="{8D1A4BBB-005F-4458-A12C-8BA658A6C29A}"/>
    <cellStyle name="Calculation 5 22 6" xfId="47163" xr:uid="{946EDE04-5CE8-4728-B925-D8D6D42D2066}"/>
    <cellStyle name="Calculation 5 23" xfId="45092" xr:uid="{1E7190CD-3626-468B-BD7A-6A68B83BF3FD}"/>
    <cellStyle name="Calculation 5 23 2" xfId="50676" xr:uid="{77E14A7A-7840-4CD9-90B6-C323AB85D46F}"/>
    <cellStyle name="Calculation 5 23 2 2" xfId="57458" xr:uid="{F3E3C751-FD8E-457D-B7D5-F317F9303836}"/>
    <cellStyle name="Calculation 5 23 3" xfId="52487" xr:uid="{AA734BC2-91AD-46D9-8B36-EB7E438ABE0F}"/>
    <cellStyle name="Calculation 5 23 3 2" xfId="59268" xr:uid="{1A37BEDB-3F9C-4486-A28C-78A8A25E4064}"/>
    <cellStyle name="Calculation 5 23 4" xfId="48793" xr:uid="{D6E10FB6-818B-4A70-90BA-A0B089DE2C6E}"/>
    <cellStyle name="Calculation 5 23 4 2" xfId="55579" xr:uid="{9CE0DED5-723E-4578-B100-77A23EC62083}"/>
    <cellStyle name="Calculation 5 23 5" xfId="53865" xr:uid="{52ECF344-01AE-4F77-8114-B7BD45F86BCB}"/>
    <cellStyle name="Calculation 5 23 6" xfId="47179" xr:uid="{B5BC9488-5B57-46F3-8369-FD73E88B3A8B}"/>
    <cellStyle name="Calculation 5 24" xfId="45139" xr:uid="{51BC66EF-9440-49AF-8719-F079D0D7ABE6}"/>
    <cellStyle name="Calculation 5 24 2" xfId="50743" xr:uid="{383C4509-4FC2-403C-934E-6A7686B37C58}"/>
    <cellStyle name="Calculation 5 24 2 2" xfId="57525" xr:uid="{E49DB478-37AF-47F6-8AFF-92F6B48A66F1}"/>
    <cellStyle name="Calculation 5 24 3" xfId="52552" xr:uid="{B01C800E-CD05-4EBE-BC3C-B82553F035B5}"/>
    <cellStyle name="Calculation 5 24 3 2" xfId="59333" xr:uid="{275F921F-EFCF-4A96-B919-E2FED5EFD70B}"/>
    <cellStyle name="Calculation 5 24 4" xfId="48850" xr:uid="{3945B2C0-AA0B-4D07-9CB6-5E109E9C96A6}"/>
    <cellStyle name="Calculation 5 24 4 2" xfId="55632" xr:uid="{8ABCBAF1-6FC7-4815-9E22-88851A06D3F6}"/>
    <cellStyle name="Calculation 5 24 5" xfId="53930" xr:uid="{FAE34A5D-828A-4EB6-B388-885A92DC1FF2}"/>
    <cellStyle name="Calculation 5 24 6" xfId="47247" xr:uid="{6C4F408C-85EC-4761-965F-5EE2855F01FB}"/>
    <cellStyle name="Calculation 5 25" xfId="45210" xr:uid="{39709BB3-8060-460D-8482-7E5F1C6C7695}"/>
    <cellStyle name="Calculation 5 25 2" xfId="50773" xr:uid="{E2AF6544-8BD9-4B6F-B547-5A212359DB09}"/>
    <cellStyle name="Calculation 5 25 2 2" xfId="57555" xr:uid="{37ECA8D1-4BDB-476E-9B39-585554036FC9}"/>
    <cellStyle name="Calculation 5 25 3" xfId="52582" xr:uid="{4330C018-B443-428D-880D-2FEFF6BB313E}"/>
    <cellStyle name="Calculation 5 25 3 2" xfId="59363" xr:uid="{D6771982-C29C-4232-9AC3-79682F8B8A27}"/>
    <cellStyle name="Calculation 5 25 4" xfId="48870" xr:uid="{370FF7FB-06F6-4CA1-B9D0-EBDCAED1CE09}"/>
    <cellStyle name="Calculation 5 25 4 2" xfId="55651" xr:uid="{5FAD8845-C094-4B9F-BA1F-5C6BA758272D}"/>
    <cellStyle name="Calculation 5 25 5" xfId="53960" xr:uid="{3427650B-FC6F-4B79-8636-51FED3C0AE74}"/>
    <cellStyle name="Calculation 5 25 6" xfId="47277" xr:uid="{1E36E119-EA15-42F6-BC44-44DAAF5D17ED}"/>
    <cellStyle name="Calculation 5 26" xfId="45184" xr:uid="{36E490DD-9765-4008-9149-B93B125364F3}"/>
    <cellStyle name="Calculation 5 26 2" xfId="50786" xr:uid="{CB4BB116-C229-43E3-AEF3-E53B61A2D826}"/>
    <cellStyle name="Calculation 5 26 2 2" xfId="57568" xr:uid="{0651F7A5-4D34-409C-AEC7-5DE5687173AC}"/>
    <cellStyle name="Calculation 5 26 3" xfId="52595" xr:uid="{0D0416C0-C2A4-4512-A198-C9868D2BCACA}"/>
    <cellStyle name="Calculation 5 26 3 2" xfId="59376" xr:uid="{4E789CB3-CFDA-4268-B20C-C500316F9F38}"/>
    <cellStyle name="Calculation 5 26 4" xfId="53973" xr:uid="{91FE2AE4-FD30-45B1-B81E-2FD5DD57486E}"/>
    <cellStyle name="Calculation 5 26 5" xfId="47290" xr:uid="{0673A054-40B1-45AB-AD34-67A6E32ABC3F}"/>
    <cellStyle name="Calculation 5 27" xfId="45229" xr:uid="{4C575BB7-F55B-4421-A42D-B824127D4CA4}"/>
    <cellStyle name="Calculation 5 27 2" xfId="55757" xr:uid="{D363FA1D-9ABD-4A43-BC37-5D5DC63FFF95}"/>
    <cellStyle name="Calculation 5 27 3" xfId="48974" xr:uid="{09B06FDC-BFB0-4959-B327-97FEDB764ED1}"/>
    <cellStyle name="Calculation 5 28" xfId="45372" xr:uid="{FD1422F3-A8E8-4F86-8F30-04549A1EA783}"/>
    <cellStyle name="Calculation 5 28 2" xfId="58414" xr:uid="{674C6132-2ED9-4E4D-BDB5-6DFD63A10097}"/>
    <cellStyle name="Calculation 5 28 3" xfId="51633" xr:uid="{C5008F52-6356-4F03-9BE1-472CA80233B3}"/>
    <cellStyle name="Calculation 5 29" xfId="45396" xr:uid="{C102ECA6-C59C-4140-AAEC-8A933A7CB4CE}"/>
    <cellStyle name="Calculation 5 29 2" xfId="52619" xr:uid="{59D0C3EF-A7E6-4D86-87F8-4DDF708900B5}"/>
    <cellStyle name="Calculation 5 3" xfId="399" xr:uid="{263C00C3-D48D-4639-A911-67AC16EA6D44}"/>
    <cellStyle name="Calculation 5 3 10" xfId="9268" xr:uid="{C5D92E28-9A73-4550-B0C0-474A629F6788}"/>
    <cellStyle name="Calculation 5 3 10 2" xfId="18257" xr:uid="{051602DE-FDC7-452D-B5D9-C01558DF5A42}"/>
    <cellStyle name="Calculation 5 3 10 2 2" xfId="22804" xr:uid="{6687B670-FC5D-450D-A0EC-7C08D813DBB5}"/>
    <cellStyle name="Calculation 5 3 10 3" xfId="25233" xr:uid="{F5E8A11D-36C5-4ABD-BF87-4A35D38A2380}"/>
    <cellStyle name="Calculation 5 3 11" xfId="9857" xr:uid="{0D14537A-78DC-4EB6-9DA0-35707CF1F773}"/>
    <cellStyle name="Calculation 5 3 11 2" xfId="18846" xr:uid="{51B91622-15BF-4294-A05C-F68E6BF40F90}"/>
    <cellStyle name="Calculation 5 3 11 2 2" xfId="25755" xr:uid="{87E7C172-E38E-4809-8F9E-161AE71943E0}"/>
    <cellStyle name="Calculation 5 3 11 3" xfId="34369" xr:uid="{DE2C475F-62F7-4DFB-B1AE-171919F169AA}"/>
    <cellStyle name="Calculation 5 3 12" xfId="2405" xr:uid="{ADA8080C-817A-40BE-9C51-5CE16071D138}"/>
    <cellStyle name="Calculation 5 3 12 2" xfId="29009" xr:uid="{E3BD8EE6-52A4-43BC-BECB-CF736700639D}"/>
    <cellStyle name="Calculation 5 3 13" xfId="13314" xr:uid="{F78498FD-5172-44C2-802F-9FA1F28A3CC6}"/>
    <cellStyle name="Calculation 5 3 13 2" xfId="23356" xr:uid="{49D779C4-D853-4CE4-B7F4-CB236FE37299}"/>
    <cellStyle name="Calculation 5 3 14" xfId="41750" xr:uid="{C2D3B980-2868-446F-94EA-17B272066F72}"/>
    <cellStyle name="Calculation 5 3 15" xfId="44346" xr:uid="{3519B245-CA2A-4E8C-B3CD-C6F4A324F0BF}"/>
    <cellStyle name="Calculation 5 3 16" xfId="45571" xr:uid="{70EF8990-A39E-4485-9451-DD1EED8F670D}"/>
    <cellStyle name="Calculation 5 3 2" xfId="748" xr:uid="{B5D89660-600A-4E90-BF7B-D5D6D2741C5B}"/>
    <cellStyle name="Calculation 5 3 2 2" xfId="5122" xr:uid="{4AC97AA1-01B9-4AC4-8849-FA2F944BE59C}"/>
    <cellStyle name="Calculation 5 3 2 2 2" xfId="7708" xr:uid="{8934160E-AF6E-44CF-BEB8-86219D574099}"/>
    <cellStyle name="Calculation 5 3 2 2 2 2" xfId="16697" xr:uid="{80BEE498-C8E3-4FB7-9A0D-2A5CA680BE90}"/>
    <cellStyle name="Calculation 5 3 2 2 2 2 2" xfId="31535" xr:uid="{D843903E-3718-4575-9E12-660B1D4A75A9}"/>
    <cellStyle name="Calculation 5 3 2 2 2 3" xfId="35136" xr:uid="{C15E463F-6866-4690-A8C1-C716FBFAF397}"/>
    <cellStyle name="Calculation 5 3 2 2 2 4" xfId="56359" xr:uid="{60EF01CA-6864-49E3-B871-ADE44F2D6D35}"/>
    <cellStyle name="Calculation 5 3 2 2 3" xfId="10345" xr:uid="{234F5116-8755-4461-9C34-BEBA28A1225F}"/>
    <cellStyle name="Calculation 5 3 2 2 3 2" xfId="19334" xr:uid="{F5E128E9-9CD6-4082-8020-3112ECB4ABF2}"/>
    <cellStyle name="Calculation 5 3 2 2 3 2 2" xfId="29455" xr:uid="{375C5086-6E0B-486D-BE15-3A3384C74B02}"/>
    <cellStyle name="Calculation 5 3 2 2 3 3" xfId="24263" xr:uid="{66481406-0530-45ED-91B6-F001E686502B}"/>
    <cellStyle name="Calculation 5 3 2 2 4" xfId="14111" xr:uid="{B793E48B-5477-4506-9489-60F3037DE48F}"/>
    <cellStyle name="Calculation 5 3 2 2 4 2" xfId="36443" xr:uid="{3EBCBD4B-FBB4-49C4-8D80-E69C4EFB38B2}"/>
    <cellStyle name="Calculation 5 3 2 2 5" xfId="26305" xr:uid="{F896D602-5F29-4F6B-97DA-ACF3E6BFE2FD}"/>
    <cellStyle name="Calculation 5 3 2 2 6" xfId="49577" xr:uid="{5F2B8464-9765-4168-9A2F-CD88377D018A}"/>
    <cellStyle name="Calculation 5 3 2 3" xfId="3185" xr:uid="{25C63F1A-94D3-4ABC-A53B-3B602FD98CCE}"/>
    <cellStyle name="Calculation 5 3 2 3 2" xfId="41716" xr:uid="{5033E2C8-FE6C-4800-8194-007685574F29}"/>
    <cellStyle name="Calculation 5 3 2 3 2 2" xfId="57727" xr:uid="{F1A65976-9B75-4128-ACEA-08F89C2C5B0D}"/>
    <cellStyle name="Calculation 5 3 2 3 3" xfId="50945" xr:uid="{FF1E7F13-7787-4438-B809-CD642CAD49A6}"/>
    <cellStyle name="Calculation 5 3 2 4" xfId="36296" xr:uid="{C203382F-16AC-4946-A395-45B2A130EB6B}"/>
    <cellStyle name="Calculation 5 3 2 4 2" xfId="54504" xr:uid="{1BDCC87C-7CDC-4755-A985-36078B7632AF}"/>
    <cellStyle name="Calculation 5 3 2 4 3" xfId="47694" xr:uid="{DD80DC18-1519-40D7-A581-ABF5C2118C74}"/>
    <cellStyle name="Calculation 5 3 2 5" xfId="52938" xr:uid="{C7100602-5458-4060-8E81-8E39169E093D}"/>
    <cellStyle name="Calculation 5 3 2 6" xfId="46086" xr:uid="{7BA0C0B1-CDFD-49AD-8CFD-3DBA8719E239}"/>
    <cellStyle name="Calculation 5 3 3" xfId="1093" xr:uid="{8F643730-7D03-48C1-9489-09E1278A560A}"/>
    <cellStyle name="Calculation 5 3 3 2" xfId="5443" xr:uid="{2C7FEF84-31B0-4E6E-9615-A39F02446280}"/>
    <cellStyle name="Calculation 5 3 3 2 2" xfId="8029" xr:uid="{5E44BD4E-76B9-46F6-9D5F-3B56037700E5}"/>
    <cellStyle name="Calculation 5 3 3 2 2 2" xfId="17018" xr:uid="{5E0637E3-A3DA-493E-98BC-9D1BF3A39610}"/>
    <cellStyle name="Calculation 5 3 3 2 2 2 2" xfId="39887" xr:uid="{AF679C25-E0FC-49D0-944C-6DF3397EB61A}"/>
    <cellStyle name="Calculation 5 3 3 2 2 3" xfId="30377" xr:uid="{2032A58C-1825-4EE9-9C98-2CC46DFF3826}"/>
    <cellStyle name="Calculation 5 3 3 2 2 4" xfId="56767" xr:uid="{9D8C40BC-D4E1-4943-86AE-DAC648A5D89D}"/>
    <cellStyle name="Calculation 5 3 3 2 3" xfId="10666" xr:uid="{C4516D89-75BE-4376-B500-69D791A14D08}"/>
    <cellStyle name="Calculation 5 3 3 2 3 2" xfId="19655" xr:uid="{7CB7DBC7-2D6F-48CA-A65E-E7F84CFBE940}"/>
    <cellStyle name="Calculation 5 3 3 2 3 2 2" xfId="27688" xr:uid="{5678AB46-B99B-42C1-9C31-BA7CAF575D37}"/>
    <cellStyle name="Calculation 5 3 3 2 3 3" xfId="36201" xr:uid="{1445FB82-771E-4D85-ADD3-FF0EA702A3C7}"/>
    <cellStyle name="Calculation 5 3 3 2 4" xfId="14432" xr:uid="{29FA2E0D-3BA7-4880-84FB-302EA7D3D364}"/>
    <cellStyle name="Calculation 5 3 3 2 4 2" xfId="36057" xr:uid="{D1366136-B807-49D6-919B-BC00A88DA071}"/>
    <cellStyle name="Calculation 5 3 3 2 5" xfId="26547" xr:uid="{8697C020-145F-454E-BFCA-AAD938F68485}"/>
    <cellStyle name="Calculation 5 3 3 2 6" xfId="49985" xr:uid="{B4ADEFDA-612C-46BC-A6B0-0346587F8C77}"/>
    <cellStyle name="Calculation 5 3 3 3" xfId="3530" xr:uid="{09E70CE8-CCBB-481A-BD0D-8FFA39378267}"/>
    <cellStyle name="Calculation 5 3 3 3 2" xfId="23297" xr:uid="{3727A451-9EDE-4E4E-B636-3F55A20AD58B}"/>
    <cellStyle name="Calculation 5 3 3 3 2 2" xfId="58245" xr:uid="{BD5EDF0F-5BF5-483F-97B9-79CA4A7D430F}"/>
    <cellStyle name="Calculation 5 3 3 3 3" xfId="51463" xr:uid="{9159B165-4E0D-48F9-9A91-67397A7AC578}"/>
    <cellStyle name="Calculation 5 3 3 4" xfId="27774" xr:uid="{1E840D38-1DEE-430F-A05D-EDC4553683E9}"/>
    <cellStyle name="Calculation 5 3 3 4 2" xfId="54894" xr:uid="{D298D73F-E2EF-4AD3-9262-38FA79D4D7B8}"/>
    <cellStyle name="Calculation 5 3 3 4 3" xfId="48102" xr:uid="{6926B61D-77F3-40E3-A42F-9C01E38CE97F}"/>
    <cellStyle name="Calculation 5 3 3 5" xfId="53194" xr:uid="{7A5FB82C-50A4-4F9D-8A8F-A0A10DC5039A}"/>
    <cellStyle name="Calculation 5 3 3 6" xfId="46488" xr:uid="{2C00B961-86FA-44B3-9BAF-C9917C1C2F80}"/>
    <cellStyle name="Calculation 5 3 4" xfId="1437" xr:uid="{87C2BDF6-C88C-4CB4-8624-8BB64E5D1153}"/>
    <cellStyle name="Calculation 5 3 4 2" xfId="5782" xr:uid="{7C186B61-E28C-424B-B078-4B05F8737C56}"/>
    <cellStyle name="Calculation 5 3 4 2 2" xfId="8368" xr:uid="{F66065B6-19A6-4F4B-9774-B3CCB987FC8B}"/>
    <cellStyle name="Calculation 5 3 4 2 2 2" xfId="17357" xr:uid="{F87A781B-BA5B-4EC2-8567-15EF4832EC4F}"/>
    <cellStyle name="Calculation 5 3 4 2 2 2 2" xfId="33496" xr:uid="{85555486-B5ED-4705-96EA-8CAB792674B2}"/>
    <cellStyle name="Calculation 5 3 4 2 2 3" xfId="24153" xr:uid="{B92C8076-6C01-49C5-B2BF-11373A1638B9}"/>
    <cellStyle name="Calculation 5 3 4 2 3" xfId="11005" xr:uid="{D383F4DD-D521-4F2D-84D4-F5A02BCD20C5}"/>
    <cellStyle name="Calculation 5 3 4 2 3 2" xfId="19994" xr:uid="{085963BB-CA5E-4206-A9FB-9EA957E6DD3B}"/>
    <cellStyle name="Calculation 5 3 4 2 3 2 2" xfId="37585" xr:uid="{C69DE2A7-F3AA-4C77-9AC2-4595B3D33F43}"/>
    <cellStyle name="Calculation 5 3 4 2 3 3" xfId="34770" xr:uid="{2768B93F-983A-4198-BAFC-8A688BFCBAE3}"/>
    <cellStyle name="Calculation 5 3 4 2 4" xfId="14771" xr:uid="{5621EA36-0908-46A0-B3E3-5CCD59A429DE}"/>
    <cellStyle name="Calculation 5 3 4 2 4 2" xfId="34033" xr:uid="{CA206365-117E-43C7-B462-2EC28A18D5C9}"/>
    <cellStyle name="Calculation 5 3 4 2 5" xfId="43628" xr:uid="{F2DA25D8-25AC-474E-A7D0-ACD78BE4F1E8}"/>
    <cellStyle name="Calculation 5 3 4 2 6" xfId="55887" xr:uid="{AA60E02F-F357-4DBF-A5C9-1E3606533F69}"/>
    <cellStyle name="Calculation 5 3 4 3" xfId="3874" xr:uid="{3A8CFD6A-BB94-4B15-B7C2-3CAB572DAD48}"/>
    <cellStyle name="Calculation 5 3 4 3 2" xfId="38353" xr:uid="{9DB20FD0-6EB1-421C-AB24-AC11677F1E83}"/>
    <cellStyle name="Calculation 5 3 4 4" xfId="27052" xr:uid="{91AB6757-0BFC-40ED-87EE-753EF05F1587}"/>
    <cellStyle name="Calculation 5 3 4 5" xfId="49105" xr:uid="{415A825B-64C7-41E9-9F03-EC46E1027159}"/>
    <cellStyle name="Calculation 5 3 5" xfId="1828" xr:uid="{1108E179-94A6-437F-9F5A-9156B1AF29C6}"/>
    <cellStyle name="Calculation 5 3 5 2" xfId="6145" xr:uid="{685B04DD-F41B-40E3-9D52-E4C6F56C4DF9}"/>
    <cellStyle name="Calculation 5 3 5 2 2" xfId="8731" xr:uid="{66979393-C667-40F7-AE19-8F7B7BAF74A0}"/>
    <cellStyle name="Calculation 5 3 5 2 2 2" xfId="17720" xr:uid="{F574B66A-EEA4-46B1-894E-2F39DF2B2BED}"/>
    <cellStyle name="Calculation 5 3 5 2 2 2 2" xfId="23618" xr:uid="{3B7E0682-1206-478C-9CB2-2F289C9A90E1}"/>
    <cellStyle name="Calculation 5 3 5 2 2 3" xfId="25775" xr:uid="{91BE4D76-147A-44AF-8A8D-562F8A61A8DD}"/>
    <cellStyle name="Calculation 5 3 5 2 3" xfId="11368" xr:uid="{4099E5FF-DED6-4861-B5B3-1BE885C6E742}"/>
    <cellStyle name="Calculation 5 3 5 2 3 2" xfId="20357" xr:uid="{7B0A3CBF-19C0-4177-A308-F0666743ACB2}"/>
    <cellStyle name="Calculation 5 3 5 2 3 2 2" xfId="41050" xr:uid="{2D544755-1B29-48F2-A93E-D7C05AC865FE}"/>
    <cellStyle name="Calculation 5 3 5 2 3 3" xfId="26833" xr:uid="{24436CBC-994B-4485-A3AF-1FB5D1140C2E}"/>
    <cellStyle name="Calculation 5 3 5 2 4" xfId="15134" xr:uid="{41FE2025-E832-4209-A1E6-C9478C896D4A}"/>
    <cellStyle name="Calculation 5 3 5 2 4 2" xfId="27182" xr:uid="{941D062E-7317-4B22-8015-EB0DF5A973EE}"/>
    <cellStyle name="Calculation 5 3 5 2 5" xfId="26620" xr:uid="{B671172E-9098-4507-BD78-BC2ADA91418E}"/>
    <cellStyle name="Calculation 5 3 5 2 6" xfId="59053" xr:uid="{D3CB4157-CC5E-425F-A5BB-C8D40AFA1E77}"/>
    <cellStyle name="Calculation 5 3 5 3" xfId="4265" xr:uid="{DB9D0779-E12A-4B7D-9AF2-E277198A26AA}"/>
    <cellStyle name="Calculation 5 3 5 3 2" xfId="43356" xr:uid="{0DA07107-77EF-4668-B166-BDECB3677548}"/>
    <cellStyle name="Calculation 5 3 5 4" xfId="39875" xr:uid="{C3521E86-1687-4802-B3C5-1EBABE55A90E}"/>
    <cellStyle name="Calculation 5 3 5 5" xfId="52272" xr:uid="{3BF3A5D0-9E63-4AB5-B81C-E1F73925CC2D}"/>
    <cellStyle name="Calculation 5 3 6" xfId="2056" xr:uid="{8F82BE18-C69B-466C-B6F4-DAD58518CA1B}"/>
    <cellStyle name="Calculation 5 3 6 2" xfId="6362" xr:uid="{4AE3CF80-5C32-4EA4-AC7F-53BBCC0F5401}"/>
    <cellStyle name="Calculation 5 3 6 2 2" xfId="8948" xr:uid="{EB6E37E1-201A-4AC1-9089-3243612962AD}"/>
    <cellStyle name="Calculation 5 3 6 2 2 2" xfId="17937" xr:uid="{5778355A-F3AE-4F89-80D9-205C295E20E1}"/>
    <cellStyle name="Calculation 5 3 6 2 2 2 2" xfId="22313" xr:uid="{7C0B52B7-3FD0-4967-95A6-A2FE671BA0EC}"/>
    <cellStyle name="Calculation 5 3 6 2 2 3" xfId="23960" xr:uid="{4B8CB663-5E7B-40B0-A7FE-6CE6267F4800}"/>
    <cellStyle name="Calculation 5 3 6 2 3" xfId="11585" xr:uid="{5819A071-84A0-4282-8DFA-3B94F6CCFF69}"/>
    <cellStyle name="Calculation 5 3 6 2 3 2" xfId="20574" xr:uid="{B0F7F5D9-A52E-413B-A9C8-310086C9D823}"/>
    <cellStyle name="Calculation 5 3 6 2 3 2 2" xfId="29796" xr:uid="{92C09636-4182-46D2-96B1-4358399DE63F}"/>
    <cellStyle name="Calculation 5 3 6 2 3 3" xfId="31048" xr:uid="{7C0583BE-2A43-49FC-BC9B-3C2E3AF920CD}"/>
    <cellStyle name="Calculation 5 3 6 2 4" xfId="15351" xr:uid="{EF3AC671-AAE9-494F-A713-3D8C6AB2530E}"/>
    <cellStyle name="Calculation 5 3 6 2 4 2" xfId="24996" xr:uid="{11AAE12E-F330-4DBE-9F8F-F0118FC739D0}"/>
    <cellStyle name="Calculation 5 3 6 2 5" xfId="30085" xr:uid="{1514ADC5-DD9F-4118-8796-071D7BF457BB}"/>
    <cellStyle name="Calculation 5 3 6 2 6" xfId="54056" xr:uid="{E0AAA6FE-C1E7-4545-B501-B092C90225ED}"/>
    <cellStyle name="Calculation 5 3 6 3" xfId="4493" xr:uid="{74F8D444-42FC-4E5C-9704-5361C0E79CF2}"/>
    <cellStyle name="Calculation 5 3 6 3 2" xfId="41904" xr:uid="{9951B17B-BC3D-419E-8F74-65C3711BEBB3}"/>
    <cellStyle name="Calculation 5 3 6 4" xfId="37100" xr:uid="{27D134AD-80EE-4F99-A11B-05A8A638013D}"/>
    <cellStyle name="Calculation 5 3 6 5" xfId="47380" xr:uid="{5113D63F-9231-47BF-940B-B810B10486DF}"/>
    <cellStyle name="Calculation 5 3 7" xfId="2867" xr:uid="{220B4D1F-A191-487E-BC50-30FF250EF715}"/>
    <cellStyle name="Calculation 5 3 7 2" xfId="7017" xr:uid="{F8FB2670-B7B5-4182-BF54-D4ABC21D20E5}"/>
    <cellStyle name="Calculation 5 3 7 2 2" xfId="12145" xr:uid="{DD4CFC85-133B-4047-8B24-7EFAFCF61E5C}"/>
    <cellStyle name="Calculation 5 3 7 2 2 2" xfId="21134" xr:uid="{AA6363C6-8CD6-4B81-877E-69BA01342962}"/>
    <cellStyle name="Calculation 5 3 7 2 2 2 2" xfId="43542" xr:uid="{3D380A07-62C4-4C64-8CFA-6AC19726E98A}"/>
    <cellStyle name="Calculation 5 3 7 2 2 3" xfId="39512" xr:uid="{80C36C0C-C7A5-4A94-BC43-7311321A50DA}"/>
    <cellStyle name="Calculation 5 3 7 2 3" xfId="12957" xr:uid="{0D9C34FF-4972-487C-A096-F065C78090B5}"/>
    <cellStyle name="Calculation 5 3 7 2 3 2" xfId="21946" xr:uid="{9B2E08A6-080C-4FE5-8C33-6CD122103948}"/>
    <cellStyle name="Calculation 5 3 7 2 3 2 2" xfId="23396" xr:uid="{CD8D7CFB-6F49-4E9B-ADD8-2FC260021396}"/>
    <cellStyle name="Calculation 5 3 7 2 3 3" xfId="26190" xr:uid="{BCCE0FF0-7DE5-4D68-9AEA-D9A9E1B049D5}"/>
    <cellStyle name="Calculation 5 3 7 2 4" xfId="16006" xr:uid="{72B68E37-B1C2-4372-9C50-A9593B3283F9}"/>
    <cellStyle name="Calculation 5 3 7 2 4 2" xfId="29878" xr:uid="{153CEFDE-252C-409A-8324-19A52247DE27}"/>
    <cellStyle name="Calculation 5 3 7 2 5" xfId="41245" xr:uid="{B16D9043-CA2A-40FD-AA34-75C413C4224A}"/>
    <cellStyle name="Calculation 5 3 7 3" xfId="9580" xr:uid="{0834DC34-771A-420E-BEF9-529C3AC98D1B}"/>
    <cellStyle name="Calculation 5 3 7 3 2" xfId="18569" xr:uid="{7E84C3E4-8AE9-45D9-AE0D-EFAAC90E1A2C}"/>
    <cellStyle name="Calculation 5 3 7 3 2 2" xfId="24930" xr:uid="{086FC0C0-0B9B-48FB-AF69-BA2CCB0A1998}"/>
    <cellStyle name="Calculation 5 3 7 3 3" xfId="22476" xr:uid="{2544F9C7-71E7-454F-B746-6B764D35264D}"/>
    <cellStyle name="Calculation 5 3 7 4" xfId="38405" xr:uid="{2A487BF1-D8FD-4AA9-948E-3370B114FCC5}"/>
    <cellStyle name="Calculation 5 3 7 5" xfId="52675" xr:uid="{8542F2E6-F226-4CD0-84FA-25FAC27D00D7}"/>
    <cellStyle name="Calculation 5 3 8" xfId="4798" xr:uid="{26988520-E23E-456A-8C43-710E8F8EA557}"/>
    <cellStyle name="Calculation 5 3 8 2" xfId="7384" xr:uid="{11534BB2-961C-40A0-B1C7-4700AA58FF8B}"/>
    <cellStyle name="Calculation 5 3 8 2 2" xfId="16373" xr:uid="{D8C9306E-995C-424C-939E-E5147BC7F637}"/>
    <cellStyle name="Calculation 5 3 8 2 2 2" xfId="28567" xr:uid="{D103A94F-D48D-47F7-8482-6380D8A1FDED}"/>
    <cellStyle name="Calculation 5 3 8 2 3" xfId="27988" xr:uid="{0D5A69D6-FA0C-4C22-9EF5-5B2C53FDF1CE}"/>
    <cellStyle name="Calculation 5 3 8 3" xfId="10021" xr:uid="{41ED2790-61DD-46AD-A720-A58F4E14C566}"/>
    <cellStyle name="Calculation 5 3 8 3 2" xfId="19010" xr:uid="{7D09429F-4E48-4DF8-907D-BE64C4319211}"/>
    <cellStyle name="Calculation 5 3 8 3 2 2" xfId="30185" xr:uid="{F321656B-84CB-4FB2-8A27-9047A3E47860}"/>
    <cellStyle name="Calculation 5 3 8 3 3" xfId="24266" xr:uid="{B0248B38-9131-4FC0-A7DB-8A4D06F0571E}"/>
    <cellStyle name="Calculation 5 3 8 4" xfId="13787" xr:uid="{28520A3B-60C6-4E4A-B85C-715F17893BBE}"/>
    <cellStyle name="Calculation 5 3 8 4 2" xfId="25724" xr:uid="{6B6F1C1B-357D-4CEC-B806-A12A4E065C45}"/>
    <cellStyle name="Calculation 5 3 8 5" xfId="37007" xr:uid="{1B2C2DE3-9C2A-4571-882A-2EA8F04BC66A}"/>
    <cellStyle name="Calculation 5 3 9" xfId="6701" xr:uid="{92A5ACC4-1002-4A05-A26D-9BAC98104E9E}"/>
    <cellStyle name="Calculation 5 3 9 2" xfId="11905" xr:uid="{CB971D77-8371-40A1-923A-70059F8BE603}"/>
    <cellStyle name="Calculation 5 3 9 2 2" xfId="20894" xr:uid="{8D121A3F-0597-4659-8C16-D91E5972D7E9}"/>
    <cellStyle name="Calculation 5 3 9 2 2 2" xfId="41979" xr:uid="{750D4382-F82E-429E-BDAB-7874AEA88C53}"/>
    <cellStyle name="Calculation 5 3 9 2 3" xfId="26426" xr:uid="{603DE291-B706-4280-966B-FDD1A174EAEA}"/>
    <cellStyle name="Calculation 5 3 9 3" xfId="15690" xr:uid="{7AA0BB6B-B265-452C-8470-5CF2E99C0FDE}"/>
    <cellStyle name="Calculation 5 3 9 3 2" xfId="38725" xr:uid="{02BC0C89-F2EB-4148-AB22-EF588E5C39C3}"/>
    <cellStyle name="Calculation 5 3 9 4" xfId="27526" xr:uid="{E8556D71-B2E1-4170-B0AA-0833709FEE34}"/>
    <cellStyle name="Calculation 5 30" xfId="45420" xr:uid="{A7C27CF0-3678-4E3E-9C55-74A9250E551C}"/>
    <cellStyle name="Calculation 5 31" xfId="45355" xr:uid="{6DB24CA7-ABC6-452A-A95F-D57EE849B8F3}"/>
    <cellStyle name="Calculation 5 32" xfId="44259" xr:uid="{FF507B64-C348-4697-880E-370874801A1A}"/>
    <cellStyle name="Calculation 5 33" xfId="44198" xr:uid="{1119ACDF-1CC9-48BF-A88E-ED43F9519942}"/>
    <cellStyle name="Calculation 5 34" xfId="45481" xr:uid="{03BA165F-69E3-4A5B-AD0B-C364ABD8F73B}"/>
    <cellStyle name="Calculation 5 4" xfId="501" xr:uid="{3C87AEB0-5EED-490F-8881-0C548B69D43A}"/>
    <cellStyle name="Calculation 5 4 10" xfId="44357" xr:uid="{59221ED3-9BE8-41C0-A3F6-D36C05959CDC}"/>
    <cellStyle name="Calculation 5 4 11" xfId="45630" xr:uid="{48EDBBD0-7517-4721-81BF-F5E1D78691D8}"/>
    <cellStyle name="Calculation 5 4 2" xfId="850" xr:uid="{BDD7A089-981C-486C-AC6E-125B70024CA8}"/>
    <cellStyle name="Calculation 5 4 2 2" xfId="5219" xr:uid="{0A834BFA-F740-4C18-8688-25B3F1C2E40B}"/>
    <cellStyle name="Calculation 5 4 2 2 2" xfId="7805" xr:uid="{BA0635B2-F63B-44CB-A22E-97CE1B42CC51}"/>
    <cellStyle name="Calculation 5 4 2 2 2 2" xfId="16794" xr:uid="{431D62E9-3C53-4563-9CCC-DC3A01C155B9}"/>
    <cellStyle name="Calculation 5 4 2 2 2 2 2" xfId="36750" xr:uid="{CCC3E6B5-8FF2-43B5-AF18-2073D710840F}"/>
    <cellStyle name="Calculation 5 4 2 2 2 3" xfId="33119" xr:uid="{D6A90FDA-DFAA-415A-872A-ECFD0A8A28B9}"/>
    <cellStyle name="Calculation 5 4 2 2 2 4" xfId="56418" xr:uid="{F31840B0-8223-477A-B8EB-0AA066E4390A}"/>
    <cellStyle name="Calculation 5 4 2 2 3" xfId="10442" xr:uid="{96EFAC2C-09A8-4F86-848C-36DC22E59D4C}"/>
    <cellStyle name="Calculation 5 4 2 2 3 2" xfId="19431" xr:uid="{5BAAD3AF-63C9-4A0E-A8FD-4FF9CF9F14E8}"/>
    <cellStyle name="Calculation 5 4 2 2 3 2 2" xfId="33812" xr:uid="{DEDD18E6-F349-4C40-8D4C-F5EFD78F65D2}"/>
    <cellStyle name="Calculation 5 4 2 2 3 3" xfId="37797" xr:uid="{A0611796-BC9A-4B20-8A67-D7F1135A8085}"/>
    <cellStyle name="Calculation 5 4 2 2 4" xfId="14208" xr:uid="{C876DCCC-9438-40B5-98CF-CEBEC43EDD71}"/>
    <cellStyle name="Calculation 5 4 2 2 4 2" xfId="34193" xr:uid="{CD5C5AF7-1770-432B-BE6B-4594E2D14E05}"/>
    <cellStyle name="Calculation 5 4 2 2 5" xfId="23485" xr:uid="{62B36F7C-7427-4C14-BAE6-86A8FA6C6225}"/>
    <cellStyle name="Calculation 5 4 2 2 6" xfId="49636" xr:uid="{ADF29EFD-9CB7-4815-93A9-3AC60BDBE82F}"/>
    <cellStyle name="Calculation 5 4 2 3" xfId="3287" xr:uid="{7A261B79-9D81-48B6-8678-CFBF1139053E}"/>
    <cellStyle name="Calculation 5 4 2 3 2" xfId="30212" xr:uid="{B501DAD7-3996-4EF1-8450-FEE94229D952}"/>
    <cellStyle name="Calculation 5 4 2 3 2 2" xfId="58731" xr:uid="{B6979454-D0F3-4C77-B197-2CB9CCAC26B1}"/>
    <cellStyle name="Calculation 5 4 2 3 3" xfId="51950" xr:uid="{C8429333-A5B8-4602-A47D-3E42322A5B9D}"/>
    <cellStyle name="Calculation 5 4 2 4" xfId="38009" xr:uid="{B427EB76-41D2-4814-962E-7BF4D3882012}"/>
    <cellStyle name="Calculation 5 4 2 4 2" xfId="54560" xr:uid="{37715B05-34E9-497B-9F7A-D23570F12BFD}"/>
    <cellStyle name="Calculation 5 4 2 4 3" xfId="47753" xr:uid="{1F209B0E-96C8-465D-83D9-4AD6D8942D11}"/>
    <cellStyle name="Calculation 5 4 2 5" xfId="52971" xr:uid="{1DFF9C84-396B-4B91-A209-6C948547D8D3}"/>
    <cellStyle name="Calculation 5 4 2 6" xfId="46142" xr:uid="{4CF1213E-A190-4031-854A-F360FC58CDB9}"/>
    <cellStyle name="Calculation 5 4 3" xfId="1195" xr:uid="{08A6D928-FB2C-40CB-BE2F-6ECF61869522}"/>
    <cellStyle name="Calculation 5 4 3 2" xfId="5540" xr:uid="{9CEE12BE-3818-4DDB-BC6B-8D3283D57EDB}"/>
    <cellStyle name="Calculation 5 4 3 2 2" xfId="8126" xr:uid="{F86F49CF-B8BB-477E-9266-666D045FA009}"/>
    <cellStyle name="Calculation 5 4 3 2 2 2" xfId="17115" xr:uid="{3B98916F-FB88-4E06-A878-0C414F5EE0CF}"/>
    <cellStyle name="Calculation 5 4 3 2 2 2 2" xfId="35252" xr:uid="{F57539D6-1B90-4CC7-8130-DAC24B3F5DB2}"/>
    <cellStyle name="Calculation 5 4 3 2 2 3" xfId="40838" xr:uid="{D4CD70BC-FF8A-468E-9F8E-D7C1AA14993C}"/>
    <cellStyle name="Calculation 5 4 3 2 2 4" xfId="56823" xr:uid="{A5BE578A-CD25-47E7-8F1F-FE408066407C}"/>
    <cellStyle name="Calculation 5 4 3 2 3" xfId="10763" xr:uid="{CE4FFD26-4665-4467-A3EE-0B5172A72C8C}"/>
    <cellStyle name="Calculation 5 4 3 2 3 2" xfId="19752" xr:uid="{5C9DA71B-1813-4DC5-9EA2-3F6C378F6A2E}"/>
    <cellStyle name="Calculation 5 4 3 2 3 2 2" xfId="43249" xr:uid="{585D7942-36AF-4A26-8723-F0EBF8AF573C}"/>
    <cellStyle name="Calculation 5 4 3 2 3 3" xfId="34688" xr:uid="{0F50243D-510A-46ED-A05A-AE4F78DE97AC}"/>
    <cellStyle name="Calculation 5 4 3 2 4" xfId="14529" xr:uid="{532040BC-22E7-4E47-91D7-9C292211D770}"/>
    <cellStyle name="Calculation 5 4 3 2 4 2" xfId="29640" xr:uid="{1CD362DF-333A-427D-BDBB-CF863AA89574}"/>
    <cellStyle name="Calculation 5 4 3 2 5" xfId="40956" xr:uid="{808AA1C2-ABE5-4F54-9C0F-A39624519C56}"/>
    <cellStyle name="Calculation 5 4 3 2 6" xfId="50041" xr:uid="{383B953D-D6BA-442D-8296-BF4E90A826B1}"/>
    <cellStyle name="Calculation 5 4 3 3" xfId="3632" xr:uid="{F1245D71-0149-487D-A89D-023622934569}"/>
    <cellStyle name="Calculation 5 4 3 3 2" xfId="34525" xr:uid="{C843E024-AF0B-46E6-88A4-224E7D117A84}"/>
    <cellStyle name="Calculation 5 4 3 3 2 2" xfId="57655" xr:uid="{0AE6C211-6BE2-4974-86BC-1DC075FD4D40}"/>
    <cellStyle name="Calculation 5 4 3 3 3" xfId="50873" xr:uid="{4E26B91E-3854-41A2-B255-786B04653503}"/>
    <cellStyle name="Calculation 5 4 3 4" xfId="28369" xr:uid="{CEC213E7-34BF-4B1B-BCC2-A5EC829EF2DA}"/>
    <cellStyle name="Calculation 5 4 3 4 2" xfId="54950" xr:uid="{AAF6C4D4-3DD5-4254-A940-7A04528EB632}"/>
    <cellStyle name="Calculation 5 4 3 4 3" xfId="48158" xr:uid="{28016DC5-4C10-4E6B-9EF9-CACBBC3C071B}"/>
    <cellStyle name="Calculation 5 4 3 5" xfId="53250" xr:uid="{99D6A15F-A2AB-4E5A-B413-07EC0D23CBD5}"/>
    <cellStyle name="Calculation 5 4 3 6" xfId="46544" xr:uid="{180610B0-6BF6-4AE1-84D8-F8E361CA267B}"/>
    <cellStyle name="Calculation 5 4 4" xfId="1539" xr:uid="{BBBD395E-6D2D-432D-AE8A-128F31E0A9CC}"/>
    <cellStyle name="Calculation 5 4 4 2" xfId="5884" xr:uid="{CB6275E7-CBA0-4B1C-BB07-A4C87E8AE05F}"/>
    <cellStyle name="Calculation 5 4 4 2 2" xfId="8470" xr:uid="{ADBB5BBC-6873-4EF0-A5BF-16AC204AA8C6}"/>
    <cellStyle name="Calculation 5 4 4 2 2 2" xfId="17459" xr:uid="{A299897E-64A4-4B1E-A084-8770D61946FB}"/>
    <cellStyle name="Calculation 5 4 4 2 2 2 2" xfId="34083" xr:uid="{25637686-8E80-4AC5-86AC-ED3394247EE3}"/>
    <cellStyle name="Calculation 5 4 4 2 2 3" xfId="35245" xr:uid="{03FDAEC2-DF66-45AC-ABE0-6B8CF8FF4DCE}"/>
    <cellStyle name="Calculation 5 4 4 2 3" xfId="11107" xr:uid="{097E3B40-A365-4A51-A2E8-F61D4944CCD2}"/>
    <cellStyle name="Calculation 5 4 4 2 3 2" xfId="20096" xr:uid="{7799130E-4900-4AF5-9A45-50DEE61CF483}"/>
    <cellStyle name="Calculation 5 4 4 2 3 2 2" xfId="37963" xr:uid="{1C75BC3C-6135-4B15-8088-5DF9D7C8DDA9}"/>
    <cellStyle name="Calculation 5 4 4 2 3 3" xfId="34665" xr:uid="{AE1D84B3-5EB0-4EE6-9EE5-95CEB706ACB9}"/>
    <cellStyle name="Calculation 5 4 4 2 4" xfId="14873" xr:uid="{94E8E2D7-12BA-479A-9294-7BD8BFF21065}"/>
    <cellStyle name="Calculation 5 4 4 2 4 2" xfId="27190" xr:uid="{50005E71-769A-4441-8D95-F4EB79C4AFE2}"/>
    <cellStyle name="Calculation 5 4 4 2 5" xfId="35632" xr:uid="{4D8B3828-E690-4676-9E15-825C266BF67C}"/>
    <cellStyle name="Calculation 5 4 4 2 6" xfId="55946" xr:uid="{1C2A2C95-6158-4B06-A418-84C6E9024232}"/>
    <cellStyle name="Calculation 5 4 4 3" xfId="3976" xr:uid="{00912D6E-8593-4BEA-AA8C-24D68E7FC48C}"/>
    <cellStyle name="Calculation 5 4 4 3 2" xfId="27834" xr:uid="{4448B30D-DFF4-437C-B7C8-AB34AFD6EC5D}"/>
    <cellStyle name="Calculation 5 4 4 4" xfId="24343" xr:uid="{9465E4AC-376D-46AB-9C14-9FAD0EE6020B}"/>
    <cellStyle name="Calculation 5 4 4 5" xfId="49164" xr:uid="{CF508266-596E-4CF9-A865-30FD7FA027A0}"/>
    <cellStyle name="Calculation 5 4 5" xfId="1851" xr:uid="{42B54EF9-DDAD-44EE-A3F2-41C6B0D1BC8F}"/>
    <cellStyle name="Calculation 5 4 5 2" xfId="6167" xr:uid="{CB211ACA-0968-4D64-8F96-98A3F497692F}"/>
    <cellStyle name="Calculation 5 4 5 2 2" xfId="8753" xr:uid="{5625269E-AF2D-4812-820F-4EBBC74D5C62}"/>
    <cellStyle name="Calculation 5 4 5 2 2 2" xfId="17742" xr:uid="{D55B2030-5830-4D2A-B22B-F6A732DB86A2}"/>
    <cellStyle name="Calculation 5 4 5 2 2 2 2" xfId="42241" xr:uid="{A1E88FB6-BBC6-44A2-8104-29285E64B7A9}"/>
    <cellStyle name="Calculation 5 4 5 2 2 3" xfId="30255" xr:uid="{C5959090-872F-41F4-8CC0-B9BAEF6BDA9A}"/>
    <cellStyle name="Calculation 5 4 5 2 3" xfId="11390" xr:uid="{06978BAA-3622-4B6A-9FCA-C1DB01DC1AE4}"/>
    <cellStyle name="Calculation 5 4 5 2 3 2" xfId="20379" xr:uid="{9017BCC7-698E-4B07-82B6-8CF0BD00D03A}"/>
    <cellStyle name="Calculation 5 4 5 2 3 2 2" xfId="27583" xr:uid="{21A2BB27-2AE3-4D8E-8DFA-25B6A45A2A6A}"/>
    <cellStyle name="Calculation 5 4 5 2 3 3" xfId="22485" xr:uid="{70DB46DB-7105-4956-8340-BE89BE973C9F}"/>
    <cellStyle name="Calculation 5 4 5 2 4" xfId="15156" xr:uid="{F585CE53-4D11-49FB-9488-492AE796D792}"/>
    <cellStyle name="Calculation 5 4 5 2 4 2" xfId="22998" xr:uid="{8C913C52-46D3-40B7-905A-D564CE909D7F}"/>
    <cellStyle name="Calculation 5 4 5 2 5" xfId="33483" xr:uid="{664BE2D7-9C57-4068-9923-29B7CE73AFB4}"/>
    <cellStyle name="Calculation 5 4 5 2 6" xfId="58237" xr:uid="{0340029F-6A23-428D-85EA-E31C94ED7FD4}"/>
    <cellStyle name="Calculation 5 4 5 3" xfId="4288" xr:uid="{13944EC0-E094-49DE-A32D-84F3699738C4}"/>
    <cellStyle name="Calculation 5 4 5 3 2" xfId="41257" xr:uid="{EE836F30-06E2-4184-86F4-D2F6E1041DBB}"/>
    <cellStyle name="Calculation 5 4 5 4" xfId="33450" xr:uid="{9C7BC4E7-936C-47E7-88F1-B6A132D615B0}"/>
    <cellStyle name="Calculation 5 4 5 5" xfId="51455" xr:uid="{3940AF8D-689C-4C16-B583-945F5E6FF503}"/>
    <cellStyle name="Calculation 5 4 6" xfId="2158" xr:uid="{EE0D301E-4107-44C2-8857-60BC44D6391A}"/>
    <cellStyle name="Calculation 5 4 6 2" xfId="6459" xr:uid="{0C497A18-0491-4E5D-8945-48F14EC752E7}"/>
    <cellStyle name="Calculation 5 4 6 2 2" xfId="9045" xr:uid="{8E1715B4-0033-4248-AA2D-FDA31DB911CA}"/>
    <cellStyle name="Calculation 5 4 6 2 2 2" xfId="18034" xr:uid="{C0906AF3-BF16-4BA8-B1B3-CF11F881F884}"/>
    <cellStyle name="Calculation 5 4 6 2 2 2 2" xfId="34734" xr:uid="{32BEC7BD-923A-493E-BA0B-0E39D163783D}"/>
    <cellStyle name="Calculation 5 4 6 2 2 3" xfId="39306" xr:uid="{B9AB5659-9B63-4C9B-A32D-7FA1E8C94E59}"/>
    <cellStyle name="Calculation 5 4 6 2 3" xfId="11682" xr:uid="{2DE888C6-1CA6-4E3F-A165-C7525434B0A5}"/>
    <cellStyle name="Calculation 5 4 6 2 3 2" xfId="20671" xr:uid="{51624C9E-0A14-4CAD-8B22-7327B23B7591}"/>
    <cellStyle name="Calculation 5 4 6 2 3 2 2" xfId="35369" xr:uid="{9F3D903A-38F7-4B28-91FB-54A024ED1512}"/>
    <cellStyle name="Calculation 5 4 6 2 3 3" xfId="26654" xr:uid="{7632FA44-D211-49B9-9F2A-723B9139E1C5}"/>
    <cellStyle name="Calculation 5 4 6 2 4" xfId="15448" xr:uid="{190F2AEE-6E47-479F-ABE5-74B3C3CB4E5D}"/>
    <cellStyle name="Calculation 5 4 6 2 4 2" xfId="27980" xr:uid="{9DC89640-2C34-4E8D-BB33-84AF10F6FBC8}"/>
    <cellStyle name="Calculation 5 4 6 2 5" xfId="29826" xr:uid="{34934A36-0B4B-4621-8E14-15575109EAFC}"/>
    <cellStyle name="Calculation 5 4 6 2 6" xfId="54112" xr:uid="{3672ECD6-E7C5-45CF-8D2D-ACE2700C0F77}"/>
    <cellStyle name="Calculation 5 4 6 3" xfId="4595" xr:uid="{E73DC73A-0DF5-4E7F-9C7C-5BFF6EC4B2A3}"/>
    <cellStyle name="Calculation 5 4 6 3 2" xfId="40164" xr:uid="{C48B08F7-9024-4C2E-9B21-E5D0DC9409A5}"/>
    <cellStyle name="Calculation 5 4 6 4" xfId="24074" xr:uid="{2F5C3BB8-BEA9-45A3-BC2E-4DCD3B2E9E41}"/>
    <cellStyle name="Calculation 5 4 6 5" xfId="47422" xr:uid="{C2E0BF60-DEBE-4233-B445-590F7BC4F005}"/>
    <cellStyle name="Calculation 5 4 7" xfId="4895" xr:uid="{AE0A8042-3684-4D30-A81E-791999B69B26}"/>
    <cellStyle name="Calculation 5 4 7 2" xfId="7481" xr:uid="{FFA40878-78A8-4E7F-9008-3C2F5463E92D}"/>
    <cellStyle name="Calculation 5 4 7 2 2" xfId="16470" xr:uid="{6FFED91E-4412-4108-B425-F559219FEDA5}"/>
    <cellStyle name="Calculation 5 4 7 2 2 2" xfId="22365" xr:uid="{BE01E85A-FE71-4372-9ADB-5025CBAF8EA7}"/>
    <cellStyle name="Calculation 5 4 7 2 3" xfId="38866" xr:uid="{CB487F33-8177-4A18-B73E-F34712EBAC83}"/>
    <cellStyle name="Calculation 5 4 7 3" xfId="10118" xr:uid="{4B46C905-B5AF-4DEE-9B0C-5641F4AED073}"/>
    <cellStyle name="Calculation 5 4 7 3 2" xfId="19107" xr:uid="{2A3273BE-A9BA-4C24-80F4-5E81A2B34486}"/>
    <cellStyle name="Calculation 5 4 7 3 2 2" xfId="30969" xr:uid="{C28638AF-77F5-4179-A186-26FAA700D551}"/>
    <cellStyle name="Calculation 5 4 7 3 3" xfId="37793" xr:uid="{1882DBAF-4B9F-4E9D-9B2D-BB566908F53D}"/>
    <cellStyle name="Calculation 5 4 7 4" xfId="13884" xr:uid="{74C80E06-037B-4366-89A0-BC1F5F94E13B}"/>
    <cellStyle name="Calculation 5 4 7 4 2" xfId="25465" xr:uid="{7036C91D-EB1B-49BC-B0AC-FC44BA08AFFE}"/>
    <cellStyle name="Calculation 5 4 7 5" xfId="31351" xr:uid="{B99431A1-246E-4CF7-A8F4-7F6B65D6BEF1}"/>
    <cellStyle name="Calculation 5 4 7 6" xfId="52708" xr:uid="{DF4643C3-9DA5-42E6-8188-3A7875D41BCD}"/>
    <cellStyle name="Calculation 5 4 8" xfId="2507" xr:uid="{1DCF18CF-8258-47AA-9035-062432229052}"/>
    <cellStyle name="Calculation 5 4 8 2" xfId="29798" xr:uid="{64691CF4-2547-41F2-AD7E-9EAA2D10E402}"/>
    <cellStyle name="Calculation 5 4 9" xfId="42295" xr:uid="{9EB2F67B-339B-4CB6-9F34-0F89C2D30609}"/>
    <cellStyle name="Calculation 5 5" xfId="261" xr:uid="{90F6E471-F20F-41A4-B16F-0647F5FC4648}"/>
    <cellStyle name="Calculation 5 5 2" xfId="4673" xr:uid="{EC9E0A91-38D7-46CA-90E5-23ABA8D5CA37}"/>
    <cellStyle name="Calculation 5 5 2 2" xfId="7259" xr:uid="{50910105-4F21-4063-8EA6-60FF823B186C}"/>
    <cellStyle name="Calculation 5 5 2 2 2" xfId="16248" xr:uid="{CBE077F9-F476-42B7-95F6-B0132ED5D817}"/>
    <cellStyle name="Calculation 5 5 2 2 2 2" xfId="36933" xr:uid="{EE517659-F3C7-4099-9325-21962B6CC1DA}"/>
    <cellStyle name="Calculation 5 5 2 2 2 3" xfId="56437" xr:uid="{0FDB9079-452E-4645-915D-ED8A44BE98C3}"/>
    <cellStyle name="Calculation 5 5 2 2 3" xfId="24801" xr:uid="{E7DCCCDC-3EFC-4102-8379-E84B002BE105}"/>
    <cellStyle name="Calculation 5 5 2 2 4" xfId="49655" xr:uid="{40465512-4DEB-4534-922C-6939A7A8C7D7}"/>
    <cellStyle name="Calculation 5 5 2 3" xfId="9896" xr:uid="{290EBA9A-C915-4EE8-BA97-910F6410B1A0}"/>
    <cellStyle name="Calculation 5 5 2 3 2" xfId="18885" xr:uid="{7AF3949E-E2E7-4005-8F53-76CDB3EE56E7}"/>
    <cellStyle name="Calculation 5 5 2 3 2 2" xfId="33198" xr:uid="{CE0A8CD1-A1DA-4E80-8FE3-3E97B3DBE77F}"/>
    <cellStyle name="Calculation 5 5 2 3 2 3" xfId="58485" xr:uid="{EB79FC07-19AC-4DD7-A98F-7D516FE582ED}"/>
    <cellStyle name="Calculation 5 5 2 3 3" xfId="35996" xr:uid="{33220608-7E7B-407D-BD71-83A5B7127F6F}"/>
    <cellStyle name="Calculation 5 5 2 3 4" xfId="51704" xr:uid="{49C87F22-2AA6-4243-B345-E511FB01565A}"/>
    <cellStyle name="Calculation 5 5 2 4" xfId="13662" xr:uid="{BC873919-C97F-4285-9FD3-DEA4E0DE74B4}"/>
    <cellStyle name="Calculation 5 5 2 4 2" xfId="24878" xr:uid="{6D8B08DF-E726-4B2C-A6EF-DFE384EB7D37}"/>
    <cellStyle name="Calculation 5 5 2 4 2 2" xfId="54576" xr:uid="{33DCF273-7550-4E11-B50C-2DB605763791}"/>
    <cellStyle name="Calculation 5 5 2 4 3" xfId="47772" xr:uid="{4324BEA3-14C3-4963-A7A8-7D01E42266DA}"/>
    <cellStyle name="Calculation 5 5 2 5" xfId="32799" xr:uid="{084E79CE-44B4-4F9C-B58F-7A1567B0E5C1}"/>
    <cellStyle name="Calculation 5 5 2 5 2" xfId="52980" xr:uid="{874F3003-8322-4DDE-BC62-038465D8E495}"/>
    <cellStyle name="Calculation 5 5 2 6" xfId="46158" xr:uid="{44BC986A-6E72-4211-87FD-537CD4BA64B4}"/>
    <cellStyle name="Calculation 5 5 3" xfId="2729" xr:uid="{A634F334-ABAC-46F7-8C78-D5C2784E70EA}"/>
    <cellStyle name="Calculation 5 5 3 2" xfId="23034" xr:uid="{E1CFCBB9-4C0E-45E0-980C-FCA83F98F0AD}"/>
    <cellStyle name="Calculation 5 5 3 2 2" xfId="56839" xr:uid="{6DD04AAD-9144-4B10-9C47-367FC61E3208}"/>
    <cellStyle name="Calculation 5 5 3 2 3" xfId="50057" xr:uid="{3776A165-EDFC-4257-B659-CEEC41614A4D}"/>
    <cellStyle name="Calculation 5 5 3 3" xfId="51876" xr:uid="{4B6EB385-C0F3-4816-AEE5-B4BFBE3448C2}"/>
    <cellStyle name="Calculation 5 5 3 3 2" xfId="58657" xr:uid="{4383FDD4-FE30-4467-A806-A3ED67323730}"/>
    <cellStyle name="Calculation 5 5 3 4" xfId="48174" xr:uid="{F43C93C8-A1DF-4789-B027-DF9665A834D3}"/>
    <cellStyle name="Calculation 5 5 3 4 2" xfId="54966" xr:uid="{CE6D6419-E2FE-4E3D-8F7B-ADC0F80BC0B0}"/>
    <cellStyle name="Calculation 5 5 3 5" xfId="53266" xr:uid="{CF21B55E-2FC9-4843-9EF5-4BD83DF26BD6}"/>
    <cellStyle name="Calculation 5 5 3 6" xfId="46560" xr:uid="{97F2BC0D-4763-4F16-8120-E548656870F1}"/>
    <cellStyle name="Calculation 5 5 4" xfId="40293" xr:uid="{FD777652-1DF6-4AF6-A044-7B0BBF42FD49}"/>
    <cellStyle name="Calculation 5 5 4 2" xfId="55965" xr:uid="{A7FB2C0A-6DB5-4307-BA6F-74397F0DDE01}"/>
    <cellStyle name="Calculation 5 5 4 3" xfId="49183" xr:uid="{9D355FD8-4A80-4CA6-9A80-59B870616DAA}"/>
    <cellStyle name="Calculation 5 5 5" xfId="44402" xr:uid="{BB8EEF63-9624-4B75-82B3-0D5E939BBF56}"/>
    <cellStyle name="Calculation 5 5 5 2" xfId="58542" xr:uid="{63C67714-2DF8-40C3-A4AE-906E5BD4ADBA}"/>
    <cellStyle name="Calculation 5 5 5 3" xfId="51761" xr:uid="{75F02F2D-D94F-4879-9F4A-0549F04ED6FD}"/>
    <cellStyle name="Calculation 5 5 6" xfId="45649" xr:uid="{6B9A1166-BF25-428F-A525-D07E167698D2}"/>
    <cellStyle name="Calculation 5 5 6 2" xfId="54128" xr:uid="{BE169E25-8508-474C-84CE-95A41398C5B8}"/>
    <cellStyle name="Calculation 5 5 7" xfId="52717" xr:uid="{74F8D23C-1B80-4367-8A1A-87E57F7213EC}"/>
    <cellStyle name="Calculation 5 6" xfId="610" xr:uid="{482ABC4E-31E4-4442-8DB7-82F0B7BD72AC}"/>
    <cellStyle name="Calculation 5 6 2" xfId="4997" xr:uid="{1622A275-BF87-4C61-9562-49D0A6CCB1B8}"/>
    <cellStyle name="Calculation 5 6 2 2" xfId="7583" xr:uid="{61025438-AABC-4130-9E9A-70A7016934E4}"/>
    <cellStyle name="Calculation 5 6 2 2 2" xfId="16572" xr:uid="{6B9E88BA-1D2D-446F-A770-EA636C0AED85}"/>
    <cellStyle name="Calculation 5 6 2 2 2 2" xfId="39440" xr:uid="{C236FE37-CAD8-4FF3-9644-90A5ACCDDDDD}"/>
    <cellStyle name="Calculation 5 6 2 2 2 3" xfId="56473" xr:uid="{7C5615D3-C97C-4052-A9F9-99C31E7A34B6}"/>
    <cellStyle name="Calculation 5 6 2 2 3" xfId="27396" xr:uid="{9CFDB2DB-AC61-47BE-ACE0-C38B5C495212}"/>
    <cellStyle name="Calculation 5 6 2 2 4" xfId="49691" xr:uid="{C08C9FB5-9299-4DF0-BF68-DE28CCA161B9}"/>
    <cellStyle name="Calculation 5 6 2 3" xfId="10220" xr:uid="{7BF82D63-D9D4-4E84-A201-B443710A0540}"/>
    <cellStyle name="Calculation 5 6 2 3 2" xfId="19209" xr:uid="{5666E950-FCB6-4727-A6A3-E2F0D1FE2071}"/>
    <cellStyle name="Calculation 5 6 2 3 2 2" xfId="43742" xr:uid="{A69925D0-E56F-4A44-B4A9-2E69192C0985}"/>
    <cellStyle name="Calculation 5 6 2 3 2 3" xfId="57664" xr:uid="{DC4762C6-6409-48EE-A642-C79BD1D4DC1A}"/>
    <cellStyle name="Calculation 5 6 2 3 3" xfId="26672" xr:uid="{38849209-0989-4E83-ABA2-D43F27411FCA}"/>
    <cellStyle name="Calculation 5 6 2 3 4" xfId="50882" xr:uid="{1B764367-7DE6-4DBB-BE66-A84B104F7EF1}"/>
    <cellStyle name="Calculation 5 6 2 4" xfId="13986" xr:uid="{3CD772C7-924C-4D8C-B20B-38F2E9D0CDA6}"/>
    <cellStyle name="Calculation 5 6 2 4 2" xfId="38585" xr:uid="{9B126BA7-CC81-47C4-8FF2-BB8F7AD17254}"/>
    <cellStyle name="Calculation 5 6 2 4 2 2" xfId="54612" xr:uid="{1E756BAC-B36C-4757-8099-98BC924FB4FF}"/>
    <cellStyle name="Calculation 5 6 2 4 3" xfId="47808" xr:uid="{B625136F-C42D-4C4F-831A-281522E53976}"/>
    <cellStyle name="Calculation 5 6 2 5" xfId="29667" xr:uid="{B7BC9FD5-84E0-40B5-AF84-9F59005EBCAB}"/>
    <cellStyle name="Calculation 5 6 2 5 2" xfId="53001" xr:uid="{5B2E0E7A-EFC2-4BCB-8F13-2D0332E41237}"/>
    <cellStyle name="Calculation 5 6 2 6" xfId="46194" xr:uid="{01C7E5E0-A224-4CA4-BC9A-01C1201AD480}"/>
    <cellStyle name="Calculation 5 6 3" xfId="3047" xr:uid="{409F70FD-0828-44E7-A021-31C0437CBB98}"/>
    <cellStyle name="Calculation 5 6 3 2" xfId="33469" xr:uid="{0E222C88-D36E-4D3D-854F-E42E521A633D}"/>
    <cellStyle name="Calculation 5 6 3 2 2" xfId="56875" xr:uid="{6E59D67D-952F-47F5-AE2F-30F7B50B8915}"/>
    <cellStyle name="Calculation 5 6 3 2 3" xfId="50093" xr:uid="{8C436069-8825-464D-B7E4-A13061449BEA}"/>
    <cellStyle name="Calculation 5 6 3 3" xfId="50813" xr:uid="{81BC7477-2EE2-48AE-BCF8-6CED9C55E0C0}"/>
    <cellStyle name="Calculation 5 6 3 3 2" xfId="57595" xr:uid="{FECBF7B0-2B5B-4AFB-A273-7E700F1D2205}"/>
    <cellStyle name="Calculation 5 6 3 4" xfId="48210" xr:uid="{B54C11FF-A31E-4597-B135-511E8F5586E3}"/>
    <cellStyle name="Calculation 5 6 3 4 2" xfId="55002" xr:uid="{A8CFA0EA-274A-4B4C-8399-47BD2D6C4CDA}"/>
    <cellStyle name="Calculation 5 6 3 5" xfId="53302" xr:uid="{89AE3F5B-495E-412B-ABED-F9D1EEB1FA95}"/>
    <cellStyle name="Calculation 5 6 3 6" xfId="46596" xr:uid="{5235EB42-C469-45B1-AD98-10638C776083}"/>
    <cellStyle name="Calculation 5 6 4" xfId="32762" xr:uid="{AD39EADB-4FB7-46B2-A088-3F9BF1492CA4}"/>
    <cellStyle name="Calculation 5 6 4 2" xfId="56001" xr:uid="{59219C82-A525-43B7-B176-723DB1C127F8}"/>
    <cellStyle name="Calculation 5 6 4 3" xfId="49219" xr:uid="{59C5DFAF-60F8-4443-85A0-6BD076F57A8D}"/>
    <cellStyle name="Calculation 5 6 5" xfId="44446" xr:uid="{185F4481-C125-4D33-AC86-4046154A1205}"/>
    <cellStyle name="Calculation 5 6 5 2" xfId="57597" xr:uid="{E747F736-59AF-40BD-9C1E-7518472865C8}"/>
    <cellStyle name="Calculation 5 6 5 3" xfId="50815" xr:uid="{5FB65166-2EFA-4CE8-8482-2EE98909E656}"/>
    <cellStyle name="Calculation 5 6 6" xfId="45685" xr:uid="{68EFE8D2-9F98-4802-AB3D-B0A5B1B49811}"/>
    <cellStyle name="Calculation 5 6 6 2" xfId="54164" xr:uid="{8686ECA4-0EE9-41BA-870F-4D7CBBA4043E}"/>
    <cellStyle name="Calculation 5 6 7" xfId="52738" xr:uid="{C07B5B25-3634-4A8B-B1F3-26FF15282CC0}"/>
    <cellStyle name="Calculation 5 7" xfId="955" xr:uid="{C774F5B1-FFC7-4446-B29B-07D0AE21DE41}"/>
    <cellStyle name="Calculation 5 7 2" xfId="5318" xr:uid="{D0B0B8EA-5CC3-4963-8C08-8AAB6771AAAA}"/>
    <cellStyle name="Calculation 5 7 2 2" xfId="7904" xr:uid="{01A29759-E268-437E-831C-3A0BE8AD83FE}"/>
    <cellStyle name="Calculation 5 7 2 2 2" xfId="16893" xr:uid="{71319F84-FA71-46D6-BAC9-874CB6DE5F79}"/>
    <cellStyle name="Calculation 5 7 2 2 2 2" xfId="43802" xr:uid="{E622D8C2-79FE-4AEC-92EA-34B1BEBC4F75}"/>
    <cellStyle name="Calculation 5 7 2 2 2 3" xfId="56509" xr:uid="{A0A615D0-B83C-4950-9ADD-92BCCCD75630}"/>
    <cellStyle name="Calculation 5 7 2 2 3" xfId="43510" xr:uid="{432CA105-3D4D-4277-8256-57E19807E7F8}"/>
    <cellStyle name="Calculation 5 7 2 2 4" xfId="49727" xr:uid="{31CD0550-F7D9-4827-BED3-A8857ED31DB0}"/>
    <cellStyle name="Calculation 5 7 2 3" xfId="10541" xr:uid="{B8FE15A1-EEB2-4AC0-BF0C-F284C46B9DE2}"/>
    <cellStyle name="Calculation 5 7 2 3 2" xfId="19530" xr:uid="{72BB3773-9A90-4EF4-B8FA-AF06907B2B54}"/>
    <cellStyle name="Calculation 5 7 2 3 2 2" xfId="28524" xr:uid="{4DBC5914-89C1-4E3D-B9B7-5CFD87664849}"/>
    <cellStyle name="Calculation 5 7 2 3 2 3" xfId="58945" xr:uid="{14911430-4EDF-446D-9D3C-674905F807C9}"/>
    <cellStyle name="Calculation 5 7 2 3 3" xfId="27097" xr:uid="{D53508E6-C02A-42BF-B496-ED3E3EDC95E7}"/>
    <cellStyle name="Calculation 5 7 2 3 4" xfId="52164" xr:uid="{8E64EDA8-95A8-4F6D-8CAA-39C85F4809F7}"/>
    <cellStyle name="Calculation 5 7 2 4" xfId="14307" xr:uid="{EBC03D37-60CF-45D8-BB45-B8D1F366197E}"/>
    <cellStyle name="Calculation 5 7 2 4 2" xfId="37068" xr:uid="{BAE25FC9-D0B9-4595-BEC5-0802DC14D292}"/>
    <cellStyle name="Calculation 5 7 2 4 2 2" xfId="54648" xr:uid="{877558EE-8EF2-4CCC-BFC6-B21478D6ACE1}"/>
    <cellStyle name="Calculation 5 7 2 4 3" xfId="47844" xr:uid="{BC90C88C-DE36-44E0-BCA5-7CB516287282}"/>
    <cellStyle name="Calculation 5 7 2 5" xfId="32344" xr:uid="{57A4BB05-330B-43AC-89B4-C0EF1826FA6F}"/>
    <cellStyle name="Calculation 5 7 2 5 2" xfId="53022" xr:uid="{30C4E406-8F7C-43C1-A2ED-89B6996F91BF}"/>
    <cellStyle name="Calculation 5 7 2 6" xfId="46230" xr:uid="{FAEABA3B-4FC2-4A11-8C15-2AD1D987266E}"/>
    <cellStyle name="Calculation 5 7 3" xfId="3392" xr:uid="{42B1E3DB-B550-4066-850C-5A6E6968926B}"/>
    <cellStyle name="Calculation 5 7 3 2" xfId="39101" xr:uid="{C4ED3F48-05AC-464B-85F4-4F83849C1D39}"/>
    <cellStyle name="Calculation 5 7 3 2 2" xfId="56911" xr:uid="{17F4F9BF-D7DB-47AA-B111-E4DF0E01FCA2}"/>
    <cellStyle name="Calculation 5 7 3 2 3" xfId="50129" xr:uid="{232B3F30-B285-4D2A-8346-C5A22FCA4698}"/>
    <cellStyle name="Calculation 5 7 3 3" xfId="49453" xr:uid="{68CC9F92-726A-41D9-A722-A2E389C13EDB}"/>
    <cellStyle name="Calculation 5 7 3 3 2" xfId="56235" xr:uid="{B17830E5-1245-4D53-8271-4E0637FE1882}"/>
    <cellStyle name="Calculation 5 7 3 4" xfId="48246" xr:uid="{58050C03-190E-475E-9282-617D053F1C5C}"/>
    <cellStyle name="Calculation 5 7 3 4 2" xfId="55038" xr:uid="{C0A7C96E-BFEE-4BDA-8E32-757786642882}"/>
    <cellStyle name="Calculation 5 7 3 5" xfId="53338" xr:uid="{BB850698-5974-43AE-A5E3-58BEEABA37E2}"/>
    <cellStyle name="Calculation 5 7 3 6" xfId="46632" xr:uid="{6819D500-78E7-43E6-AC26-07C1B2A7266E}"/>
    <cellStyle name="Calculation 5 7 4" xfId="42752" xr:uid="{DABD6E6A-CF7B-4747-9954-98C065D21C2A}"/>
    <cellStyle name="Calculation 5 7 4 2" xfId="56037" xr:uid="{F4D2E7E4-7CB9-4953-A74E-248B05C9E3AE}"/>
    <cellStyle name="Calculation 5 7 4 3" xfId="49255" xr:uid="{46D939FC-BF46-40AD-8D78-6D295C918889}"/>
    <cellStyle name="Calculation 5 7 5" xfId="44495" xr:uid="{651B61DB-2EB5-47C1-8BF9-693B028A99E4}"/>
    <cellStyle name="Calculation 5 7 5 2" xfId="59139" xr:uid="{F6168B35-0B1E-4A03-BCF6-FE748F7CC875}"/>
    <cellStyle name="Calculation 5 7 5 3" xfId="52358" xr:uid="{8A2DD377-0C21-4E52-AECD-2FE2BB736137}"/>
    <cellStyle name="Calculation 5 7 6" xfId="45721" xr:uid="{639312BD-EE2A-4773-A9E8-91CC14C8461A}"/>
    <cellStyle name="Calculation 5 7 6 2" xfId="54200" xr:uid="{5D14A847-0A64-4E3B-AD72-F297765A11C1}"/>
    <cellStyle name="Calculation 5 7 7" xfId="52759" xr:uid="{7251D1E9-2F86-4F7C-A38D-9C68C779447C}"/>
    <cellStyle name="Calculation 5 8" xfId="1299" xr:uid="{3E39B959-779A-4EF4-BFD6-8DD13954BC23}"/>
    <cellStyle name="Calculation 5 8 2" xfId="5644" xr:uid="{293F65D5-104D-46D1-9AE9-15AA8B295A75}"/>
    <cellStyle name="Calculation 5 8 2 2" xfId="8230" xr:uid="{3D8FF9F6-603C-4CC1-8A77-E9C538720671}"/>
    <cellStyle name="Calculation 5 8 2 2 2" xfId="17219" xr:uid="{3D2AF1D1-0AB7-4278-BE9A-ADB3A87DB33A}"/>
    <cellStyle name="Calculation 5 8 2 2 2 2" xfId="33152" xr:uid="{A5EFF32B-A382-40CD-BA36-2F21ABE67736}"/>
    <cellStyle name="Calculation 5 8 2 2 2 3" xfId="56558" xr:uid="{D52D0539-E2C5-4234-93A6-40DAAAF2C0A2}"/>
    <cellStyle name="Calculation 5 8 2 2 3" xfId="22122" xr:uid="{8896C816-4979-46F6-AE0E-2CA261260C09}"/>
    <cellStyle name="Calculation 5 8 2 2 4" xfId="49776" xr:uid="{7D94A49E-F65E-434F-BACD-A46946063C3C}"/>
    <cellStyle name="Calculation 5 8 2 3" xfId="10867" xr:uid="{01B7C5A3-9ACA-43AC-9D3A-23C411986E17}"/>
    <cellStyle name="Calculation 5 8 2 3 2" xfId="19856" xr:uid="{8D612EDC-A92E-42CD-9391-902B7D29A082}"/>
    <cellStyle name="Calculation 5 8 2 3 2 2" xfId="32491" xr:uid="{6A2C2D1D-DB51-4140-8A39-EFD32F13361A}"/>
    <cellStyle name="Calculation 5 8 2 3 2 3" xfId="57903" xr:uid="{48E9457B-5C6A-4C97-BFC4-B8A6F2ECE7A6}"/>
    <cellStyle name="Calculation 5 8 2 3 3" xfId="24291" xr:uid="{22834605-AAE2-463F-B588-1CBDF64C9A3F}"/>
    <cellStyle name="Calculation 5 8 2 3 4" xfId="51121" xr:uid="{6238DD75-3982-475A-B6E6-55F3AAF61E2A}"/>
    <cellStyle name="Calculation 5 8 2 4" xfId="14633" xr:uid="{9DCD94BE-DD83-4169-9850-1DE5FF8919AF}"/>
    <cellStyle name="Calculation 5 8 2 4 2" xfId="41128" xr:uid="{EBF9D381-23A9-4516-B392-F258D84450C1}"/>
    <cellStyle name="Calculation 5 8 2 4 2 2" xfId="54694" xr:uid="{DD884EF4-7929-4A4B-9EB4-4E18E5B95C64}"/>
    <cellStyle name="Calculation 5 8 2 4 3" xfId="47893" xr:uid="{B2F2644F-0153-45F6-9879-E711DFD52897}"/>
    <cellStyle name="Calculation 5 8 2 5" xfId="30945" xr:uid="{A382727A-0FDF-433C-97EE-0DA4211F0980}"/>
    <cellStyle name="Calculation 5 8 2 5 2" xfId="53048" xr:uid="{978EB0CA-E23E-4582-B477-AD977FDC2725}"/>
    <cellStyle name="Calculation 5 8 2 6" xfId="46279" xr:uid="{13D00421-AE32-47A8-A8E4-F601C6130EA7}"/>
    <cellStyle name="Calculation 5 8 3" xfId="3736" xr:uid="{C130ADA5-4FC6-48F9-8324-2E6BB9385B79}"/>
    <cellStyle name="Calculation 5 8 3 2" xfId="39407" xr:uid="{7AFF61AA-4581-4B08-AE34-AEE7D7935075}"/>
    <cellStyle name="Calculation 5 8 3 2 2" xfId="56957" xr:uid="{C3031BF0-27F6-422A-B247-28D07CE157F3}"/>
    <cellStyle name="Calculation 5 8 3 2 3" xfId="50175" xr:uid="{2F6FB3CD-5A05-49A4-A2B1-E67DBB0EF61C}"/>
    <cellStyle name="Calculation 5 8 3 3" xfId="51336" xr:uid="{5226807F-92DF-447D-AB49-646E99F15BAF}"/>
    <cellStyle name="Calculation 5 8 3 3 2" xfId="58118" xr:uid="{F11654D9-2E77-493B-AF1E-CCB64F5B0CBA}"/>
    <cellStyle name="Calculation 5 8 3 4" xfId="48292" xr:uid="{9607AA80-D264-4CE9-970D-E8A54B011977}"/>
    <cellStyle name="Calculation 5 8 3 4 2" xfId="55084" xr:uid="{E75C6088-112A-418C-8038-DA2C5FE923B3}"/>
    <cellStyle name="Calculation 5 8 3 5" xfId="53384" xr:uid="{238A0A36-7C72-4B20-A9B5-447493B2DE78}"/>
    <cellStyle name="Calculation 5 8 3 6" xfId="46678" xr:uid="{73624E2B-3132-4647-948C-0C8CDA238DC2}"/>
    <cellStyle name="Calculation 5 8 4" xfId="23520" xr:uid="{388E2B3D-2470-40DC-8ACB-3C48322B4029}"/>
    <cellStyle name="Calculation 5 8 4 2" xfId="56086" xr:uid="{8826EDF1-9051-43B6-8369-A432061BB41E}"/>
    <cellStyle name="Calculation 5 8 4 3" xfId="49304" xr:uid="{F59D3B20-04A1-4C7D-9893-3A85917E5493}"/>
    <cellStyle name="Calculation 5 8 5" xfId="44459" xr:uid="{41DAC295-75B1-47F9-8BF6-A3D969F582D9}"/>
    <cellStyle name="Calculation 5 8 5 2" xfId="58340" xr:uid="{92069722-956E-41A4-91D1-AC11CD401144}"/>
    <cellStyle name="Calculation 5 8 5 3" xfId="51558" xr:uid="{B2525AEC-E19B-4AA4-BCFC-B291093B978C}"/>
    <cellStyle name="Calculation 5 8 6" xfId="45770" xr:uid="{47D4782B-2F2E-4408-BEF3-421BBC91BEFA}"/>
    <cellStyle name="Calculation 5 8 6 2" xfId="54246" xr:uid="{8D073AED-D065-45E3-AEC5-CF48271F824B}"/>
    <cellStyle name="Calculation 5 8 7" xfId="52785" xr:uid="{CBBA6403-AC8E-4550-9466-CDBAA6322146}"/>
    <cellStyle name="Calculation 5 9" xfId="1687" xr:uid="{5A1894C1-AC8C-4218-A25B-83ADC582F8F4}"/>
    <cellStyle name="Calculation 5 9 2" xfId="6013" xr:uid="{FF81374E-8C09-40EC-88DE-2CAA139A7E6B}"/>
    <cellStyle name="Calculation 5 9 2 2" xfId="8599" xr:uid="{AB899309-DCBA-48B4-86D9-AC3C56CA7BD4}"/>
    <cellStyle name="Calculation 5 9 2 2 2" xfId="17588" xr:uid="{C5F69718-AE34-4AE7-81FB-83C63A25A467}"/>
    <cellStyle name="Calculation 5 9 2 2 2 2" xfId="34014" xr:uid="{221672F2-950A-47BB-BAE2-6964C2642A34}"/>
    <cellStyle name="Calculation 5 9 2 2 2 3" xfId="56598" xr:uid="{9A53C601-8001-400C-9561-802178331213}"/>
    <cellStyle name="Calculation 5 9 2 2 3" xfId="35166" xr:uid="{01350D79-223C-4E09-B700-7B7873EC6DB9}"/>
    <cellStyle name="Calculation 5 9 2 2 4" xfId="49816" xr:uid="{A94FCA89-EE96-4421-8BFC-78398EB8BD21}"/>
    <cellStyle name="Calculation 5 9 2 3" xfId="11236" xr:uid="{A70D7963-3D0E-414A-810C-CD43F80DCE1E}"/>
    <cellStyle name="Calculation 5 9 2 3 2" xfId="20225" xr:uid="{BF74F254-E5C3-4C57-96D5-3806B7E2D1D5}"/>
    <cellStyle name="Calculation 5 9 2 3 2 2" xfId="24202" xr:uid="{024454EC-70EB-4A93-9BE8-636B0B3765D6}"/>
    <cellStyle name="Calculation 5 9 2 3 2 3" xfId="57582" xr:uid="{8E694C5F-1A26-41A5-A9E3-04B9943272F5}"/>
    <cellStyle name="Calculation 5 9 2 3 3" xfId="37816" xr:uid="{65A4C311-006B-4131-BEB0-5282A3FC65B6}"/>
    <cellStyle name="Calculation 5 9 2 3 4" xfId="50800" xr:uid="{DA30AAFF-7980-4BE9-A4F9-5E9DA6747E82}"/>
    <cellStyle name="Calculation 5 9 2 4" xfId="15002" xr:uid="{2ED8C3A4-A462-4EE6-9914-45D371E85369}"/>
    <cellStyle name="Calculation 5 9 2 4 2" xfId="25880" xr:uid="{8C6D17BB-E0B8-4526-AD71-F3A08E23ADC9}"/>
    <cellStyle name="Calculation 5 9 2 4 2 2" xfId="54731" xr:uid="{97401412-730B-4466-B074-0A5A5877BDA6}"/>
    <cellStyle name="Calculation 5 9 2 4 3" xfId="47933" xr:uid="{131FE8CA-D8C8-4CA3-8732-C82A419BB9F4}"/>
    <cellStyle name="Calculation 5 9 2 5" xfId="33088" xr:uid="{48010EA5-FE94-4F9F-9B32-CD0F4B6906D2}"/>
    <cellStyle name="Calculation 5 9 2 5 2" xfId="53069" xr:uid="{A7FCB199-580C-44E1-9CA9-B59EA303635C}"/>
    <cellStyle name="Calculation 5 9 2 6" xfId="46319" xr:uid="{7A4AF88E-673F-4D8E-AE15-ACC5ECD4CFA5}"/>
    <cellStyle name="Calculation 5 9 3" xfId="4124" xr:uid="{00DFAE33-4C68-4FB8-9720-B246065BDF3D}"/>
    <cellStyle name="Calculation 5 9 3 2" xfId="33247" xr:uid="{230395B5-B5AF-41C9-9015-431A60CD9D4F}"/>
    <cellStyle name="Calculation 5 9 3 2 2" xfId="56994" xr:uid="{B4777CAF-44AE-41F9-A6B5-0C4A0BFD5277}"/>
    <cellStyle name="Calculation 5 9 3 2 3" xfId="50212" xr:uid="{3171DC1C-3802-4B11-8E78-83E6E004A2BA}"/>
    <cellStyle name="Calculation 5 9 3 3" xfId="51792" xr:uid="{F42CDA4D-1F5A-4704-B1E4-B0DD826D84A3}"/>
    <cellStyle name="Calculation 5 9 3 3 2" xfId="58573" xr:uid="{7DE2FEDC-3382-468C-BE44-3A70903909E8}"/>
    <cellStyle name="Calculation 5 9 3 4" xfId="48329" xr:uid="{684E9DD2-CD13-4CD2-BE6C-A264D534D6AC}"/>
    <cellStyle name="Calculation 5 9 3 4 2" xfId="55121" xr:uid="{AEFF7237-B67B-41FB-8A90-BAC50F0E994D}"/>
    <cellStyle name="Calculation 5 9 3 5" xfId="53421" xr:uid="{E342A8CD-2BFE-4F43-A216-6324E133E552}"/>
    <cellStyle name="Calculation 5 9 3 6" xfId="46715" xr:uid="{3641FD16-52D7-4A4E-9164-9806865A0F07}"/>
    <cellStyle name="Calculation 5 9 4" xfId="24062" xr:uid="{98D3C448-ED83-4F43-B1EB-099A52CCBB27}"/>
    <cellStyle name="Calculation 5 9 4 2" xfId="56126" xr:uid="{E7612EEF-10DA-47AA-A151-866A17DB7757}"/>
    <cellStyle name="Calculation 5 9 4 3" xfId="49344" xr:uid="{4F8C6C6B-50C5-43CC-8367-B048767CEBE2}"/>
    <cellStyle name="Calculation 5 9 5" xfId="44541" xr:uid="{126B7781-94E2-473A-A215-AABD736DDB01}"/>
    <cellStyle name="Calculation 5 9 5 2" xfId="58344" xr:uid="{BFA3BE35-586C-478E-8E02-FE7236BADC9E}"/>
    <cellStyle name="Calculation 5 9 5 3" xfId="51562" xr:uid="{3FAE7124-5909-47FB-BF5A-E9D80F2152D2}"/>
    <cellStyle name="Calculation 5 9 6" xfId="45810" xr:uid="{29C9B60F-43C0-4080-A7C6-F5382F85E45F}"/>
    <cellStyle name="Calculation 5 9 6 2" xfId="54283" xr:uid="{20106E24-A96F-4C92-A480-FDD69512F2A3}"/>
    <cellStyle name="Calculation 5 9 7" xfId="52802" xr:uid="{7CCC8BF9-E94D-48D9-BD7D-CB584700CE39}"/>
    <cellStyle name="Calculation 6" xfId="105" xr:uid="{9D30BBBE-54C0-49DB-B1E2-993C152812C2}"/>
    <cellStyle name="Calculation 6 10" xfId="1771" xr:uid="{9A3ABDC8-1B09-4BB2-9000-6EC5C0547672}"/>
    <cellStyle name="Calculation 6 10 2" xfId="6091" xr:uid="{E00B4D21-549E-45A2-A0AC-7DB982E93518}"/>
    <cellStyle name="Calculation 6 10 2 2" xfId="8677" xr:uid="{827BC666-246C-48AA-8F0C-11FBCF11CF3A}"/>
    <cellStyle name="Calculation 6 10 2 2 2" xfId="17666" xr:uid="{B59E01C7-A8B3-4DAB-904E-B1F410F8F60E}"/>
    <cellStyle name="Calculation 6 10 2 2 2 2" xfId="25122" xr:uid="{341F17CB-4C2A-4294-A440-0F9B61DD5CC7}"/>
    <cellStyle name="Calculation 6 10 2 2 2 3" xfId="56603" xr:uid="{7B983A0A-E60E-4348-8FE6-268FB94CDB59}"/>
    <cellStyle name="Calculation 6 10 2 2 3" xfId="38813" xr:uid="{5487D24C-5559-4474-BEB9-1D76CD1ACA5C}"/>
    <cellStyle name="Calculation 6 10 2 2 4" xfId="49821" xr:uid="{087E3B5A-48D4-450F-8819-DC6C63673E26}"/>
    <cellStyle name="Calculation 6 10 2 3" xfId="11314" xr:uid="{1662B70B-5897-4093-B059-28F4B7B1F045}"/>
    <cellStyle name="Calculation 6 10 2 3 2" xfId="20303" xr:uid="{9924B53A-267F-440F-BC04-47216351F131}"/>
    <cellStyle name="Calculation 6 10 2 3 2 2" xfId="30991" xr:uid="{9ADFB963-9A11-4119-A1EF-8C1EE291E431}"/>
    <cellStyle name="Calculation 6 10 2 3 2 3" xfId="58317" xr:uid="{DCD50B73-3DAE-4F30-99B4-103F5FCDC6CA}"/>
    <cellStyle name="Calculation 6 10 2 3 3" xfId="38884" xr:uid="{F31A5DBF-6049-46E9-84FE-41F40DB2D365}"/>
    <cellStyle name="Calculation 6 10 2 3 4" xfId="51535" xr:uid="{AEEFD363-F490-41C2-8ADA-C06B9E98EDB9}"/>
    <cellStyle name="Calculation 6 10 2 4" xfId="15080" xr:uid="{FADA19BD-FFD0-4170-BC19-CCD7D45C7310}"/>
    <cellStyle name="Calculation 6 10 2 4 2" xfId="25485" xr:uid="{43EC32DA-9F98-46B4-98F5-D8920516EA77}"/>
    <cellStyle name="Calculation 6 10 2 4 2 2" xfId="54736" xr:uid="{AC05D7F0-9D7D-4A25-A4C2-520393D15365}"/>
    <cellStyle name="Calculation 6 10 2 4 3" xfId="47938" xr:uid="{43122CBC-ACAC-4C4D-8DFC-8F17AA88A9D8}"/>
    <cellStyle name="Calculation 6 10 2 5" xfId="30236" xr:uid="{67A6B212-E7C8-412B-B538-FBA792DCA97F}"/>
    <cellStyle name="Calculation 6 10 2 5 2" xfId="53072" xr:uid="{9C162B94-C55D-47D9-9270-46D9AA4D53A4}"/>
    <cellStyle name="Calculation 6 10 2 6" xfId="46324" xr:uid="{4B394945-5CE9-4183-9A9C-D3E174380468}"/>
    <cellStyle name="Calculation 6 10 3" xfId="4208" xr:uid="{16CBD994-65BB-4933-B37C-FDDE678C1F81}"/>
    <cellStyle name="Calculation 6 10 3 2" xfId="42993" xr:uid="{E13C45FB-E98A-401B-AE01-4AF054D70E7F}"/>
    <cellStyle name="Calculation 6 10 3 2 2" xfId="56999" xr:uid="{74CD51A4-BE9F-41C4-AF40-96C7518A65E8}"/>
    <cellStyle name="Calculation 6 10 3 2 3" xfId="50217" xr:uid="{9EA88406-DC7F-4896-9FE9-7200240E24AF}"/>
    <cellStyle name="Calculation 6 10 3 3" xfId="50976" xr:uid="{56FB47B2-9A93-4189-9F4F-5F78D9BA5FB6}"/>
    <cellStyle name="Calculation 6 10 3 3 2" xfId="57758" xr:uid="{63962BF0-0534-4E36-8DD8-9C478BF98365}"/>
    <cellStyle name="Calculation 6 10 3 4" xfId="48334" xr:uid="{F079587A-7F61-4906-89A7-5A0638D71226}"/>
    <cellStyle name="Calculation 6 10 3 4 2" xfId="55126" xr:uid="{5197AD49-3387-45ED-B548-69F217C0FBBB}"/>
    <cellStyle name="Calculation 6 10 3 5" xfId="53426" xr:uid="{64F5BCCC-5846-44A0-AB22-449AB9AB9ACB}"/>
    <cellStyle name="Calculation 6 10 3 6" xfId="46720" xr:uid="{CFA20AE7-39E3-45BC-A9D4-FBB076471C2D}"/>
    <cellStyle name="Calculation 6 10 4" xfId="38296" xr:uid="{7315D9D8-74DB-405F-97CE-087A50732E27}"/>
    <cellStyle name="Calculation 6 10 4 2" xfId="56131" xr:uid="{7DD99A1F-5D80-4AAB-B020-111A0D3DEE7B}"/>
    <cellStyle name="Calculation 6 10 4 3" xfId="49349" xr:uid="{9F777FCC-1E9D-465C-A832-BEA92BF82D46}"/>
    <cellStyle name="Calculation 6 10 5" xfId="44576" xr:uid="{F3819C02-9FF7-4788-9F97-EF86471E8588}"/>
    <cellStyle name="Calculation 6 10 5 2" xfId="58623" xr:uid="{8DB895B3-F624-414E-86F8-62ADFDE6AEC5}"/>
    <cellStyle name="Calculation 6 10 5 3" xfId="51842" xr:uid="{C4C9D460-D426-4486-99A9-7E432EF9F5FE}"/>
    <cellStyle name="Calculation 6 10 6" xfId="45815" xr:uid="{B9DCF632-71EE-4F2B-B965-F96E479DE447}"/>
    <cellStyle name="Calculation 6 10 6 2" xfId="54288" xr:uid="{F02052DC-781B-4D5C-BCC6-71FA477B3EFF}"/>
    <cellStyle name="Calculation 6 10 7" xfId="52805" xr:uid="{8F7AF84D-5F9E-4196-8419-18D29D77B6D1}"/>
    <cellStyle name="Calculation 6 11" xfId="2969" xr:uid="{9A277BD7-17EB-44FD-B4E8-F3A50FBAFE08}"/>
    <cellStyle name="Calculation 6 11 2" xfId="7119" xr:uid="{984194C0-F2B8-4434-B804-79753E0B9586}"/>
    <cellStyle name="Calculation 6 11 2 2" xfId="16108" xr:uid="{AAF2CADF-E7CE-4F8A-9F14-A7EDE321400A}"/>
    <cellStyle name="Calculation 6 11 2 2 2" xfId="26175" xr:uid="{138A871B-B862-4233-B9AC-557A9DDF9596}"/>
    <cellStyle name="Calculation 6 11 2 2 2 2" xfId="56604" xr:uid="{26A73126-BBC1-44FD-A45B-A678225D6853}"/>
    <cellStyle name="Calculation 6 11 2 2 3" xfId="49822" xr:uid="{0E154D39-954E-4573-BAFD-9AB7D1218DB4}"/>
    <cellStyle name="Calculation 6 11 2 3" xfId="29172" xr:uid="{5C4A92AF-D036-4910-874D-06C90041FE39}"/>
    <cellStyle name="Calculation 6 11 2 3 2" xfId="57899" xr:uid="{EFEDFDF6-77D4-4D74-B40B-8978D992A6DD}"/>
    <cellStyle name="Calculation 6 11 2 3 3" xfId="51117" xr:uid="{53D8D264-FD77-4655-ACA5-6E1C193B766D}"/>
    <cellStyle name="Calculation 6 11 2 4" xfId="47939" xr:uid="{44FBC17E-6FAC-4C54-BAE3-50C3C5050085}"/>
    <cellStyle name="Calculation 6 11 2 4 2" xfId="54737" xr:uid="{FA651EAB-D943-4367-BD4D-1FAB9B5ECCAB}"/>
    <cellStyle name="Calculation 6 11 2 5" xfId="53073" xr:uid="{E69CB825-2EEA-4BB2-B864-F0CCE0315486}"/>
    <cellStyle name="Calculation 6 11 2 6" xfId="46325" xr:uid="{26B6A262-3BBE-4229-9BFA-CE3A8265459E}"/>
    <cellStyle name="Calculation 6 11 3" xfId="9682" xr:uid="{528B8E4A-E8A0-4957-B5AD-7B67CA102826}"/>
    <cellStyle name="Calculation 6 11 3 2" xfId="18671" xr:uid="{3D3B0832-B500-43F2-82EF-1222A2DED9BA}"/>
    <cellStyle name="Calculation 6 11 3 2 2" xfId="30039" xr:uid="{5392A573-FD36-4B2A-87DF-C9BD0C60A9B1}"/>
    <cellStyle name="Calculation 6 11 3 2 2 2" xfId="57000" xr:uid="{B1C63F72-3B1C-457A-9739-5F5DD70B787A}"/>
    <cellStyle name="Calculation 6 11 3 2 3" xfId="50218" xr:uid="{C92D76C6-2BBF-48C3-A582-722352C0EE89}"/>
    <cellStyle name="Calculation 6 11 3 3" xfId="40003" xr:uid="{DD7EACEB-922A-4EAB-AD19-5995997FFDBB}"/>
    <cellStyle name="Calculation 6 11 3 3 2" xfId="58502" xr:uid="{DF9132A3-3B85-4E73-A570-EC57B99B7F38}"/>
    <cellStyle name="Calculation 6 11 3 3 3" xfId="51721" xr:uid="{73121BE3-CB94-4E9E-BDFF-3265624649B8}"/>
    <cellStyle name="Calculation 6 11 3 4" xfId="48335" xr:uid="{E9973076-0D42-4C4B-A5DB-7E78E6E4B41C}"/>
    <cellStyle name="Calculation 6 11 3 4 2" xfId="55127" xr:uid="{6139B15E-0CF4-456A-958F-8CB8CD7BA327}"/>
    <cellStyle name="Calculation 6 11 3 5" xfId="53427" xr:uid="{CCF77A01-DA9F-4C7E-973E-02FFDC5BB84D}"/>
    <cellStyle name="Calculation 6 11 3 6" xfId="46721" xr:uid="{D78BB559-9CFD-494F-8692-B33FC8854FA8}"/>
    <cellStyle name="Calculation 6 11 4" xfId="13522" xr:uid="{EE2E31C1-A913-4353-9461-5AD5C863E9AC}"/>
    <cellStyle name="Calculation 6 11 4 2" xfId="29607" xr:uid="{3D119989-DB42-42B5-94FE-64C7C699B9B2}"/>
    <cellStyle name="Calculation 6 11 4 2 2" xfId="56132" xr:uid="{FA511E2F-4046-418B-BC8E-94BED8828A4B}"/>
    <cellStyle name="Calculation 6 11 4 3" xfId="49350" xr:uid="{58BB29E3-7BD0-4165-90AF-4632F1A53677}"/>
    <cellStyle name="Calculation 6 11 5" xfId="33865" xr:uid="{864A27F8-F9A6-4F5A-BB68-E199CABAB98A}"/>
    <cellStyle name="Calculation 6 11 5 2" xfId="58274" xr:uid="{14777AE6-56A0-44DF-B729-137678FEE4EE}"/>
    <cellStyle name="Calculation 6 11 5 3" xfId="51492" xr:uid="{15709186-6422-4708-8FAE-E4EA0C8BA544}"/>
    <cellStyle name="Calculation 6 11 6" xfId="44629" xr:uid="{27798B89-07E3-4414-BF60-F24BAAE09FCD}"/>
    <cellStyle name="Calculation 6 11 6 2" xfId="54289" xr:uid="{5FADBB56-59CF-47CA-A2C6-A3808FC73666}"/>
    <cellStyle name="Calculation 6 11 6 3" xfId="47470" xr:uid="{F41B7BB1-5D46-44DA-A4CA-B98D1CE76C94}"/>
    <cellStyle name="Calculation 6 11 7" xfId="52806" xr:uid="{0834D6FF-03CC-4871-8BB7-B26F5E515206}"/>
    <cellStyle name="Calculation 6 11 8" xfId="45862" xr:uid="{9860A810-B8CA-4360-9CDA-F26993994442}"/>
    <cellStyle name="Calculation 6 12" xfId="6561" xr:uid="{BDBB5005-D2DE-45A4-AC86-48CEC9598D89}"/>
    <cellStyle name="Calculation 6 12 2" xfId="11778" xr:uid="{3E226FDB-7BD4-4A56-8D25-A7146E60DB71}"/>
    <cellStyle name="Calculation 6 12 2 2" xfId="20767" xr:uid="{9B6514F6-DF50-461B-BC15-30CE5B66DF70}"/>
    <cellStyle name="Calculation 6 12 2 2 2" xfId="43181" xr:uid="{C8176539-26D6-40CE-958E-73E655E4BA0B}"/>
    <cellStyle name="Calculation 6 12 2 2 2 2" xfId="56643" xr:uid="{F2F0809D-383E-44F1-B1D0-D6C633C18C36}"/>
    <cellStyle name="Calculation 6 12 2 2 3" xfId="49861" xr:uid="{A868378D-FB8C-4B5C-8673-CF2253B51C8D}"/>
    <cellStyle name="Calculation 6 12 2 3" xfId="33357" xr:uid="{9C44BA6B-B2B8-48D8-A7DF-B7DCF73D4346}"/>
    <cellStyle name="Calculation 6 12 2 3 2" xfId="58050" xr:uid="{A15824BB-9F19-4E69-BC21-B1BD5B7C1FEF}"/>
    <cellStyle name="Calculation 6 12 2 3 3" xfId="51268" xr:uid="{A4187980-9454-465C-8483-74283F40462A}"/>
    <cellStyle name="Calculation 6 12 2 4" xfId="47978" xr:uid="{E4336615-EBD8-41A5-B4A3-ACD0E528E98B}"/>
    <cellStyle name="Calculation 6 12 2 4 2" xfId="54773" xr:uid="{33EA00C3-8374-4BBA-A625-B99578C94499}"/>
    <cellStyle name="Calculation 6 12 2 5" xfId="53094" xr:uid="{8C2178C3-6E67-4AF0-947E-6A27A4A04B86}"/>
    <cellStyle name="Calculation 6 12 2 6" xfId="46364" xr:uid="{59E04E55-305F-4698-8ACA-C3DDE4B125E0}"/>
    <cellStyle name="Calculation 6 12 3" xfId="15550" xr:uid="{188E9F23-8B8B-426F-B62B-4E057562694D}"/>
    <cellStyle name="Calculation 6 12 3 2" xfId="42461" xr:uid="{86A2B72E-0BCE-49DD-8EE0-4F86F9D5453B}"/>
    <cellStyle name="Calculation 6 12 3 2 2" xfId="57036" xr:uid="{32D50594-3EA7-4CF5-BD8E-891B479E8AC2}"/>
    <cellStyle name="Calculation 6 12 3 2 3" xfId="50254" xr:uid="{921C1916-BDF5-4EA4-858F-AA41587CB640}"/>
    <cellStyle name="Calculation 6 12 3 3" xfId="51003" xr:uid="{10B4231D-42D4-4774-BF5F-6B9F036FDAF8}"/>
    <cellStyle name="Calculation 6 12 3 3 2" xfId="57785" xr:uid="{379E6A2C-1E43-4C6B-A1A8-0CF5B6567192}"/>
    <cellStyle name="Calculation 6 12 3 4" xfId="48371" xr:uid="{094DF992-7742-4E84-B37B-27B30E57380D}"/>
    <cellStyle name="Calculation 6 12 3 4 2" xfId="55163" xr:uid="{29A7427E-7903-49A2-90BF-2E997D283FC1}"/>
    <cellStyle name="Calculation 6 12 3 5" xfId="53461" xr:uid="{938849DE-EB62-4758-AA37-526CE9F12FE5}"/>
    <cellStyle name="Calculation 6 12 3 6" xfId="46757" xr:uid="{5BD77705-A7C4-4DC3-BFB8-C7D2BB6535C4}"/>
    <cellStyle name="Calculation 6 12 4" xfId="43553" xr:uid="{D8365348-6FF1-474F-BD1F-6B3362A1DAA0}"/>
    <cellStyle name="Calculation 6 12 4 2" xfId="56171" xr:uid="{CA2CF6D9-D407-4921-86D6-E05DB9A2D3C7}"/>
    <cellStyle name="Calculation 6 12 4 3" xfId="49389" xr:uid="{6F1B37D4-93AC-41CD-831D-8D89E0DF9446}"/>
    <cellStyle name="Calculation 6 12 5" xfId="44645" xr:uid="{9C986535-BF4A-446E-89E4-DD89DFB083CF}"/>
    <cellStyle name="Calculation 6 12 5 2" xfId="59148" xr:uid="{4A505D2F-B031-4DC9-8AD1-85A49230B44A}"/>
    <cellStyle name="Calculation 6 12 5 3" xfId="52367" xr:uid="{C7D38799-F012-4446-ABA8-E4DF08F6F2CA}"/>
    <cellStyle name="Calculation 6 12 6" xfId="47509" xr:uid="{4D47C731-4194-47C0-A89D-138FBE22EDEB}"/>
    <cellStyle name="Calculation 6 12 6 2" xfId="54325" xr:uid="{A87C8E61-B2D3-40C3-A050-60830F606632}"/>
    <cellStyle name="Calculation 6 12 7" xfId="52827" xr:uid="{549295C0-5A49-49E4-9B75-98D9E61EDFD0}"/>
    <cellStyle name="Calculation 6 12 8" xfId="45898" xr:uid="{9C7EFA79-5771-4A66-A912-309837B486A1}"/>
    <cellStyle name="Calculation 6 13" xfId="9141" xr:uid="{4AFA14F8-65D2-4AC2-AAFC-ED575C841F33}"/>
    <cellStyle name="Calculation 6 13 2" xfId="18130" xr:uid="{82174484-050E-444E-9321-C48223A35905}"/>
    <cellStyle name="Calculation 6 13 2 2" xfId="37203" xr:uid="{2DE9D138-F1D3-439B-B83F-68E0758ED832}"/>
    <cellStyle name="Calculation 6 13 2 2 2" xfId="56230" xr:uid="{CFFAAC1B-33F8-4737-BC9A-F5C6F8342409}"/>
    <cellStyle name="Calculation 6 13 2 3" xfId="49448" xr:uid="{3BEA9874-9A42-4FC9-9D01-3401657BE09C}"/>
    <cellStyle name="Calculation 6 13 3" xfId="29842" xr:uid="{7926AF4F-C94A-41D7-B752-36D185A3AC74}"/>
    <cellStyle name="Calculation 6 13 3 2" xfId="59074" xr:uid="{867E5CFF-F380-4666-B9FF-02B230BD7854}"/>
    <cellStyle name="Calculation 6 13 3 3" xfId="52293" xr:uid="{B63E7D0E-D38A-48A1-BD2C-9A3D98A5808F}"/>
    <cellStyle name="Calculation 6 13 4" xfId="44619" xr:uid="{CE27200D-BF01-4238-AC7E-D7E431C29B0A}"/>
    <cellStyle name="Calculation 6 13 4 2" xfId="54379" xr:uid="{13EFB5A6-796F-4491-9D12-79F768F4F384}"/>
    <cellStyle name="Calculation 6 13 4 3" xfId="47566" xr:uid="{E2A5B787-E791-4396-B137-9BA57C83A493}"/>
    <cellStyle name="Calculation 6 13 5" xfId="52862" xr:uid="{7E5F624A-9C5C-4862-B8CE-C9DAAAE744BB}"/>
    <cellStyle name="Calculation 6 13 6" xfId="45957" xr:uid="{77C1D0FD-770E-4CF4-8557-0807E828A812}"/>
    <cellStyle name="Calculation 6 14" xfId="9850" xr:uid="{BDC749D8-FF44-407B-8DB8-5079E90746DC}"/>
    <cellStyle name="Calculation 6 14 2" xfId="18839" xr:uid="{49987779-CA93-498C-B0E4-881686A2E357}"/>
    <cellStyle name="Calculation 6 14 2 2" xfId="22713" xr:uid="{17BAC7A5-7AB5-4892-8588-A60E442A7ECA}"/>
    <cellStyle name="Calculation 6 14 2 2 2" xfId="56256" xr:uid="{35D9EB4A-0B92-468B-A254-B1307226FF4E}"/>
    <cellStyle name="Calculation 6 14 2 3" xfId="49474" xr:uid="{61506EB4-32F2-4354-905A-C9A44736B8A2}"/>
    <cellStyle name="Calculation 6 14 3" xfId="34497" xr:uid="{5C366863-ABD8-47E3-BB8B-669A931D2044}"/>
    <cellStyle name="Calculation 6 14 3 2" xfId="57620" xr:uid="{E1878948-D585-4CD1-B4DA-096B58126FDF}"/>
    <cellStyle name="Calculation 6 14 3 3" xfId="50838" xr:uid="{EA56BBB7-6C68-41BC-8BE1-2BAD1EB69E04}"/>
    <cellStyle name="Calculation 6 14 4" xfId="44757" xr:uid="{6D4E669B-16A2-4D59-BCBD-7EC83C55758B}"/>
    <cellStyle name="Calculation 6 14 4 2" xfId="54404" xr:uid="{DC1261CF-211F-43A7-8D35-E6FDD4E1A656}"/>
    <cellStyle name="Calculation 6 14 4 3" xfId="47592" xr:uid="{E46A2353-B0BF-4252-8B7F-452F3C4F3A21}"/>
    <cellStyle name="Calculation 6 14 5" xfId="52878" xr:uid="{EA561EA7-6EF7-45BC-AA7F-A60536249D82}"/>
    <cellStyle name="Calculation 6 14 6" xfId="45983" xr:uid="{66BC91D0-0922-4080-BF36-CE4B50F7FAA4}"/>
    <cellStyle name="Calculation 6 15" xfId="2265" xr:uid="{2C587E4E-FFF8-40DD-9CD8-4D9D53EAF68F}"/>
    <cellStyle name="Calculation 6 15 2" xfId="25763" xr:uid="{C4083C3A-5315-462A-8F58-F6BF05F8F470}"/>
    <cellStyle name="Calculation 6 15 2 2" xfId="57112" xr:uid="{8949BC6C-8518-4F0C-B5DE-0691ADCAA28C}"/>
    <cellStyle name="Calculation 6 15 2 3" xfId="50330" xr:uid="{EE4BBBD0-7FF6-49AE-B7E1-2FEEFCBF3667}"/>
    <cellStyle name="Calculation 6 15 3" xfId="44722" xr:uid="{381C5DD0-405C-471D-84FF-D6951C6DB6D3}"/>
    <cellStyle name="Calculation 6 15 3 2" xfId="58125" xr:uid="{7173E505-542C-45D2-88A9-8E1460EA0CB3}"/>
    <cellStyle name="Calculation 6 15 3 3" xfId="51343" xr:uid="{ED9FFA8E-B180-4860-A87D-B5FF4DF0CB19}"/>
    <cellStyle name="Calculation 6 15 4" xfId="48447" xr:uid="{33D887E7-86A5-4BE3-9B47-DB3F9B872BFA}"/>
    <cellStyle name="Calculation 6 15 4 2" xfId="55239" xr:uid="{5ED228C7-A0B5-40DE-904C-8AB24C8A24B1}"/>
    <cellStyle name="Calculation 6 15 5" xfId="53525" xr:uid="{04ABDF83-01D1-4F46-8AE7-BF29D541637B}"/>
    <cellStyle name="Calculation 6 15 6" xfId="46833" xr:uid="{82CF5CCC-4701-4369-A9E9-74A6539FAE1E}"/>
    <cellStyle name="Calculation 6 16" xfId="13174" xr:uid="{C855DEF3-0DEB-46B3-8AA4-F8C15729760B}"/>
    <cellStyle name="Calculation 6 16 2" xfId="27163" xr:uid="{3A9DE423-D8EC-48EE-86ED-56B7FFFE3C13}"/>
    <cellStyle name="Calculation 6 16 2 2" xfId="57155" xr:uid="{F9D3975A-589C-4F94-92C0-74A8BDCAB868}"/>
    <cellStyle name="Calculation 6 16 2 3" xfId="50373" xr:uid="{33B12A78-E5DF-4004-98FD-98D21797B450}"/>
    <cellStyle name="Calculation 6 16 3" xfId="44730" xr:uid="{25863E5C-AEFB-4A13-8328-AE5100D1C406}"/>
    <cellStyle name="Calculation 6 16 3 2" xfId="58756" xr:uid="{3500F452-F6DF-4B19-900F-EA471D02AFEA}"/>
    <cellStyle name="Calculation 6 16 3 3" xfId="51975" xr:uid="{5EBBD3A2-B11F-4FC9-8433-5EFDDF8DA04D}"/>
    <cellStyle name="Calculation 6 16 4" xfId="50793" xr:uid="{1F2BD146-AD5C-4942-BD1E-C323D0D01F11}"/>
    <cellStyle name="Calculation 6 16 4 2" xfId="57575" xr:uid="{1A03227E-D0D4-4FE9-BD48-1DAF2D5D7F69}"/>
    <cellStyle name="Calculation 6 16 5" xfId="48490" xr:uid="{77F3289E-253B-4483-A9AC-382726AAFCAD}"/>
    <cellStyle name="Calculation 6 16 5 2" xfId="55282" xr:uid="{3CFC2F08-3EE8-4F42-9910-ADC57A82956F}"/>
    <cellStyle name="Calculation 6 16 6" xfId="53568" xr:uid="{97A90CC2-0FCB-4CD6-B5BC-F6D29B920CEB}"/>
    <cellStyle name="Calculation 6 16 7" xfId="46876" xr:uid="{4B7C649A-6648-4290-8FA2-756CC749B6E8}"/>
    <cellStyle name="Calculation 6 17" xfId="29306" xr:uid="{192FC6A7-A6A0-4E29-9C49-13BB85D2EC14}"/>
    <cellStyle name="Calculation 6 17 2" xfId="44821" xr:uid="{5FB8318F-117F-4F99-905C-E63DBEEED0A6}"/>
    <cellStyle name="Calculation 6 17 2 2" xfId="57117" xr:uid="{681C8842-6523-41B8-8372-8366EAFFE18B}"/>
    <cellStyle name="Calculation 6 17 2 3" xfId="50335" xr:uid="{0B310984-EA64-4182-9139-93AFD773B661}"/>
    <cellStyle name="Calculation 6 17 3" xfId="51938" xr:uid="{58AEDBC8-9CDD-4E64-A84A-F146C0071EB4}"/>
    <cellStyle name="Calculation 6 17 3 2" xfId="58719" xr:uid="{D96706C1-118B-4BD0-9633-3112C50670E5}"/>
    <cellStyle name="Calculation 6 17 4" xfId="51646" xr:uid="{BA17FAD3-5AB5-4EFC-A5D1-D17F38B9D330}"/>
    <cellStyle name="Calculation 6 17 4 2" xfId="58427" xr:uid="{63C71B66-FB86-4836-9F37-506AD25758F6}"/>
    <cellStyle name="Calculation 6 17 5" xfId="48452" xr:uid="{D0752F2E-6C8F-4306-98E7-37E9F164D2CB}"/>
    <cellStyle name="Calculation 6 17 5 2" xfId="55244" xr:uid="{CFA967DE-EFBE-4593-BD0B-E4A43658D916}"/>
    <cellStyle name="Calculation 6 17 6" xfId="53530" xr:uid="{11B42744-F2D7-49C6-AB0B-5BACF66C54B2}"/>
    <cellStyle name="Calculation 6 17 7" xfId="46838" xr:uid="{B90693F2-BED6-45D9-BB90-6B88B6F5718B}"/>
    <cellStyle name="Calculation 6 18" xfId="44825" xr:uid="{C703C450-509F-4949-999A-9D99E6335B42}"/>
    <cellStyle name="Calculation 6 18 2" xfId="50295" xr:uid="{2232B0FD-6E07-48BD-89A7-67A5C1F92C34}"/>
    <cellStyle name="Calculation 6 18 2 2" xfId="57077" xr:uid="{24E8DB88-2038-47BA-A96C-136C0802E619}"/>
    <cellStyle name="Calculation 6 18 3" xfId="51901" xr:uid="{A5961DCB-FF83-437B-8CF5-360D3D3FF148}"/>
    <cellStyle name="Calculation 6 18 3 2" xfId="58682" xr:uid="{2089D0BD-6522-4B68-84A5-9E8AE48248B9}"/>
    <cellStyle name="Calculation 6 18 4" xfId="51737" xr:uid="{3F607001-BB15-4933-932D-9509057B329D}"/>
    <cellStyle name="Calculation 6 18 4 2" xfId="58518" xr:uid="{72AD0D51-8F2D-4602-BE98-E32469A39CCB}"/>
    <cellStyle name="Calculation 6 18 5" xfId="48412" xr:uid="{090A5472-AF27-44DE-8084-00DC0C8047A8}"/>
    <cellStyle name="Calculation 6 18 5 2" xfId="55204" xr:uid="{258FFCD9-7BC5-465F-A15D-3975A131C8ED}"/>
    <cellStyle name="Calculation 6 18 6" xfId="53490" xr:uid="{13B2F912-B8BB-443D-86FF-8330F1C49106}"/>
    <cellStyle name="Calculation 6 18 7" xfId="46798" xr:uid="{14D27DD7-FE36-4182-BC3D-119082F5B7B4}"/>
    <cellStyle name="Calculation 6 19" xfId="44833" xr:uid="{2E31064E-FFC6-4F0F-B768-4FB6545A5E1A}"/>
    <cellStyle name="Calculation 6 19 2" xfId="50438" xr:uid="{7ADAD204-7BE4-4801-B9D6-6D46A4C67136}"/>
    <cellStyle name="Calculation 6 19 2 2" xfId="57220" xr:uid="{3A9E44FB-4918-40C8-A9A6-50BE54B2F42C}"/>
    <cellStyle name="Calculation 6 19 3" xfId="52040" xr:uid="{4B84B623-EE7C-4560-BCD0-51C51F54C8AE}"/>
    <cellStyle name="Calculation 6 19 3 2" xfId="58821" xr:uid="{C8EA54B7-DE6B-46D2-860A-03882D4AD0C1}"/>
    <cellStyle name="Calculation 6 19 4" xfId="50965" xr:uid="{7F9A482F-C183-4CC4-9DB4-1DB89AB1AA21}"/>
    <cellStyle name="Calculation 6 19 4 2" xfId="57747" xr:uid="{1BA424AC-0C15-4409-BA5C-D9D490850350}"/>
    <cellStyle name="Calculation 6 19 5" xfId="48555" xr:uid="{2BECB4FC-DDC6-49B9-A063-02DBEF2D93B7}"/>
    <cellStyle name="Calculation 6 19 5 2" xfId="55344" xr:uid="{41CA5519-4D56-46A6-968A-566BBCEFB842}"/>
    <cellStyle name="Calculation 6 19 6" xfId="53630" xr:uid="{DEBA4D44-5B35-41D2-9560-CDCEEA2DB0E8}"/>
    <cellStyle name="Calculation 6 19 7" xfId="46941" xr:uid="{7A80F498-C77F-4F6C-BA30-F2828292D862}"/>
    <cellStyle name="Calculation 6 2" xfId="346" xr:uid="{AB0280BC-3776-4C93-A5FC-E178C856ED85}"/>
    <cellStyle name="Calculation 6 2 10" xfId="6648" xr:uid="{F7011766-E869-45B8-8165-FAA24FD7F994}"/>
    <cellStyle name="Calculation 6 2 10 2" xfId="11854" xr:uid="{AAC8376C-D1FD-411C-A3B3-BEC4C048C023}"/>
    <cellStyle name="Calculation 6 2 10 2 2" xfId="20843" xr:uid="{3D9C4BE9-6B2F-4833-AB53-C88271661D03}"/>
    <cellStyle name="Calculation 6 2 10 2 2 2" xfId="29869" xr:uid="{0697EBBF-0114-4F27-9E38-C75F477296DA}"/>
    <cellStyle name="Calculation 6 2 10 2 3" xfId="36475" xr:uid="{9D1A2A4F-D965-4C9C-B6A2-FA037D839899}"/>
    <cellStyle name="Calculation 6 2 10 3" xfId="15637" xr:uid="{9337C8F1-84E4-41C6-BAF0-703973C8F45B}"/>
    <cellStyle name="Calculation 6 2 10 3 2" xfId="36489" xr:uid="{947808A8-7DEE-4906-A0AD-1A65C5A5D3BE}"/>
    <cellStyle name="Calculation 6 2 10 4" xfId="24711" xr:uid="{C85D130E-C3F4-4EE9-814C-9DEDB7E7E4BE}"/>
    <cellStyle name="Calculation 6 2 11" xfId="9217" xr:uid="{9DBE1EE1-6E69-4148-9290-DB3790D86058}"/>
    <cellStyle name="Calculation 6 2 11 2" xfId="18206" xr:uid="{F3C055BC-B5BC-472B-A007-65E7C7A0D0EF}"/>
    <cellStyle name="Calculation 6 2 11 2 2" xfId="40653" xr:uid="{C41B2CDC-D340-423A-9FDD-A022FB1062E3}"/>
    <cellStyle name="Calculation 6 2 11 3" xfId="32878" xr:uid="{301FE9E0-86A0-4F22-B87C-983F4BF6C3E9}"/>
    <cellStyle name="Calculation 6 2 12" xfId="12519" xr:uid="{B8A08DA0-267D-43EB-8E4F-96A1A185FFD8}"/>
    <cellStyle name="Calculation 6 2 12 2" xfId="21508" xr:uid="{0AF4771F-5E85-4B37-BE7F-7B905D89C793}"/>
    <cellStyle name="Calculation 6 2 12 2 2" xfId="25786" xr:uid="{30C4F816-14BD-457A-9F09-73B2EFA563B5}"/>
    <cellStyle name="Calculation 6 2 12 3" xfId="25960" xr:uid="{19F57E39-4113-484A-B148-187BC95176BE}"/>
    <cellStyle name="Calculation 6 2 13" xfId="2352" xr:uid="{CCB2B284-248D-4537-8954-35D94FD15D2F}"/>
    <cellStyle name="Calculation 6 2 13 2" xfId="42688" xr:uid="{71370458-E9A0-483C-8465-0610A243EFAC}"/>
    <cellStyle name="Calculation 6 2 14" xfId="13261" xr:uid="{DFED3A25-9526-43E1-B51B-CA543A383047}"/>
    <cellStyle name="Calculation 6 2 14 2" xfId="37861" xr:uid="{89591117-4655-4993-8E7F-930B23874C2A}"/>
    <cellStyle name="Calculation 6 2 15" xfId="30321" xr:uid="{B8DE73D2-DB40-4DBF-A5BC-E1CE29891FBB}"/>
    <cellStyle name="Calculation 6 2 16" xfId="44283" xr:uid="{426FF9C0-0F00-4B62-96FF-32A77217DDD6}"/>
    <cellStyle name="Calculation 6 2 17" xfId="45538" xr:uid="{91A352EE-B532-4453-836B-E2B6BC3C234C}"/>
    <cellStyle name="Calculation 6 2 2" xfId="478" xr:uid="{E67B1975-B85A-404A-957F-F06D78EF807C}"/>
    <cellStyle name="Calculation 6 2 2 10" xfId="9342" xr:uid="{358D0DFE-AEBF-4035-9588-F67A768A47C4}"/>
    <cellStyle name="Calculation 6 2 2 10 2" xfId="18331" xr:uid="{91165893-72B3-430A-9727-7C58E94E5584}"/>
    <cellStyle name="Calculation 6 2 2 10 2 2" xfId="33222" xr:uid="{7F39D59F-A520-43AA-9B9B-851D4B84B552}"/>
    <cellStyle name="Calculation 6 2 2 10 3" xfId="35169" xr:uid="{48F2EDAB-787D-497A-A6CD-4C7EB0E1E5F5}"/>
    <cellStyle name="Calculation 6 2 2 11" xfId="9764" xr:uid="{01B1E8FB-46A9-419C-9614-29E26603D3D5}"/>
    <cellStyle name="Calculation 6 2 2 11 2" xfId="18753" xr:uid="{0C00F5BE-8762-4072-88CB-56604BA509C4}"/>
    <cellStyle name="Calculation 6 2 2 11 2 2" xfId="23965" xr:uid="{84F0114E-F43A-4EF9-BDB4-B358727D4986}"/>
    <cellStyle name="Calculation 6 2 2 11 3" xfId="40073" xr:uid="{49B7EE9D-EF4A-43C5-9B53-1048AC4A4D70}"/>
    <cellStyle name="Calculation 6 2 2 12" xfId="2484" xr:uid="{2290C895-CA4B-41E7-9D82-900F64C7EA4F}"/>
    <cellStyle name="Calculation 6 2 2 12 2" xfId="34563" xr:uid="{E7DCF171-9325-4820-AD23-CD55B125113D}"/>
    <cellStyle name="Calculation 6 2 2 13" xfId="13393" xr:uid="{97A392E6-6C94-4217-AEC6-15A36AC892A0}"/>
    <cellStyle name="Calculation 6 2 2 13 2" xfId="42391" xr:uid="{B5F041D7-9ADF-4730-AA3C-E024BADC4942}"/>
    <cellStyle name="Calculation 6 2 2 14" xfId="22893" xr:uid="{6A89E3D9-5D17-4324-B8F5-A0FE93993E79}"/>
    <cellStyle name="Calculation 6 2 2 15" xfId="46053" xr:uid="{9B9180BF-B152-4DB8-959E-E626A59C7254}"/>
    <cellStyle name="Calculation 6 2 2 2" xfId="827" xr:uid="{76499BCA-2AFD-42CD-936C-66C60F6F53A8}"/>
    <cellStyle name="Calculation 6 2 2 2 2" xfId="5196" xr:uid="{7C64D7AB-BEE8-4BD5-9059-63A14185FB17}"/>
    <cellStyle name="Calculation 6 2 2 2 2 2" xfId="7782" xr:uid="{8FE563A7-CD3D-41BD-909C-F97899D02D65}"/>
    <cellStyle name="Calculation 6 2 2 2 2 2 2" xfId="16771" xr:uid="{CB65105E-2467-4A45-935E-78895D49C04A}"/>
    <cellStyle name="Calculation 6 2 2 2 2 2 2 2" xfId="39082" xr:uid="{ECBC6D1E-32C8-4629-AC88-B5A930899EA1}"/>
    <cellStyle name="Calculation 6 2 2 2 2 2 3" xfId="25235" xr:uid="{255467D8-287C-4EE2-8306-27E2DFDF53D6}"/>
    <cellStyle name="Calculation 6 2 2 2 2 3" xfId="10419" xr:uid="{F3E960E7-F6B1-469B-80F7-4BB69406B723}"/>
    <cellStyle name="Calculation 6 2 2 2 2 3 2" xfId="19408" xr:uid="{EF4868CB-B762-467E-99EF-9BACD78DC26A}"/>
    <cellStyle name="Calculation 6 2 2 2 2 3 2 2" xfId="41976" xr:uid="{E6190105-E5A3-4F7C-95EE-74D76D2870BC}"/>
    <cellStyle name="Calculation 6 2 2 2 2 3 3" xfId="34633" xr:uid="{92B371FA-3B00-4ECD-BBC8-34085EBC6AD3}"/>
    <cellStyle name="Calculation 6 2 2 2 2 4" xfId="14185" xr:uid="{5E5719ED-F56F-4129-B5A3-826800E8A66B}"/>
    <cellStyle name="Calculation 6 2 2 2 2 4 2" xfId="41228" xr:uid="{2BD29F6C-B785-4F31-B0A7-FB8277EB32B9}"/>
    <cellStyle name="Calculation 6 2 2 2 2 5" xfId="30952" xr:uid="{6A3BF19C-1EC0-4ED7-9623-F8644038CDE8}"/>
    <cellStyle name="Calculation 6 2 2 2 2 6" xfId="56326" xr:uid="{F916D4D0-1E66-442C-A611-81C932A1212F}"/>
    <cellStyle name="Calculation 6 2 2 2 3" xfId="3264" xr:uid="{CDF74604-07EA-4B67-A153-0631BDD7B237}"/>
    <cellStyle name="Calculation 6 2 2 2 3 2" xfId="38169" xr:uid="{A3D715D3-E880-482B-B5C1-D657A0205F4C}"/>
    <cellStyle name="Calculation 6 2 2 2 4" xfId="24331" xr:uid="{DEFDD54D-722A-4556-8C30-0B5CE9A12067}"/>
    <cellStyle name="Calculation 6 2 2 2 5" xfId="49544" xr:uid="{CD41B934-24F0-4982-950C-55A97F3A2717}"/>
    <cellStyle name="Calculation 6 2 2 3" xfId="1172" xr:uid="{698B9376-0E97-46C8-8CDE-D7FD61859615}"/>
    <cellStyle name="Calculation 6 2 2 3 2" xfId="5517" xr:uid="{0E1C523F-8A77-4D52-921E-1EC8E70BA949}"/>
    <cellStyle name="Calculation 6 2 2 3 2 2" xfId="8103" xr:uid="{5A93F934-6006-4D08-9CE0-EBBE2C56B2DA}"/>
    <cellStyle name="Calculation 6 2 2 3 2 2 2" xfId="17092" xr:uid="{460DBECD-A536-42C8-BA2E-F70E6463982C}"/>
    <cellStyle name="Calculation 6 2 2 3 2 2 2 2" xfId="27984" xr:uid="{BFB79372-3CF2-4F00-B183-82D290A2BAB6}"/>
    <cellStyle name="Calculation 6 2 2 3 2 2 3" xfId="42952" xr:uid="{F08B789F-C6D1-42A7-AA11-FB87A16A79DB}"/>
    <cellStyle name="Calculation 6 2 2 3 2 3" xfId="10740" xr:uid="{ABD4EFAE-126A-4165-B730-1A4F0C92F09D}"/>
    <cellStyle name="Calculation 6 2 2 3 2 3 2" xfId="19729" xr:uid="{151DD58C-D28A-4191-914E-114D54793155}"/>
    <cellStyle name="Calculation 6 2 2 3 2 3 2 2" xfId="29012" xr:uid="{6E7A986E-BD3F-418F-9B62-CEE512B0433A}"/>
    <cellStyle name="Calculation 6 2 2 3 2 3 3" xfId="40493" xr:uid="{FEBBE46B-88D5-432C-8E12-0D18DD2F8629}"/>
    <cellStyle name="Calculation 6 2 2 3 2 4" xfId="14506" xr:uid="{4519E0D5-4E3C-4507-B11E-883580041887}"/>
    <cellStyle name="Calculation 6 2 2 3 2 4 2" xfId="37396" xr:uid="{7083AC7F-42E0-4A26-BF60-380A8390B5E3}"/>
    <cellStyle name="Calculation 6 2 2 3 2 5" xfId="43069" xr:uid="{00A0A71F-BED7-42C0-806A-B25EC2A4E37F}"/>
    <cellStyle name="Calculation 6 2 2 3 2 6" xfId="59062" xr:uid="{A339B41B-2B09-4F52-83B2-62152315F2F2}"/>
    <cellStyle name="Calculation 6 2 2 3 3" xfId="3609" xr:uid="{D79DBD90-DF4B-4A12-8D71-AE2DE448C08F}"/>
    <cellStyle name="Calculation 6 2 2 3 3 2" xfId="42286" xr:uid="{5D527DE5-71AD-4AFF-B16D-8FB5D9D686AD}"/>
    <cellStyle name="Calculation 6 2 2 3 4" xfId="29598" xr:uid="{CB7A1049-D931-496E-8627-DD183FB19DF2}"/>
    <cellStyle name="Calculation 6 2 2 3 5" xfId="52281" xr:uid="{E5FBFD31-8DD0-4584-881D-C331F7FA2742}"/>
    <cellStyle name="Calculation 6 2 2 4" xfId="1516" xr:uid="{54D83CDA-D432-43B5-AF8D-25176FEB97E5}"/>
    <cellStyle name="Calculation 6 2 2 4 2" xfId="5861" xr:uid="{8EA106C9-84DF-4E60-8E57-364C5A5FBE65}"/>
    <cellStyle name="Calculation 6 2 2 4 2 2" xfId="8447" xr:uid="{6361C37D-05E0-4BF4-92E1-1DD359EDA9A7}"/>
    <cellStyle name="Calculation 6 2 2 4 2 2 2" xfId="17436" xr:uid="{D65CFDBB-5111-4851-B10D-4E3613467F07}"/>
    <cellStyle name="Calculation 6 2 2 4 2 2 2 2" xfId="41484" xr:uid="{FED0DEDE-69D0-40D2-826D-C92EF4D01235}"/>
    <cellStyle name="Calculation 6 2 2 4 2 2 3" xfId="27977" xr:uid="{6B7A7BF2-69DC-46FC-B509-C6DE8459BDE9}"/>
    <cellStyle name="Calculation 6 2 2 4 2 3" xfId="11084" xr:uid="{EF1AC0DD-4E9B-4DAB-AB42-3D013570742C}"/>
    <cellStyle name="Calculation 6 2 2 4 2 3 2" xfId="20073" xr:uid="{F11F4286-82D7-4DF4-9030-94DD701F3D60}"/>
    <cellStyle name="Calculation 6 2 2 4 2 3 2 2" xfId="23919" xr:uid="{B7C7B99B-2B15-45D2-B01C-D9B3CE3CA2B5}"/>
    <cellStyle name="Calculation 6 2 2 4 2 3 3" xfId="22206" xr:uid="{A49E30FB-E7CE-43C5-911F-3E621EE1F03E}"/>
    <cellStyle name="Calculation 6 2 2 4 2 4" xfId="14850" xr:uid="{32D92B65-ABBA-4015-81D9-C13B57CDD2C1}"/>
    <cellStyle name="Calculation 6 2 2 4 2 4 2" xfId="31312" xr:uid="{2FD8E469-A532-4FB6-99C0-05C73D488CA5}"/>
    <cellStyle name="Calculation 6 2 2 4 2 5" xfId="28335" xr:uid="{45D6A68A-4167-4E4E-B3C4-84B1C2DDE002}"/>
    <cellStyle name="Calculation 6 2 2 4 2 6" xfId="54471" xr:uid="{BCFB9A93-16D0-4A78-A964-E6B0B25D9EFB}"/>
    <cellStyle name="Calculation 6 2 2 4 3" xfId="3953" xr:uid="{696B4B25-4A51-4920-A806-B2AD87F4462E}"/>
    <cellStyle name="Calculation 6 2 2 4 3 2" xfId="29587" xr:uid="{D57977FD-E1B9-4752-B9AD-B95010097BE9}"/>
    <cellStyle name="Calculation 6 2 2 4 4" xfId="22371" xr:uid="{38A3B114-FCF4-4073-95ED-D9266F9F7845}"/>
    <cellStyle name="Calculation 6 2 2 4 5" xfId="47661" xr:uid="{A33EF4B2-71E3-4BBD-8E1E-9EE4AF3CCB52}"/>
    <cellStyle name="Calculation 6 2 2 5" xfId="1907" xr:uid="{A714FC5E-7228-4493-9010-7866A7422F25}"/>
    <cellStyle name="Calculation 6 2 2 5 2" xfId="6223" xr:uid="{ED8388EF-6E98-4B76-BEAB-B099E734CBFD}"/>
    <cellStyle name="Calculation 6 2 2 5 2 2" xfId="8809" xr:uid="{580F40FA-BDFA-4C51-8FA1-99AF18954EA8}"/>
    <cellStyle name="Calculation 6 2 2 5 2 2 2" xfId="17798" xr:uid="{D0D29A84-0F11-4F78-86E6-C2A9F4704E21}"/>
    <cellStyle name="Calculation 6 2 2 5 2 2 2 2" xfId="23222" xr:uid="{B8B5D059-A3F8-4545-9F2C-31806D27408E}"/>
    <cellStyle name="Calculation 6 2 2 5 2 2 3" xfId="29860" xr:uid="{D5722BFD-C558-4B34-8C0F-BE250DFC9DC1}"/>
    <cellStyle name="Calculation 6 2 2 5 2 3" xfId="11446" xr:uid="{473BB937-C444-4C1F-B5AA-843E435123E3}"/>
    <cellStyle name="Calculation 6 2 2 5 2 3 2" xfId="20435" xr:uid="{A9119225-1D40-4034-9B1C-D848FA583111}"/>
    <cellStyle name="Calculation 6 2 2 5 2 3 2 2" xfId="40654" xr:uid="{C1BB15DB-F00C-49BF-BAC6-9A5596550B7E}"/>
    <cellStyle name="Calculation 6 2 2 5 2 3 3" xfId="26701" xr:uid="{10207C0D-5CCE-46CA-9314-4590C9089EF8}"/>
    <cellStyle name="Calculation 6 2 2 5 2 4" xfId="15212" xr:uid="{9D76FFD2-5881-4689-AD2A-1F335C2FB069}"/>
    <cellStyle name="Calculation 6 2 2 5 2 4 2" xfId="42623" xr:uid="{066FC28D-390F-4415-A4D9-20F0573A27BB}"/>
    <cellStyle name="Calculation 6 2 2 5 2 5" xfId="22800" xr:uid="{C2024A10-4B81-4B45-BDF5-F0E74FB3FEAC}"/>
    <cellStyle name="Calculation 6 2 2 5 3" xfId="4344" xr:uid="{1D50072C-AA73-4D7E-B5A5-F593318DA30B}"/>
    <cellStyle name="Calculation 6 2 2 5 3 2" xfId="32421" xr:uid="{C1BF86DB-9D60-4994-8AF5-8CE405518E59}"/>
    <cellStyle name="Calculation 6 2 2 5 4" xfId="35206" xr:uid="{2B74997F-2CE5-4AE9-8585-954433B8E864}"/>
    <cellStyle name="Calculation 6 2 2 5 5" xfId="52919" xr:uid="{CE5DDFD2-1705-485A-8BAD-4810CDAE9CF8}"/>
    <cellStyle name="Calculation 6 2 2 6" xfId="2135" xr:uid="{C9EC3A3A-8AD9-4761-8432-A5F4E3877A0D}"/>
    <cellStyle name="Calculation 6 2 2 6 2" xfId="6436" xr:uid="{B4717B83-4E56-4927-A23A-A594CEA4FB4D}"/>
    <cellStyle name="Calculation 6 2 2 6 2 2" xfId="9022" xr:uid="{3EDF0548-578A-4AEC-95C7-9CD500C7D5AD}"/>
    <cellStyle name="Calculation 6 2 2 6 2 2 2" xfId="18011" xr:uid="{CC71D30B-EC69-44F3-9805-70C25B349DBF}"/>
    <cellStyle name="Calculation 6 2 2 6 2 2 2 2" xfId="26202" xr:uid="{59BF5B24-DAC8-40B4-95B3-B48E27553D2A}"/>
    <cellStyle name="Calculation 6 2 2 6 2 2 3" xfId="25627" xr:uid="{6561EE6D-F739-49E3-AA63-7C871969A766}"/>
    <cellStyle name="Calculation 6 2 2 6 2 3" xfId="11659" xr:uid="{1DFCEA50-63C0-4F0F-8DE3-ADE4AF365AB5}"/>
    <cellStyle name="Calculation 6 2 2 6 2 3 2" xfId="20648" xr:uid="{B90B721D-2709-4257-8BE3-6299EC805CB8}"/>
    <cellStyle name="Calculation 6 2 2 6 2 3 2 2" xfId="28182" xr:uid="{55938FB6-ED80-4176-8DFB-7FCAE59046E0}"/>
    <cellStyle name="Calculation 6 2 2 6 2 3 3" xfId="35543" xr:uid="{A45D185D-C486-4E0F-B5DF-26F03229AC13}"/>
    <cellStyle name="Calculation 6 2 2 6 2 4" xfId="15425" xr:uid="{FE531736-1084-4EBF-B1F3-3CE4209A3B92}"/>
    <cellStyle name="Calculation 6 2 2 6 2 4 2" xfId="29895" xr:uid="{032BF584-05C4-4618-B937-A7CC3D972E70}"/>
    <cellStyle name="Calculation 6 2 2 6 2 5" xfId="34591" xr:uid="{83BB41F6-B2D6-470A-9B33-4152E2311C46}"/>
    <cellStyle name="Calculation 6 2 2 6 3" xfId="4572" xr:uid="{BB9A5F78-DADF-4160-B138-DAAC81F4BDE7}"/>
    <cellStyle name="Calculation 6 2 2 6 3 2" xfId="26128" xr:uid="{6AAC0738-E959-47A0-928A-887ABD3A0A7B}"/>
    <cellStyle name="Calculation 6 2 2 6 4" xfId="30868" xr:uid="{58EC20AF-E5DB-40BF-A3CC-27A901D77699}"/>
    <cellStyle name="Calculation 6 2 2 7" xfId="2945" xr:uid="{93B7D35A-A515-4719-BBE0-0FB984AE591C}"/>
    <cellStyle name="Calculation 6 2 2 7 2" xfId="7095" xr:uid="{56A9BFEE-159D-4368-8629-5C63DEF6D9F6}"/>
    <cellStyle name="Calculation 6 2 2 7 2 2" xfId="12221" xr:uid="{F9463C76-E92B-43E9-B97E-41002674965E}"/>
    <cellStyle name="Calculation 6 2 2 7 2 2 2" xfId="21210" xr:uid="{DC7A4CE1-B9EF-44D2-81A7-4101D3EC5AB1}"/>
    <cellStyle name="Calculation 6 2 2 7 2 2 2 2" xfId="22669" xr:uid="{039FE228-ECC3-49F8-AD15-38FDBADFC3B2}"/>
    <cellStyle name="Calculation 6 2 2 7 2 2 3" xfId="43476" xr:uid="{A7B77760-DC48-4BAF-B5CE-0FF6CF0E91F3}"/>
    <cellStyle name="Calculation 6 2 2 7 2 3" xfId="13013" xr:uid="{9F14B6D9-1764-4228-8F19-1369491E7CEB}"/>
    <cellStyle name="Calculation 6 2 2 7 2 3 2" xfId="22002" xr:uid="{327FC147-6F50-4E49-81A6-DF51A0C9DCF6}"/>
    <cellStyle name="Calculation 6 2 2 7 2 3 2 2" xfId="42190" xr:uid="{5CCEDD48-920C-4E79-B12F-3D01FE6690CE}"/>
    <cellStyle name="Calculation 6 2 2 7 2 3 3" xfId="27071" xr:uid="{CAFD567F-8395-4F8B-9997-09098219145D}"/>
    <cellStyle name="Calculation 6 2 2 7 2 4" xfId="16084" xr:uid="{47D44B19-38CB-4F64-8FA2-50A05598A7C2}"/>
    <cellStyle name="Calculation 6 2 2 7 2 4 2" xfId="39573" xr:uid="{BA230618-D3EF-47DC-8AA3-A086B6229766}"/>
    <cellStyle name="Calculation 6 2 2 7 2 5" xfId="22692" xr:uid="{E8E517FB-8DFB-4BB0-816A-7A9CA84265CC}"/>
    <cellStyle name="Calculation 6 2 2 7 3" xfId="9658" xr:uid="{B49820F9-CDF3-43BF-82E7-8A5FC33F831C}"/>
    <cellStyle name="Calculation 6 2 2 7 3 2" xfId="18647" xr:uid="{C5BDB907-572F-4B29-B0F3-1CAE486BFAC3}"/>
    <cellStyle name="Calculation 6 2 2 7 3 2 2" xfId="28861" xr:uid="{D1F8DD30-9B28-4AA3-8710-37FE946CB328}"/>
    <cellStyle name="Calculation 6 2 2 7 3 3" xfId="34447" xr:uid="{50D53377-34E2-4672-AA1E-91176FDAEF9D}"/>
    <cellStyle name="Calculation 6 2 2 7 4" xfId="32616" xr:uid="{D75EB8D2-CCBF-4B28-942A-2D01AB7B299C}"/>
    <cellStyle name="Calculation 6 2 2 8" xfId="4872" xr:uid="{59FFF7D9-9F96-4384-84F7-60B799584BC3}"/>
    <cellStyle name="Calculation 6 2 2 8 2" xfId="7458" xr:uid="{B58CACB3-F7A0-48F9-A059-5A8F53A72953}"/>
    <cellStyle name="Calculation 6 2 2 8 2 2" xfId="16447" xr:uid="{AEC01C17-7762-45D7-A4A6-AD61D74EA1D5}"/>
    <cellStyle name="Calculation 6 2 2 8 2 2 2" xfId="37329" xr:uid="{145819BB-F4D6-4154-AB81-A0C8EE6976A9}"/>
    <cellStyle name="Calculation 6 2 2 8 2 3" xfId="31023" xr:uid="{CC5F1401-BBA5-4D2A-98AD-F19EB6091613}"/>
    <cellStyle name="Calculation 6 2 2 8 3" xfId="10095" xr:uid="{D9499BDA-F18B-42C0-A891-DA00F40C06F0}"/>
    <cellStyle name="Calculation 6 2 2 8 3 2" xfId="19084" xr:uid="{259D6E91-4875-4911-A9D2-C2150295A44B}"/>
    <cellStyle name="Calculation 6 2 2 8 3 2 2" xfId="37883" xr:uid="{D902EB15-35AA-4C72-830B-21F14C1291D1}"/>
    <cellStyle name="Calculation 6 2 2 8 3 3" xfId="34629" xr:uid="{62A0A085-FA15-4569-B0A1-1E5C5AD0F8F6}"/>
    <cellStyle name="Calculation 6 2 2 8 4" xfId="13861" xr:uid="{56351219-4E5A-48DB-A7F7-3B812FC02FBB}"/>
    <cellStyle name="Calculation 6 2 2 8 4 2" xfId="30666" xr:uid="{63F5044B-7BF0-4C43-AEB6-BD0ADF176AAF}"/>
    <cellStyle name="Calculation 6 2 2 8 5" xfId="38684" xr:uid="{56E91EE5-3422-4D76-B24D-CE2D6120236F}"/>
    <cellStyle name="Calculation 6 2 2 9" xfId="6780" xr:uid="{D6D35CCC-2FBD-4579-80C3-31F54A4B4C3E}"/>
    <cellStyle name="Calculation 6 2 2 9 2" xfId="11979" xr:uid="{0CD7BFDB-0506-4771-A2D8-7D2E62B5A981}"/>
    <cellStyle name="Calculation 6 2 2 9 2 2" xfId="20968" xr:uid="{1F7DC2F9-95F7-4F6F-81BD-AC38EF77A1E3}"/>
    <cellStyle name="Calculation 6 2 2 9 2 2 2" xfId="24208" xr:uid="{DA40B47E-C890-4D56-BE1A-1D40F00DE17E}"/>
    <cellStyle name="Calculation 6 2 2 9 2 3" xfId="26941" xr:uid="{C9C44862-5447-4A5A-BB58-C66BCA7CA56C}"/>
    <cellStyle name="Calculation 6 2 2 9 3" xfId="15769" xr:uid="{356D874C-63FC-4E90-A5B6-497852B11A39}"/>
    <cellStyle name="Calculation 6 2 2 9 3 2" xfId="30200" xr:uid="{3E8331AB-BBA6-416C-BE2B-304F54210AD1}"/>
    <cellStyle name="Calculation 6 2 2 9 4" xfId="38904" xr:uid="{1B57AC0B-211D-4042-A391-27ABBB1E70ED}"/>
    <cellStyle name="Calculation 6 2 3" xfId="695" xr:uid="{BA745846-9C7E-435C-80D5-41C69DF513CC}"/>
    <cellStyle name="Calculation 6 2 3 2" xfId="5071" xr:uid="{F7B1BBE8-114D-4DBB-B8C6-9401EC80BAFB}"/>
    <cellStyle name="Calculation 6 2 3 2 2" xfId="7657" xr:uid="{A072F104-5105-419B-8505-DE7FFBE3A5EE}"/>
    <cellStyle name="Calculation 6 2 3 2 2 2" xfId="16646" xr:uid="{7BE8E9BA-8604-4610-BA2D-85AC50CD8D81}"/>
    <cellStyle name="Calculation 6 2 3 2 2 2 2" xfId="25495" xr:uid="{DBDCB007-8AFF-4226-A65F-1021515D6D3C}"/>
    <cellStyle name="Calculation 6 2 3 2 2 3" xfId="31243" xr:uid="{A62E7679-9F4E-4276-8C28-54CD8E2B5749}"/>
    <cellStyle name="Calculation 6 2 3 2 2 4" xfId="56734" xr:uid="{E32B3494-3A9C-45C3-8D27-77981B1293EB}"/>
    <cellStyle name="Calculation 6 2 3 2 3" xfId="10294" xr:uid="{0C02867B-248C-4C28-806A-DAE1DE0AC108}"/>
    <cellStyle name="Calculation 6 2 3 2 3 2" xfId="19283" xr:uid="{E51C1489-0AAB-407E-81BE-67341C0EADD1}"/>
    <cellStyle name="Calculation 6 2 3 2 3 2 2" xfId="39330" xr:uid="{F67AEC70-D039-47A8-96CE-D743E4E4F143}"/>
    <cellStyle name="Calculation 6 2 3 2 3 3" xfId="43953" xr:uid="{90AAD399-225F-40A5-BD0C-E0C0A852D994}"/>
    <cellStyle name="Calculation 6 2 3 2 4" xfId="14060" xr:uid="{8BF36A5C-2EA2-4EB1-8EA7-2DAD73381C21}"/>
    <cellStyle name="Calculation 6 2 3 2 4 2" xfId="41947" xr:uid="{0E22D97C-F357-486B-BA49-BE6E6002653A}"/>
    <cellStyle name="Calculation 6 2 3 2 5" xfId="33807" xr:uid="{A952CC9E-3751-4066-8C5F-EC7080468B96}"/>
    <cellStyle name="Calculation 6 2 3 2 6" xfId="49952" xr:uid="{F6013939-6BDB-4E46-B981-B75B0FF6912C}"/>
    <cellStyle name="Calculation 6 2 3 3" xfId="3132" xr:uid="{F97D4E74-93AF-4079-A27E-77FE0ABD8A7B}"/>
    <cellStyle name="Calculation 6 2 3 3 2" xfId="30305" xr:uid="{1D2D30A0-952F-4A30-9856-96245D2DF5E8}"/>
    <cellStyle name="Calculation 6 2 3 3 2 2" xfId="57759" xr:uid="{9B8604E6-C6F1-41CE-8F0C-C7368380EA37}"/>
    <cellStyle name="Calculation 6 2 3 3 3" xfId="50977" xr:uid="{2933D7DD-A536-41C1-8C00-2BC51350092F}"/>
    <cellStyle name="Calculation 6 2 3 4" xfId="29837" xr:uid="{A1C15DFE-8788-400B-A53C-76D600E24AF0}"/>
    <cellStyle name="Calculation 6 2 3 4 2" xfId="54861" xr:uid="{8A6B6A21-77A8-4BAE-82E5-CB806DC46072}"/>
    <cellStyle name="Calculation 6 2 3 4 3" xfId="48069" xr:uid="{9CDFC274-B9B6-4353-B675-FF1FE8A8401C}"/>
    <cellStyle name="Calculation 6 2 3 5" xfId="53161" xr:uid="{DA5306AA-CDDE-43C6-AB84-FC79E58CFEE7}"/>
    <cellStyle name="Calculation 6 2 3 6" xfId="46455" xr:uid="{65A7CE19-4FFB-4501-A99E-482CC7C2AB7F}"/>
    <cellStyle name="Calculation 6 2 4" xfId="1040" xr:uid="{B2D8A173-10E6-47D8-BAC6-4938F70CCEAF}"/>
    <cellStyle name="Calculation 6 2 4 2" xfId="5392" xr:uid="{77E01181-3D4F-46B4-A69E-49A300DD389B}"/>
    <cellStyle name="Calculation 6 2 4 2 2" xfId="7978" xr:uid="{472DA06B-8B0A-43D1-84C4-2FDF1C0F0339}"/>
    <cellStyle name="Calculation 6 2 4 2 2 2" xfId="16967" xr:uid="{3C68C67B-42A9-4477-9623-B7CEFB682691}"/>
    <cellStyle name="Calculation 6 2 4 2 2 2 2" xfId="31615" xr:uid="{8729FCBE-E2F5-421A-9AF9-480393FE18E8}"/>
    <cellStyle name="Calculation 6 2 4 2 2 3" xfId="27119" xr:uid="{A57892F2-CD64-4248-A5AA-F9CC2484482F}"/>
    <cellStyle name="Calculation 6 2 4 2 3" xfId="10615" xr:uid="{52405004-FC27-448A-9F99-A37140B8D7C3}"/>
    <cellStyle name="Calculation 6 2 4 2 3 2" xfId="19604" xr:uid="{38DCA41C-E619-4233-B0AB-F3FB394D46AE}"/>
    <cellStyle name="Calculation 6 2 4 2 3 2 2" xfId="32776" xr:uid="{40206FE9-54D5-4E84-BF38-1F2286E6C5E9}"/>
    <cellStyle name="Calculation 6 2 4 2 3 3" xfId="40391" xr:uid="{58973C0C-41A9-4563-AB14-400C62852A31}"/>
    <cellStyle name="Calculation 6 2 4 2 4" xfId="14381" xr:uid="{BD96B932-4D41-4592-B558-A3B68C65736A}"/>
    <cellStyle name="Calculation 6 2 4 2 4 2" xfId="41585" xr:uid="{B87DD4A0-4E0A-4B4F-8AA5-1D117D42252E}"/>
    <cellStyle name="Calculation 6 2 4 2 5" xfId="40964" xr:uid="{66E7C9EE-EADE-4869-A3A3-B4B4CC3B55D1}"/>
    <cellStyle name="Calculation 6 2 4 2 6" xfId="55854" xr:uid="{33F6C10A-ADA8-4EAA-A97B-A98218CE5064}"/>
    <cellStyle name="Calculation 6 2 4 3" xfId="3477" xr:uid="{0F6D0D42-4CB2-4165-8692-46090928838B}"/>
    <cellStyle name="Calculation 6 2 4 3 2" xfId="24111" xr:uid="{BE5A3884-BE28-49DC-81D4-B7F1DB510975}"/>
    <cellStyle name="Calculation 6 2 4 4" xfId="23868" xr:uid="{0A5BED93-E865-4E10-94A3-BC4AD100BF75}"/>
    <cellStyle name="Calculation 6 2 4 5" xfId="49072" xr:uid="{8AA8B463-DFDB-48AC-B31D-DB1F8E8CFB87}"/>
    <cellStyle name="Calculation 6 2 5" xfId="1384" xr:uid="{60A77097-C2E5-4CF8-8C24-82510E93FCF7}"/>
    <cellStyle name="Calculation 6 2 5 2" xfId="5729" xr:uid="{BFE9756F-3BD6-4E59-8FF5-9D4798E2CE41}"/>
    <cellStyle name="Calculation 6 2 5 2 2" xfId="8315" xr:uid="{C9D033DC-6A12-48EA-8602-BB8DC68DFB10}"/>
    <cellStyle name="Calculation 6 2 5 2 2 2" xfId="17304" xr:uid="{4AB9CFF9-AABB-4515-A982-2FC694EC3CBF}"/>
    <cellStyle name="Calculation 6 2 5 2 2 2 2" xfId="28361" xr:uid="{7EED895D-43C1-4753-8922-0B4DDAFA2D70}"/>
    <cellStyle name="Calculation 6 2 5 2 2 3" xfId="29161" xr:uid="{AFBC7F14-9B1F-4B92-819C-9A21F4F32DB9}"/>
    <cellStyle name="Calculation 6 2 5 2 3" xfId="10952" xr:uid="{583DD2BB-7F78-428A-BB22-44DDE7F39917}"/>
    <cellStyle name="Calculation 6 2 5 2 3 2" xfId="19941" xr:uid="{FD5E526A-5CE1-4833-B53D-42E5E29BE16C}"/>
    <cellStyle name="Calculation 6 2 5 2 3 2 2" xfId="31868" xr:uid="{44D09252-24C8-4C10-9567-68266F0329D7}"/>
    <cellStyle name="Calculation 6 2 5 2 3 3" xfId="40475" xr:uid="{8259D986-6FB2-452F-A61C-E3D68B6E0DB5}"/>
    <cellStyle name="Calculation 6 2 5 2 4" xfId="14718" xr:uid="{A48B868B-31DA-4F8E-9FC8-046D4DE4F2AA}"/>
    <cellStyle name="Calculation 6 2 5 2 4 2" xfId="31400" xr:uid="{7E35B979-4951-45B7-AD84-C57461E6953C}"/>
    <cellStyle name="Calculation 6 2 5 2 5" xfId="38536" xr:uid="{3533205F-18EF-4FD8-AAD3-8D33DA8059C1}"/>
    <cellStyle name="Calculation 6 2 5 2 6" xfId="58466" xr:uid="{0A168224-F8E5-41B7-B5D1-0349DE840E87}"/>
    <cellStyle name="Calculation 6 2 5 3" xfId="3821" xr:uid="{6B1DFBF5-E102-4AC3-8855-F7F6C789E33E}"/>
    <cellStyle name="Calculation 6 2 5 3 2" xfId="34217" xr:uid="{70E273DA-F077-4E34-8419-6E68A128AFFB}"/>
    <cellStyle name="Calculation 6 2 5 4" xfId="30861" xr:uid="{D0E8A783-DBBD-49A2-8CE0-BF23D5D8F29A}"/>
    <cellStyle name="Calculation 6 2 5 5" xfId="51685" xr:uid="{467E2E38-DDF7-473B-8A92-5DDA7D014B2A}"/>
    <cellStyle name="Calculation 6 2 6" xfId="1747" xr:uid="{618D3361-1F77-46B6-AB22-F712DE7A16AE}"/>
    <cellStyle name="Calculation 6 2 6 2" xfId="6071" xr:uid="{18D7771D-3F1C-4C9D-A818-C9F74C1A1885}"/>
    <cellStyle name="Calculation 6 2 6 2 2" xfId="8657" xr:uid="{83D911FF-0486-45BE-8EC5-08ABFE4AD613}"/>
    <cellStyle name="Calculation 6 2 6 2 2 2" xfId="17646" xr:uid="{13282951-7A7B-4370-9510-B95838272F3B}"/>
    <cellStyle name="Calculation 6 2 6 2 2 2 2" xfId="25416" xr:uid="{84F22C77-CD44-4CB2-A436-4E67AED7B684}"/>
    <cellStyle name="Calculation 6 2 6 2 2 3" xfId="22395" xr:uid="{D0EF1922-58CE-4799-BB6D-D16E93418773}"/>
    <cellStyle name="Calculation 6 2 6 2 3" xfId="11294" xr:uid="{2213712D-ADD2-4073-9C7F-A8A298CFCDEE}"/>
    <cellStyle name="Calculation 6 2 6 2 3 2" xfId="20283" xr:uid="{0824B8C9-478F-4640-96CB-3954B89318A6}"/>
    <cellStyle name="Calculation 6 2 6 2 3 2 2" xfId="30729" xr:uid="{F28AEE4C-DE29-4A2D-BB95-9F0C1B4776AB}"/>
    <cellStyle name="Calculation 6 2 6 2 3 3" xfId="33191" xr:uid="{53E852A0-28B7-443B-881A-EA9ADA0EACB9}"/>
    <cellStyle name="Calculation 6 2 6 2 4" xfId="15060" xr:uid="{0E89B7BE-5EC9-4667-A312-33636F25AA90}"/>
    <cellStyle name="Calculation 6 2 6 2 4 2" xfId="34594" xr:uid="{E1024206-EC5F-49B7-B40B-9ABB8EB1AB24}"/>
    <cellStyle name="Calculation 6 2 6 2 5" xfId="43153" xr:uid="{F1821959-D2EE-4679-AFDE-47A621B37860}"/>
    <cellStyle name="Calculation 6 2 6 2 6" xfId="54023" xr:uid="{6104FA64-498D-4A39-8705-C668F935E929}"/>
    <cellStyle name="Calculation 6 2 6 3" xfId="4184" xr:uid="{74370824-3384-4752-84FF-810168603D53}"/>
    <cellStyle name="Calculation 6 2 6 3 2" xfId="25124" xr:uid="{D96F7790-F044-48CB-8776-4414BF730583}"/>
    <cellStyle name="Calculation 6 2 6 4" xfId="23479" xr:uid="{8AE08F8B-BAC7-4A9F-83EA-1B26F6CCDCDB}"/>
    <cellStyle name="Calculation 6 2 6 5" xfId="47355" xr:uid="{946A1D54-E263-4CFC-9BE7-6BD2547BB76A}"/>
    <cellStyle name="Calculation 6 2 7" xfId="2003" xr:uid="{A173A8AC-E8F8-40CD-A19D-D6C1DE430C6B}"/>
    <cellStyle name="Calculation 6 2 7 2" xfId="6311" xr:uid="{755B3DDA-9B24-4672-8D5C-F6747FC676AC}"/>
    <cellStyle name="Calculation 6 2 7 2 2" xfId="8897" xr:uid="{315AE7E2-774A-40BE-92C7-AEF7F4F6758D}"/>
    <cellStyle name="Calculation 6 2 7 2 2 2" xfId="17886" xr:uid="{155C2C1C-FA12-4190-8BDC-E8AF0DCDBD84}"/>
    <cellStyle name="Calculation 6 2 7 2 2 2 2" xfId="29329" xr:uid="{41D0FF31-C5BE-426C-AC4A-E106E6302851}"/>
    <cellStyle name="Calculation 6 2 7 2 2 3" xfId="32861" xr:uid="{C9CA68BA-623C-49B1-B227-EB6D6F527AA2}"/>
    <cellStyle name="Calculation 6 2 7 2 3" xfId="11534" xr:uid="{C0DD6AB1-1BFE-45C6-B836-39AFA5698256}"/>
    <cellStyle name="Calculation 6 2 7 2 3 2" xfId="20523" xr:uid="{220E3DBC-4772-4468-AF22-51AAAAE8A12B}"/>
    <cellStyle name="Calculation 6 2 7 2 3 2 2" xfId="35476" xr:uid="{A914E72D-512E-4386-BFFF-A3DE4014CF55}"/>
    <cellStyle name="Calculation 6 2 7 2 3 3" xfId="40549" xr:uid="{6AF84900-FE5E-41D1-8863-B4064DE75D6A}"/>
    <cellStyle name="Calculation 6 2 7 2 4" xfId="15300" xr:uid="{522E1B39-D745-4A3B-9C86-9D33A7071B75}"/>
    <cellStyle name="Calculation 6 2 7 2 4 2" xfId="33717" xr:uid="{407D4655-7BCE-437B-84FE-DF296D72E193}"/>
    <cellStyle name="Calculation 6 2 7 2 5" xfId="29791" xr:uid="{A58BAB32-3C50-4977-8EC1-51BD162C381D}"/>
    <cellStyle name="Calculation 6 2 7 3" xfId="4440" xr:uid="{537412A0-CBE2-4FEB-8AA0-687053C26DA7}"/>
    <cellStyle name="Calculation 6 2 7 3 2" xfId="43691" xr:uid="{366C8646-079F-48E7-8CBC-669F910A933C}"/>
    <cellStyle name="Calculation 6 2 7 4" xfId="23293" xr:uid="{3C28D563-C395-451F-B1CB-C2E7E1317720}"/>
    <cellStyle name="Calculation 6 2 7 5" xfId="52656" xr:uid="{03706CC7-8548-4674-913B-4EC357E42033}"/>
    <cellStyle name="Calculation 6 2 8" xfId="2814" xr:uid="{0DBC2C12-AA15-4837-B288-AF2CD24EA25E}"/>
    <cellStyle name="Calculation 6 2 8 2" xfId="6964" xr:uid="{EAE3D845-052F-4DFB-86BB-9A81267A7755}"/>
    <cellStyle name="Calculation 6 2 8 2 2" xfId="12093" xr:uid="{39E3A9AC-4BFD-495C-94A4-0747F905E211}"/>
    <cellStyle name="Calculation 6 2 8 2 2 2" xfId="21082" xr:uid="{ACFCA680-13BF-495A-A1AF-E172D4E4447D}"/>
    <cellStyle name="Calculation 6 2 8 2 2 2 2" xfId="28067" xr:uid="{3DC4D454-2E52-4E58-BDE3-BD099601FAB5}"/>
    <cellStyle name="Calculation 6 2 8 2 2 3" xfId="26727" xr:uid="{F7004C3C-5CFD-4A1F-A5B0-868225B50616}"/>
    <cellStyle name="Calculation 6 2 8 2 3" xfId="12913" xr:uid="{647BF986-F69B-4937-BF3A-FC65CDD6507E}"/>
    <cellStyle name="Calculation 6 2 8 2 3 2" xfId="21902" xr:uid="{4DD40ECD-D01A-4F56-931C-2B14E74196D6}"/>
    <cellStyle name="Calculation 6 2 8 2 3 2 2" xfId="34749" xr:uid="{624F5E5F-39BE-48E3-90DC-1D86CB3E9B33}"/>
    <cellStyle name="Calculation 6 2 8 2 3 3" xfId="27196" xr:uid="{1B97BE3A-D689-4847-B313-4F6B39FD5E9C}"/>
    <cellStyle name="Calculation 6 2 8 2 4" xfId="15953" xr:uid="{87C4E272-6304-4764-9FB2-8882CEA24FA0}"/>
    <cellStyle name="Calculation 6 2 8 2 4 2" xfId="41312" xr:uid="{30CEADE3-CFA5-41C1-82C3-E823BBE88A6E}"/>
    <cellStyle name="Calculation 6 2 8 2 5" xfId="36214" xr:uid="{9D4A51BE-D54C-40FE-929B-92AB638CEA7A}"/>
    <cellStyle name="Calculation 6 2 8 3" xfId="9527" xr:uid="{AB2C691B-3E88-4467-91BB-A7C9A696B9D1}"/>
    <cellStyle name="Calculation 6 2 8 3 2" xfId="18516" xr:uid="{EE99A265-C84C-4F32-86DE-6BEB6B4E8D59}"/>
    <cellStyle name="Calculation 6 2 8 3 2 2" xfId="38090" xr:uid="{BB3B2FB3-D6FE-4B8A-B19D-DFDE42395877}"/>
    <cellStyle name="Calculation 6 2 8 3 3" xfId="33029" xr:uid="{17BCE474-2B67-4EDF-AE3F-470411FD2E07}"/>
    <cellStyle name="Calculation 6 2 8 4" xfId="29914" xr:uid="{1577A0B2-C777-4BA0-A280-E99DC7ABBD78}"/>
    <cellStyle name="Calculation 6 2 9" xfId="4747" xr:uid="{F688E868-29C8-4C16-9E76-6B7BC459FC4C}"/>
    <cellStyle name="Calculation 6 2 9 2" xfId="7333" xr:uid="{6AD155C0-6651-4713-B4E1-B003A427B525}"/>
    <cellStyle name="Calculation 6 2 9 2 2" xfId="16322" xr:uid="{4C91513A-61A0-401B-9B55-5D3EEFCF9FA4}"/>
    <cellStyle name="Calculation 6 2 9 2 2 2" xfId="41288" xr:uid="{ED676C1B-591A-46D3-AF53-FF2D0A9318B9}"/>
    <cellStyle name="Calculation 6 2 9 2 3" xfId="23186" xr:uid="{BD4E7AFE-C45A-4131-B23A-0BEA88B078DA}"/>
    <cellStyle name="Calculation 6 2 9 3" xfId="9970" xr:uid="{3E99157E-5D13-45C4-9164-8F8E135F535F}"/>
    <cellStyle name="Calculation 6 2 9 3 2" xfId="18959" xr:uid="{FE30B2C2-B3AE-4FBD-9C31-64C34CA1D83C}"/>
    <cellStyle name="Calculation 6 2 9 3 2 2" xfId="41441" xr:uid="{E6AF83BA-3B60-431C-9CEA-48DE4AA98863}"/>
    <cellStyle name="Calculation 6 2 9 3 3" xfId="43956" xr:uid="{45CEE656-7920-48D1-A0A7-1597C0E13CB6}"/>
    <cellStyle name="Calculation 6 2 9 4" xfId="13736" xr:uid="{10DF8D3C-F132-41C8-A653-043CDBA96B7A}"/>
    <cellStyle name="Calculation 6 2 9 4 2" xfId="26181" xr:uid="{FE7C293C-FB4C-430A-9FC1-C73EFB562B5F}"/>
    <cellStyle name="Calculation 6 2 9 5" xfId="24330" xr:uid="{DAD4DEAA-7F40-4F1D-98D2-9DF62E34B7D5}"/>
    <cellStyle name="Calculation 6 20" xfId="44940" xr:uid="{D0461CB5-FC39-4DCB-A20F-3C9C8DC637BA}"/>
    <cellStyle name="Calculation 6 20 2" xfId="50501" xr:uid="{9E446905-20EA-4D6B-9634-F160E9401540}"/>
    <cellStyle name="Calculation 6 20 2 2" xfId="57283" xr:uid="{A4B041DC-F68C-463F-9E18-AB3D92B277A6}"/>
    <cellStyle name="Calculation 6 20 3" xfId="52103" xr:uid="{A54A1B67-213F-4431-9FF3-BA4E0F9A42D8}"/>
    <cellStyle name="Calculation 6 20 3 2" xfId="58884" xr:uid="{428A2C08-4157-4AF8-AF61-2EA566F4B8D8}"/>
    <cellStyle name="Calculation 6 20 4" xfId="48963" xr:uid="{4BA62165-1860-480E-B2D1-E03524D607BC}"/>
    <cellStyle name="Calculation 6 20 4 2" xfId="55746" xr:uid="{7DBA9246-F02D-4B2F-81DF-FC384DFA0B88}"/>
    <cellStyle name="Calculation 6 20 5" xfId="48618" xr:uid="{D47AB211-8460-4061-AAD7-5A941336995A}"/>
    <cellStyle name="Calculation 6 20 5 2" xfId="55407" xr:uid="{B0D5FAE4-89E1-493E-8CCB-DA826E475DD5}"/>
    <cellStyle name="Calculation 6 20 6" xfId="53693" xr:uid="{0029222C-E9DD-431A-98F0-BF6E94E1AB11}"/>
    <cellStyle name="Calculation 6 20 7" xfId="47004" xr:uid="{0F4FA0B3-6BEF-43C8-90B1-A9CF35A1844B}"/>
    <cellStyle name="Calculation 6 21" xfId="44950" xr:uid="{33AEF4E9-E848-4130-BA74-65432845130D}"/>
    <cellStyle name="Calculation 6 21 2" xfId="50524" xr:uid="{1A7460CD-009A-4A3D-A328-E7F3C80946C6}"/>
    <cellStyle name="Calculation 6 21 2 2" xfId="57306" xr:uid="{003B45DD-AE45-4131-865C-BAED6C01EAB6}"/>
    <cellStyle name="Calculation 6 21 3" xfId="52126" xr:uid="{673FB810-D12D-4C0C-8E7C-E46387678BF4}"/>
    <cellStyle name="Calculation 6 21 3 2" xfId="58907" xr:uid="{CD9596D4-D19B-49FE-9BC7-027E0278B4D9}"/>
    <cellStyle name="Calculation 6 21 4" xfId="48920" xr:uid="{C754B27F-179C-4E00-8744-D74AE65C5B2B}"/>
    <cellStyle name="Calculation 6 21 4 2" xfId="55703" xr:uid="{B65FFA8C-60D5-4EFD-8238-BD90F39732FF}"/>
    <cellStyle name="Calculation 6 21 5" xfId="48641" xr:uid="{53F7D380-B821-4FFB-89D5-E579D3E8956D}"/>
    <cellStyle name="Calculation 6 21 5 2" xfId="55430" xr:uid="{9EA02720-91FC-4E7F-9249-AE01EEAE3CDA}"/>
    <cellStyle name="Calculation 6 21 6" xfId="53716" xr:uid="{312CC6DE-AD62-415B-8476-DE7346D11B88}"/>
    <cellStyle name="Calculation 6 21 7" xfId="47027" xr:uid="{E2B9027A-08C8-4D79-9920-981A21F879F5}"/>
    <cellStyle name="Calculation 6 22" xfId="44954" xr:uid="{E5A94B16-2D57-49F9-AD3C-A9AE624136CF}"/>
    <cellStyle name="Calculation 6 22 2" xfId="50550" xr:uid="{B7E5331E-7017-4629-B1C2-84EC2EB12983}"/>
    <cellStyle name="Calculation 6 22 2 2" xfId="57332" xr:uid="{893387EC-3B56-4044-8606-DBFC1FA76BA1}"/>
    <cellStyle name="Calculation 6 22 3" xfId="52152" xr:uid="{62873A21-54BA-43EC-AFC5-081B524DD92C}"/>
    <cellStyle name="Calculation 6 22 3 2" xfId="58933" xr:uid="{402D44B1-3C38-45C3-B68A-7B156A3BF5E4}"/>
    <cellStyle name="Calculation 6 22 4" xfId="48959" xr:uid="{0579D695-171C-456C-9B3E-29D02065C2D2}"/>
    <cellStyle name="Calculation 6 22 4 2" xfId="55742" xr:uid="{1FED383E-CF0A-4898-91D8-5B8AA7317A82}"/>
    <cellStyle name="Calculation 6 22 5" xfId="48667" xr:uid="{888C71A8-DE4D-4E08-8154-DF93B265E84A}"/>
    <cellStyle name="Calculation 6 22 5 2" xfId="55456" xr:uid="{51240031-F3E4-42AE-8FC9-C3377A430328}"/>
    <cellStyle name="Calculation 6 22 6" xfId="53742" xr:uid="{56F7376F-1531-4683-932F-E2A9C3F3B020}"/>
    <cellStyle name="Calculation 6 22 7" xfId="47053" xr:uid="{DD13F870-4B79-400D-9EB9-4DDF184C3E3C}"/>
    <cellStyle name="Calculation 6 23" xfId="44974" xr:uid="{F57F7310-77C4-4F17-8AFB-E3B0F0114659}"/>
    <cellStyle name="Calculation 6 23 2" xfId="50590" xr:uid="{AFD3074C-2DB6-400E-BC2F-7B12CC247A51}"/>
    <cellStyle name="Calculation 6 23 2 2" xfId="57372" xr:uid="{45EFF5BC-4800-4D4B-B365-66804482C521}"/>
    <cellStyle name="Calculation 6 23 3" xfId="52404" xr:uid="{4D7E2FB9-DFB5-4490-8E84-C1EAA04B2092}"/>
    <cellStyle name="Calculation 6 23 3 2" xfId="59185" xr:uid="{C476D3DB-E995-480C-9AC0-F6D0103343C4}"/>
    <cellStyle name="Calculation 6 23 4" xfId="48707" xr:uid="{3E086D2A-DA7A-4CAF-9518-F567B632C371}"/>
    <cellStyle name="Calculation 6 23 4 2" xfId="55496" xr:uid="{B14E7348-4897-4D08-B3AC-80B2EBAE60D1}"/>
    <cellStyle name="Calculation 6 23 5" xfId="53782" xr:uid="{B98A838D-503B-41AB-B8B2-A1BCB845C23B}"/>
    <cellStyle name="Calculation 6 23 6" xfId="47093" xr:uid="{9DF7FDD9-5C3A-4130-8E81-2D88644E8040}"/>
    <cellStyle name="Calculation 6 24" xfId="45008" xr:uid="{93C9D4AC-9BE5-4E2A-84E0-AFC3BB921694}"/>
    <cellStyle name="Calculation 6 24 2" xfId="50622" xr:uid="{5859D2E7-B286-471A-B4A4-5B3C329AA660}"/>
    <cellStyle name="Calculation 6 24 2 2" xfId="57404" xr:uid="{E76715FB-7555-4EA9-8FE1-214530F61C6D}"/>
    <cellStyle name="Calculation 6 24 3" xfId="52436" xr:uid="{CD88A069-6D98-44BD-8D4B-BCF70569E16E}"/>
    <cellStyle name="Calculation 6 24 3 2" xfId="59217" xr:uid="{518F6021-AE00-43BD-949B-EB8335B9CE47}"/>
    <cellStyle name="Calculation 6 24 4" xfId="48739" xr:uid="{0F07588F-47EC-4211-B9BF-606264F5E77D}"/>
    <cellStyle name="Calculation 6 24 4 2" xfId="55528" xr:uid="{5CF48E22-A9CC-49A1-A7EE-736D1AE00E13}"/>
    <cellStyle name="Calculation 6 24 5" xfId="53814" xr:uid="{744B1F98-BD9E-4C5A-844F-DCD9D3214F05}"/>
    <cellStyle name="Calculation 6 24 6" xfId="47125" xr:uid="{5A1B45BE-2770-43CA-B1DD-83D93D8D0A7C}"/>
    <cellStyle name="Calculation 6 25" xfId="45022" xr:uid="{732FEE6B-B5D9-403A-AE4E-DF78AF8B2610}"/>
    <cellStyle name="Calculation 6 25 2" xfId="50595" xr:uid="{7A6A52CD-3DA7-4780-817A-4E27E0E6DD1D}"/>
    <cellStyle name="Calculation 6 25 2 2" xfId="57377" xr:uid="{86CD540A-AF02-4630-AB88-4F9D3408AFE7}"/>
    <cellStyle name="Calculation 6 25 3" xfId="52409" xr:uid="{F888751F-2565-4606-B66D-3104CD4D80CC}"/>
    <cellStyle name="Calculation 6 25 3 2" xfId="59190" xr:uid="{4A7B6227-95EC-4CF5-A32C-34226F388195}"/>
    <cellStyle name="Calculation 6 25 4" xfId="48712" xr:uid="{459A0C1B-63B0-41D2-942A-6D2118FF1B3A}"/>
    <cellStyle name="Calculation 6 25 4 2" xfId="55501" xr:uid="{6544FFA1-F3AC-4941-8C35-290740B92DEB}"/>
    <cellStyle name="Calculation 6 25 5" xfId="53787" xr:uid="{ACD47052-AB01-48E1-B5C4-17F5CB7A84B3}"/>
    <cellStyle name="Calculation 6 25 6" xfId="47098" xr:uid="{526A523A-9CBC-4252-A709-AADDE04D7B2B}"/>
    <cellStyle name="Calculation 6 26" xfId="45101" xr:uid="{58DE4F72-FAE0-4E03-8E91-8863657E4455}"/>
    <cellStyle name="Calculation 6 26 2" xfId="50561" xr:uid="{6317C48F-8D24-43B9-8989-1135639F3A27}"/>
    <cellStyle name="Calculation 6 26 2 2" xfId="57343" xr:uid="{F0961E3B-AF59-48FE-BD81-5CED683EF44F}"/>
    <cellStyle name="Calculation 6 26 3" xfId="52375" xr:uid="{3190B636-017B-4357-A593-57C9E6D6AC32}"/>
    <cellStyle name="Calculation 6 26 3 2" xfId="59156" xr:uid="{C3694CE8-E471-4900-A5D3-9896D2A59117}"/>
    <cellStyle name="Calculation 6 26 4" xfId="48678" xr:uid="{2716F2C1-8C7D-4DBF-B9A6-F621BF4E3843}"/>
    <cellStyle name="Calculation 6 26 4 2" xfId="55467" xr:uid="{DA7E7877-536A-4B74-8718-C8A19AF09B8C}"/>
    <cellStyle name="Calculation 6 26 5" xfId="53753" xr:uid="{2C6A4798-E91C-489E-81CA-2C60ECE78A8C}"/>
    <cellStyle name="Calculation 6 26 6" xfId="47064" xr:uid="{C9874A42-6C9D-48AF-9573-0D4A86EECF7A}"/>
    <cellStyle name="Calculation 6 27" xfId="45127" xr:uid="{FE33698D-38C5-4D1D-849C-D6C794BA7184}"/>
    <cellStyle name="Calculation 6 27 2" xfId="50697" xr:uid="{FEC4EA9C-78A6-46D3-AE88-D67B1229B2ED}"/>
    <cellStyle name="Calculation 6 27 2 2" xfId="57479" xr:uid="{F0F5CFD6-6FF1-4C64-ADC8-A8A1890CEA65}"/>
    <cellStyle name="Calculation 6 27 3" xfId="52508" xr:uid="{E5AF42D9-46BB-49CB-97B5-DA455A4A4C94}"/>
    <cellStyle name="Calculation 6 27 3 2" xfId="59289" xr:uid="{FDC90315-4DCD-4FD1-8B58-293B77521E29}"/>
    <cellStyle name="Calculation 6 27 4" xfId="48810" xr:uid="{E551411B-FD9F-4204-BFB2-53743BA79D2F}"/>
    <cellStyle name="Calculation 6 27 4 2" xfId="55596" xr:uid="{BB0AE0B0-8A85-4058-9526-6A9D8BF9C276}"/>
    <cellStyle name="Calculation 6 27 5" xfId="53886" xr:uid="{740D672A-D1CC-42DF-B96B-5D65DDEE6BC3}"/>
    <cellStyle name="Calculation 6 27 6" xfId="47200" xr:uid="{D4F8EA1B-3A38-4AC7-B7F0-C8EE12DABDC2}"/>
    <cellStyle name="Calculation 6 28" xfId="45175" xr:uid="{C4625065-C268-4E0A-8D5E-922B4D35F769}"/>
    <cellStyle name="Calculation 6 28 2" xfId="50718" xr:uid="{471A925A-9BF7-42BC-A736-E74E711DC5DE}"/>
    <cellStyle name="Calculation 6 28 2 2" xfId="57500" xr:uid="{2CF01B26-7B66-458B-8A7D-FA8EFB6C0898}"/>
    <cellStyle name="Calculation 6 28 3" xfId="52529" xr:uid="{DD0A8F9C-94D0-4333-B58F-1925B5BB6192}"/>
    <cellStyle name="Calculation 6 28 3 2" xfId="59310" xr:uid="{8DD1814B-74EB-4CE2-B0D8-453A38131E4F}"/>
    <cellStyle name="Calculation 6 28 4" xfId="48829" xr:uid="{E9F4E445-754B-4B0D-B8EA-D4163C76438C}"/>
    <cellStyle name="Calculation 6 28 4 2" xfId="55614" xr:uid="{3DE9C4A7-0B09-461B-9B14-52D42FF96F71}"/>
    <cellStyle name="Calculation 6 28 5" xfId="53907" xr:uid="{28F479DA-5F0C-4554-8235-5B21093E3E1D}"/>
    <cellStyle name="Calculation 6 28 6" xfId="47221" xr:uid="{A02512F7-894B-4537-83DA-CB5E2951ACD4}"/>
    <cellStyle name="Calculation 6 29" xfId="45211" xr:uid="{A36768C5-5B4D-4E97-AABA-CD4489196B54}"/>
    <cellStyle name="Calculation 6 29 2" xfId="50702" xr:uid="{7B241367-69CE-4E92-91CD-A0CC21E132FF}"/>
    <cellStyle name="Calculation 6 29 2 2" xfId="57484" xr:uid="{75E910F1-4414-4A2D-876D-AF66EB9C0132}"/>
    <cellStyle name="Calculation 6 29 3" xfId="52513" xr:uid="{84323F1E-76E0-4BCF-8E37-A8928E928352}"/>
    <cellStyle name="Calculation 6 29 3 2" xfId="59294" xr:uid="{F932DA67-AB94-4E4C-A77D-842FDC0A0D16}"/>
    <cellStyle name="Calculation 6 29 4" xfId="53891" xr:uid="{5AAE6C5A-1B14-4D8A-8CEC-02DD7AF40288}"/>
    <cellStyle name="Calculation 6 29 5" xfId="47205" xr:uid="{3C115A85-EFCB-4621-AB3D-A89D7B552B32}"/>
    <cellStyle name="Calculation 6 3" xfId="397" xr:uid="{E3D9C458-ED81-4A88-8C04-850A1FF6EE8E}"/>
    <cellStyle name="Calculation 6 3 10" xfId="9266" xr:uid="{C8CC008A-8122-4D05-9DE4-E6B18B7C15FD}"/>
    <cellStyle name="Calculation 6 3 10 2" xfId="18255" xr:uid="{171D76E2-9258-4646-B82C-A4B3FD81FE69}"/>
    <cellStyle name="Calculation 6 3 10 2 2" xfId="36209" xr:uid="{4C5153B2-8301-4402-9070-15251DCA6988}"/>
    <cellStyle name="Calculation 6 3 10 3" xfId="28633" xr:uid="{48EE8FB2-6236-4718-842C-14504CF2F6A6}"/>
    <cellStyle name="Calculation 6 3 11" xfId="12321" xr:uid="{D30D8D3F-88E1-479E-86CF-5FA806A2AD9A}"/>
    <cellStyle name="Calculation 6 3 11 2" xfId="21310" xr:uid="{8E2000BB-97E4-4AA1-94D2-B6F03C2DD49B}"/>
    <cellStyle name="Calculation 6 3 11 2 2" xfId="32333" xr:uid="{78335377-34A9-4B91-9918-652DAFFD20B5}"/>
    <cellStyle name="Calculation 6 3 11 3" xfId="33623" xr:uid="{2EA7562E-AA14-4844-9ACD-1C556D747111}"/>
    <cellStyle name="Calculation 6 3 12" xfId="2403" xr:uid="{BDED1346-CF18-4C82-AA72-69962AF60326}"/>
    <cellStyle name="Calculation 6 3 12 2" xfId="32587" xr:uid="{70E9E5EB-17B2-4B70-B088-A76430F39242}"/>
    <cellStyle name="Calculation 6 3 13" xfId="13312" xr:uid="{A8E97160-31CA-44A6-A2A2-4624A4887A1C}"/>
    <cellStyle name="Calculation 6 3 13 2" xfId="34849" xr:uid="{554D863C-C731-4FF7-9ADE-9AC3ACD92EFF}"/>
    <cellStyle name="Calculation 6 3 14" xfId="24355" xr:uid="{3654011A-B82E-4F56-8227-C0CFC59E2C71}"/>
    <cellStyle name="Calculation 6 3 15" xfId="44355" xr:uid="{994562B5-B2B6-48DF-B3D7-F98EF4B0C9C7}"/>
    <cellStyle name="Calculation 6 3 16" xfId="45539" xr:uid="{47DF8161-C55B-4980-A9D9-594FF98B43FF}"/>
    <cellStyle name="Calculation 6 3 2" xfId="746" xr:uid="{357440DA-4F5F-48C2-960A-8241C60B1BEB}"/>
    <cellStyle name="Calculation 6 3 2 2" xfId="5120" xr:uid="{067B0C04-9B01-400C-BF1B-5F2479BCB742}"/>
    <cellStyle name="Calculation 6 3 2 2 2" xfId="7706" xr:uid="{51FF363A-C957-4A17-A470-42D3518B96EA}"/>
    <cellStyle name="Calculation 6 3 2 2 2 2" xfId="16695" xr:uid="{33C8ED4B-DABA-4397-8791-47A545DD4DA8}"/>
    <cellStyle name="Calculation 6 3 2 2 2 2 2" xfId="30136" xr:uid="{FF1EF9A5-8126-44A5-9B65-B20CC21112C9}"/>
    <cellStyle name="Calculation 6 3 2 2 2 3" xfId="27202" xr:uid="{1E0D523E-6D36-411C-951D-A53876F08770}"/>
    <cellStyle name="Calculation 6 3 2 2 2 4" xfId="56327" xr:uid="{D604E129-BA5A-41F5-846F-95835CC9ECF3}"/>
    <cellStyle name="Calculation 6 3 2 2 3" xfId="10343" xr:uid="{29576BC4-4965-4E31-8FEF-9724154A597C}"/>
    <cellStyle name="Calculation 6 3 2 2 3 2" xfId="19332" xr:uid="{2188D373-302C-492A-A57B-01E8054AF284}"/>
    <cellStyle name="Calculation 6 3 2 2 3 2 2" xfId="33032" xr:uid="{7C960A89-AE0D-493A-9CE5-661C9D0499EC}"/>
    <cellStyle name="Calculation 6 3 2 2 3 3" xfId="35109" xr:uid="{4469EA80-A281-450E-9452-AACCF693DB5C}"/>
    <cellStyle name="Calculation 6 3 2 2 4" xfId="14109" xr:uid="{FE7F6EA2-EE70-4A4E-B219-39FF866C17C4}"/>
    <cellStyle name="Calculation 6 3 2 2 4 2" xfId="37242" xr:uid="{6DE63B33-035D-4DA1-8DCD-BFFE93390405}"/>
    <cellStyle name="Calculation 6 3 2 2 5" xfId="22334" xr:uid="{D4E5140C-C43E-447A-9B0C-34C746252C2C}"/>
    <cellStyle name="Calculation 6 3 2 2 6" xfId="49545" xr:uid="{74A645D1-F9FE-413B-9E7C-351DC943F27D}"/>
    <cellStyle name="Calculation 6 3 2 3" xfId="3183" xr:uid="{6C774E0C-FA5A-4D8B-B2F7-1525E8EFB88B}"/>
    <cellStyle name="Calculation 6 3 2 3 2" xfId="24321" xr:uid="{49BBC15E-FF22-449B-A47A-90EAF528BCE4}"/>
    <cellStyle name="Calculation 6 3 2 3 2 2" xfId="59067" xr:uid="{9CF12C29-5846-4C87-A946-8E4473792482}"/>
    <cellStyle name="Calculation 6 3 2 3 3" xfId="52286" xr:uid="{4CC21604-49BE-4FCE-8FB8-08C532C55F96}"/>
    <cellStyle name="Calculation 6 3 2 4" xfId="37096" xr:uid="{75DA7FC2-05E7-4658-BFBD-8D8000CBBE1B}"/>
    <cellStyle name="Calculation 6 3 2 4 2" xfId="54472" xr:uid="{5BFF2609-76CE-46A2-8ABE-4D44A1A79008}"/>
    <cellStyle name="Calculation 6 3 2 4 3" xfId="47662" xr:uid="{2B408024-29EC-432F-BE0E-96E9D3833DA3}"/>
    <cellStyle name="Calculation 6 3 2 5" xfId="52920" xr:uid="{328B0713-DBB2-4747-BBB2-B3BFDE4C55EE}"/>
    <cellStyle name="Calculation 6 3 2 6" xfId="46054" xr:uid="{BFEE7684-2480-4098-B550-310A6507D9ED}"/>
    <cellStyle name="Calculation 6 3 3" xfId="1091" xr:uid="{C0DC857F-AA7D-48A2-8F66-0BC7DFAD5FBE}"/>
    <cellStyle name="Calculation 6 3 3 2" xfId="5441" xr:uid="{1A9D6196-A15B-4F5C-8FCA-0F3A96C245DA}"/>
    <cellStyle name="Calculation 6 3 3 2 2" xfId="8027" xr:uid="{BD68C5BE-D8D1-48A6-B154-6517B38CC1B2}"/>
    <cellStyle name="Calculation 6 3 3 2 2 2" xfId="17016" xr:uid="{87060E34-FED8-4F88-876D-9636EF73075B}"/>
    <cellStyle name="Calculation 6 3 3 2 2 2 2" xfId="43734" xr:uid="{0624A3D3-A66C-4F54-B1EC-373ADD12F4B3}"/>
    <cellStyle name="Calculation 6 3 3 2 2 3" xfId="34020" xr:uid="{7D196A7A-FD8F-441E-B3CC-C6799E701397}"/>
    <cellStyle name="Calculation 6 3 3 2 2 4" xfId="56735" xr:uid="{7D1036F6-7E7E-4498-B8A7-E8E1741890C6}"/>
    <cellStyle name="Calculation 6 3 3 2 3" xfId="10664" xr:uid="{CB0151D4-7D1B-47BC-B033-95750012AD0C}"/>
    <cellStyle name="Calculation 6 3 3 2 3 2" xfId="19653" xr:uid="{A737CA7E-56DF-4AEE-8C65-849433177AC6}"/>
    <cellStyle name="Calculation 6 3 3 2 3 2 2" xfId="28443" xr:uid="{271D0844-C14A-4EFF-9D5A-3EE2F9F0B836}"/>
    <cellStyle name="Calculation 6 3 3 2 3 3" xfId="38964" xr:uid="{3952B117-EEBE-49F7-A9F7-803644A33506}"/>
    <cellStyle name="Calculation 6 3 3 2 4" xfId="14430" xr:uid="{DD42219F-1F2E-4830-B4E7-688DC1409153}"/>
    <cellStyle name="Calculation 6 3 3 2 4 2" xfId="36887" xr:uid="{9F957F59-D993-470B-AA1B-01E9EC418167}"/>
    <cellStyle name="Calculation 6 3 3 2 5" xfId="30637" xr:uid="{E402657C-E877-4AF5-80D0-F35C0EC0E8D2}"/>
    <cellStyle name="Calculation 6 3 3 2 6" xfId="49953" xr:uid="{0E1221FB-D7DF-45FF-8F6E-84CAE173937D}"/>
    <cellStyle name="Calculation 6 3 3 3" xfId="3528" xr:uid="{32E0B86B-C946-4F9B-B47A-14F04DAAEAC0}"/>
    <cellStyle name="Calculation 6 3 3 3 2" xfId="34774" xr:uid="{C16BF4DB-0BD0-4B8A-BEF4-3E98FD02D1C6}"/>
    <cellStyle name="Calculation 6 3 3 3 2 2" xfId="58503" xr:uid="{E58DFD30-47BF-4EA1-8F51-5E1FDC46AF55}"/>
    <cellStyle name="Calculation 6 3 3 3 3" xfId="51722" xr:uid="{ACE91E4B-FB3A-4401-93E6-9F8F7BF3CDCB}"/>
    <cellStyle name="Calculation 6 3 3 4" xfId="31218" xr:uid="{61B1C2FB-304C-4434-AD9C-673E605D6EB7}"/>
    <cellStyle name="Calculation 6 3 3 4 2" xfId="54862" xr:uid="{CB10C59E-DAE8-44F1-9DE5-D84FED23E81E}"/>
    <cellStyle name="Calculation 6 3 3 4 3" xfId="48070" xr:uid="{C47AA88E-4FF1-4EFC-AA5E-5920628B3D20}"/>
    <cellStyle name="Calculation 6 3 3 5" xfId="53162" xr:uid="{68E66782-1C87-41BF-A0C2-943AF7D4007C}"/>
    <cellStyle name="Calculation 6 3 3 6" xfId="46456" xr:uid="{06063A22-4C79-4BA4-9B99-7E1B7DCEFA37}"/>
    <cellStyle name="Calculation 6 3 4" xfId="1435" xr:uid="{CAE4A23C-373B-43A8-8906-028105CF2FAE}"/>
    <cellStyle name="Calculation 6 3 4 2" xfId="5780" xr:uid="{6934060B-4795-4D6C-A04A-2836096F49D9}"/>
    <cellStyle name="Calculation 6 3 4 2 2" xfId="8366" xr:uid="{3305A719-C9DD-4191-A9BC-FE8F5CE53F99}"/>
    <cellStyle name="Calculation 6 3 4 2 2 2" xfId="17355" xr:uid="{8F8832F1-0912-40EC-B2C0-30A3891BFBB6}"/>
    <cellStyle name="Calculation 6 3 4 2 2 2 2" xfId="37947" xr:uid="{76304AA7-D9E0-4F09-AA41-4D853BB8F7EB}"/>
    <cellStyle name="Calculation 6 3 4 2 2 3" xfId="35577" xr:uid="{88BDF2B7-769B-4C1F-BF57-84DD893F544B}"/>
    <cellStyle name="Calculation 6 3 4 2 3" xfId="11003" xr:uid="{EAECB09C-0F26-420B-B169-D211DFD24DC5}"/>
    <cellStyle name="Calculation 6 3 4 2 3 2" xfId="19992" xr:uid="{53FAC036-0109-457F-A3BA-61CB04ED7656}"/>
    <cellStyle name="Calculation 6 3 4 2 3 2 2" xfId="41431" xr:uid="{BD2579AD-F6C9-4EFB-B873-97C3D3B3EFE3}"/>
    <cellStyle name="Calculation 6 3 4 2 3 3" xfId="31037" xr:uid="{959C128E-7430-45B8-B653-B090E6DC983F}"/>
    <cellStyle name="Calculation 6 3 4 2 4" xfId="14769" xr:uid="{813AF182-52E0-4216-92D0-7960505DA53A}"/>
    <cellStyle name="Calculation 6 3 4 2 4 2" xfId="38483" xr:uid="{6CFA35D2-8A0A-4942-A056-1369BB4AA627}"/>
    <cellStyle name="Calculation 6 3 4 2 5" xfId="26231" xr:uid="{D861001C-6C20-4126-9ABF-A8539B937363}"/>
    <cellStyle name="Calculation 6 3 4 2 6" xfId="55855" xr:uid="{80A6F2D1-9B43-4AC7-B7AC-ECFB4DB95B66}"/>
    <cellStyle name="Calculation 6 3 4 3" xfId="3872" xr:uid="{37EC5295-D001-4DDB-8B5E-7667AF7562E0}"/>
    <cellStyle name="Calculation 6 3 4 3 2" xfId="42200" xr:uid="{91368793-BA5B-4B0A-A099-4C0583457E85}"/>
    <cellStyle name="Calculation 6 3 4 4" xfId="27883" xr:uid="{F1C7CA20-C00F-40FE-A73C-6A076F60327B}"/>
    <cellStyle name="Calculation 6 3 4 5" xfId="49073" xr:uid="{D3FB7391-5E1E-4B82-8381-6F9591146243}"/>
    <cellStyle name="Calculation 6 3 5" xfId="1614" xr:uid="{65830F57-F2E6-46E7-A9F2-A95434844381}"/>
    <cellStyle name="Calculation 6 3 5 2" xfId="5956" xr:uid="{595C06FB-1783-4AD3-9FA7-3E673F2DCF23}"/>
    <cellStyle name="Calculation 6 3 5 2 2" xfId="8542" xr:uid="{D6C45616-9BDE-4AD5-B826-71D804B5F0FA}"/>
    <cellStyle name="Calculation 6 3 5 2 2 2" xfId="17531" xr:uid="{A1788232-7CB7-4831-8D7D-F9138BBE02CB}"/>
    <cellStyle name="Calculation 6 3 5 2 2 2 2" xfId="33531" xr:uid="{BA90338F-AB61-4D1B-9B85-6F3A8D95FE81}"/>
    <cellStyle name="Calculation 6 3 5 2 2 3" xfId="31162" xr:uid="{E30BC14E-6FD5-4745-A42F-20BD8F53E41F}"/>
    <cellStyle name="Calculation 6 3 5 2 3" xfId="11179" xr:uid="{27A21A97-38BB-4C5D-96D3-F544D2FAE802}"/>
    <cellStyle name="Calculation 6 3 5 2 3 2" xfId="20168" xr:uid="{3FD9E22A-6364-4ACC-972E-7F2C4F38BAD1}"/>
    <cellStyle name="Calculation 6 3 5 2 3 2 2" xfId="24720" xr:uid="{DFB9343D-3EAE-4FF7-939F-30C3FBB2E53D}"/>
    <cellStyle name="Calculation 6 3 5 2 3 3" xfId="40110" xr:uid="{A709B7B9-EDC7-4299-A273-7BB9900E7B68}"/>
    <cellStyle name="Calculation 6 3 5 2 4" xfId="14945" xr:uid="{8D205614-C892-4948-A1F2-088AF70F69D9}"/>
    <cellStyle name="Calculation 6 3 5 2 4 2" xfId="29550" xr:uid="{DA7FFB44-2AF0-408A-9F77-22B1F0301457}"/>
    <cellStyle name="Calculation 6 3 5 2 5" xfId="28240" xr:uid="{E4FAC4C3-F6D3-4EA3-A69F-27E839E64E32}"/>
    <cellStyle name="Calculation 6 3 5 2 6" xfId="58110" xr:uid="{CAECFD9A-B9DA-4F60-9BC1-77F73EF1D451}"/>
    <cellStyle name="Calculation 6 3 5 3" xfId="4051" xr:uid="{9DD397C0-3649-4A23-B5E2-4B84C4BC7725}"/>
    <cellStyle name="Calculation 6 3 5 3 2" xfId="31815" xr:uid="{0DF3729D-DAE0-4D3F-AA96-2D9C470BE484}"/>
    <cellStyle name="Calculation 6 3 5 4" xfId="25804" xr:uid="{57449A7A-79A6-41FC-97A3-AF9B4ED8209F}"/>
    <cellStyle name="Calculation 6 3 5 5" xfId="51328" xr:uid="{CB5278FF-93E2-4D9E-8720-B79329076894}"/>
    <cellStyle name="Calculation 6 3 6" xfId="2054" xr:uid="{BCFF6BEC-3AB0-4008-B040-27E9C41340F9}"/>
    <cellStyle name="Calculation 6 3 6 2" xfId="6360" xr:uid="{143E3A9F-49CB-4F89-9E20-2C7690992715}"/>
    <cellStyle name="Calculation 6 3 6 2 2" xfId="8946" xr:uid="{39EA903F-EF16-41E4-886A-DE4EB30FED85}"/>
    <cellStyle name="Calculation 6 3 6 2 2 2" xfId="17935" xr:uid="{589BEC78-F17B-4AB0-B985-545CC3C1408F}"/>
    <cellStyle name="Calculation 6 3 6 2 2 2 2" xfId="35787" xr:uid="{75A58F75-316B-4894-807F-E78FA3665466}"/>
    <cellStyle name="Calculation 6 3 6 2 2 3" xfId="26983" xr:uid="{1942FF7E-D96B-4466-84EF-40012D4FB3C7}"/>
    <cellStyle name="Calculation 6 3 6 2 3" xfId="11583" xr:uid="{47DAA377-C245-4C81-9CD7-5C9B84FE3885}"/>
    <cellStyle name="Calculation 6 3 6 2 3 2" xfId="20572" xr:uid="{AC77B5B7-F72D-4642-BD09-3FF9616517C9}"/>
    <cellStyle name="Calculation 6 3 6 2 3 2 2" xfId="33438" xr:uid="{4023081F-8485-4E48-8535-42FB294B9FFA}"/>
    <cellStyle name="Calculation 6 3 6 2 3 3" xfId="26959" xr:uid="{3BAFE23A-C35D-4DC1-8426-4D7FBF65008B}"/>
    <cellStyle name="Calculation 6 3 6 2 4" xfId="15349" xr:uid="{CBBAC768-059E-49BA-9344-898929CAC558}"/>
    <cellStyle name="Calculation 6 3 6 2 4 2" xfId="23103" xr:uid="{BB8BB657-9A1C-4A60-8D6F-717CB342B97F}"/>
    <cellStyle name="Calculation 6 3 6 2 5" xfId="33727" xr:uid="{86D524CE-C24D-444B-BBF4-F739AA158B1F}"/>
    <cellStyle name="Calculation 6 3 6 2 6" xfId="54024" xr:uid="{FC8E6DE7-8FEC-4A06-B58A-65535110DB6A}"/>
    <cellStyle name="Calculation 6 3 6 3" xfId="4491" xr:uid="{3113DB28-71F8-422D-A770-E94431599C82}"/>
    <cellStyle name="Calculation 6 3 6 3 2" xfId="24509" xr:uid="{F822F7F7-157D-489E-9D39-7934C3229373}"/>
    <cellStyle name="Calculation 6 3 6 4" xfId="40946" xr:uid="{7DC84486-21C7-4A00-84C7-5B7694A65467}"/>
    <cellStyle name="Calculation 6 3 6 5" xfId="47356" xr:uid="{BC8032B2-A8B1-4DC7-92EC-191263BB5DD5}"/>
    <cellStyle name="Calculation 6 3 7" xfId="2865" xr:uid="{BD1C691A-5677-4920-8E6E-991E29AE292E}"/>
    <cellStyle name="Calculation 6 3 7 2" xfId="7015" xr:uid="{4EC29873-525E-40B4-AF06-21FB002D1467}"/>
    <cellStyle name="Calculation 6 3 7 2 2" xfId="12143" xr:uid="{3FD2B2CE-EFB4-4004-954B-A88E087BA368}"/>
    <cellStyle name="Calculation 6 3 7 2 2 2" xfId="21132" xr:uid="{58053C7D-7255-41DA-82E0-419DCFD2568A}"/>
    <cellStyle name="Calculation 6 3 7 2 2 2 2" xfId="26145" xr:uid="{D581A1F4-7A20-4436-BA43-AB8E59F6A521}"/>
    <cellStyle name="Calculation 6 3 7 2 2 3" xfId="43359" xr:uid="{AD2C9A37-21CE-4FF4-831D-172832EF510B}"/>
    <cellStyle name="Calculation 6 3 7 2 3" xfId="12955" xr:uid="{7ED50CDA-1AC9-4BC4-9A58-E3C444992A1A}"/>
    <cellStyle name="Calculation 6 3 7 2 3 2" xfId="21944" xr:uid="{6EBEC393-B5E1-4AEB-90B8-19585741B53E}"/>
    <cellStyle name="Calculation 6 3 7 2 3 2 2" xfId="34896" xr:uid="{720FE8CF-A7FC-4F67-9FF5-CC978B955E8D}"/>
    <cellStyle name="Calculation 6 3 7 2 3 3" xfId="22127" xr:uid="{1DA0952E-06BE-4BF2-8774-9D4061019DDF}"/>
    <cellStyle name="Calculation 6 3 7 2 4" xfId="16004" xr:uid="{B1422E7C-BF8D-4F33-A35A-17A621ADFD88}"/>
    <cellStyle name="Calculation 6 3 7 2 4 2" xfId="33520" xr:uid="{2CF439B1-2FEE-4D76-8F53-A3621C332D3D}"/>
    <cellStyle name="Calculation 6 3 7 2 5" xfId="39642" xr:uid="{60F046F5-09B2-4076-B6DA-A878FC3983FC}"/>
    <cellStyle name="Calculation 6 3 7 3" xfId="9578" xr:uid="{EDF34463-1339-450B-92E1-6D3BEF024216}"/>
    <cellStyle name="Calculation 6 3 7 3 2" xfId="18567" xr:uid="{C7A6B412-50ED-49FB-B1E6-93BBD47BE53D}"/>
    <cellStyle name="Calculation 6 3 7 3 2 2" xfId="23029" xr:uid="{7C0DBF42-A4D5-4145-AE38-0F53C556820C}"/>
    <cellStyle name="Calculation 6 3 7 3 3" xfId="35884" xr:uid="{766D9A61-861C-437D-84E1-0601D3259E35}"/>
    <cellStyle name="Calculation 6 3 7 4" xfId="42252" xr:uid="{4574C70C-FE08-4AD8-AFAD-283210E28B2E}"/>
    <cellStyle name="Calculation 6 3 7 5" xfId="52657" xr:uid="{4AEFE9BC-1335-47FE-B217-FE67C1275EEE}"/>
    <cellStyle name="Calculation 6 3 8" xfId="4796" xr:uid="{86044DBC-4AE7-44CF-803B-4C15FD7C6C7F}"/>
    <cellStyle name="Calculation 6 3 8 2" xfId="7382" xr:uid="{0A3029C1-065E-4F16-AD0F-28058EC9D9D4}"/>
    <cellStyle name="Calculation 6 3 8 2 2" xfId="16371" xr:uid="{63FEAEC4-289D-4DD1-A0EA-B63066716A6A}"/>
    <cellStyle name="Calculation 6 3 8 2 2 2" xfId="32035" xr:uid="{D1B9E328-92BC-4E43-A66A-533E208B98F7}"/>
    <cellStyle name="Calculation 6 3 8 2 3" xfId="31432" xr:uid="{3A9699AA-B9FE-4EAE-A63E-A7BAB6731C6E}"/>
    <cellStyle name="Calculation 6 3 8 3" xfId="10019" xr:uid="{F1AD5C03-4571-4AC6-BA96-B8B28AC655FC}"/>
    <cellStyle name="Calculation 6 3 8 3 2" xfId="19008" xr:uid="{6CE9434D-8E38-4F4A-8EFE-7205281A9753}"/>
    <cellStyle name="Calculation 6 3 8 3 2 2" xfId="33828" xr:uid="{A46FC4F6-23BF-4D60-B481-15196717DBC3}"/>
    <cellStyle name="Calculation 6 3 8 3 3" xfId="35113" xr:uid="{E5D02486-5C5B-448D-8AA3-68BA23DB9A94}"/>
    <cellStyle name="Calculation 6 3 8 4" xfId="13785" xr:uid="{07648D92-B309-4949-A9A9-D01D68746861}"/>
    <cellStyle name="Calculation 6 3 8 4 2" xfId="29020" xr:uid="{AFCCB4BB-8A94-4730-8959-F994B1B08854}"/>
    <cellStyle name="Calculation 6 3 8 5" xfId="40853" xr:uid="{141CF5B0-EFAB-4789-81AE-54FD7F8669F6}"/>
    <cellStyle name="Calculation 6 3 9" xfId="6699" xr:uid="{0BD89434-1BE7-40D5-AB85-CD4AB96E0590}"/>
    <cellStyle name="Calculation 6 3 9 2" xfId="11903" xr:uid="{B976A02D-CD43-4476-80B0-E77FFFFFF6DC}"/>
    <cellStyle name="Calculation 6 3 9 2 2" xfId="20892" xr:uid="{80FDDC90-EBE2-4429-984F-809498B6F6AD}"/>
    <cellStyle name="Calculation 6 3 9 2 2 2" xfId="24584" xr:uid="{77EB8DE6-757D-4691-B6AA-26BD0CB50CEC}"/>
    <cellStyle name="Calculation 6 3 9 2 3" xfId="41649" xr:uid="{7475E6E7-4687-42CC-B7A0-9DA76B046AEC}"/>
    <cellStyle name="Calculation 6 3 9 3" xfId="15688" xr:uid="{D7C57B40-2E1B-408D-932C-1A4866626636}"/>
    <cellStyle name="Calculation 6 3 9 3 2" xfId="42572" xr:uid="{2EA5E214-7702-4356-8A5F-4A3EEFB67C96}"/>
    <cellStyle name="Calculation 6 3 9 4" xfId="28300" xr:uid="{38FA6777-7F59-43A2-B286-A5C8DC7B072B}"/>
    <cellStyle name="Calculation 6 30" xfId="45277" xr:uid="{D054A454-8B4C-4401-A384-8B409D1246BC}"/>
    <cellStyle name="Calculation 6 30 2" xfId="55706" xr:uid="{F4FE78F7-8352-4DD0-AE90-5FE5258A5300}"/>
    <cellStyle name="Calculation 6 30 3" xfId="48923" xr:uid="{F8533A61-0151-4963-9CF4-2213C66C2D1F}"/>
    <cellStyle name="Calculation 6 31" xfId="45179" xr:uid="{275BE002-0DA1-4863-B052-A1F5BCFD17E3}"/>
    <cellStyle name="Calculation 6 31 2" xfId="58585" xr:uid="{F4D19720-D5DF-4E44-9AD7-EEE6C904E561}"/>
    <cellStyle name="Calculation 6 31 3" xfId="51804" xr:uid="{5A8FBF00-8FB2-4C33-9B63-2ABD74D1F4D0}"/>
    <cellStyle name="Calculation 6 32" xfId="45195" xr:uid="{9A79F3C0-A031-47F7-A85D-00C952EB25F6}"/>
    <cellStyle name="Calculation 6 32 2" xfId="52602" xr:uid="{69BEE083-F217-419D-A35F-EF5D254917F2}"/>
    <cellStyle name="Calculation 6 33" xfId="45315" xr:uid="{F8261B45-445C-4D77-B967-B7BDCFA25449}"/>
    <cellStyle name="Calculation 6 34" xfId="45352" xr:uid="{F726A9A5-03EF-454C-9E50-AE508D83B708}"/>
    <cellStyle name="Calculation 6 35" xfId="45402" xr:uid="{99B73CC9-7301-487C-B5FB-60706A972FBE}"/>
    <cellStyle name="Calculation 6 36" xfId="45434" xr:uid="{0481C622-D032-4FFD-85CB-8641664DFF08}"/>
    <cellStyle name="Calculation 6 37" xfId="44131" xr:uid="{DCFEECE8-CD67-42C6-9D81-2805D6209574}"/>
    <cellStyle name="Calculation 6 38" xfId="45442" xr:uid="{329C14D8-268D-4D81-A9D5-70A886DCD38B}"/>
    <cellStyle name="Calculation 6 39" xfId="45460" xr:uid="{01D29699-91B0-4963-AB2F-81452F0B28EE}"/>
    <cellStyle name="Calculation 6 4" xfId="499" xr:uid="{D7AE2A13-FB1C-4AAA-807A-AA18EB3402DB}"/>
    <cellStyle name="Calculation 6 4 10" xfId="44388" xr:uid="{8F1C16B0-08B2-47CB-A205-5832CBD95F36}"/>
    <cellStyle name="Calculation 6 4 11" xfId="45590" xr:uid="{98D58C10-770B-45CA-B2F4-CEA63E0A0C3E}"/>
    <cellStyle name="Calculation 6 4 2" xfId="848" xr:uid="{B59D5158-F907-4AB3-BF42-AF4DAE6058F4}"/>
    <cellStyle name="Calculation 6 4 2 2" xfId="5217" xr:uid="{06A55578-4328-43AD-BB10-23A6F1BE5B2D}"/>
    <cellStyle name="Calculation 6 4 2 2 2" xfId="7803" xr:uid="{E0220FE3-D90B-4830-9730-25D0D9DA354D}"/>
    <cellStyle name="Calculation 6 4 2 2 2 2" xfId="16792" xr:uid="{744FB36D-41E2-401A-A599-9B68E81D13EA}"/>
    <cellStyle name="Calculation 6 4 2 2 2 2 2" xfId="40597" xr:uid="{0FB4C805-3727-4023-9816-64ED2443E8A5}"/>
    <cellStyle name="Calculation 6 4 2 2 2 3" xfId="22197" xr:uid="{5768E265-5624-4918-8154-4F7E21EEC1DC}"/>
    <cellStyle name="Calculation 6 4 2 2 2 4" xfId="56378" xr:uid="{AEF051A9-0CE6-4E7C-B538-4DCE61CF6DD1}"/>
    <cellStyle name="Calculation 6 4 2 2 3" xfId="10440" xr:uid="{007CA465-E3C8-4943-A615-64A7A66B82E7}"/>
    <cellStyle name="Calculation 6 4 2 2 3 2" xfId="19429" xr:uid="{3D89FC13-C662-433B-A4A5-C6277AAAA1D3}"/>
    <cellStyle name="Calculation 6 4 2 2 3 2 2" xfId="38262" xr:uid="{5A488601-E391-498B-A2E0-BB61294DA996}"/>
    <cellStyle name="Calculation 6 4 2 2 3 3" xfId="32234" xr:uid="{2B314407-5503-4F10-A372-7EFEE59414FE}"/>
    <cellStyle name="Calculation 6 4 2 2 4" xfId="14206" xr:uid="{7C0857F4-206B-455D-AC2C-D944CD05E6B2}"/>
    <cellStyle name="Calculation 6 4 2 2 4 2" xfId="23978" xr:uid="{08DCFDB6-E6B5-4E6A-84FA-96F96035EAE0}"/>
    <cellStyle name="Calculation 6 4 2 2 5" xfId="35002" xr:uid="{B86DB7A1-86BF-45BA-A981-77844C9DEC3D}"/>
    <cellStyle name="Calculation 6 4 2 2 6" xfId="49596" xr:uid="{9F4139D8-2418-4325-9C13-DCD072DF1CB3}"/>
    <cellStyle name="Calculation 6 4 2 3" xfId="3285" xr:uid="{4FCD9AC6-113E-4351-92BA-A2F997C2BAE1}"/>
    <cellStyle name="Calculation 6 4 2 3 2" xfId="33855" xr:uid="{35C5D83D-A228-4996-8382-A58EC59FCD65}"/>
    <cellStyle name="Calculation 6 4 2 3 2 2" xfId="58785" xr:uid="{8C86FCE0-47D1-4F08-B2B6-0163C0100D34}"/>
    <cellStyle name="Calculation 6 4 2 3 3" xfId="52004" xr:uid="{D23979F9-08BA-41DD-A866-F5E2DF44B9B1}"/>
    <cellStyle name="Calculation 6 4 2 4" xfId="41855" xr:uid="{E5249C6D-CDF6-473B-B66D-6A1764F3839B}"/>
    <cellStyle name="Calculation 6 4 2 4 2" xfId="54520" xr:uid="{32AD0D81-96AE-4ED9-9135-B5836A42DB53}"/>
    <cellStyle name="Calculation 6 4 2 4 3" xfId="47713" xr:uid="{3290C26D-E7BA-4958-92AB-BA8F2916C176}"/>
    <cellStyle name="Calculation 6 4 2 5" xfId="52949" xr:uid="{A3D0AEE8-41CB-44C9-9781-13D8D52EC7E6}"/>
    <cellStyle name="Calculation 6 4 2 6" xfId="46102" xr:uid="{8398155F-2E2D-448B-AF29-CFEF4BCDA352}"/>
    <cellStyle name="Calculation 6 4 3" xfId="1193" xr:uid="{0852E725-BD37-454E-982A-8E0AA5A3D4EB}"/>
    <cellStyle name="Calculation 6 4 3 2" xfId="5538" xr:uid="{E2DF652F-B46B-4275-AD20-38086A51B82D}"/>
    <cellStyle name="Calculation 6 4 3 2 2" xfId="8124" xr:uid="{1D6AE9C0-1086-4373-A6DB-AF38044C6757}"/>
    <cellStyle name="Calculation 6 4 3 2 2 2" xfId="17113" xr:uid="{4E14B60C-09D0-465C-AD6E-39F4DCE6E868}"/>
    <cellStyle name="Calculation 6 4 3 2 2 2 2" xfId="27318" xr:uid="{F647EFE6-C0F5-4F17-B85B-96275C47A31F}"/>
    <cellStyle name="Calculation 6 4 3 2 2 3" xfId="39235" xr:uid="{F08BA19B-73C4-4832-B932-93AFC1825836}"/>
    <cellStyle name="Calculation 6 4 3 2 2 4" xfId="56783" xr:uid="{E5A9B1FA-8FB7-46B5-BDE4-2CE9BD736C41}"/>
    <cellStyle name="Calculation 6 4 3 2 3" xfId="10761" xr:uid="{0E5813D4-8EB2-45AD-AD2D-77270CE388EA}"/>
    <cellStyle name="Calculation 6 4 3 2 3 2" xfId="19750" xr:uid="{62379A67-208A-478F-A5EE-EB4002AFFFE9}"/>
    <cellStyle name="Calculation 6 4 3 2 3 2 2" xfId="25852" xr:uid="{1C79D782-D378-4E37-B10D-9E2702CA7766}"/>
    <cellStyle name="Calculation 6 4 3 2 3 3" xfId="24279" xr:uid="{3C65B39E-76F9-426C-9925-E7113634C87D}"/>
    <cellStyle name="Calculation 6 4 3 2 4" xfId="14527" xr:uid="{C13B56AB-7E96-47F0-AAD0-7C4EBBA68B05}"/>
    <cellStyle name="Calculation 6 4 3 2 4 2" xfId="33224" xr:uid="{8E0AF6A6-C91D-4239-9396-D2CE61554234}"/>
    <cellStyle name="Calculation 6 4 3 2 5" xfId="39353" xr:uid="{E0D7E124-FB08-45C0-9ABA-A32B579D9A66}"/>
    <cellStyle name="Calculation 6 4 3 2 6" xfId="50001" xr:uid="{0B81E2C5-B168-42B6-BCE9-16158CF12E24}"/>
    <cellStyle name="Calculation 6 4 3 3" xfId="3630" xr:uid="{2711EC21-FC74-47EF-8CB9-7065A2D8C55B}"/>
    <cellStyle name="Calculation 6 4 3 3 2" xfId="39837" xr:uid="{D923B0D3-154C-42BC-944C-F4E1D3EBCD3C}"/>
    <cellStyle name="Calculation 6 4 3 3 2 2" xfId="57658" xr:uid="{65AE9EE9-FD2C-4FFF-847B-F158559FE88D}"/>
    <cellStyle name="Calculation 6 4 3 3 3" xfId="50876" xr:uid="{4B6B03B3-3CA0-443F-9239-0B202DC05AF5}"/>
    <cellStyle name="Calculation 6 4 3 4" xfId="31813" xr:uid="{E5402110-5E5B-4EF0-AC82-C29A026D53CB}"/>
    <cellStyle name="Calculation 6 4 3 4 2" xfId="54910" xr:uid="{6BC7584D-1E3B-4771-80C4-221020A24623}"/>
    <cellStyle name="Calculation 6 4 3 4 3" xfId="48118" xr:uid="{1E730CE8-D826-4595-A02E-E755EF6418A3}"/>
    <cellStyle name="Calculation 6 4 3 5" xfId="53210" xr:uid="{FB3D950E-D803-4A86-96A8-0B6216F7F648}"/>
    <cellStyle name="Calculation 6 4 3 6" xfId="46504" xr:uid="{86CB2FAC-6F00-4C43-9B3E-392B46C81768}"/>
    <cellStyle name="Calculation 6 4 4" xfId="1537" xr:uid="{D6951822-057A-48F6-942B-D3CD4246F4B8}"/>
    <cellStyle name="Calculation 6 4 4 2" xfId="5882" xr:uid="{976E0072-2BF1-4969-869A-6848201B9EB0}"/>
    <cellStyle name="Calculation 6 4 4 2 2" xfId="8468" xr:uid="{1DD409E4-6AD9-47B7-A40D-5F98F77E5E03}"/>
    <cellStyle name="Calculation 6 4 4 2 2 2" xfId="17457" xr:uid="{4EEC6ABB-CECC-4F81-B7C7-FDED3DBDE145}"/>
    <cellStyle name="Calculation 6 4 4 2 2 2 2" xfId="38533" xr:uid="{47C945E0-853C-4778-8B75-63B78E72A7EE}"/>
    <cellStyle name="Calculation 6 4 4 2 2 3" xfId="27311" xr:uid="{1E2285B6-A3E4-456E-86AE-6D61110A4AEF}"/>
    <cellStyle name="Calculation 6 4 4 2 3" xfId="11105" xr:uid="{EDF4C99D-2517-43AB-B4A7-CF47B944E30B}"/>
    <cellStyle name="Calculation 6 4 4 2 3 2" xfId="20094" xr:uid="{175B9806-262A-4387-A055-F5F4F52B42DE}"/>
    <cellStyle name="Calculation 6 4 4 2 3 2 2" xfId="41809" xr:uid="{2A80CB7B-56A3-4619-A951-77C3ADA2D2E3}"/>
    <cellStyle name="Calculation 6 4 4 2 3 3" xfId="24256" xr:uid="{D1DAADD0-4ACA-4251-98BF-93C6E85CEC04}"/>
    <cellStyle name="Calculation 6 4 4 2 4" xfId="14871" xr:uid="{91DD9891-D1E1-472B-88A4-279EEB092628}"/>
    <cellStyle name="Calculation 6 4 4 2 4 2" xfId="27998" xr:uid="{002E07C5-9124-4E10-8C2D-A49C47DE99B6}"/>
    <cellStyle name="Calculation 6 4 4 2 5" xfId="27698" xr:uid="{64CB8674-4575-4BD2-A2B6-71E5F4CF8438}"/>
    <cellStyle name="Calculation 6 4 4 2 6" xfId="55906" xr:uid="{06129214-96BA-419D-8440-B37F09ECFA41}"/>
    <cellStyle name="Calculation 6 4 4 3" xfId="3974" xr:uid="{1CDEB436-8B6E-4283-B6AA-DED7840D8E6E}"/>
    <cellStyle name="Calculation 6 4 4 3 2" xfId="31278" xr:uid="{7F31D03A-98A0-4391-A1F9-E20CF6DC2F92}"/>
    <cellStyle name="Calculation 6 4 4 4" xfId="35919" xr:uid="{D4F77395-69A9-477F-B225-0FF2D34DD7FF}"/>
    <cellStyle name="Calculation 6 4 4 5" xfId="49124" xr:uid="{23C2B5B1-6F96-469C-9F9D-72DAA8E4C906}"/>
    <cellStyle name="Calculation 6 4 5" xfId="1849" xr:uid="{8D386740-11BB-411D-87CE-00138AF0205C}"/>
    <cellStyle name="Calculation 6 4 5 2" xfId="6165" xr:uid="{72D48D5F-5916-44DA-80D1-17A88DBBC702}"/>
    <cellStyle name="Calculation 6 4 5 2 2" xfId="8751" xr:uid="{D129D782-36AF-4DEC-B08C-C48194066810}"/>
    <cellStyle name="Calculation 6 4 5 2 2 2" xfId="17740" xr:uid="{53C20284-C91F-4D3C-B9BE-630F21AD54D7}"/>
    <cellStyle name="Calculation 6 4 5 2 2 2 2" xfId="24845" xr:uid="{ACD4B19E-224B-468B-BC6A-5DB200DA4999}"/>
    <cellStyle name="Calculation 6 4 5 2 2 3" xfId="33898" xr:uid="{6D08D077-E397-4574-9195-DC81DC2B752F}"/>
    <cellStyle name="Calculation 6 4 5 2 3" xfId="11388" xr:uid="{E4D88D97-8F96-49B3-B2C9-254A6F874E12}"/>
    <cellStyle name="Calculation 6 4 5 2 3 2" xfId="20377" xr:uid="{84463F3A-E59E-48C7-9F77-E92DCCC15165}"/>
    <cellStyle name="Calculation 6 4 5 2 3 2 2" xfId="28353" xr:uid="{A693FC33-33F9-4039-85B8-DB76D6F55B86}"/>
    <cellStyle name="Calculation 6 4 5 2 3 3" xfId="40454" xr:uid="{7FE4CC34-C634-423E-8146-936C3ACE4519}"/>
    <cellStyle name="Calculation 6 4 5 2 4" xfId="15154" xr:uid="{117EB1EB-3AFA-4EC7-98E0-D4900CD7AE34}"/>
    <cellStyle name="Calculation 6 4 5 2 4 2" xfId="36334" xr:uid="{6D581882-D8F0-4FEF-AC07-5099DE508A20}"/>
    <cellStyle name="Calculation 6 4 5 2 5" xfId="37934" xr:uid="{C7E7F13C-32BE-47EC-ABEE-175CD2F1A737}"/>
    <cellStyle name="Calculation 6 4 5 2 6" xfId="57685" xr:uid="{8A963785-10DB-41EE-BB7D-E702CCFABE13}"/>
    <cellStyle name="Calculation 6 4 5 3" xfId="4286" xr:uid="{A9DB2A52-0AAD-4DFD-9101-7BA9543AA556}"/>
    <cellStyle name="Calculation 6 4 5 3 2" xfId="39654" xr:uid="{0BEBBF08-2657-4538-A4C9-E778D3F5E184}"/>
    <cellStyle name="Calculation 6 4 5 4" xfId="37901" xr:uid="{76434F22-5A1C-4944-BAA4-BEE5A8344677}"/>
    <cellStyle name="Calculation 6 4 5 5" xfId="50903" xr:uid="{0338C2F4-2A58-4B00-B571-97F909D1023F}"/>
    <cellStyle name="Calculation 6 4 6" xfId="2156" xr:uid="{6F315E0A-F0DF-4B8B-972C-7C37FCD367B5}"/>
    <cellStyle name="Calculation 6 4 6 2" xfId="6457" xr:uid="{36607BBC-AA7B-4519-8EDB-D12EFCAABFD3}"/>
    <cellStyle name="Calculation 6 4 6 2 2" xfId="9043" xr:uid="{ADABBFD5-EB83-4049-99E0-44C742680970}"/>
    <cellStyle name="Calculation 6 4 6 2 2 2" xfId="18032" xr:uid="{B94A863C-54D0-47D3-BCDD-4D8DA0A1F2FE}"/>
    <cellStyle name="Calculation 6 4 6 2 2 2 2" xfId="30911" xr:uid="{F933E8DB-29BA-4752-939D-D056FD76BB12}"/>
    <cellStyle name="Calculation 6 4 6 2 2 3" xfId="43154" xr:uid="{9995F151-0263-46F4-8398-84511736084F}"/>
    <cellStyle name="Calculation 6 4 6 2 3" xfId="11680" xr:uid="{80E9934C-64DC-465F-8168-4D5638842AAB}"/>
    <cellStyle name="Calculation 6 4 6 2 3 2" xfId="20669" xr:uid="{4BCE3792-42E7-40ED-8099-51A3313E7FFC}"/>
    <cellStyle name="Calculation 6 4 6 2 3 2 2" xfId="27435" xr:uid="{C37CD67A-12C4-453E-B24E-DAA348466B2D}"/>
    <cellStyle name="Calculation 6 4 6 2 3 3" xfId="22542" xr:uid="{591D8534-F435-49D6-BBB4-68F87E822552}"/>
    <cellStyle name="Calculation 6 4 6 2 4" xfId="15446" xr:uid="{F243A6EB-F555-4EBA-9E33-41CB404FE5D6}"/>
    <cellStyle name="Calculation 6 4 6 2 4 2" xfId="31424" xr:uid="{4D43D93B-2598-4CC7-948F-0E77708FCC9E}"/>
    <cellStyle name="Calculation 6 4 6 2 5" xfId="33468" xr:uid="{9AB2E1B2-0786-4F12-8587-EA0571C7AEB7}"/>
    <cellStyle name="Calculation 6 4 6 2 6" xfId="54072" xr:uid="{6B40D9A2-C2DE-482D-84DD-A2AC52AEB611}"/>
    <cellStyle name="Calculation 6 4 6 3" xfId="4593" xr:uid="{8B3A53AF-0D94-48F9-B16D-F6F962F90AF4}"/>
    <cellStyle name="Calculation 6 4 6 3 2" xfId="44011" xr:uid="{8C8D7797-444C-4934-A6FA-DBAD68ED05C5}"/>
    <cellStyle name="Calculation 6 4 6 4" xfId="35546" xr:uid="{9E3AC69D-F401-476C-8AFF-410DD243269B}"/>
    <cellStyle name="Calculation 6 4 6 5" xfId="47395" xr:uid="{B456DD17-5F20-48C3-BC92-85C732BB16F0}"/>
    <cellStyle name="Calculation 6 4 7" xfId="4893" xr:uid="{899D0E68-AA07-4E2E-AA0B-4E662CC155AB}"/>
    <cellStyle name="Calculation 6 4 7 2" xfId="7479" xr:uid="{9EBE1ADF-981C-46CE-83F3-C41AC8D2138A}"/>
    <cellStyle name="Calculation 6 4 7 2 2" xfId="16468" xr:uid="{1D664C1F-2CE6-4B60-B039-090D417132B9}"/>
    <cellStyle name="Calculation 6 4 7 2 2 2" xfId="36629" xr:uid="{A70849BA-1837-41DA-8EA5-4B8B94C4B623}"/>
    <cellStyle name="Calculation 6 4 7 2 3" xfId="42713" xr:uid="{0023C5AD-51C9-4299-BDC3-2BE19A36654D}"/>
    <cellStyle name="Calculation 6 4 7 3" xfId="10116" xr:uid="{07CDFB43-99BC-4713-B31B-66AA872627AC}"/>
    <cellStyle name="Calculation 6 4 7 3 2" xfId="19105" xr:uid="{3273F303-7014-483A-915F-95AA8E55270D}"/>
    <cellStyle name="Calculation 6 4 7 3 2 2" xfId="26831" xr:uid="{740D6BDF-0B9A-4635-AD52-3A286ED43051}"/>
    <cellStyle name="Calculation 6 4 7 3 3" xfId="32230" xr:uid="{EB777EBB-7024-4D85-8852-80DBED6B6D74}"/>
    <cellStyle name="Calculation 6 4 7 4" xfId="13882" xr:uid="{59E3AD46-14E4-4472-96D9-DEE6D15F968B}"/>
    <cellStyle name="Calculation 6 4 7 4 2" xfId="28761" xr:uid="{650A1811-903D-4D31-AB0D-8F2BE7147BD2}"/>
    <cellStyle name="Calculation 6 4 7 5" xfId="29952" xr:uid="{62F2FD14-68ED-4946-B2ED-DD249A4C6F2E}"/>
    <cellStyle name="Calculation 6 4 7 6" xfId="52686" xr:uid="{F61CD659-3BA2-4751-A35E-D7AAA0F6D59E}"/>
    <cellStyle name="Calculation 6 4 8" xfId="2505" xr:uid="{10E69EAB-E9D7-458B-80E1-4B3FB294C47D}"/>
    <cellStyle name="Calculation 6 4 8 2" xfId="33440" xr:uid="{C6CEAF97-B1FC-4E82-A954-5662C127BCA2}"/>
    <cellStyle name="Calculation 6 4 9" xfId="24899" xr:uid="{90838BCF-93D4-4413-8867-90BE87D0A62C}"/>
    <cellStyle name="Calculation 6 5" xfId="259" xr:uid="{51C3EF19-F319-4C61-9236-D0CA9F5DAB58}"/>
    <cellStyle name="Calculation 6 5 2" xfId="4671" xr:uid="{210458CB-7BB7-4070-9C51-14F7A2F975A3}"/>
    <cellStyle name="Calculation 6 5 2 2" xfId="7257" xr:uid="{D1A9763C-CACF-4C1F-A094-68A8CCD94D62}"/>
    <cellStyle name="Calculation 6 5 2 2 2" xfId="16246" xr:uid="{FDFDF4BA-9FC2-444A-8DA3-7756A21B4FE6}"/>
    <cellStyle name="Calculation 6 5 2 2 2 2" xfId="40780" xr:uid="{1623279D-B094-4AC5-A091-CAB16285EA59}"/>
    <cellStyle name="Calculation 6 5 2 2 2 3" xfId="56405" xr:uid="{E65F050B-8F3E-4D4A-941A-3A4103D882DF}"/>
    <cellStyle name="Calculation 6 5 2 2 3" xfId="22871" xr:uid="{36C0A89B-5D31-4961-95A3-24DC4D75B3D3}"/>
    <cellStyle name="Calculation 6 5 2 2 4" xfId="49623" xr:uid="{D0013523-DE72-4F90-9632-5541C1C74BE0}"/>
    <cellStyle name="Calculation 6 5 2 3" xfId="9894" xr:uid="{E9247800-4E20-49F2-87FC-0954DF89DC4A}"/>
    <cellStyle name="Calculation 6 5 2 3 2" xfId="18883" xr:uid="{AF38CCAC-1D17-4938-8121-FEE993067E8E}"/>
    <cellStyle name="Calculation 6 5 2 3 2 2" xfId="37651" xr:uid="{BF3D1883-EB35-4974-9072-520437B0AFE8}"/>
    <cellStyle name="Calculation 6 5 2 3 2 3" xfId="57659" xr:uid="{3B153CD2-0E03-480F-8980-E033E62C7A02}"/>
    <cellStyle name="Calculation 6 5 2 3 3" xfId="39961" xr:uid="{A27E68F8-B83F-498B-970F-1F8376282291}"/>
    <cellStyle name="Calculation 6 5 2 3 4" xfId="50877" xr:uid="{5AFCFAF9-ECD9-4FF4-91BB-19CBFDE3328D}"/>
    <cellStyle name="Calculation 6 5 2 4" xfId="13660" xr:uid="{200C346D-ABAC-4E56-9DD1-8D749E12C4C9}"/>
    <cellStyle name="Calculation 6 5 2 4 2" xfId="22968" xr:uid="{D7C81D9C-72E9-4BEF-86DF-7C38CD053711}"/>
    <cellStyle name="Calculation 6 5 2 4 2 2" xfId="54547" xr:uid="{A1290B09-74CD-4FA8-9E84-2E5F9E795870}"/>
    <cellStyle name="Calculation 6 5 2 4 3" xfId="47740" xr:uid="{E01465DA-C3D1-40BF-8F01-0B69C96BF62A}"/>
    <cellStyle name="Calculation 6 5 2 5" xfId="23682" xr:uid="{095B0378-BD2C-40FB-8750-8FA8B98E05BE}"/>
    <cellStyle name="Calculation 6 5 2 5 2" xfId="52964" xr:uid="{C88358BF-667C-4DFF-A083-4EDC20CCC6C3}"/>
    <cellStyle name="Calculation 6 5 2 6" xfId="46129" xr:uid="{10C1F43C-43B2-4D8F-B760-6CE3C43ADFBC}"/>
    <cellStyle name="Calculation 6 5 3" xfId="2727" xr:uid="{BB7D87DF-86B6-421F-B3F7-7F1D53A39B3C}"/>
    <cellStyle name="Calculation 6 5 3 2" xfId="36431" xr:uid="{9B7D9F22-5E56-4D29-A9EA-E35899E31CAC}"/>
    <cellStyle name="Calculation 6 5 3 2 2" xfId="56810" xr:uid="{9F68C24D-51B9-463E-8EBA-7DFDA448D068}"/>
    <cellStyle name="Calculation 6 5 3 2 3" xfId="50028" xr:uid="{3DC2FA1A-AFE2-4381-BF24-09527B6C1B11}"/>
    <cellStyle name="Calculation 6 5 3 3" xfId="51422" xr:uid="{052E0201-350A-4DF9-8083-80A3853C3711}"/>
    <cellStyle name="Calculation 6 5 3 3 2" xfId="58204" xr:uid="{7A855DDA-0979-4250-BB6D-2FDCAC255A3E}"/>
    <cellStyle name="Calculation 6 5 3 4" xfId="48145" xr:uid="{28BE1581-71B8-496D-BE8F-8D19B61E3752}"/>
    <cellStyle name="Calculation 6 5 3 4 2" xfId="54937" xr:uid="{B273EC7D-129D-4128-8E28-D539418E924E}"/>
    <cellStyle name="Calculation 6 5 3 5" xfId="53237" xr:uid="{27C5EAA6-8479-4D76-A1A0-1AB4C1FF33CE}"/>
    <cellStyle name="Calculation 6 5 3 6" xfId="46531" xr:uid="{BFC8429D-E05D-4D2C-8777-1BBAF6730F79}"/>
    <cellStyle name="Calculation 6 5 4" xfId="35668" xr:uid="{69369F21-C50E-4EF2-80A4-DE97FD434714}"/>
    <cellStyle name="Calculation 6 5 4 2" xfId="55933" xr:uid="{9D3ECF61-1AEC-4F45-A798-1720A5592F9E}"/>
    <cellStyle name="Calculation 6 5 4 3" xfId="49151" xr:uid="{E089A728-624A-49DA-8555-9A01ADEC57FD}"/>
    <cellStyle name="Calculation 6 5 5" xfId="44399" xr:uid="{505AAC15-D767-4E9D-86FB-B3F9385EA37A}"/>
    <cellStyle name="Calculation 6 5 5 2" xfId="58247" xr:uid="{20ED57BB-18A9-43D7-9D19-B106F2C158E3}"/>
    <cellStyle name="Calculation 6 5 5 3" xfId="51465" xr:uid="{6410BAA8-2C38-4248-8E91-62C9525FF4F6}"/>
    <cellStyle name="Calculation 6 5 6" xfId="45617" xr:uid="{DC8EAA41-F87D-4946-9872-FBAA5F4CB5BF}"/>
    <cellStyle name="Calculation 6 5 6 2" xfId="54099" xr:uid="{A07A2F13-5DA7-4FDB-886D-87D5BAD7CA52}"/>
    <cellStyle name="Calculation 6 5 7" xfId="52701" xr:uid="{A9B81655-B093-445F-AA2C-6290F03C1EE2}"/>
    <cellStyle name="Calculation 6 6" xfId="608" xr:uid="{E356B1C1-463E-4220-A33B-A5F21458DB10}"/>
    <cellStyle name="Calculation 6 6 2" xfId="4995" xr:uid="{A0D2AD89-2F24-4F22-A948-2EB2B2420841}"/>
    <cellStyle name="Calculation 6 6 2 2" xfId="7581" xr:uid="{AE72C468-AB77-4E89-AA99-630ED1873D97}"/>
    <cellStyle name="Calculation 6 6 2 2 2" xfId="16570" xr:uid="{F4C2A96C-E8A8-4AE0-942C-FA3D5FC0A171}"/>
    <cellStyle name="Calculation 6 6 2 2 2 2" xfId="43287" xr:uid="{1C668E80-82F5-4659-A4D1-E0B7989AA606}"/>
    <cellStyle name="Calculation 6 6 2 2 2 3" xfId="56441" xr:uid="{BD344BA3-DBD7-4980-9C1B-65D0F77824DC}"/>
    <cellStyle name="Calculation 6 6 2 2 3" xfId="28195" xr:uid="{58BA904A-30E1-4D1D-8950-EF85F892F980}"/>
    <cellStyle name="Calculation 6 6 2 2 4" xfId="49659" xr:uid="{3F18F9A3-927E-4055-ADD1-6E3F454C5A78}"/>
    <cellStyle name="Calculation 6 6 2 3" xfId="10218" xr:uid="{2D2FCDE9-97F6-4872-B550-ADAE4CB457CC}"/>
    <cellStyle name="Calculation 6 6 2 3 2" xfId="19207" xr:uid="{71059897-9F5B-432A-A654-CE6B4562BB37}"/>
    <cellStyle name="Calculation 6 6 2 3 2 2" xfId="26346" xr:uid="{1AEAAA07-AA72-4247-8DE4-90B478E11046}"/>
    <cellStyle name="Calculation 6 6 2 3 2 3" xfId="58057" xr:uid="{4CD63A9C-3B2F-482C-B098-407BBCA1289E}"/>
    <cellStyle name="Calculation 6 6 2 3 3" xfId="22643" xr:uid="{95745C9B-F579-4393-8A72-9A3CDD2BF54B}"/>
    <cellStyle name="Calculation 6 6 2 3 4" xfId="51275" xr:uid="{D98D607A-2936-4809-8F66-123BA51EAB48}"/>
    <cellStyle name="Calculation 6 6 2 4" xfId="13984" xr:uid="{BD1CDD50-7787-4EAD-9228-FE0137D53114}"/>
    <cellStyle name="Calculation 6 6 2 4 2" xfId="42432" xr:uid="{93C30E66-C662-4D25-B601-FAC92A38FBF5}"/>
    <cellStyle name="Calculation 6 6 2 4 2 2" xfId="54580" xr:uid="{F5721D00-580E-47D5-AEC8-510D06DA560F}"/>
    <cellStyle name="Calculation 6 6 2 4 3" xfId="47776" xr:uid="{72B1B7A0-09ED-465B-8BF5-27C365B21CDB}"/>
    <cellStyle name="Calculation 6 6 2 5" xfId="33251" xr:uid="{8681F364-C784-45E6-83D5-DEA553E5C90D}"/>
    <cellStyle name="Calculation 6 6 2 5 2" xfId="52983" xr:uid="{123D9032-E428-433A-A135-0FB6FC33C88D}"/>
    <cellStyle name="Calculation 6 6 2 6" xfId="46162" xr:uid="{39B0CEFA-9FE5-4249-AEB7-3A055BCABC1E}"/>
    <cellStyle name="Calculation 6 6 3" xfId="3045" xr:uid="{FA0494CE-F04F-4A3A-9B93-7E2DD7B14CFE}"/>
    <cellStyle name="Calculation 6 6 3 2" xfId="37920" xr:uid="{227C7339-6733-4D4E-91E3-CD9D802EB826}"/>
    <cellStyle name="Calculation 6 6 3 2 2" xfId="56843" xr:uid="{A0F0EAFD-727B-4ADF-AB2B-0D7FB61DA7DB}"/>
    <cellStyle name="Calculation 6 6 3 2 3" xfId="50061" xr:uid="{06AF9716-B00F-47F9-B87C-8ECC618C3E31}"/>
    <cellStyle name="Calculation 6 6 3 3" xfId="51494" xr:uid="{43F57345-E0C2-4158-8F02-C21BC70716ED}"/>
    <cellStyle name="Calculation 6 6 3 3 2" xfId="58276" xr:uid="{D3149B74-02E7-4EBF-911F-9E39CB107AA3}"/>
    <cellStyle name="Calculation 6 6 3 4" xfId="48178" xr:uid="{759D13BC-ADFA-4623-A8C1-B071E11438C4}"/>
    <cellStyle name="Calculation 6 6 3 4 2" xfId="54970" xr:uid="{5B549C37-676C-4119-8619-57707182D561}"/>
    <cellStyle name="Calculation 6 6 3 5" xfId="53270" xr:uid="{35DD45FF-333F-490C-804B-F758CD4D41AE}"/>
    <cellStyle name="Calculation 6 6 3 6" xfId="46564" xr:uid="{6C8ADF46-08F7-4303-97CE-311637E82D11}"/>
    <cellStyle name="Calculation 6 6 4" xfId="23645" xr:uid="{C9D7D0BA-7B72-44D8-9549-C89061551648}"/>
    <cellStyle name="Calculation 6 6 4 2" xfId="55969" xr:uid="{61DEECA5-63F9-477F-A097-6AC7A49C1C1F}"/>
    <cellStyle name="Calculation 6 6 4 3" xfId="49187" xr:uid="{C8BC2349-5827-4A37-84AD-97743678566F}"/>
    <cellStyle name="Calculation 6 6 5" xfId="44453" xr:uid="{989D6269-92EF-448A-B605-4671A94CBD93}"/>
    <cellStyle name="Calculation 6 6 5 2" xfId="57977" xr:uid="{29D8DB9E-C4EE-4D97-8BE6-EF69FE228B29}"/>
    <cellStyle name="Calculation 6 6 5 3" xfId="51195" xr:uid="{1882C860-C2D5-44EC-A415-603CC3259A21}"/>
    <cellStyle name="Calculation 6 6 6" xfId="45653" xr:uid="{4DE9337D-B715-4B73-9B84-869CBF244C88}"/>
    <cellStyle name="Calculation 6 6 6 2" xfId="54132" xr:uid="{6C858DEB-5561-4267-9B0F-51039D46F1B8}"/>
    <cellStyle name="Calculation 6 6 7" xfId="52720" xr:uid="{AF32CF2E-D2A5-43D6-9657-CE347DDEB26D}"/>
    <cellStyle name="Calculation 6 7" xfId="953" xr:uid="{4BF21B95-A224-4BB9-B6A0-45B469FAF3E9}"/>
    <cellStyle name="Calculation 6 7 2" xfId="5316" xr:uid="{96581ECE-A932-465D-99DC-1D4FEF095827}"/>
    <cellStyle name="Calculation 6 7 2 2" xfId="7902" xr:uid="{15BDBC3A-AB56-4DB6-8B80-F6FE4AE214A8}"/>
    <cellStyle name="Calculation 6 7 2 2 2" xfId="16891" xr:uid="{F9D4F60C-1EDA-48D4-ACCF-B478C99821D3}"/>
    <cellStyle name="Calculation 6 7 2 2 2 2" xfId="26406" xr:uid="{AE8D3C60-B465-4EA0-8E3C-F454A81F07C6}"/>
    <cellStyle name="Calculation 6 7 2 2 2 3" xfId="56477" xr:uid="{B3FC3036-A692-41EF-BA7A-51DAAEC33427}"/>
    <cellStyle name="Calculation 6 7 2 2 3" xfId="26113" xr:uid="{71EA4FE9-6012-4BB8-BDEF-17D8D509EDC0}"/>
    <cellStyle name="Calculation 6 7 2 2 4" xfId="49695" xr:uid="{7D4B69CB-9D6F-4F1A-A161-C1EBEA037195}"/>
    <cellStyle name="Calculation 6 7 2 3" xfId="10539" xr:uid="{F4518A00-9451-41FB-BE5B-CFDDD0080023}"/>
    <cellStyle name="Calculation 6 7 2 3 2" xfId="19528" xr:uid="{789D543A-4325-412A-A183-079422D3B41D}"/>
    <cellStyle name="Calculation 6 7 2 3 2 2" xfId="31985" xr:uid="{C9CB4139-7530-4BFA-9B7B-DBC92F109813}"/>
    <cellStyle name="Calculation 6 7 2 3 2 3" xfId="58384" xr:uid="{5A8FDA00-406B-4DD3-A80E-CE4AEAC3BF20}"/>
    <cellStyle name="Calculation 6 7 2 3 3" xfId="43874" xr:uid="{FDEAAA89-E265-4261-BB03-92D0C69367D8}"/>
    <cellStyle name="Calculation 6 7 2 3 4" xfId="51603" xr:uid="{4484B335-651B-432B-BB17-91D4BD460CC2}"/>
    <cellStyle name="Calculation 6 7 2 4" xfId="14305" xr:uid="{E1E1D33B-865A-43BB-97F2-BD19718126D0}"/>
    <cellStyle name="Calculation 6 7 2 4 2" xfId="40914" xr:uid="{D2BF0C26-FCA4-4A42-B7C7-62A7DE23E8C4}"/>
    <cellStyle name="Calculation 6 7 2 4 2 2" xfId="54616" xr:uid="{A683AB6C-032E-4F45-A4B7-D17BF9560696}"/>
    <cellStyle name="Calculation 6 7 2 4 3" xfId="47812" xr:uid="{EE64A2BF-F0B4-465C-BD36-34A77D06C60A}"/>
    <cellStyle name="Calculation 6 7 2 5" xfId="23226" xr:uid="{3309544A-799C-497A-AA2F-37C7EB05DC62}"/>
    <cellStyle name="Calculation 6 7 2 5 2" xfId="53004" xr:uid="{CEBC9024-ACF6-45F3-A614-4DA64FA8E3F2}"/>
    <cellStyle name="Calculation 6 7 2 6" xfId="46198" xr:uid="{8329BEB0-0AD9-4C13-8D10-AE613834C235}"/>
    <cellStyle name="Calculation 6 7 3" xfId="3390" xr:uid="{F8DDA72A-79AF-4A63-9521-291F7D92FBDF}"/>
    <cellStyle name="Calculation 6 7 3 2" xfId="42948" xr:uid="{1CC86988-2CC1-46B0-BB31-21EAE8BC5241}"/>
    <cellStyle name="Calculation 6 7 3 2 2" xfId="56879" xr:uid="{04AFE06D-AF3B-4B57-896A-9D5CEF2529A6}"/>
    <cellStyle name="Calculation 6 7 3 2 3" xfId="50097" xr:uid="{1FD2F471-59C5-4B02-8808-D80C7BA5EBBE}"/>
    <cellStyle name="Calculation 6 7 3 3" xfId="51869" xr:uid="{295FEE36-E3FF-455C-9F20-08C4FCFD43B6}"/>
    <cellStyle name="Calculation 6 7 3 3 2" xfId="58650" xr:uid="{AD083B08-26BA-47F9-B274-76E51C10D4C4}"/>
    <cellStyle name="Calculation 6 7 3 4" xfId="48214" xr:uid="{227D8231-A6FE-459F-8575-A62DC5C322BC}"/>
    <cellStyle name="Calculation 6 7 3 4 2" xfId="55006" xr:uid="{A1D010DF-7418-45A9-97C8-C01744F29248}"/>
    <cellStyle name="Calculation 6 7 3 5" xfId="53306" xr:uid="{93A2E2F0-DC3D-4D94-B671-B331CF36958B}"/>
    <cellStyle name="Calculation 6 7 3 6" xfId="46600" xr:uid="{84D57D2A-44F1-4FC5-A888-E4C83F250C27}"/>
    <cellStyle name="Calculation 6 7 4" xfId="25356" xr:uid="{18A2520F-25AC-4694-9783-818EE06B8676}"/>
    <cellStyle name="Calculation 6 7 4 2" xfId="56005" xr:uid="{CF34EA12-3876-4717-9422-F4AB8D88E534}"/>
    <cellStyle name="Calculation 6 7 4 3" xfId="49223" xr:uid="{DEE8A6F0-0B68-4B00-A28B-8A3D35C385AE}"/>
    <cellStyle name="Calculation 6 7 5" xfId="44408" xr:uid="{C61E30B5-4529-4D3A-8ACD-85100C19CB60}"/>
    <cellStyle name="Calculation 6 7 5 2" xfId="58648" xr:uid="{A0863D31-37D9-495A-97BD-29203EE0CF95}"/>
    <cellStyle name="Calculation 6 7 5 3" xfId="51867" xr:uid="{7D49F7DA-04EC-4243-9532-6CFA1B809AE1}"/>
    <cellStyle name="Calculation 6 7 6" xfId="45689" xr:uid="{5F30F3E3-BBC7-440C-BB57-D3BDF698CE85}"/>
    <cellStyle name="Calculation 6 7 6 2" xfId="54168" xr:uid="{D9C4C9F7-149B-40F2-999B-A985942774C4}"/>
    <cellStyle name="Calculation 6 7 7" xfId="52741" xr:uid="{BDAB27C6-1E0D-46B2-B82B-A9B2EF3BE04A}"/>
    <cellStyle name="Calculation 6 8" xfId="1297" xr:uid="{F358ADDB-E08E-4667-9263-246A7F11AD7B}"/>
    <cellStyle name="Calculation 6 8 2" xfId="5642" xr:uid="{C1A4F67B-7281-4493-AF94-28076FD85AE0}"/>
    <cellStyle name="Calculation 6 8 2 2" xfId="8228" xr:uid="{C02FD515-6566-4AB5-BEDC-4C005E608BBC}"/>
    <cellStyle name="Calculation 6 8 2 2 2" xfId="17217" xr:uid="{B23FD11D-7631-444D-B207-29FF19186EC4}"/>
    <cellStyle name="Calculation 6 8 2 2 2 2" xfId="22235" xr:uid="{4AF83639-B637-4215-90A8-2519E86476AF}"/>
    <cellStyle name="Calculation 6 8 2 2 2 3" xfId="56524" xr:uid="{9C0531B3-179B-48AD-97AF-540898B91F7D}"/>
    <cellStyle name="Calculation 6 8 2 2 3" xfId="40306" xr:uid="{73F9C701-AA6F-41EF-A4EB-1163E0137E8A}"/>
    <cellStyle name="Calculation 6 8 2 2 4" xfId="49742" xr:uid="{6B272FBC-C84A-4914-B00C-0563E7E1109C}"/>
    <cellStyle name="Calculation 6 8 2 3" xfId="10865" xr:uid="{4D3CAE7B-A632-4EE3-9905-1121389AFDFB}"/>
    <cellStyle name="Calculation 6 8 2 3 2" xfId="19854" xr:uid="{EF9B32B2-E816-4F2E-ADD8-01B9F9753B69}"/>
    <cellStyle name="Calculation 6 8 2 3 2 2" xfId="23373" xr:uid="{775C5395-D897-4227-B57B-E1486B235FD7}"/>
    <cellStyle name="Calculation 6 8 2 3 2 3" xfId="58252" xr:uid="{C0CC3BE0-3012-4E80-8AF1-A207ED5855C8}"/>
    <cellStyle name="Calculation 6 8 2 3 3" xfId="35376" xr:uid="{DEE0D8FF-D5CB-49A6-8E74-E882A8909E63}"/>
    <cellStyle name="Calculation 6 8 2 3 4" xfId="51470" xr:uid="{CC88F787-02FB-4577-93F6-119D00878B7A}"/>
    <cellStyle name="Calculation 6 8 2 4" xfId="14631" xr:uid="{DF11C335-C725-495D-AB16-D344E17FAD80}"/>
    <cellStyle name="Calculation 6 8 2 4 2" xfId="39525" xr:uid="{6295B13F-6A39-49E7-965A-C31FB4BC355C}"/>
    <cellStyle name="Calculation 6 8 2 4 2 2" xfId="54660" xr:uid="{6B4B4A78-5DF2-4D53-B7B0-5CCB7AA6322A}"/>
    <cellStyle name="Calculation 6 8 2 4 3" xfId="47859" xr:uid="{C1CB0CBC-7734-451D-B0EE-7B26BEE04CF8}"/>
    <cellStyle name="Calculation 6 8 2 5" xfId="26807" xr:uid="{F80747D0-166F-4B21-8939-891BA8DAD217}"/>
    <cellStyle name="Calculation 6 8 2 5 2" xfId="53028" xr:uid="{585BA15C-BFF1-45AC-BBF4-FB0C47C87878}"/>
    <cellStyle name="Calculation 6 8 2 6" xfId="46245" xr:uid="{5642E21F-D3DC-4013-A5DE-D440D2B14966}"/>
    <cellStyle name="Calculation 6 8 3" xfId="3734" xr:uid="{45771980-92B6-45C2-8D47-70340FD9DAD4}"/>
    <cellStyle name="Calculation 6 8 3 2" xfId="43254" xr:uid="{7D22E5BF-31CE-4D4A-96F8-53A0D2311D12}"/>
    <cellStyle name="Calculation 6 8 3 2 2" xfId="56923" xr:uid="{349151AF-9B41-4271-B79C-19B42A84ECC4}"/>
    <cellStyle name="Calculation 6 8 3 2 3" xfId="50141" xr:uid="{FA297BF8-56DD-4FD3-B4FA-C7607E16BDC7}"/>
    <cellStyle name="Calculation 6 8 3 3" xfId="51099" xr:uid="{A1CE1465-80A1-45EA-BBF3-D7F412BFB162}"/>
    <cellStyle name="Calculation 6 8 3 3 2" xfId="57881" xr:uid="{1F8E7B12-D4F4-4FF0-8E30-583BB8E82C06}"/>
    <cellStyle name="Calculation 6 8 3 4" xfId="48258" xr:uid="{887EBD2C-269A-4C5E-A517-941A9D739D4F}"/>
    <cellStyle name="Calculation 6 8 3 4 2" xfId="55050" xr:uid="{A1716224-F0BD-418E-BE95-B19B0058155F}"/>
    <cellStyle name="Calculation 6 8 3 5" xfId="53350" xr:uid="{562DC5D6-6CDF-4433-B87A-B5ED3D1D4D3F}"/>
    <cellStyle name="Calculation 6 8 3 6" xfId="46644" xr:uid="{C7B46BF6-FCCA-4EDE-93EC-367D80F36B13}"/>
    <cellStyle name="Calculation 6 8 4" xfId="35044" xr:uid="{6EBE1DDB-A1AA-4652-9A0D-CAA88C5AA09F}"/>
    <cellStyle name="Calculation 6 8 4 2" xfId="56052" xr:uid="{B8EC66E3-FA7D-470B-B766-A7459250A0EE}"/>
    <cellStyle name="Calculation 6 8 4 3" xfId="49270" xr:uid="{6734927A-BB0A-4545-A99D-F79A30C527ED}"/>
    <cellStyle name="Calculation 6 8 5" xfId="44530" xr:uid="{50CC4627-7B49-4620-B36C-4116555A10C7}"/>
    <cellStyle name="Calculation 6 8 5 2" xfId="58296" xr:uid="{BA463B3D-18E7-4709-8798-32C03F28CA82}"/>
    <cellStyle name="Calculation 6 8 5 3" xfId="51514" xr:uid="{50381C78-339B-46AA-A4D3-2510082F8EC7}"/>
    <cellStyle name="Calculation 6 8 6" xfId="45736" xr:uid="{AF585D4D-5745-4D48-9DD0-077AA0872400}"/>
    <cellStyle name="Calculation 6 8 6 2" xfId="54212" xr:uid="{BEDC4BF7-C0A5-4B33-A71F-6D10598128DA}"/>
    <cellStyle name="Calculation 6 8 7" xfId="52765" xr:uid="{58F433B9-DEBB-4D59-A7FC-86F7200DC90D}"/>
    <cellStyle name="Calculation 6 9" xfId="1791" xr:uid="{CCE3463B-1A3F-4717-AE27-BBD52BBB17D1}"/>
    <cellStyle name="Calculation 6 9 2" xfId="6108" xr:uid="{ED47C172-7A70-489A-89A0-E1FF4B78E774}"/>
    <cellStyle name="Calculation 6 9 2 2" xfId="8694" xr:uid="{CBFB6C5F-D0F6-4B96-962B-AE17713DBB18}"/>
    <cellStyle name="Calculation 6 9 2 2 2" xfId="17683" xr:uid="{CB8541AE-2F55-4FBB-9654-38BD1A9387D8}"/>
    <cellStyle name="Calculation 6 9 2 2 2 2" xfId="24483" xr:uid="{358C97CB-A5F1-46B9-B6DE-A4E89772BBAE}"/>
    <cellStyle name="Calculation 6 9 2 2 2 3" xfId="56565" xr:uid="{6C1744B2-5EDA-4EB3-B540-9BEB123E1078}"/>
    <cellStyle name="Calculation 6 9 2 2 3" xfId="24022" xr:uid="{74D115A3-E4E6-4559-B375-7D0B13FB7C31}"/>
    <cellStyle name="Calculation 6 9 2 2 4" xfId="49783" xr:uid="{AF8C4B83-65A6-4BB0-A679-7FC15B66393B}"/>
    <cellStyle name="Calculation 6 9 2 3" xfId="11331" xr:uid="{A38EB8C1-2013-4730-AA74-82FC83482D62}"/>
    <cellStyle name="Calculation 6 9 2 3 2" xfId="20320" xr:uid="{7C3F4426-BD32-4276-B2ED-261E7C4A5857}"/>
    <cellStyle name="Calculation 6 9 2 3 2 2" xfId="27930" xr:uid="{35F59061-D03B-42D6-8CC6-081387112348}"/>
    <cellStyle name="Calculation 6 9 2 3 2 3" xfId="59060" xr:uid="{1981D294-2C85-41F4-B330-7F45C5DEFF02}"/>
    <cellStyle name="Calculation 6 9 2 3 3" xfId="43842" xr:uid="{8823AACD-5E4A-4686-A1CB-09641981E6EB}"/>
    <cellStyle name="Calculation 6 9 2 3 4" xfId="52279" xr:uid="{0F8A07C8-591D-4329-9EAB-81D0FB2518AB}"/>
    <cellStyle name="Calculation 6 9 2 4" xfId="15097" xr:uid="{B934D91E-31D6-441C-A4CD-58F81948CF2C}"/>
    <cellStyle name="Calculation 6 9 2 4 2" xfId="28553" xr:uid="{8C92DA17-603F-4D3E-B82A-C8FB9762A213}"/>
    <cellStyle name="Calculation 6 9 2 4 2 2" xfId="54698" xr:uid="{95FDA95F-4DF3-455B-9B9F-1090F91B5EE5}"/>
    <cellStyle name="Calculation 6 9 2 4 3" xfId="47900" xr:uid="{9A3222BE-1293-47F7-8161-2DDA82F2A9EA}"/>
    <cellStyle name="Calculation 6 9 2 5" xfId="33182" xr:uid="{678E8C9F-B2FA-48C8-BB4A-68261DFD8C11}"/>
    <cellStyle name="Calculation 6 9 2 5 2" xfId="53051" xr:uid="{94998395-0BA5-4100-BCD3-166E09A640E1}"/>
    <cellStyle name="Calculation 6 9 2 6" xfId="46286" xr:uid="{28DC5E39-03A9-4449-AB32-CD8F86790BDA}"/>
    <cellStyle name="Calculation 6 9 3" xfId="4228" xr:uid="{83399E74-FFCE-477B-A9E3-A2C765FEFEE9}"/>
    <cellStyle name="Calculation 6 9 3 2" xfId="30071" xr:uid="{2E0914B0-F8EF-47BB-8072-109DAA0214A5}"/>
    <cellStyle name="Calculation 6 9 3 2 2" xfId="56961" xr:uid="{FFBDF17D-1A57-422B-8498-2105B18C9B78}"/>
    <cellStyle name="Calculation 6 9 3 2 3" xfId="50179" xr:uid="{BFB5370A-580F-4338-9873-7C127319E9B0}"/>
    <cellStyle name="Calculation 6 9 3 3" xfId="50884" xr:uid="{ACF2C44B-4A0A-4F88-8CA1-B73C50C9E5B1}"/>
    <cellStyle name="Calculation 6 9 3 3 2" xfId="57666" xr:uid="{FE40384A-2FB3-4952-A3C3-DD605A7CAF14}"/>
    <cellStyle name="Calculation 6 9 3 4" xfId="48296" xr:uid="{0328A66B-47C6-4C87-8537-9579C6A31CC3}"/>
    <cellStyle name="Calculation 6 9 3 4 2" xfId="55088" xr:uid="{FD8ADF5B-66DD-4C06-9BFD-8DF01A037349}"/>
    <cellStyle name="Calculation 6 9 3 5" xfId="53388" xr:uid="{10186777-89F4-432D-AE62-809E5908C2FF}"/>
    <cellStyle name="Calculation 6 9 3 6" xfId="46682" xr:uid="{3A5EEAD6-F306-40BB-B355-AD3BE33EDD49}"/>
    <cellStyle name="Calculation 6 9 4" xfId="26024" xr:uid="{07C9879B-E316-46ED-9435-AEBBD4CE4DC2}"/>
    <cellStyle name="Calculation 6 9 4 2" xfId="56093" xr:uid="{8FA89E20-F672-4E10-81F0-E0E212BAC22B}"/>
    <cellStyle name="Calculation 6 9 4 3" xfId="49311" xr:uid="{4DD71C96-0A03-43D2-9EAB-9F8F19D89F2C}"/>
    <cellStyle name="Calculation 6 9 5" xfId="44513" xr:uid="{044966A9-2CB9-48C0-AD87-70D9B24D8AA0}"/>
    <cellStyle name="Calculation 6 9 5 2" xfId="57856" xr:uid="{6A985BF2-1DD2-4AF9-8999-B783BEA9743E}"/>
    <cellStyle name="Calculation 6 9 5 3" xfId="51074" xr:uid="{EBCDA87E-8B90-45DB-B96F-8AF2BF449C27}"/>
    <cellStyle name="Calculation 6 9 6" xfId="45777" xr:uid="{92FA36D0-48CA-44DE-8802-B8F3EF6838EE}"/>
    <cellStyle name="Calculation 6 9 6 2" xfId="54250" xr:uid="{80671634-6E21-4B3C-9743-8A4B38570A77}"/>
    <cellStyle name="Calculation 6 9 7" xfId="52788" xr:uid="{801C25FE-FF17-40E5-B273-B8989B33383F}"/>
    <cellStyle name="Calculation 7" xfId="102" xr:uid="{C4BF9F3C-1071-433C-B7C0-A024E089380D}"/>
    <cellStyle name="Calculation 7 10" xfId="1642" xr:uid="{0EFEA3E2-61FF-4DB9-8070-CD3FDFCB9C31}"/>
    <cellStyle name="Calculation 7 10 2" xfId="5976" xr:uid="{113B4168-AAF0-4F1D-B4DD-9B31A90DBB97}"/>
    <cellStyle name="Calculation 7 10 2 2" xfId="8562" xr:uid="{617ADFD4-F181-449A-9399-155FCC409EC9}"/>
    <cellStyle name="Calculation 7 10 2 2 2" xfId="17551" xr:uid="{2C1E92C0-452E-44AD-91CF-F34BF1399CC5}"/>
    <cellStyle name="Calculation 7 10 2 2 2 2" xfId="43072" xr:uid="{E5F39579-111F-4780-B6E7-D0F16E359FD4}"/>
    <cellStyle name="Calculation 7 10 2 2 3" xfId="22536" xr:uid="{310E5F2C-0057-47AF-862C-05D093DF6C13}"/>
    <cellStyle name="Calculation 7 10 2 3" xfId="11199" xr:uid="{E254C60A-7547-4FF5-B90F-D46BD66BCDB8}"/>
    <cellStyle name="Calculation 7 10 2 3 2" xfId="20188" xr:uid="{A52CB670-77F5-4D85-B920-2F543D377B10}"/>
    <cellStyle name="Calculation 7 10 2 3 2 2" xfId="32805" xr:uid="{14200523-6085-4314-95DF-C1114072E20B}"/>
    <cellStyle name="Calculation 7 10 2 3 3" xfId="41617" xr:uid="{25AEA123-9419-4F99-98BB-85BADD59FEAA}"/>
    <cellStyle name="Calculation 7 10 2 4" xfId="14965" xr:uid="{F58328A4-F47F-44EF-8174-DEF0D72D9CA0}"/>
    <cellStyle name="Calculation 7 10 2 4 2" xfId="33600" xr:uid="{69CF7920-8988-4371-98C9-92FCC5178F12}"/>
    <cellStyle name="Calculation 7 10 2 5" xfId="23961" xr:uid="{345D2DFA-4FCA-40E4-A5EA-52DD98F75510}"/>
    <cellStyle name="Calculation 7 10 3" xfId="4079" xr:uid="{7D3B97EA-55F7-4323-B04E-580B60725D8D}"/>
    <cellStyle name="Calculation 7 10 3 2" xfId="31916" xr:uid="{09A17ED7-857C-404A-B531-EB4CECFC5D1B}"/>
    <cellStyle name="Calculation 7 10 4" xfId="27557" xr:uid="{0031B6F1-2A54-4CF6-A0B2-3CA541ECD20E}"/>
    <cellStyle name="Calculation 7 11" xfId="2609" xr:uid="{D7BB8FCF-68EB-4A65-9585-C8BEE4C4CA7C}"/>
    <cellStyle name="Calculation 7 11 2" xfId="6850" xr:uid="{BCA70A51-7309-478A-81BE-4CD784CFA7C3}"/>
    <cellStyle name="Calculation 7 11 2 2" xfId="15839" xr:uid="{936B581F-EE07-4C61-BE13-A18E99832ED2}"/>
    <cellStyle name="Calculation 7 11 2 2 2" xfId="24349" xr:uid="{44B826D8-C721-4F08-894E-357CC699F984}"/>
    <cellStyle name="Calculation 7 11 2 3" xfId="26057" xr:uid="{5A105065-0FC8-4B92-BCAB-441B241C7D17}"/>
    <cellStyle name="Calculation 7 11 3" xfId="9420" xr:uid="{EB667FE0-4468-46F4-A2EF-3AE61C2B2F56}"/>
    <cellStyle name="Calculation 7 11 3 2" xfId="18409" xr:uid="{CDE01184-0545-48F7-B307-061613164756}"/>
    <cellStyle name="Calculation 7 11 3 2 2" xfId="42165" xr:uid="{8B7AF687-B9F0-44ED-A749-63F4C71A8894}"/>
    <cellStyle name="Calculation 7 11 3 3" xfId="38816" xr:uid="{E8F9CEC4-3986-4C55-933F-597151A07A8C}"/>
    <cellStyle name="Calculation 7 11 4" xfId="13463" xr:uid="{A754D491-B87B-4D1A-B0B8-CAE6B490493C}"/>
    <cellStyle name="Calculation 7 11 4 2" xfId="33536" xr:uid="{FEB0E0D4-C6E0-4CFF-9D6E-1E216E693DED}"/>
    <cellStyle name="Calculation 7 11 5" xfId="42411" xr:uid="{5A72B581-333D-42AF-B102-F42E52F9B017}"/>
    <cellStyle name="Calculation 7 12" xfId="6558" xr:uid="{F16231F0-354F-4884-953A-9A35BD285CB0}"/>
    <cellStyle name="Calculation 7 12 2" xfId="11775" xr:uid="{7C5778EE-2C2F-471D-A922-B761C44B358A}"/>
    <cellStyle name="Calculation 7 12 2 2" xfId="20764" xr:uid="{BD4F6F03-7AA8-4191-91FF-A1FE3C099458}"/>
    <cellStyle name="Calculation 7 12 2 2 2" xfId="38221" xr:uid="{8872FAF3-7EBE-4FD7-A3BD-3F9E195142E8}"/>
    <cellStyle name="Calculation 7 12 2 3" xfId="41514" xr:uid="{E8092786-7863-4A13-9359-FA9EFFB72CAE}"/>
    <cellStyle name="Calculation 7 12 3" xfId="15547" xr:uid="{0F4F92F9-6809-4940-8D12-5BF8A3D1B7E1}"/>
    <cellStyle name="Calculation 7 12 3 2" xfId="22112" xr:uid="{5335D0C8-7B70-460B-9B04-AB510A7C9044}"/>
    <cellStyle name="Calculation 7 12 4" xfId="38593" xr:uid="{F441010B-A976-4755-8E24-C8256E749A9F}"/>
    <cellStyle name="Calculation 7 13" xfId="9138" xr:uid="{91D8951F-2F3D-4C9E-A581-93F60D965E4E}"/>
    <cellStyle name="Calculation 7 13 2" xfId="18127" xr:uid="{07B46507-2013-4263-99A3-A91CD97D79BF}"/>
    <cellStyle name="Calculation 7 13 2 2" xfId="31640" xr:uid="{42DA8191-A937-459B-83F5-903E322F1492}"/>
    <cellStyle name="Calculation 7 13 3" xfId="25498" xr:uid="{13D26A40-2154-433A-9630-C501D20A4EE3}"/>
    <cellStyle name="Calculation 7 14" xfId="9704" xr:uid="{7949EA04-3C26-437F-9DDE-B6F183D2F481}"/>
    <cellStyle name="Calculation 7 14 2" xfId="18693" xr:uid="{B278BDDB-3446-4947-8B1E-BE55076849A3}"/>
    <cellStyle name="Calculation 7 14 2 2" xfId="40981" xr:uid="{CCC97A3F-8BBF-4417-84AE-DFCD0A0EDABC}"/>
    <cellStyle name="Calculation 7 14 3" xfId="40491" xr:uid="{DE00DF02-F927-4DA1-9349-89F71A40A57A}"/>
    <cellStyle name="Calculation 7 15" xfId="2262" xr:uid="{F2032D4A-1AF1-47C9-A0FC-4878DB09CBB9}"/>
    <cellStyle name="Calculation 7 15 2" xfId="42046" xr:uid="{AA2CC853-9A98-4497-8D9E-6BEEF9217ECB}"/>
    <cellStyle name="Calculation 7 16" xfId="13171" xr:uid="{228CD60D-DB5E-41E1-839D-31700CBD0FCB}"/>
    <cellStyle name="Calculation 7 16 2" xfId="40835" xr:uid="{F8771DD9-5108-4FE0-ADCF-EC25D5C4A6E3}"/>
    <cellStyle name="Calculation 7 17" xfId="24897" xr:uid="{D8F2D3DB-A288-4EF5-AC3E-6FC2916A7049}"/>
    <cellStyle name="Calculation 7 18" xfId="44228" xr:uid="{5E7C70DD-B34D-463A-BC47-5D239E28C5BB}"/>
    <cellStyle name="Calculation 7 19" xfId="45503" xr:uid="{74B97045-E3BE-40B4-ABAE-FDA427DE7F47}"/>
    <cellStyle name="Calculation 7 2" xfId="330" xr:uid="{E94F5848-F531-4E68-A1E8-B108F60ED082}"/>
    <cellStyle name="Calculation 7 2 10" xfId="6632" xr:uid="{56042CF8-FC30-45DA-9EC5-EE3933D4E3EC}"/>
    <cellStyle name="Calculation 7 2 10 2" xfId="11838" xr:uid="{21564002-68F6-411A-9E99-443E028E7C10}"/>
    <cellStyle name="Calculation 7 2 10 2 2" xfId="20827" xr:uid="{1E42C275-BD8E-43AC-93E4-B49A27415877}"/>
    <cellStyle name="Calculation 7 2 10 2 2 2" xfId="31905" xr:uid="{ECDF4425-FB83-4444-99AF-05E7754B7E7E}"/>
    <cellStyle name="Calculation 7 2 10 2 3" xfId="40528" xr:uid="{F9BF9ECB-279F-4F17-A6EB-F99BB501D382}"/>
    <cellStyle name="Calculation 7 2 10 3" xfId="15621" xr:uid="{1F689B4F-02A6-44BD-B1AF-9742D34C2BE8}"/>
    <cellStyle name="Calculation 7 2 10 3 2" xfId="23722" xr:uid="{D89C278F-E8D8-42BC-818F-B08DAE6F53E2}"/>
    <cellStyle name="Calculation 7 2 10 4" xfId="28987" xr:uid="{04E30E8D-5DDA-46E1-83C3-607D1648B8D5}"/>
    <cellStyle name="Calculation 7 2 11" xfId="9201" xr:uid="{D23BA386-4D99-46BF-83BB-A3FF08B1DCD0}"/>
    <cellStyle name="Calculation 7 2 11 2" xfId="18190" xr:uid="{8772D71D-3850-4191-8BC2-78CDA7CFC94A}"/>
    <cellStyle name="Calculation 7 2 11 2 2" xfId="42685" xr:uid="{AC66BB96-FFEB-415E-B354-E7B353FFB641}"/>
    <cellStyle name="Calculation 7 2 11 3" xfId="38280" xr:uid="{25EEE7F5-1BB2-4EA2-91F7-0CBCF3FFCA83}"/>
    <cellStyle name="Calculation 7 2 12" xfId="9800" xr:uid="{FDCB541B-3909-4E8D-9799-241110107072}"/>
    <cellStyle name="Calculation 7 2 12 2" xfId="18789" xr:uid="{67525166-3C5C-4AC1-83C6-3E0EB3B5020E}"/>
    <cellStyle name="Calculation 7 2 12 2 2" xfId="25101" xr:uid="{35FBB2D9-10A2-482E-933F-AFD8CEF688F2}"/>
    <cellStyle name="Calculation 7 2 12 3" xfId="32224" xr:uid="{226C7CCB-4DC7-4983-AB2F-7A56C9E8C699}"/>
    <cellStyle name="Calculation 7 2 13" xfId="2336" xr:uid="{E0B79535-3445-47D5-B522-3954255358A6}"/>
    <cellStyle name="Calculation 7 2 13 2" xfId="26367" xr:uid="{D5A5F88B-1B6A-4718-9BCA-D24CD5F9858C}"/>
    <cellStyle name="Calculation 7 2 14" xfId="13245" xr:uid="{596A9F4D-E396-46D9-8DBE-0510220DFD66}"/>
    <cellStyle name="Calculation 7 2 14 2" xfId="40100" xr:uid="{8297F1AB-6E9F-4E0D-9915-74468DE586F4}"/>
    <cellStyle name="Calculation 7 2 15" xfId="41015" xr:uid="{F4D32F53-E2A8-4B8F-99E0-99927151A81B}"/>
    <cellStyle name="Calculation 7 2 16" xfId="46018" xr:uid="{51371BD6-B888-457B-BD88-8D31BED75C63}"/>
    <cellStyle name="Calculation 7 2 2" xfId="462" xr:uid="{52E64AF2-F12E-417D-9801-03C8F3EC5CEE}"/>
    <cellStyle name="Calculation 7 2 2 10" xfId="9326" xr:uid="{615D735A-53CF-4047-BB39-7AB56E408127}"/>
    <cellStyle name="Calculation 7 2 2 10 2" xfId="18315" xr:uid="{935AF98E-42C4-4A74-9099-466CD466E06E}"/>
    <cellStyle name="Calculation 7 2 2 10 2 2" xfId="24135" xr:uid="{13599887-7C41-41F7-9608-F32E89799AAE}"/>
    <cellStyle name="Calculation 7 2 2 10 3" xfId="24628" xr:uid="{C586350E-402E-4987-8E50-447B44533658}"/>
    <cellStyle name="Calculation 7 2 2 11" xfId="12758" xr:uid="{947C07E5-7A67-4D05-8B10-E60565B078C1}"/>
    <cellStyle name="Calculation 7 2 2 11 2" xfId="21747" xr:uid="{AB33A31B-395C-4597-9A3C-4C54199AF97D}"/>
    <cellStyle name="Calculation 7 2 2 11 2 2" xfId="30623" xr:uid="{CF4E5276-C6F6-4DD4-B1A8-EB6B6E831D0A}"/>
    <cellStyle name="Calculation 7 2 2 11 3" xfId="31404" xr:uid="{262F7891-AD7A-4302-98E6-71486D68B2BD}"/>
    <cellStyle name="Calculation 7 2 2 12" xfId="2468" xr:uid="{54FDED7B-98BB-4C02-ABD8-8B73BE5A47FC}"/>
    <cellStyle name="Calculation 7 2 2 12 2" xfId="39640" xr:uid="{38C8BEBB-017C-4EB5-AC72-B11F17F09E47}"/>
    <cellStyle name="Calculation 7 2 2 13" xfId="13377" xr:uid="{5A39C959-F95A-434B-B692-144C6FD4D04C}"/>
    <cellStyle name="Calculation 7 2 2 13 2" xfId="25829" xr:uid="{6A4CE680-01F1-4E2C-8EA5-EB5271527C5A}"/>
    <cellStyle name="Calculation 7 2 2 14" xfId="32682" xr:uid="{6B8990B1-92F2-4881-BD05-594A8622E96B}"/>
    <cellStyle name="Calculation 7 2 2 15" xfId="49509" xr:uid="{EE0AC90D-4BCA-4F85-81EA-9F1BBF11EC43}"/>
    <cellStyle name="Calculation 7 2 2 2" xfId="811" xr:uid="{9CE3E2AB-BB8C-4393-B26B-0922C7A2108C}"/>
    <cellStyle name="Calculation 7 2 2 2 2" xfId="5180" xr:uid="{0234D1FE-EEE3-4F1B-A9F3-AFCAB6BC8AF8}"/>
    <cellStyle name="Calculation 7 2 2 2 2 2" xfId="7766" xr:uid="{B0CE8B1E-33EC-4D70-A072-675E4FEC2087}"/>
    <cellStyle name="Calculation 7 2 2 2 2 2 2" xfId="16755" xr:uid="{0AE7F56B-D488-4E38-BD69-01430ADC517D}"/>
    <cellStyle name="Calculation 7 2 2 2 2 2 2 2" xfId="41322" xr:uid="{83D0AF6C-EB70-4657-89CB-4CFA9BC7102A}"/>
    <cellStyle name="Calculation 7 2 2 2 2 2 3" xfId="22366" xr:uid="{5A55658F-9C2D-455E-8DA7-6603464E0D33}"/>
    <cellStyle name="Calculation 7 2 2 2 2 3" xfId="10403" xr:uid="{16A5D1F4-EBD9-4ACE-BD10-A6FA3EB3E696}"/>
    <cellStyle name="Calculation 7 2 2 2 2 3 2" xfId="19392" xr:uid="{1AE44B1D-E6E5-4D95-BDF0-FFAFA34FD960}"/>
    <cellStyle name="Calculation 7 2 2 2 2 3 2 2" xfId="25563" xr:uid="{B2E84066-27BD-4C7E-A0D4-3BC8DAAD2D0E}"/>
    <cellStyle name="Calculation 7 2 2 2 2 3 3" xfId="40113" xr:uid="{6762A476-8976-4A48-A9FE-38633CBD0490}"/>
    <cellStyle name="Calculation 7 2 2 2 2 4" xfId="14169" xr:uid="{D3A9BBFC-294F-4DA5-BA4E-A6660C2275FB}"/>
    <cellStyle name="Calculation 7 2 2 2 2 4 2" xfId="30867" xr:uid="{3A2173C4-33D4-4EB1-8EC3-6A4912FECE89}"/>
    <cellStyle name="Calculation 7 2 2 2 2 5" xfId="30887" xr:uid="{BE0DC9C7-4F94-4AAE-ACC7-28FE6688EE0B}"/>
    <cellStyle name="Calculation 7 2 2 2 3" xfId="3248" xr:uid="{9B21C7DB-1C56-4700-9BDC-219FC76A2516}"/>
    <cellStyle name="Calculation 7 2 2 2 3 2" xfId="42998" xr:uid="{B68C547F-B35D-4871-867E-ED905DE2D7DB}"/>
    <cellStyle name="Calculation 7 2 2 2 4" xfId="28827" xr:uid="{07BEC99F-85EF-4C32-A036-25B9D6D779C2}"/>
    <cellStyle name="Calculation 7 2 2 2 5" xfId="56291" xr:uid="{2A6FFF84-A5E1-407B-80AE-243D51FC84AD}"/>
    <cellStyle name="Calculation 7 2 2 3" xfId="1156" xr:uid="{307E3D2E-6A00-438B-BBD1-0F5D44EA2380}"/>
    <cellStyle name="Calculation 7 2 2 3 2" xfId="5501" xr:uid="{EFE14C8C-B1CE-4793-90C2-41C6A94014C6}"/>
    <cellStyle name="Calculation 7 2 2 3 2 2" xfId="8087" xr:uid="{33B3BE09-3DBB-4F77-92A0-78EC458082CF}"/>
    <cellStyle name="Calculation 7 2 2 3 2 2 2" xfId="17076" xr:uid="{99CD037C-9694-4172-A675-9B95D06EFC97}"/>
    <cellStyle name="Calculation 7 2 2 3 2 2 2 2" xfId="36019" xr:uid="{B6C74805-16A0-4BB3-8819-29C698287253}"/>
    <cellStyle name="Calculation 7 2 2 3 2 2 3" xfId="31170" xr:uid="{6411B077-8D03-47F1-AF2F-4A289A779B20}"/>
    <cellStyle name="Calculation 7 2 2 3 2 3" xfId="10724" xr:uid="{9C466EF3-2F2C-4473-BA48-BB36F85AD8F8}"/>
    <cellStyle name="Calculation 7 2 2 3 2 3 2" xfId="19713" xr:uid="{2A052873-E7E7-42F5-99B3-A6F85B1804BF}"/>
    <cellStyle name="Calculation 7 2 2 3 2 3 2 2" xfId="33572" xr:uid="{62F36EB5-0F87-448F-AD6F-2EB6AA3124F0}"/>
    <cellStyle name="Calculation 7 2 2 3 2 3 3" xfId="22531" xr:uid="{473B4A89-E959-4EE4-BDF0-7CAF91A4AEE3}"/>
    <cellStyle name="Calculation 7 2 2 3 2 4" xfId="14490" xr:uid="{F1153B93-BEE1-4BD1-BC9E-928008698D4C}"/>
    <cellStyle name="Calculation 7 2 2 3 2 4 2" xfId="35386" xr:uid="{0E2BEA9C-7AD2-4160-B742-5D1735321A1B}"/>
    <cellStyle name="Calculation 7 2 2 3 2 5" xfId="31285" xr:uid="{328589E1-AFAC-4847-A40A-34CDD90F96D8}"/>
    <cellStyle name="Calculation 7 2 2 3 3" xfId="3593" xr:uid="{3C7A136F-109D-46B3-A4BF-D15794A165A0}"/>
    <cellStyle name="Calculation 7 2 2 3 3 2" xfId="25954" xr:uid="{E9860A33-580C-4678-A8DF-D23C600C5451}"/>
    <cellStyle name="Calculation 7 2 2 3 4" xfId="40969" xr:uid="{D6F2D043-DF13-4EF8-B915-14C13C5CB36E}"/>
    <cellStyle name="Calculation 7 2 2 4" xfId="1500" xr:uid="{B85869A7-1F80-4EFD-BDF8-C0C24C909060}"/>
    <cellStyle name="Calculation 7 2 2 4 2" xfId="5845" xr:uid="{7A25CA2B-3D60-44C5-933C-96C698503716}"/>
    <cellStyle name="Calculation 7 2 2 4 2 2" xfId="8431" xr:uid="{9B9B85C5-067B-4FB4-B063-42B623F5FE39}"/>
    <cellStyle name="Calculation 7 2 2 4 2 2 2" xfId="17420" xr:uid="{1F2551FE-155F-413E-BD0D-8BC2E6232D6E}"/>
    <cellStyle name="Calculation 7 2 2 4 2 2 2 2" xfId="25855" xr:uid="{85AD0D30-2DC7-48F6-AA29-21D084F4400C}"/>
    <cellStyle name="Calculation 7 2 2 4 2 2 3" xfId="36010" xr:uid="{7351927D-8A50-4A57-B1DD-7EEF538B8768}"/>
    <cellStyle name="Calculation 7 2 2 4 2 3" xfId="11068" xr:uid="{CBE9984F-04BB-48FC-8932-DADF50CFE3E2}"/>
    <cellStyle name="Calculation 7 2 2 4 2 3 2" xfId="20057" xr:uid="{34319AE6-85A1-471C-856B-40053C1DC3FF}"/>
    <cellStyle name="Calculation 7 2 2 4 2 3 2 2" xfId="42328" xr:uid="{22804B31-C735-405F-8939-2685C8AB724D}"/>
    <cellStyle name="Calculation 7 2 2 4 2 3 3" xfId="37838" xr:uid="{570A22EA-0E5C-4F02-A2D9-4ADF1B12A841}"/>
    <cellStyle name="Calculation 7 2 2 4 2 4" xfId="14834" xr:uid="{A95E2093-2C00-4841-9CF8-C1F7EC5452DC}"/>
    <cellStyle name="Calculation 7 2 2 4 2 4 2" xfId="36745" xr:uid="{FD5249B4-5925-46D7-BE00-4792C5D00999}"/>
    <cellStyle name="Calculation 7 2 2 4 2 5" xfId="36419" xr:uid="{F3ED20B8-8C41-4E00-AE59-673412C132AF}"/>
    <cellStyle name="Calculation 7 2 2 4 3" xfId="3937" xr:uid="{B6D6F427-9657-448B-A0E2-FE2A05CCE4CF}"/>
    <cellStyle name="Calculation 7 2 2 4 3 2" xfId="40673" xr:uid="{5711DEDD-CC41-4FB1-BF8D-4FEBBFC6806A}"/>
    <cellStyle name="Calculation 7 2 2 4 4" xfId="32965" xr:uid="{5C3593CD-5873-43B7-8ADC-B8D28B65FBF5}"/>
    <cellStyle name="Calculation 7 2 2 5" xfId="893" xr:uid="{67D2109D-92FD-4828-B223-DF388395DB20}"/>
    <cellStyle name="Calculation 7 2 2 5 2" xfId="5262" xr:uid="{C7D59758-E7FA-40AB-ABE4-A9919F2A357C}"/>
    <cellStyle name="Calculation 7 2 2 5 2 2" xfId="7848" xr:uid="{C135CCC7-39FF-4926-9C94-33013A8778E6}"/>
    <cellStyle name="Calculation 7 2 2 5 2 2 2" xfId="16837" xr:uid="{2190250F-72B5-40C7-9DC6-03615033687F}"/>
    <cellStyle name="Calculation 7 2 2 5 2 2 2 2" xfId="23597" xr:uid="{F16C2EBE-4992-4B0C-B175-F38A6F6CAD77}"/>
    <cellStyle name="Calculation 7 2 2 5 2 2 3" xfId="30080" xr:uid="{46CE0306-9ED9-4527-94F1-CC6ECFFDF9F2}"/>
    <cellStyle name="Calculation 7 2 2 5 2 3" xfId="10485" xr:uid="{E25DA3E4-DC0B-4BBB-B7BA-4A65F6E9F71D}"/>
    <cellStyle name="Calculation 7 2 2 5 2 3 2" xfId="19474" xr:uid="{E459F2F3-28A9-4E15-B66D-1F7CC7B05CDE}"/>
    <cellStyle name="Calculation 7 2 2 5 2 3 2 2" xfId="31817" xr:uid="{4128399F-630C-4341-8D75-67B12649FC27}"/>
    <cellStyle name="Calculation 7 2 2 5 2 3 3" xfId="31147" xr:uid="{20148DA6-B0AE-46E0-8C76-A14E4A66F8C2}"/>
    <cellStyle name="Calculation 7 2 2 5 2 4" xfId="14251" xr:uid="{5C8C1FBF-B12E-4964-A02C-8ADEFDC24D4D}"/>
    <cellStyle name="Calculation 7 2 2 5 2 4 2" xfId="39929" xr:uid="{01F98652-6FBB-4A70-BB35-F32DC66ACE80}"/>
    <cellStyle name="Calculation 7 2 2 5 2 5" xfId="38267" xr:uid="{002A3AE6-26D2-41A8-8A13-43B9A613A702}"/>
    <cellStyle name="Calculation 7 2 2 5 3" xfId="3330" xr:uid="{3F09DAFD-09B6-476D-9C65-FEF08B9078F2}"/>
    <cellStyle name="Calculation 7 2 2 5 3 2" xfId="37416" xr:uid="{FB0F7508-5655-468B-A2FA-C90C183E5AAA}"/>
    <cellStyle name="Calculation 7 2 2 5 4" xfId="39387" xr:uid="{0C614420-F087-40FD-BAD2-6E828B428F4E}"/>
    <cellStyle name="Calculation 7 2 2 6" xfId="2119" xr:uid="{920FB143-18E4-4653-A297-AB6C02A59529}"/>
    <cellStyle name="Calculation 7 2 2 6 2" xfId="6420" xr:uid="{E2099155-5309-4482-BFC7-1BA6FB6F293F}"/>
    <cellStyle name="Calculation 7 2 2 6 2 2" xfId="9006" xr:uid="{CB2BB651-0860-4485-B149-F1024D3939A5}"/>
    <cellStyle name="Calculation 7 2 2 6 2 2 2" xfId="17995" xr:uid="{707CB0FD-4367-4C63-8812-6758A0923045}"/>
    <cellStyle name="Calculation 7 2 2 6 2 2 2 2" xfId="22259" xr:uid="{181F8792-0C22-4E4B-92CF-58A0E3BBB4A2}"/>
    <cellStyle name="Calculation 7 2 2 6 2 2 3" xfId="34453" xr:uid="{ABFE6BCE-CD74-4DE0-A281-282768206745}"/>
    <cellStyle name="Calculation 7 2 2 6 2 3" xfId="11643" xr:uid="{0CBF5D6E-5683-4196-9AD2-CD32A589E6A0}"/>
    <cellStyle name="Calculation 7 2 2 6 2 3 2" xfId="20632" xr:uid="{9F2E1E4A-FCA2-436A-A341-DE2777E55F4A}"/>
    <cellStyle name="Calculation 7 2 2 6 2 3 2 2" xfId="36250" xr:uid="{33FEE5D2-349A-4298-8165-8CE39AB11F06}"/>
    <cellStyle name="Calculation 7 2 2 6 2 3 3" xfId="24294" xr:uid="{C966F2D3-5C1C-4DAA-B67A-197D36420482}"/>
    <cellStyle name="Calculation 7 2 2 6 2 4" xfId="15409" xr:uid="{42879E38-97C2-4E5C-807C-28C2B1C12C8D}"/>
    <cellStyle name="Calculation 7 2 2 6 2 4 2" xfId="30584" xr:uid="{FA64F46F-8B23-4483-9DD4-9AFC6FD14F48}"/>
    <cellStyle name="Calculation 7 2 2 6 2 5" xfId="39668" xr:uid="{ACF8958D-2B40-4121-B511-387BE1E90019}"/>
    <cellStyle name="Calculation 7 2 2 6 3" xfId="4556" xr:uid="{15094DD8-5ED0-4165-8D71-FA6A9BE77FD2}"/>
    <cellStyle name="Calculation 7 2 2 6 3 2" xfId="30285" xr:uid="{82B42BC5-7C29-4F0C-A918-DC3B934457A7}"/>
    <cellStyle name="Calculation 7 2 2 6 4" xfId="31915" xr:uid="{9295D6D8-9DE1-4B56-A15E-9DB0B0D0111C}"/>
    <cellStyle name="Calculation 7 2 2 7" xfId="2929" xr:uid="{C80CF51E-1545-4507-8D77-25DB6F72C891}"/>
    <cellStyle name="Calculation 7 2 2 7 2" xfId="7079" xr:uid="{EDADE62E-2C8A-4886-A95E-56F831916F93}"/>
    <cellStyle name="Calculation 7 2 2 7 2 2" xfId="12205" xr:uid="{CF992035-56AA-41D7-8559-3D82566EB531}"/>
    <cellStyle name="Calculation 7 2 2 7 2 2 2" xfId="21194" xr:uid="{04612AC3-3F80-452C-B9E8-AC5953B09A68}"/>
    <cellStyle name="Calculation 7 2 2 7 2 2 2 2" xfId="32462" xr:uid="{43DB6287-6DF8-483F-BBEF-7441F7982EE5}"/>
    <cellStyle name="Calculation 7 2 2 7 2 2 3" xfId="30745" xr:uid="{43A69FB4-7425-481D-A82B-0B44028AE2D1}"/>
    <cellStyle name="Calculation 7 2 2 7 2 3" xfId="12999" xr:uid="{071660E2-9491-4465-B0B6-F46CF43ED198}"/>
    <cellStyle name="Calculation 7 2 2 7 2 3 2" xfId="21988" xr:uid="{89AA68CB-DE34-4990-88FC-2F21DC67DABB}"/>
    <cellStyle name="Calculation 7 2 2 7 2 3 2 2" xfId="28069" xr:uid="{05E403FF-1087-4A46-933E-D569E73B4F48}"/>
    <cellStyle name="Calculation 7 2 2 7 2 3 3" xfId="24491" xr:uid="{DB4A1461-5A19-459D-BFFD-4C6CBB3BA050}"/>
    <cellStyle name="Calculation 7 2 2 7 2 4" xfId="16068" xr:uid="{3D6E61A8-34F7-4FBB-9718-28EC08AA2764}"/>
    <cellStyle name="Calculation 7 2 2 7 2 4 2" xfId="26980" xr:uid="{AF4C5C60-E8F9-4BB0-9766-52D1950408A7}"/>
    <cellStyle name="Calculation 7 2 2 7 2 5" xfId="32483" xr:uid="{993E67C6-AE46-4357-970F-197981FE9F92}"/>
    <cellStyle name="Calculation 7 2 2 7 3" xfId="9642" xr:uid="{D2B8E2FF-1116-4E86-B1E4-31C817506D77}"/>
    <cellStyle name="Calculation 7 2 2 7 3 2" xfId="18631" xr:uid="{7669FAEA-68B5-4832-B835-0397FD63E866}"/>
    <cellStyle name="Calculation 7 2 2 7 3 2 2" xfId="33422" xr:uid="{17BB4E8E-4691-4B70-8DC6-547938A995E8}"/>
    <cellStyle name="Calculation 7 2 2 7 3 3" xfId="29317" xr:uid="{AE0AE715-7C5A-40D8-B8F5-FE35ED42E19C}"/>
    <cellStyle name="Calculation 7 2 2 7 4" xfId="38049" xr:uid="{E90321F9-CA5F-494A-842B-C8AFA0EF02D4}"/>
    <cellStyle name="Calculation 7 2 2 8" xfId="4856" xr:uid="{F66081D8-A1BC-4125-AD28-1BFBBC728B0F}"/>
    <cellStyle name="Calculation 7 2 2 8 2" xfId="7442" xr:uid="{18AF3881-9E9A-488B-B865-C693208024D3}"/>
    <cellStyle name="Calculation 7 2 2 8 2 2" xfId="16431" xr:uid="{D5E5E067-34EB-4321-AD6B-483D32634C2B}"/>
    <cellStyle name="Calculation 7 2 2 8 2 2 2" xfId="35279" xr:uid="{DE94B60B-7C85-49C6-881F-81E21D47E02F}"/>
    <cellStyle name="Calculation 7 2 2 8 2 3" xfId="28251" xr:uid="{DBB31E4F-ABAC-44F1-8ADF-4A8973533CED}"/>
    <cellStyle name="Calculation 7 2 2 8 3" xfId="10079" xr:uid="{AA5AE7C4-9D6D-4701-BF91-2E92228D3EFE}"/>
    <cellStyle name="Calculation 7 2 2 8 3 2" xfId="19068" xr:uid="{38649F64-835C-481F-921D-FBD3F332452D}"/>
    <cellStyle name="Calculation 7 2 2 8 3 2 2" xfId="40118" xr:uid="{D1769D67-A364-4921-A68C-D1574B2BC83F}"/>
    <cellStyle name="Calculation 7 2 2 8 3 3" xfId="40108" xr:uid="{37CF5E77-532C-475C-8884-0E10EEA4BF5A}"/>
    <cellStyle name="Calculation 7 2 2 8 4" xfId="13845" xr:uid="{0F58A381-3E91-43C5-9B35-23937B58CB56}"/>
    <cellStyle name="Calculation 7 2 2 8 4 2" xfId="34088" xr:uid="{39F2A962-8C99-451E-881D-331D947EF05C}"/>
    <cellStyle name="Calculation 7 2 2 8 5" xfId="38632" xr:uid="{7BCEF6E2-E551-424A-ADDF-55C82431B401}"/>
    <cellStyle name="Calculation 7 2 2 9" xfId="6764" xr:uid="{7E4D93FF-8101-4425-B10C-4AAF534425FF}"/>
    <cellStyle name="Calculation 7 2 2 9 2" xfId="11963" xr:uid="{C49264F3-2EFF-4003-9806-09C7440C890F}"/>
    <cellStyle name="Calculation 7 2 2 9 2 2" xfId="20952" xr:uid="{CFF5F854-4B7D-43DD-BE48-E3C771F61BEA}"/>
    <cellStyle name="Calculation 7 2 2 9 2 2 2" xfId="42358" xr:uid="{7A12ADA1-444D-411B-964B-6A723F75A60C}"/>
    <cellStyle name="Calculation 7 2 2 9 2 3" xfId="35743" xr:uid="{F77D273D-5637-461B-9E10-EE35B6475102}"/>
    <cellStyle name="Calculation 7 2 2 9 3" xfId="15753" xr:uid="{A940C0B4-FA33-4D8A-89DF-1A7A2F8C0C0B}"/>
    <cellStyle name="Calculation 7 2 2 9 3 2" xfId="40872" xr:uid="{9313696E-F600-4E8A-845D-3B653CABFA22}"/>
    <cellStyle name="Calculation 7 2 2 9 4" xfId="39992" xr:uid="{BAF5FA36-B5AB-4EFD-9891-4ED658EB57B8}"/>
    <cellStyle name="Calculation 7 2 3" xfId="679" xr:uid="{7279C86A-4883-4D14-A5FD-D0914DF90CF7}"/>
    <cellStyle name="Calculation 7 2 3 2" xfId="5055" xr:uid="{94452880-CC7E-4010-8331-051C7BF6A570}"/>
    <cellStyle name="Calculation 7 2 3 2 2" xfId="7641" xr:uid="{E7ACF3E0-27F4-4A98-ABAA-41974B49E5C2}"/>
    <cellStyle name="Calculation 7 2 3 2 2 2" xfId="16630" xr:uid="{66370BBE-7ECE-4723-9356-3BA375C98EF1}"/>
    <cellStyle name="Calculation 7 2 3 2 2 2 2" xfId="32168" xr:uid="{0C08E995-36BC-4251-A42E-E1F352FD5557}"/>
    <cellStyle name="Calculation 7 2 3 2 2 3" xfId="33274" xr:uid="{397716A9-A3B8-4D44-BC98-3453919B76D5}"/>
    <cellStyle name="Calculation 7 2 3 2 3" xfId="10278" xr:uid="{C79A77FE-A443-445C-A0A9-7DD14C1D89F1}"/>
    <cellStyle name="Calculation 7 2 3 2 3 2" xfId="19267" xr:uid="{3C5A11AA-0C59-4A1A-84EA-F8F29B9C8546}"/>
    <cellStyle name="Calculation 7 2 3 2 3 2 2" xfId="27950" xr:uid="{25A9C5C3-58A9-4D97-A341-AEA122335879}"/>
    <cellStyle name="Calculation 7 2 3 2 3 3" xfId="41369" xr:uid="{A539885F-111B-4FB5-BE4B-29F598AD5B70}"/>
    <cellStyle name="Calculation 7 2 3 2 4" xfId="14044" xr:uid="{524E52BF-50CF-4ECB-988C-9CEF719BB6D9}"/>
    <cellStyle name="Calculation 7 2 3 2 4 2" xfId="33524" xr:uid="{37EF68A0-B47C-4F01-994C-4DDC6C63A96F}"/>
    <cellStyle name="Calculation 7 2 3 2 5" xfId="39237" xr:uid="{3D257960-81C5-43D5-B2A5-6BBC3286292F}"/>
    <cellStyle name="Calculation 7 2 3 2 6" xfId="58512" xr:uid="{4AFB5697-EEA9-49DB-9ABD-E5CEBDBF054F}"/>
    <cellStyle name="Calculation 7 2 3 3" xfId="3116" xr:uid="{827826AC-BEEC-4767-9C07-099C44CD1B7E}"/>
    <cellStyle name="Calculation 7 2 3 3 2" xfId="40977" xr:uid="{758C2BD6-D165-4548-92AD-1FA5F73D373E}"/>
    <cellStyle name="Calculation 7 2 3 4" xfId="37729" xr:uid="{7EB35912-3681-4BE0-9D62-DA6F6BB17464}"/>
    <cellStyle name="Calculation 7 2 3 5" xfId="51731" xr:uid="{47C4BB11-6A81-430D-80EE-89A1516DE95D}"/>
    <cellStyle name="Calculation 7 2 4" xfId="1024" xr:uid="{D4CB3B48-52F8-4235-B56B-F4BD9EDC2789}"/>
    <cellStyle name="Calculation 7 2 4 2" xfId="5376" xr:uid="{D095034D-DF89-40AB-B9FF-2F59E094BDEF}"/>
    <cellStyle name="Calculation 7 2 4 2 2" xfId="7962" xr:uid="{37FE01C0-91FD-4F9E-9669-36D3B53F4D5E}"/>
    <cellStyle name="Calculation 7 2 4 2 2 2" xfId="16951" xr:uid="{F539BE75-ABFC-4010-887B-18637AD21B8A}"/>
    <cellStyle name="Calculation 7 2 4 2 2 2 2" xfId="37041" xr:uid="{593F75DA-D507-4953-AC6D-E4429A021AE8}"/>
    <cellStyle name="Calculation 7 2 4 2 2 3" xfId="22578" xr:uid="{1C828AE6-B882-4051-B6E6-88B8198C8B11}"/>
    <cellStyle name="Calculation 7 2 4 2 3" xfId="10599" xr:uid="{F1549A54-85B5-4FE2-806C-B5B4BD5C47B4}"/>
    <cellStyle name="Calculation 7 2 4 2 3 2" xfId="19588" xr:uid="{0BAF23F8-4AE0-4AF7-9345-20A8520D9FEE}"/>
    <cellStyle name="Calculation 7 2 4 2 3 2 2" xfId="38203" xr:uid="{D5F6EFE7-4229-4A31-B1AE-71B07206EBAD}"/>
    <cellStyle name="Calculation 7 2 4 2 3 3" xfId="35608" xr:uid="{4325A7F8-6DFF-4B70-A2F3-298887303413}"/>
    <cellStyle name="Calculation 7 2 4 2 4" xfId="14365" xr:uid="{09AB31DC-2FDE-4509-B836-E73B1BE6740F}"/>
    <cellStyle name="Calculation 7 2 4 2 4 2" xfId="27684" xr:uid="{79BD1218-2B13-4475-888B-A7CB19950B1D}"/>
    <cellStyle name="Calculation 7 2 4 2 5" xfId="27159" xr:uid="{4BA466EA-53F5-42AE-80BB-64F755594B71}"/>
    <cellStyle name="Calculation 7 2 4 2 6" xfId="54436" xr:uid="{C0BCFD14-9053-4404-9AB1-5FEB720BAD2F}"/>
    <cellStyle name="Calculation 7 2 4 3" xfId="3461" xr:uid="{2BD7E58A-5B82-4E8E-9BE9-992C87932F91}"/>
    <cellStyle name="Calculation 7 2 4 3 2" xfId="42348" xr:uid="{E944026F-2DDE-4336-AC66-4FBE1458047C}"/>
    <cellStyle name="Calculation 7 2 4 4" xfId="42277" xr:uid="{6B68370D-9EAC-4A6C-8D7F-9C02C18BEB06}"/>
    <cellStyle name="Calculation 7 2 4 5" xfId="47626" xr:uid="{0C6888B0-159A-449F-825D-CD9BBB33BCAC}"/>
    <cellStyle name="Calculation 7 2 5" xfId="1368" xr:uid="{B5A1169D-1049-4EFA-8CDC-648684E167D8}"/>
    <cellStyle name="Calculation 7 2 5 2" xfId="5713" xr:uid="{D792C836-94F5-4C02-83A1-A9C2CAFF9024}"/>
    <cellStyle name="Calculation 7 2 5 2 2" xfId="8299" xr:uid="{5D6CA786-FB75-4030-92FA-0140B01EFD4B}"/>
    <cellStyle name="Calculation 7 2 5 2 2 2" xfId="17288" xr:uid="{DFDD81C9-456E-40F4-9F19-A835443D2233}"/>
    <cellStyle name="Calculation 7 2 5 2 2 2 2" xfId="36412" xr:uid="{CCBCBB74-FFDA-4C48-AFEF-9905EDA01864}"/>
    <cellStyle name="Calculation 7 2 5 2 2 3" xfId="33714" xr:uid="{80ABC702-3ABD-410A-99F1-84773296BDF4}"/>
    <cellStyle name="Calculation 7 2 5 2 3" xfId="10936" xr:uid="{4E7260B6-5E62-4FA6-BF7E-95CC62C9A8A9}"/>
    <cellStyle name="Calculation 7 2 5 2 3 2" xfId="19925" xr:uid="{1346E8FB-7813-424A-B720-ABB494FF7BA6}"/>
    <cellStyle name="Calculation 7 2 5 2 3 2 2" xfId="37291" xr:uid="{40001048-9FE9-482F-BCA8-B85E55CA9641}"/>
    <cellStyle name="Calculation 7 2 5 2 3 3" xfId="22443" xr:uid="{3E2A0356-030E-43AD-883F-174F9AB81BEB}"/>
    <cellStyle name="Calculation 7 2 5 2 4" xfId="14702" xr:uid="{DC140790-F4CD-42C7-99B6-19E3B705D862}"/>
    <cellStyle name="Calculation 7 2 5 2 4 2" xfId="41434" xr:uid="{EB56497A-B661-4DEF-A040-66D89B8FE555}"/>
    <cellStyle name="Calculation 7 2 5 2 5" xfId="43403" xr:uid="{C3C6DBDE-DCE3-4B81-B053-E61EA6FFF9CE}"/>
    <cellStyle name="Calculation 7 2 5 3" xfId="3805" xr:uid="{9D3D5DD5-ACA5-4810-8AA8-280F2A739356}"/>
    <cellStyle name="Calculation 7 2 5 3 2" xfId="24350" xr:uid="{14B904DD-A523-4323-BD83-95EF0077C830}"/>
    <cellStyle name="Calculation 7 2 5 4" xfId="41294" xr:uid="{DA0650D9-0137-440A-AD87-708BDC5BF884}"/>
    <cellStyle name="Calculation 7 2 5 5" xfId="52898" xr:uid="{F6142865-D4CC-4CAA-BC2E-D635A8FCCA9F}"/>
    <cellStyle name="Calculation 7 2 6" xfId="1772" xr:uid="{871EF6D3-DFEB-4286-B147-289331312FEE}"/>
    <cellStyle name="Calculation 7 2 6 2" xfId="6092" xr:uid="{CBF1541F-81DD-4E7E-8D14-EEA9B662D869}"/>
    <cellStyle name="Calculation 7 2 6 2 2" xfId="8678" xr:uid="{36EB641C-E279-4837-97CA-79B332DC52A3}"/>
    <cellStyle name="Calculation 7 2 6 2 2 2" xfId="17667" xr:uid="{0DE70F35-65AD-4717-8FFB-A143C7366BBE}"/>
    <cellStyle name="Calculation 7 2 6 2 2 2 2" xfId="33108" xr:uid="{2415B468-B14B-4F2C-875C-14C2238AC51F}"/>
    <cellStyle name="Calculation 7 2 6 2 2 3" xfId="35943" xr:uid="{37974B18-C1DC-40DE-981B-9632ECDCB17B}"/>
    <cellStyle name="Calculation 7 2 6 2 3" xfId="11315" xr:uid="{108405FE-00EE-41F1-A857-253C38DA5E1D}"/>
    <cellStyle name="Calculation 7 2 6 2 3 2" xfId="20304" xr:uid="{937C6E87-6777-46EC-BC3F-FA8C7A875C8D}"/>
    <cellStyle name="Calculation 7 2 6 2 3 2 2" xfId="40400" xr:uid="{1FC1D309-ED12-4C46-A6A8-0FF86B798685}"/>
    <cellStyle name="Calculation 7 2 6 2 3 3" xfId="27241" xr:uid="{FDEB97C7-4BF2-478F-8858-DE9F09CA855A}"/>
    <cellStyle name="Calculation 7 2 6 2 4" xfId="15081" xr:uid="{9BEB20DC-1B30-47A6-B321-7795BEA1C4AA}"/>
    <cellStyle name="Calculation 7 2 6 2 4 2" xfId="33471" xr:uid="{F9AA2D4F-C351-4F2C-A508-29705156D374}"/>
    <cellStyle name="Calculation 7 2 6 2 5" xfId="39442" xr:uid="{483A21B6-BB24-4DF5-9D5B-E0E65260B15C}"/>
    <cellStyle name="Calculation 7 2 6 3" xfId="4209" xr:uid="{C73A6D12-6D47-4838-8F13-A868C10FBA5C}"/>
    <cellStyle name="Calculation 7 2 6 3 2" xfId="29941" xr:uid="{3D122455-4985-4FEA-8795-2EA670876BAA}"/>
    <cellStyle name="Calculation 7 2 6 4" xfId="25859" xr:uid="{6A9ED329-B9CD-49A2-9643-8CB3A4CC9DCA}"/>
    <cellStyle name="Calculation 7 2 7" xfId="1987" xr:uid="{647210D8-72D0-4181-8600-C7BE465A8AC3}"/>
    <cellStyle name="Calculation 7 2 7 2" xfId="6295" xr:uid="{920CD1DD-D8C8-40B2-80AB-2A661C754AB2}"/>
    <cellStyle name="Calculation 7 2 7 2 2" xfId="8881" xr:uid="{3F42969E-0D23-44AF-A1F4-C680055754CC}"/>
    <cellStyle name="Calculation 7 2 7 2 2 2" xfId="17870" xr:uid="{901BC0FA-F74F-49A0-A24E-320D4673345B}"/>
    <cellStyle name="Calculation 7 2 7 2 2 2 2" xfId="33896" xr:uid="{D613AA4E-9EF9-4CA8-951B-3F905380C1CA}"/>
    <cellStyle name="Calculation 7 2 7 2 2 3" xfId="38256" xr:uid="{F5BEED5E-DB2F-4E9E-9307-7150491C5157}"/>
    <cellStyle name="Calculation 7 2 7 2 3" xfId="11518" xr:uid="{57863754-041A-47C9-891F-7871B59935F6}"/>
    <cellStyle name="Calculation 7 2 7 2 3 2" xfId="20507" xr:uid="{96F6C06E-F96B-4D22-94E1-E227E024775B}"/>
    <cellStyle name="Calculation 7 2 7 2 3 2 2" xfId="24901" xr:uid="{52F7E49A-A036-441E-B2D4-5F0A04268E89}"/>
    <cellStyle name="Calculation 7 2 7 2 3 3" xfId="22985" xr:uid="{B0204933-1673-4683-9C4C-DAE87382EA26}"/>
    <cellStyle name="Calculation 7 2 7 2 4" xfId="15284" xr:uid="{AE6B9F37-A849-4AF0-961B-29A536320529}"/>
    <cellStyle name="Calculation 7 2 7 2 4 2" xfId="39150" xr:uid="{55D653B3-02FC-4164-B3A6-1CBD6E628D91}"/>
    <cellStyle name="Calculation 7 2 7 2 5" xfId="37680" xr:uid="{603C94A3-5AE8-44D9-8B12-4A7A57E43AB8}"/>
    <cellStyle name="Calculation 7 2 7 3" xfId="4424" xr:uid="{06ADFD5D-AFF6-4691-84FB-16E8029EA8E0}"/>
    <cellStyle name="Calculation 7 2 7 3 2" xfId="26029" xr:uid="{178BBB79-6B15-4E1D-B417-69EF193AE340}"/>
    <cellStyle name="Calculation 7 2 7 4" xfId="41463" xr:uid="{D49F1B26-DD6C-4754-96D4-37E510CECB8A}"/>
    <cellStyle name="Calculation 7 2 8" xfId="2798" xr:uid="{EFE50E9B-102D-4C81-9641-2D3A85FD9CE8}"/>
    <cellStyle name="Calculation 7 2 8 2" xfId="6948" xr:uid="{261D01A0-1F40-444F-83A9-3C36F79A0758}"/>
    <cellStyle name="Calculation 7 2 8 2 2" xfId="12077" xr:uid="{79F6CFBA-7E9B-4E93-8E48-C7D3B0355565}"/>
    <cellStyle name="Calculation 7 2 8 2 2 2" xfId="21066" xr:uid="{450F4762-5F80-4D48-BF69-FB275E972233}"/>
    <cellStyle name="Calculation 7 2 8 2 2 2 2" xfId="36120" xr:uid="{FEDA2DD6-096A-4004-BCD9-9814E5D13877}"/>
    <cellStyle name="Calculation 7 2 8 2 2 3" xfId="28594" xr:uid="{F2ACD776-BEA0-4AB4-9EE8-721C44B51B80}"/>
    <cellStyle name="Calculation 7 2 8 2 3" xfId="12899" xr:uid="{F2A89DA9-9B86-491E-A940-68973B260AE0}"/>
    <cellStyle name="Calculation 7 2 8 2 3 2" xfId="21888" xr:uid="{B92BAF24-87ED-4CDB-8312-057C183DCF57}"/>
    <cellStyle name="Calculation 7 2 8 2 3 2 2" xfId="25100" xr:uid="{61C2413B-9762-4F1A-936D-84D62C9D68EF}"/>
    <cellStyle name="Calculation 7 2 8 2 3 3" xfId="24591" xr:uid="{0E34F0C9-F7E0-48CC-A686-7D48CE9B0B74}"/>
    <cellStyle name="Calculation 7 2 8 2 4" xfId="15937" xr:uid="{AC34F2C7-943F-4868-B3AA-B5E4BC74D5EF}"/>
    <cellStyle name="Calculation 7 2 8 2 4 2" xfId="27571" xr:uid="{E7624EC3-039E-4EBC-9662-6F8C4111526E}"/>
    <cellStyle name="Calculation 7 2 8 2 5" xfId="23471" xr:uid="{FE4A436C-C310-4B67-8B01-8B87F8D28934}"/>
    <cellStyle name="Calculation 7 2 8 3" xfId="9511" xr:uid="{A4D5C65E-0E3C-418E-AA09-D433386C9EB0}"/>
    <cellStyle name="Calculation 7 2 8 3 2" xfId="18500" xr:uid="{D2D97A4C-9AC0-4907-90AE-4BB4B14E3409}"/>
    <cellStyle name="Calculation 7 2 8 3 2 2" xfId="26254" xr:uid="{3F0420C6-96F3-4963-AE21-E7364644E08E}"/>
    <cellStyle name="Calculation 7 2 8 3 3" xfId="38474" xr:uid="{AEEE88A0-B2C9-4B9F-9E62-3410D9A4064D}"/>
    <cellStyle name="Calculation 7 2 8 4" xfId="40593" xr:uid="{C0C2194E-1957-41F5-B2BA-60BCCD27F369}"/>
    <cellStyle name="Calculation 7 2 9" xfId="4731" xr:uid="{426B6E36-8A49-4D6F-9393-316824CF9590}"/>
    <cellStyle name="Calculation 7 2 9 2" xfId="7317" xr:uid="{EB0AF440-6678-4979-8779-E75A2636B1FB}"/>
    <cellStyle name="Calculation 7 2 9 2 2" xfId="16306" xr:uid="{84B93625-93F3-4359-BD03-835E97FD8DEB}"/>
    <cellStyle name="Calculation 7 2 9 2 2 2" xfId="26931" xr:uid="{9130B335-2EF4-4C3F-8130-B475CC0FFE16}"/>
    <cellStyle name="Calculation 7 2 9 2 3" xfId="41801" xr:uid="{E1F33918-4975-432C-BEBB-8C53F383BDF5}"/>
    <cellStyle name="Calculation 7 2 9 3" xfId="9954" xr:uid="{40BCF78D-9057-4F4C-8CCB-80208BC64258}"/>
    <cellStyle name="Calculation 7 2 9 3 2" xfId="18943" xr:uid="{BB43C917-C864-4BDA-9491-67B122530B14}"/>
    <cellStyle name="Calculation 7 2 9 3 2 2" xfId="25496" xr:uid="{7DB2BC43-1377-4449-B740-C8641F8A9096}"/>
    <cellStyle name="Calculation 7 2 9 3 3" xfId="23931" xr:uid="{EE6C0CDD-914A-48F6-B385-D00B8B7CE318}"/>
    <cellStyle name="Calculation 7 2 9 4" xfId="13720" xr:uid="{64341172-FE41-44BC-9875-2C2BBDC1243A}"/>
    <cellStyle name="Calculation 7 2 9 4 2" xfId="22276" xr:uid="{196ACC90-603E-427E-B59A-C5F62481E74E}"/>
    <cellStyle name="Calculation 7 2 9 5" xfId="28826" xr:uid="{775F6773-71FE-4FB9-8D1A-7D8CD58B365E}"/>
    <cellStyle name="Calculation 7 3" xfId="394" xr:uid="{8FF46B7A-BC52-4D1F-A262-C24ACC27AD1A}"/>
    <cellStyle name="Calculation 7 3 10" xfId="9263" xr:uid="{E31E0964-1210-4317-98AE-4C2C51A3903C}"/>
    <cellStyle name="Calculation 7 3 10 2" xfId="18252" xr:uid="{89A7C207-BD53-4DF4-B33B-251FFD81A3B9}"/>
    <cellStyle name="Calculation 7 3 10 2 2" xfId="28009" xr:uid="{CDFB202C-2294-4DA5-BBE9-CEC450E224FB}"/>
    <cellStyle name="Calculation 7 3 10 3" xfId="40120" xr:uid="{241BF9F3-B04E-4D89-B07E-A011879D4980}"/>
    <cellStyle name="Calculation 7 3 11" xfId="9701" xr:uid="{0D180A7E-7DBC-49E4-A8C4-B02F8DBC874C}"/>
    <cellStyle name="Calculation 7 3 11 2" xfId="18690" xr:uid="{946DC01C-7614-434C-AD1E-3A7AFB732E4A}"/>
    <cellStyle name="Calculation 7 3 11 2 2" xfId="30172" xr:uid="{ECBB63CB-81A2-41C2-AE5E-FA7909E3B107}"/>
    <cellStyle name="Calculation 7 3 11 3" xfId="27039" xr:uid="{74F9B42E-4D74-4B10-AC1F-6882758C5D3F}"/>
    <cellStyle name="Calculation 7 3 12" xfId="2400" xr:uid="{D8756148-E9D6-4E15-BAEC-4C39D2F90D96}"/>
    <cellStyle name="Calculation 7 3 12 2" xfId="22664" xr:uid="{0FAFFA9D-6137-4A57-BFE2-3F68E88BBF96}"/>
    <cellStyle name="Calculation 7 3 13" xfId="13309" xr:uid="{1901A17B-DB36-41E2-8A6B-BB80701DD759}"/>
    <cellStyle name="Calculation 7 3 13 2" xfId="35737" xr:uid="{D9CCF021-2AA4-43CE-BE83-7CE42137E8A5}"/>
    <cellStyle name="Calculation 7 3 14" xfId="38801" xr:uid="{70A17BD6-B3FD-4D73-96D0-6E5F8CB5BFFA}"/>
    <cellStyle name="Calculation 7 3 15" xfId="46420" xr:uid="{F71A51E7-A46E-4CEC-A956-F776D7CA455B}"/>
    <cellStyle name="Calculation 7 3 2" xfId="743" xr:uid="{E19125F3-F6DA-4541-8DC5-DB597ABEF091}"/>
    <cellStyle name="Calculation 7 3 2 2" xfId="5117" xr:uid="{739084D8-37EF-4E88-B4AB-1E6EBE35CB44}"/>
    <cellStyle name="Calculation 7 3 2 2 2" xfId="7703" xr:uid="{28992FD2-9F4B-4A15-A0D6-73EB7CCB6888}"/>
    <cellStyle name="Calculation 7 3 2 2 2 2" xfId="16692" xr:uid="{9C332159-217A-43B5-8909-D84CD3DD0810}"/>
    <cellStyle name="Calculation 7 3 2 2 2 2 2" xfId="25792" xr:uid="{BFF8965F-6A87-409B-B1F8-6E58888CA8D6}"/>
    <cellStyle name="Calculation 7 3 2 2 2 3" xfId="40861" xr:uid="{0D68165F-6ABC-49B3-9167-C31B9DE76C1A}"/>
    <cellStyle name="Calculation 7 3 2 2 3" xfId="10340" xr:uid="{0898DB2F-6E4A-429E-802F-86B21F1D8F1E}"/>
    <cellStyle name="Calculation 7 3 2 2 3 2" xfId="19329" xr:uid="{074528D8-2B7B-406A-811A-F9293AB5C555}"/>
    <cellStyle name="Calculation 7 3 2 2 3 2 2" xfId="23160" xr:uid="{94B3CC44-B541-46E2-A85F-9586B9B7F756}"/>
    <cellStyle name="Calculation 7 3 2 2 3 3" xfId="36181" xr:uid="{AB8F500D-3957-4D13-9CFC-1A96CA5753D1}"/>
    <cellStyle name="Calculation 7 3 2 2 4" xfId="14106" xr:uid="{E2CECEE5-0425-4FBC-98F5-7B7C7271CB57}"/>
    <cellStyle name="Calculation 7 3 2 2 4 2" xfId="31679" xr:uid="{9E2F4CE2-743D-41EC-AFC4-F2F0E104477B}"/>
    <cellStyle name="Calculation 7 3 2 2 5" xfId="27503" xr:uid="{042D8426-2F23-4CA5-92B0-6742266485CB}"/>
    <cellStyle name="Calculation 7 3 2 2 6" xfId="56699" xr:uid="{FAC44349-A2DD-4676-B84F-BFB22259CDBA}"/>
    <cellStyle name="Calculation 7 3 2 3" xfId="3180" xr:uid="{6362FD44-C1D8-472B-9643-5F809DB1A1C1}"/>
    <cellStyle name="Calculation 7 3 2 3 2" xfId="38775" xr:uid="{44C8B745-0FBE-40A7-A631-EC422667DD1B}"/>
    <cellStyle name="Calculation 7 3 2 4" xfId="31533" xr:uid="{A3BC6C7F-E2F4-4485-9D57-1D2121BD80C4}"/>
    <cellStyle name="Calculation 7 3 2 5" xfId="49917" xr:uid="{83737783-E4DD-448B-B39E-00963B521754}"/>
    <cellStyle name="Calculation 7 3 3" xfId="1088" xr:uid="{BB424D72-F11F-411F-A242-076B44C1C070}"/>
    <cellStyle name="Calculation 7 3 3 2" xfId="5438" xr:uid="{529C1ED7-073F-4751-8C10-AFA256D71743}"/>
    <cellStyle name="Calculation 7 3 3 2 2" xfId="8024" xr:uid="{689F000F-0CDC-4814-906E-A71111744C7C}"/>
    <cellStyle name="Calculation 7 3 3 2 2 2" xfId="17013" xr:uid="{124F9D4A-F682-4CFA-A22F-5356E0B46939}"/>
    <cellStyle name="Calculation 7 3 3 2 2 2 2" xfId="24161" xr:uid="{2EFE84C4-E115-46FA-B8C6-AEF429A53ED0}"/>
    <cellStyle name="Calculation 7 3 3 2 2 3" xfId="29330" xr:uid="{8729349E-F5B8-4C3E-881C-BAA85B666F25}"/>
    <cellStyle name="Calculation 7 3 3 2 3" xfId="10661" xr:uid="{86EE2403-5ACB-46F0-800A-8666D7D6E27B}"/>
    <cellStyle name="Calculation 7 3 3 2 3 2" xfId="19650" xr:uid="{EA283CDA-34A1-42F1-BA58-44B56C8FAE37}"/>
    <cellStyle name="Calculation 7 3 3 2 3 2 2" xfId="39693" xr:uid="{EE4878DE-6F60-48AE-BC30-D2C63D0A7445}"/>
    <cellStyle name="Calculation 7 3 3 2 3 3" xfId="25415" xr:uid="{AC3FEA3F-A640-4745-97AE-125354D2B33C}"/>
    <cellStyle name="Calculation 7 3 3 2 4" xfId="14427" xr:uid="{8B705A73-8E20-416A-AAFF-4424A93BB05D}"/>
    <cellStyle name="Calculation 7 3 3 2 4 2" xfId="31325" xr:uid="{2395F9FA-EACE-4ABD-8E2C-EB6E9B6EB3E4}"/>
    <cellStyle name="Calculation 7 3 3 2 5" xfId="26297" xr:uid="{7B4E4114-C303-4D35-B8DF-E224799DDEEA}"/>
    <cellStyle name="Calculation 7 3 3 2 6" xfId="57645" xr:uid="{C19EE2AC-4018-40D2-81E8-E7A7F713AE8E}"/>
    <cellStyle name="Calculation 7 3 3 3" xfId="3525" xr:uid="{FA62DB10-8E7F-4C85-8340-B638D48D67BD}"/>
    <cellStyle name="Calculation 7 3 3 3 2" xfId="35661" xr:uid="{56C2B254-8514-4A9E-BD92-4C38802309C4}"/>
    <cellStyle name="Calculation 7 3 3 4" xfId="42871" xr:uid="{426AF042-D1B3-4A0B-8D3C-4C0B739DB1B2}"/>
    <cellStyle name="Calculation 7 3 3 5" xfId="50863" xr:uid="{629AE391-52A4-453F-94C2-C2AF0E8A1C3D}"/>
    <cellStyle name="Calculation 7 3 4" xfId="1432" xr:uid="{23EB185E-2912-4C49-99E6-0A72BF836040}"/>
    <cellStyle name="Calculation 7 3 4 2" xfId="5777" xr:uid="{49CB3AC1-C715-4185-8438-627A353F8B33}"/>
    <cellStyle name="Calculation 7 3 4 2 2" xfId="8363" xr:uid="{3E2FD0F4-3942-476C-B1EA-BFB11DF71DA6}"/>
    <cellStyle name="Calculation 7 3 4 2 2 2" xfId="17352" xr:uid="{4D379227-E2E6-4C0D-B2A2-E63AA22739A5}"/>
    <cellStyle name="Calculation 7 3 4 2 2 2 2" xfId="32384" xr:uid="{A03335F2-FC7A-486D-BF3B-54FD825D4EEC}"/>
    <cellStyle name="Calculation 7 3 4 2 2 3" xfId="37412" xr:uid="{37977734-3781-42A6-9C4B-6006E0BD3D94}"/>
    <cellStyle name="Calculation 7 3 4 2 3" xfId="11000" xr:uid="{5173DCA8-0E03-4F51-9929-8866277636D5}"/>
    <cellStyle name="Calculation 7 3 4 2 3 2" xfId="19989" xr:uid="{6594A87C-2484-490A-BA8C-E96257F799B0}"/>
    <cellStyle name="Calculation 7 3 4 2 3 2 2" xfId="30600" xr:uid="{1A4D9BCA-10EC-40CE-BBDB-1CBF5E10EC30}"/>
    <cellStyle name="Calculation 7 3 4 2 3 3" xfId="38955" xr:uid="{9E741702-1092-4876-BE8B-B0A9743B84F6}"/>
    <cellStyle name="Calculation 7 3 4 2 4" xfId="14766" xr:uid="{A5D38F47-436A-4EBD-AA30-ADD2B4072F9C}"/>
    <cellStyle name="Calculation 7 3 4 2 4 2" xfId="32920" xr:uid="{2195A860-D469-422D-8871-F6583585C3E7}"/>
    <cellStyle name="Calculation 7 3 4 2 5" xfId="27762" xr:uid="{BBAEE863-1F4E-4326-9043-065D00D7532C}"/>
    <cellStyle name="Calculation 7 3 4 2 6" xfId="54826" xr:uid="{BDE830DC-6E53-4F60-9998-3F23068074B4}"/>
    <cellStyle name="Calculation 7 3 4 3" xfId="3869" xr:uid="{23C3AE05-C120-494E-8B4C-A593DF20904F}"/>
    <cellStyle name="Calculation 7 3 4 3 2" xfId="23673" xr:uid="{74DB16D3-5CCC-4F31-98D7-69348DC1F572}"/>
    <cellStyle name="Calculation 7 3 4 4" xfId="39133" xr:uid="{086C15AF-3CAD-457C-A412-2BDC60F8C0A1}"/>
    <cellStyle name="Calculation 7 3 4 5" xfId="48034" xr:uid="{4AD57EA4-7B52-494E-B1CA-B7A04C242DAB}"/>
    <cellStyle name="Calculation 7 3 5" xfId="1748" xr:uid="{7B645368-DB4B-4569-B6DF-10DDB84A5069}"/>
    <cellStyle name="Calculation 7 3 5 2" xfId="6072" xr:uid="{AFB403E6-5756-4A64-B410-94ADAFF00883}"/>
    <cellStyle name="Calculation 7 3 5 2 2" xfId="8658" xr:uid="{BD218D84-560F-4D6A-BF33-3706D7526477}"/>
    <cellStyle name="Calculation 7 3 5 2 2 2" xfId="17647" xr:uid="{B4C48248-78DD-4A1B-9BB3-F3516F90CE6C}"/>
    <cellStyle name="Calculation 7 3 5 2 2 2 2" xfId="33402" xr:uid="{6EAE6478-4076-48D5-843E-51505714E215}"/>
    <cellStyle name="Calculation 7 3 5 2 2 3" xfId="24163" xr:uid="{645862FC-E438-412F-8642-BBF6EBB37CC1}"/>
    <cellStyle name="Calculation 7 3 5 2 3" xfId="11295" xr:uid="{E39BDB7A-B560-4499-A7F1-BAB8944D5177}"/>
    <cellStyle name="Calculation 7 3 5 2 3 2" xfId="20284" xr:uid="{9CD95128-2DA9-4227-888B-97F67DE023D8}"/>
    <cellStyle name="Calculation 7 3 5 2 3 2 2" xfId="39952" xr:uid="{99AD3D04-14C5-4CE6-8466-7DBD898DDE10}"/>
    <cellStyle name="Calculation 7 3 5 2 3 3" xfId="42601" xr:uid="{5E698CE7-4B23-4C12-AF61-5EA1EB280B9B}"/>
    <cellStyle name="Calculation 7 3 5 2 4" xfId="15061" xr:uid="{E0271802-740F-4A39-9CF2-F1D7CF3435BE}"/>
    <cellStyle name="Calculation 7 3 5 2 4 2" xfId="44004" xr:uid="{E1142971-96D3-4831-A26F-3825538B92DD}"/>
    <cellStyle name="Calculation 7 3 5 2 5" xfId="30100" xr:uid="{2ED79903-6AC2-472E-BBF6-A85C7D8CAB0D}"/>
    <cellStyle name="Calculation 7 3 5 3" xfId="4185" xr:uid="{17A7A43A-AA93-4D3E-A0F8-3AEC2271FCDE}"/>
    <cellStyle name="Calculation 7 3 5 3 2" xfId="33110" xr:uid="{61AE4537-DAB0-41BB-80A1-370923DBEE8C}"/>
    <cellStyle name="Calculation 7 3 5 4" xfId="24611" xr:uid="{47D8871A-BE6F-4DDB-A4D6-5D38CE4832DC}"/>
    <cellStyle name="Calculation 7 3 5 5" xfId="53126" xr:uid="{8F640A47-715A-437B-B2E4-FA20C8877F9C}"/>
    <cellStyle name="Calculation 7 3 6" xfId="2051" xr:uid="{D70BBDEB-C21B-42FE-B131-70493E49A47F}"/>
    <cellStyle name="Calculation 7 3 6 2" xfId="6357" xr:uid="{15E74362-A3C0-482E-8FC8-3A0A965A1065}"/>
    <cellStyle name="Calculation 7 3 6 2 2" xfId="8943" xr:uid="{131C135E-5358-47D3-B9F2-0FDC3C998DC9}"/>
    <cellStyle name="Calculation 7 3 6 2 2 2" xfId="17932" xr:uid="{8CAB8F51-B5AA-4085-86F5-3FAA04B24F31}"/>
    <cellStyle name="Calculation 7 3 6 2 2 2 2" xfId="27813" xr:uid="{687220AB-CDA9-45FD-A545-FCF8DEE0C1A6}"/>
    <cellStyle name="Calculation 7 3 6 2 2 3" xfId="38860" xr:uid="{663C838F-F8D5-40C2-B325-6E7D25CFBF19}"/>
    <cellStyle name="Calculation 7 3 6 2 3" xfId="11580" xr:uid="{700CAFBA-2633-4128-BF1F-25B9E3661D3B}"/>
    <cellStyle name="Calculation 7 3 6 2 3 2" xfId="20569" xr:uid="{75B29D14-CA6D-4707-9BCA-658441E1FC7E}"/>
    <cellStyle name="Calculation 7 3 6 2 3 2 2" xfId="28748" xr:uid="{2782B7B8-2982-47B4-8B1D-23E1F9CBFC3E}"/>
    <cellStyle name="Calculation 7 3 6 2 3 3" xfId="33399" xr:uid="{E0E44E2F-83C8-4512-B1CB-5632D17A8A51}"/>
    <cellStyle name="Calculation 7 3 6 2 4" xfId="15346" xr:uid="{EAEC29FB-59F2-4F38-B5DE-2F24B8DFD264}"/>
    <cellStyle name="Calculation 7 3 6 2 4 2" xfId="27298" xr:uid="{C432BE63-5A03-4E58-875F-848BE10C7313}"/>
    <cellStyle name="Calculation 7 3 6 2 5" xfId="29037" xr:uid="{79A7E67E-3550-443D-8045-0D7B1D4CD156}"/>
    <cellStyle name="Calculation 7 3 6 3" xfId="4488" xr:uid="{DCE99818-8C62-403B-9686-8BBFE772F4C0}"/>
    <cellStyle name="Calculation 7 3 6 3 2" xfId="34876" xr:uid="{AA7642C2-1561-4FB7-8D9E-848E2978A4B0}"/>
    <cellStyle name="Calculation 7 3 6 4" xfId="30138" xr:uid="{5E5BBD1A-98F0-4261-992E-43644B3A1BE9}"/>
    <cellStyle name="Calculation 7 3 7" xfId="2862" xr:uid="{42941709-1902-4C14-B2E0-75F51A80EB66}"/>
    <cellStyle name="Calculation 7 3 7 2" xfId="7012" xr:uid="{E6F3E997-526D-4EA3-A59C-76B64ADCFABF}"/>
    <cellStyle name="Calculation 7 3 7 2 2" xfId="12140" xr:uid="{51F41917-038C-42C9-8706-5F5CB08F4BDA}"/>
    <cellStyle name="Calculation 7 3 7 2 2 2" xfId="21129" xr:uid="{A94CAC00-DF77-4D54-8FDB-5B8032E62FA5}"/>
    <cellStyle name="Calculation 7 3 7 2 2 2 2" xfId="42429" xr:uid="{8248C953-CA26-43DE-A31A-766AAD7B4799}"/>
    <cellStyle name="Calculation 7 3 7 2 2 3" xfId="38399" xr:uid="{F861EC8B-3235-481F-A1D7-A0C390533191}"/>
    <cellStyle name="Calculation 7 3 7 2 3" xfId="12952" xr:uid="{508109FA-A58D-4C5D-990A-27BC48ADC922}"/>
    <cellStyle name="Calculation 7 3 7 2 3 2" xfId="21941" xr:uid="{D4A8BA55-9BC5-44B8-8623-2B5954568E7B}"/>
    <cellStyle name="Calculation 7 3 7 2 3 2 2" xfId="35784" xr:uid="{18D6FB7C-224A-4A27-A509-C921EC51CB15}"/>
    <cellStyle name="Calculation 7 3 7 2 3 3" xfId="36500" xr:uid="{C3013DFE-3513-4638-950B-25F63999102F}"/>
    <cellStyle name="Calculation 7 3 7 2 4" xfId="16001" xr:uid="{A89AD345-C2A0-4BE8-B1F8-B58598FC0672}"/>
    <cellStyle name="Calculation 7 3 7 2 4 2" xfId="28830" xr:uid="{14AA2056-90DC-4DA5-843E-6A9CD569A560}"/>
    <cellStyle name="Calculation 7 3 7 2 5" xfId="34079" xr:uid="{0597337E-689A-40CA-91DD-6590CF30DB52}"/>
    <cellStyle name="Calculation 7 3 7 3" xfId="9575" xr:uid="{DABFD9FA-9DAD-4F42-820C-C8DBC3B6D509}"/>
    <cellStyle name="Calculation 7 3 7 3 2" xfId="18564" xr:uid="{6A9B711F-417F-4F7F-82F3-C941F52CE135}"/>
    <cellStyle name="Calculation 7 3 7 3 2 2" xfId="27420" xr:uid="{3DCA2EB5-8071-46EB-B7CC-C19D528B9208}"/>
    <cellStyle name="Calculation 7 3 7 3 3" xfId="27730" xr:uid="{EEFC6130-F7C7-48EF-AA21-7D4DBDB46EB3}"/>
    <cellStyle name="Calculation 7 3 7 4" xfId="23725" xr:uid="{112FF689-F248-4BED-AE3E-C12C556D81E9}"/>
    <cellStyle name="Calculation 7 3 8" xfId="4793" xr:uid="{CB7F5561-E878-4EE8-9EB6-31701EBF96A9}"/>
    <cellStyle name="Calculation 7 3 8 2" xfId="7379" xr:uid="{DAF59367-4879-47E1-92CF-EBF82E9A0346}"/>
    <cellStyle name="Calculation 7 3 8 2 2" xfId="16368" xr:uid="{DA164495-46B9-4A1E-8065-4286B9FC739D}"/>
    <cellStyle name="Calculation 7 3 8 2 2 2" xfId="43664" xr:uid="{18AAF654-61B1-4FB0-A4B7-DD5D6FACFA56}"/>
    <cellStyle name="Calculation 7 3 8 2 3" xfId="43086" xr:uid="{F5681DE4-7B7C-4E49-A344-E443F3902B9A}"/>
    <cellStyle name="Calculation 7 3 8 3" xfId="10016" xr:uid="{32C6A880-2BDB-477C-8E80-C994C45B354B}"/>
    <cellStyle name="Calculation 7 3 8 3 2" xfId="19005" xr:uid="{C334D6FB-D330-49AA-90D1-8E14D9BFDB46}"/>
    <cellStyle name="Calculation 7 3 8 3 2 2" xfId="29138" xr:uid="{0FE37240-0023-45F8-94A3-944492E832E5}"/>
    <cellStyle name="Calculation 7 3 8 3 3" xfId="36185" xr:uid="{DD78DAA6-5A92-4BAD-B955-54E0D894332C}"/>
    <cellStyle name="Calculation 7 3 8 4" xfId="13782" xr:uid="{6A136266-6961-44E1-BB04-76FAA0B5403E}"/>
    <cellStyle name="Calculation 7 3 8 4 2" xfId="24612" xr:uid="{9D0D6CAD-CA5F-4886-B9B3-CAFD4F439AF7}"/>
    <cellStyle name="Calculation 7 3 8 5" xfId="30045" xr:uid="{C12B163C-D519-4232-96AC-CABD668CF610}"/>
    <cellStyle name="Calculation 7 3 9" xfId="6696" xr:uid="{9A6C11F5-728F-4A0E-A008-DE05254D2A54}"/>
    <cellStyle name="Calculation 7 3 9 2" xfId="11900" xr:uid="{481D85D0-38AB-4720-BD50-6AE40DC6D4ED}"/>
    <cellStyle name="Calculation 7 3 9 2 2" xfId="20889" xr:uid="{B2508EB1-4BA2-4316-987E-A97518BE32AD}"/>
    <cellStyle name="Calculation 7 3 9 2 2 2" xfId="34966" xr:uid="{0E589B82-5D31-469B-89B5-5A4C3EF34381}"/>
    <cellStyle name="Calculation 7 3 9 2 3" xfId="44073" xr:uid="{766F094F-D3F9-4B71-A4D8-FD9E54D1E3D5}"/>
    <cellStyle name="Calculation 7 3 9 3" xfId="15685" xr:uid="{4B2098E4-53F3-4D04-922E-6B27C3A4121A}"/>
    <cellStyle name="Calculation 7 3 9 3 2" xfId="37614" xr:uid="{6097CD0B-E1CA-4205-ACC4-1EF325C0E13C}"/>
    <cellStyle name="Calculation 7 3 9 4" xfId="39550" xr:uid="{F093951B-B480-4F22-85DE-B618BE3FDD7C}"/>
    <cellStyle name="Calculation 7 4" xfId="496" xr:uid="{84ABF452-D321-4B13-AB77-094D1E0A1380}"/>
    <cellStyle name="Calculation 7 4 10" xfId="49037" xr:uid="{E2EB80A4-F558-4963-9C08-70017A8B5D84}"/>
    <cellStyle name="Calculation 7 4 2" xfId="845" xr:uid="{D5CC463F-D8D9-4DE9-B941-83519B38E662}"/>
    <cellStyle name="Calculation 7 4 2 2" xfId="5214" xr:uid="{987C858A-BDD3-44C1-9951-B85795E3382D}"/>
    <cellStyle name="Calculation 7 4 2 2 2" xfId="7800" xr:uid="{C2EC54DA-0EFD-446D-B110-62275B2B6ED2}"/>
    <cellStyle name="Calculation 7 4 2 2 2 2" xfId="16789" xr:uid="{0924719A-58F0-4DC2-BA4C-41B660C156BA}"/>
    <cellStyle name="Calculation 7 4 2 2 2 2 2" xfId="29789" xr:uid="{45C791ED-61C6-476C-AAF4-3159C9B505F1}"/>
    <cellStyle name="Calculation 7 4 2 2 2 3" xfId="40602" xr:uid="{9D90526F-E6F2-4313-9344-AD26F79FF19B}"/>
    <cellStyle name="Calculation 7 4 2 2 3" xfId="10437" xr:uid="{FE90FE0D-EA3E-43EB-8FA1-92B2B9217EFE}"/>
    <cellStyle name="Calculation 7 4 2 2 3 2" xfId="19426" xr:uid="{45526E08-EDE8-4ADB-8D01-5269F84353D0}"/>
    <cellStyle name="Calculation 7 4 2 2 3 2 2" xfId="32699" xr:uid="{A9424A3E-AB8E-494D-AB73-CF8F2BE2668C}"/>
    <cellStyle name="Calculation 7 4 2 2 3 3" xfId="34657" xr:uid="{16D4DD33-0905-4311-BF50-5411D655C06B}"/>
    <cellStyle name="Calculation 7 4 2 2 4" xfId="14203" xr:uid="{153907E1-AFD4-4060-A25C-B90A0B4AEAB1}"/>
    <cellStyle name="Calculation 7 4 2 2 4 2" xfId="40424" xr:uid="{4A8A1718-1754-40D2-A332-0B36CDB5554B}"/>
    <cellStyle name="Calculation 7 4 2 2 5" xfId="36904" xr:uid="{6E0A5322-F9AD-4825-BDCD-6912F947F73E}"/>
    <cellStyle name="Calculation 7 4 2 3" xfId="3282" xr:uid="{B841E343-0BD9-4F6C-ACD1-120FB30329C3}"/>
    <cellStyle name="Calculation 7 4 2 3 2" xfId="29165" xr:uid="{7659AE4D-78E0-45FC-825C-DC1D0E331126}"/>
    <cellStyle name="Calculation 7 4 2 4" xfId="23328" xr:uid="{87E68C07-FA27-4B11-B3E4-21D6E366BE8A}"/>
    <cellStyle name="Calculation 7 4 2 5" xfId="55819" xr:uid="{1852B606-6940-447A-871C-BECBB6363E38}"/>
    <cellStyle name="Calculation 7 4 3" xfId="1190" xr:uid="{8D54C867-8D40-48F0-8DC2-7F9F78012C48}"/>
    <cellStyle name="Calculation 7 4 3 2" xfId="5535" xr:uid="{6A085A97-70FA-4581-9061-3F56BE6AE11A}"/>
    <cellStyle name="Calculation 7 4 3 2 2" xfId="8121" xr:uid="{5D697DA5-E473-4566-9364-6B856605F953}"/>
    <cellStyle name="Calculation 7 4 3 2 2 2" xfId="17110" xr:uid="{F5AFDEF4-658A-45B2-8615-0D007F787E22}"/>
    <cellStyle name="Calculation 7 4 3 2 2 2 2" xfId="40970" xr:uid="{C4231788-E740-4B92-8880-BC5F1CAD6D53}"/>
    <cellStyle name="Calculation 7 4 3 2 2 3" xfId="33672" xr:uid="{3E6ABBFB-51F4-4E83-B55F-9A1FF719AD38}"/>
    <cellStyle name="Calculation 7 4 3 2 3" xfId="10758" xr:uid="{394866CA-5C6D-4A2D-8CF0-A3DD9F080452}"/>
    <cellStyle name="Calculation 7 4 3 2 3 2" xfId="19747" xr:uid="{B2938991-3D3F-4E5A-8895-055784D14D3F}"/>
    <cellStyle name="Calculation 7 4 3 2 3 2 2" xfId="42136" xr:uid="{3C42DA0C-A2E8-4A8A-8608-F2CC1BD86ACC}"/>
    <cellStyle name="Calculation 7 4 3 2 3 3" xfId="40517" xr:uid="{D2C21E15-4567-4FD0-A0C3-D2787EFE711E}"/>
    <cellStyle name="Calculation 7 4 3 2 4" xfId="14524" xr:uid="{E907F241-C4AA-4014-A3E6-615FD55B3A54}"/>
    <cellStyle name="Calculation 7 4 3 2 4 2" xfId="28638" xr:uid="{5C1B5DE9-B8B2-4909-B946-A4AB418F2DDA}"/>
    <cellStyle name="Calculation 7 4 3 2 5" xfId="33790" xr:uid="{E424AEFC-9BA9-4DBE-AA90-C715A1B32212}"/>
    <cellStyle name="Calculation 7 4 3 3" xfId="3627" xr:uid="{6451B5B4-1EC9-4F24-ABC4-5B431167717F}"/>
    <cellStyle name="Calculation 7 4 3 3 2" xfId="34274" xr:uid="{A3ECF4AB-E5DE-4882-9EDB-6224ACEACFBF}"/>
    <cellStyle name="Calculation 7 4 3 4" xfId="43466" xr:uid="{C30E0504-7217-4FEA-BA75-B0D9CEA43DD5}"/>
    <cellStyle name="Calculation 7 4 4" xfId="1534" xr:uid="{DDC79AFF-F0B4-4704-99F1-279D39BDDD0C}"/>
    <cellStyle name="Calculation 7 4 4 2" xfId="5879" xr:uid="{EF84ED39-E68A-4D0C-8384-D0B0855D2A1C}"/>
    <cellStyle name="Calculation 7 4 4 2 2" xfId="8465" xr:uid="{4C2C7A28-24FA-4818-BA64-FD6F43679C1D}"/>
    <cellStyle name="Calculation 7 4 4 2 2 2" xfId="17454" xr:uid="{34014789-9BFB-46F0-AC02-17F16D95FCC1}"/>
    <cellStyle name="Calculation 7 4 4 2 2 2 2" xfId="32970" xr:uid="{FF34F2CA-A9D3-4937-B3F2-1C771CB1FADE}"/>
    <cellStyle name="Calculation 7 4 4 2 2 3" xfId="40963" xr:uid="{9BAE37D4-12FC-4528-BEF2-AFC75A939E76}"/>
    <cellStyle name="Calculation 7 4 4 2 3" xfId="11102" xr:uid="{5AE57603-629C-4607-9B9F-021C73EE6D9C}"/>
    <cellStyle name="Calculation 7 4 4 2 3 2" xfId="20091" xr:uid="{71B845D5-5DBB-48BC-89BD-71795F09A099}"/>
    <cellStyle name="Calculation 7 4 4 2 3 2 2" xfId="23282" xr:uid="{A63169C1-05FD-4064-9CFA-FF234FEE666B}"/>
    <cellStyle name="Calculation 7 4 4 2 3 3" xfId="40496" xr:uid="{DE299831-E210-48E6-B836-9442B3ED8CB9}"/>
    <cellStyle name="Calculation 7 4 4 2 4" xfId="14868" xr:uid="{CA366B65-996E-4825-A97A-F29A044DAD19}"/>
    <cellStyle name="Calculation 7 4 4 2 4 2" xfId="39248" xr:uid="{5208C44E-41A7-4963-A54F-453BA65B2B10}"/>
    <cellStyle name="Calculation 7 4 4 2 5" xfId="41306" xr:uid="{90C369C0-873F-42BE-8237-6170FAE4D3C0}"/>
    <cellStyle name="Calculation 7 4 4 3" xfId="3971" xr:uid="{9B917F60-092B-47F4-AFAB-93BEDAA59541}"/>
    <cellStyle name="Calculation 7 4 4 3 2" xfId="42931" xr:uid="{7D8624F5-3614-4952-826A-2E637774F670}"/>
    <cellStyle name="Calculation 7 4 4 4" xfId="42636" xr:uid="{7F791330-8FA4-4245-9147-351BA0C93EA9}"/>
    <cellStyle name="Calculation 7 4 5" xfId="1846" xr:uid="{04F5FA18-F6F8-40D3-94F3-2FEB0D88B3C1}"/>
    <cellStyle name="Calculation 7 4 5 2" xfId="6162" xr:uid="{04E22D0A-6672-4B0F-B802-4F2239E68F41}"/>
    <cellStyle name="Calculation 7 4 5 2 2" xfId="8748" xr:uid="{798FFE05-E864-4F14-A1B2-D8CDB8F34873}"/>
    <cellStyle name="Calculation 7 4 5 2 2 2" xfId="17737" xr:uid="{24EA3DD3-2D13-4074-8AC8-46D7F8277E46}"/>
    <cellStyle name="Calculation 7 4 5 2 2 2 2" xfId="35296" xr:uid="{2FC424D2-CD9B-4BEF-9BB6-336BE302B638}"/>
    <cellStyle name="Calculation 7 4 5 2 2 3" xfId="29208" xr:uid="{1F2D4947-239D-4A95-8E4D-A5DA1AA1B3FD}"/>
    <cellStyle name="Calculation 7 4 5 2 3" xfId="11385" xr:uid="{4F108E4C-35A4-482A-A93C-726B8C3C472C}"/>
    <cellStyle name="Calculation 7 4 5 2 3 2" xfId="20374" xr:uid="{F0EF840B-ED84-4D40-9CA9-9FB2638B26AE}"/>
    <cellStyle name="Calculation 7 4 5 2 3 2 2" xfId="39603" xr:uid="{99391062-BEF0-4DAF-ABAC-E3176C341EFA}"/>
    <cellStyle name="Calculation 7 4 5 2 3 3" xfId="26953" xr:uid="{6F3EE2D3-56C8-4FA2-A493-4D500EC107A7}"/>
    <cellStyle name="Calculation 7 4 5 2 4" xfId="15151" xr:uid="{7B18E4E7-138F-48EC-A1DC-B6191F369787}"/>
    <cellStyle name="Calculation 7 4 5 2 4 2" xfId="28127" xr:uid="{ECC1CBF5-C7F9-4531-83E2-BB1995257E8F}"/>
    <cellStyle name="Calculation 7 4 5 2 5" xfId="32371" xr:uid="{81AC5BE6-9757-44F2-AA39-16496801483D}"/>
    <cellStyle name="Calculation 7 4 5 3" xfId="4283" xr:uid="{7B3A4F24-2B34-441A-ADF1-B9A7C8307283}"/>
    <cellStyle name="Calculation 7 4 5 3 2" xfId="34091" xr:uid="{75D50BEB-B1E4-4F15-A26B-BD12C11D77F6}"/>
    <cellStyle name="Calculation 7 4 5 4" xfId="32338" xr:uid="{6C081244-DB3C-4CA9-B2F9-F49F790A220F}"/>
    <cellStyle name="Calculation 7 4 6" xfId="2153" xr:uid="{E4B5E030-1EE0-4753-9F33-AB9A8365A8FA}"/>
    <cellStyle name="Calculation 7 4 6 2" xfId="6454" xr:uid="{0BB49D16-3558-48EA-B2B1-F38EB2A46117}"/>
    <cellStyle name="Calculation 7 4 6 2 2" xfId="9040" xr:uid="{50AB902E-9F03-4C11-804C-136D8C14145B}"/>
    <cellStyle name="Calculation 7 4 6 2 2 2" xfId="18029" xr:uid="{D88A0080-06C3-4484-95F8-46ACF82F50BA}"/>
    <cellStyle name="Calculation 7 4 6 2 2 2 2" xfId="38937" xr:uid="{E3D3308E-BDA8-45E3-BA61-EAF9953B3F4F}"/>
    <cellStyle name="Calculation 7 4 6 2 2 3" xfId="38194" xr:uid="{5CAF1954-BA2F-4B41-9335-A139191D912F}"/>
    <cellStyle name="Calculation 7 4 6 2 3" xfId="11677" xr:uid="{5EC05640-C857-497D-B1EF-BD96F423C6B2}"/>
    <cellStyle name="Calculation 7 4 6 2 3 2" xfId="20666" xr:uid="{3E789FC6-4752-479F-83B9-79BBCB570D3C}"/>
    <cellStyle name="Calculation 7 4 6 2 3 2 2" xfId="41086" xr:uid="{BF23DC1B-F534-485B-87AB-10D60DD6CA47}"/>
    <cellStyle name="Calculation 7 4 6 2 3 3" xfId="34727" xr:uid="{152DB20D-6609-4ED4-9E7F-D1AFAC0C1399}"/>
    <cellStyle name="Calculation 7 4 6 2 4" xfId="15443" xr:uid="{E5D2987F-FE92-4444-9279-19A438E26574}"/>
    <cellStyle name="Calculation 7 4 6 2 4 2" xfId="43078" xr:uid="{629EA444-79A7-4329-A2A4-90113E8506C7}"/>
    <cellStyle name="Calculation 7 4 6 2 5" xfId="28778" xr:uid="{64F15863-7AE2-4E54-AED4-1E7E12D16789}"/>
    <cellStyle name="Calculation 7 4 6 3" xfId="4590" xr:uid="{4E1D2384-180F-46C6-9ABA-6C64A1E8A52F}"/>
    <cellStyle name="Calculation 7 4 6 3 2" xfId="39904" xr:uid="{18CA99C1-DBF0-417E-96CD-53B3339A8877}"/>
    <cellStyle name="Calculation 7 4 6 4" xfId="37383" xr:uid="{CF25422B-0189-4958-906E-A51D9B96D8D6}"/>
    <cellStyle name="Calculation 7 4 7" xfId="4890" xr:uid="{E2A1A5DF-B4FE-4ABE-8C68-A582CCEC0F34}"/>
    <cellStyle name="Calculation 7 4 7 2" xfId="7476" xr:uid="{110B428B-D936-4D4F-A577-0F1B269DFB63}"/>
    <cellStyle name="Calculation 7 4 7 2 2" xfId="16465" xr:uid="{80073751-FFB9-41C5-8ADA-4892E2E43231}"/>
    <cellStyle name="Calculation 7 4 7 2 2 2" xfId="28385" xr:uid="{393629FE-A661-4325-AD0C-8FB7DD85A837}"/>
    <cellStyle name="Calculation 7 4 7 2 3" xfId="38630" xr:uid="{41289FA3-0424-4571-93CB-A5FD759F1770}"/>
    <cellStyle name="Calculation 7 4 7 3" xfId="10113" xr:uid="{DF6683FB-804B-4A83-BFB4-8A8228051267}"/>
    <cellStyle name="Calculation 7 4 7 3 2" xfId="19102" xr:uid="{079EC629-48A5-464F-AA1B-A7CFEAE61F8C}"/>
    <cellStyle name="Calculation 7 4 7 3 2 2" xfId="43864" xr:uid="{9E879856-8E7A-47AB-B9D0-E17AE50F2551}"/>
    <cellStyle name="Calculation 7 4 7 3 3" xfId="34653" xr:uid="{8B0FFF7C-6F12-449F-8068-2C1DF7EE4F11}"/>
    <cellStyle name="Calculation 7 4 7 4" xfId="13879" xr:uid="{39D1BA5B-3E2F-4567-BE59-FC3F97E87B93}"/>
    <cellStyle name="Calculation 7 4 7 4 2" xfId="24353" xr:uid="{0DF7F9C2-2BC7-40E7-B37A-26BEF2A5819D}"/>
    <cellStyle name="Calculation 7 4 7 5" xfId="25608" xr:uid="{F68D1896-0286-4E3C-8530-8CCD96AD7668}"/>
    <cellStyle name="Calculation 7 4 8" xfId="2502" xr:uid="{D40B0046-604A-4303-A7B9-82610DAD8852}"/>
    <cellStyle name="Calculation 7 4 8 2" xfId="28750" xr:uid="{4341B860-3BF3-4684-AACC-11774A3F0AED}"/>
    <cellStyle name="Calculation 7 4 9" xfId="35370" xr:uid="{92F742CC-3A1A-40EC-9B0F-32CF83261B30}"/>
    <cellStyle name="Calculation 7 5" xfId="256" xr:uid="{45DB1BA2-3ABB-4824-BF92-A5FB4213962E}"/>
    <cellStyle name="Calculation 7 5 2" xfId="4668" xr:uid="{0711C150-5D5D-4B5C-B522-006C7B4E8290}"/>
    <cellStyle name="Calculation 7 5 2 2" xfId="7254" xr:uid="{5904FA96-4D77-4CA8-8F51-B6D6046DB3EC}"/>
    <cellStyle name="Calculation 7 5 2 2 2" xfId="16243" xr:uid="{EE1292F8-2306-4C01-ACBD-AA8236C2EDD4}"/>
    <cellStyle name="Calculation 7 5 2 2 2 2" xfId="29972" xr:uid="{AE15237A-C0C7-43AB-BA52-978E109900CA}"/>
    <cellStyle name="Calculation 7 5 2 2 3" xfId="27277" xr:uid="{36F45918-2BB3-4FE7-9957-19FEE2B41C7E}"/>
    <cellStyle name="Calculation 7 5 2 3" xfId="9891" xr:uid="{119E75E8-ED31-4E9A-BE89-29A55B8675AC}"/>
    <cellStyle name="Calculation 7 5 2 3 2" xfId="18880" xr:uid="{08A7C8D6-544E-4180-959F-11D51C96BBDD}"/>
    <cellStyle name="Calculation 7 5 2 3 2 2" xfId="32088" xr:uid="{15E7CA68-C7DF-48C0-8984-3FF1B9C3684E}"/>
    <cellStyle name="Calculation 7 5 2 3 3" xfId="26412" xr:uid="{7D09AFF2-53A0-460E-B92A-011BE8A3D458}"/>
    <cellStyle name="Calculation 7 5 2 4" xfId="13657" xr:uid="{D8F385F8-0EB5-4256-A032-0F6D3E4C6037}"/>
    <cellStyle name="Calculation 7 5 2 4 2" xfId="27307" xr:uid="{697A2F4F-F3E5-447F-8755-E1545806A578}"/>
    <cellStyle name="Calculation 7 5 2 5" xfId="36295" xr:uid="{68FF64E3-745C-4243-A945-58DBF6739AA2}"/>
    <cellStyle name="Calculation 7 5 2 6" xfId="59135" xr:uid="{2381447B-2087-4E47-9ADA-A90221ADF22D}"/>
    <cellStyle name="Calculation 7 5 3" xfId="2724" xr:uid="{7CAA86BB-3C62-4B10-B710-15FAC36971CE}"/>
    <cellStyle name="Calculation 7 5 3 2" xfId="28224" xr:uid="{9DE688BA-6978-4616-ACAC-3C12971CEA8E}"/>
    <cellStyle name="Calculation 7 5 4" xfId="29577" xr:uid="{56C1E642-6AE0-4235-B1D7-172CD4FE584E}"/>
    <cellStyle name="Calculation 7 5 5" xfId="52354" xr:uid="{FB078EBC-FBC2-4B93-A4E7-2B857554DD4F}"/>
    <cellStyle name="Calculation 7 6" xfId="605" xr:uid="{B544A8A1-BF5F-45C4-9B53-8EFB3BA0ED62}"/>
    <cellStyle name="Calculation 7 6 2" xfId="4992" xr:uid="{A31CFB70-A9D6-4378-BC3B-7A99510C398A}"/>
    <cellStyle name="Calculation 7 6 2 2" xfId="7578" xr:uid="{A72407C0-D42F-4446-B229-234780E6E50A}"/>
    <cellStyle name="Calculation 7 6 2 2 2" xfId="16567" xr:uid="{8E6AAE34-D6EF-489B-B1A8-F7A962754651}"/>
    <cellStyle name="Calculation 7 6 2 2 2 2" xfId="38327" xr:uid="{21082E49-054B-4086-9F67-B67253B0B776}"/>
    <cellStyle name="Calculation 7 6 2 2 3" xfId="39445" xr:uid="{BD802D8D-2B1F-42DD-AB85-97A646DA81F8}"/>
    <cellStyle name="Calculation 7 6 2 3" xfId="10215" xr:uid="{7C6305D1-A681-41A6-92CE-17123736E0FC}"/>
    <cellStyle name="Calculation 7 6 2 3 2" xfId="19204" xr:uid="{F4927ED6-2A75-466C-981E-5CDF895E15CD}"/>
    <cellStyle name="Calculation 7 6 2 3 2 2" xfId="35595" xr:uid="{B0F038CE-5880-41D1-A60C-780DEE5F08F4}"/>
    <cellStyle name="Calculation 7 6 2 3 3" xfId="31080" xr:uid="{A427344F-A40B-4939-BCBD-867E4F2BCFA6}"/>
    <cellStyle name="Calculation 7 6 2 4" xfId="13981" xr:uid="{52D1ABA4-5EC2-4F00-855A-461A1F44ECA4}"/>
    <cellStyle name="Calculation 7 6 2 4 2" xfId="23905" xr:uid="{6F6743E4-5520-433A-AC69-0F2FE42BB33C}"/>
    <cellStyle name="Calculation 7 6 2 5" xfId="28665" xr:uid="{2EAF4A99-B2FF-4EC7-9811-4C3F3E6B1A31}"/>
    <cellStyle name="Calculation 7 6 2 6" xfId="53988" xr:uid="{5F488FE3-5513-425E-ADDC-50F8FA37077B}"/>
    <cellStyle name="Calculation 7 6 3" xfId="3042" xr:uid="{7FF0CE98-987D-40EB-B1AF-8EC71B5D62AE}"/>
    <cellStyle name="Calculation 7 6 3 2" xfId="32357" xr:uid="{8B16CB78-138E-48E4-954B-D85EFFC10065}"/>
    <cellStyle name="Calculation 7 6 4" xfId="36257" xr:uid="{4EE6AD0D-EB32-49D4-BCEB-B2F513E66CA8}"/>
    <cellStyle name="Calculation 7 6 5" xfId="47320" xr:uid="{48ED4F26-E5C7-46D7-889A-851B76021548}"/>
    <cellStyle name="Calculation 7 7" xfId="950" xr:uid="{C0DA59B6-3087-463D-BFF4-A99F0EA29FA7}"/>
    <cellStyle name="Calculation 7 7 2" xfId="5313" xr:uid="{6F5D7667-4D76-41DF-BE80-B490AA332147}"/>
    <cellStyle name="Calculation 7 7 2 2" xfId="7899" xr:uid="{646819B2-549B-4BED-AE92-9B0633BC7DC0}"/>
    <cellStyle name="Calculation 7 7 2 2 2" xfId="16888" xr:uid="{02F7EEFE-BDFC-46DD-BF6A-76AD027128C5}"/>
    <cellStyle name="Calculation 7 7 2 2 2 2" xfId="42476" xr:uid="{AF2D1D91-76C8-4ACD-B6C9-C29F72505A5B}"/>
    <cellStyle name="Calculation 7 7 2 2 3" xfId="42397" xr:uid="{9130D91B-8DAC-4D3A-9BA4-E5EC515698AC}"/>
    <cellStyle name="Calculation 7 7 2 3" xfId="10536" xr:uid="{D735F674-69E7-47B2-854D-20A00EC4C8AC}"/>
    <cellStyle name="Calculation 7 7 2 3 2" xfId="19525" xr:uid="{919DDAE0-6FF7-4A90-BF9D-5D9DAF67CDD7}"/>
    <cellStyle name="Calculation 7 7 2 3 2 2" xfId="43621" xr:uid="{F94F7130-12A1-4C4F-9ED0-82BC7C730B91}"/>
    <cellStyle name="Calculation 7 7 2 3 3" xfId="37784" xr:uid="{C91429BC-8E64-4EEE-A911-423F6684047D}"/>
    <cellStyle name="Calculation 7 7 2 4" xfId="14302" xr:uid="{75EFA412-5413-46B1-9B8F-0592011C937A}"/>
    <cellStyle name="Calculation 7 7 2 4 2" xfId="30106" xr:uid="{51DBA4D3-2EDF-4919-88EF-9CDD9BA08925}"/>
    <cellStyle name="Calculation 7 7 2 5" xfId="29657" xr:uid="{F5781595-ACF7-4242-BBC8-3B42FCFBD222}"/>
    <cellStyle name="Calculation 7 7 3" xfId="3387" xr:uid="{4E8C6BDB-4052-4B06-AFBE-2FC6194169FA}"/>
    <cellStyle name="Calculation 7 7 3 2" xfId="37989" xr:uid="{11FF542F-9F63-4E50-A28F-18A5A8796944}"/>
    <cellStyle name="Calculation 7 7 4" xfId="42527" xr:uid="{CA9C0D1C-07EC-47C8-8B8E-1543220B1DAE}"/>
    <cellStyle name="Calculation 7 7 5" xfId="52635" xr:uid="{A0DE4D38-9BEF-4D34-BC9A-53270AB5666B}"/>
    <cellStyle name="Calculation 7 8" xfId="1294" xr:uid="{35ADABDB-EA8A-4BA3-B194-713DD6861A62}"/>
    <cellStyle name="Calculation 7 8 2" xfId="5639" xr:uid="{DD9AD48C-C411-4434-8F81-80CF98279BF7}"/>
    <cellStyle name="Calculation 7 8 2 2" xfId="8225" xr:uid="{18454E73-983D-41B9-A980-599669807041}"/>
    <cellStyle name="Calculation 7 8 2 2 2" xfId="17214" xr:uid="{815709E8-75C8-4266-BF0C-875AC1D387DB}"/>
    <cellStyle name="Calculation 7 8 2 2 2 2" xfId="30941" xr:uid="{4A68BBFA-4FEB-42B6-9F00-FFC8DA9E7DE4}"/>
    <cellStyle name="Calculation 7 8 2 2 3" xfId="26759" xr:uid="{B256F1B0-BB33-4D09-B8E5-5C8B27485CF8}"/>
    <cellStyle name="Calculation 7 8 2 3" xfId="10862" xr:uid="{E366E171-528A-4D16-940F-C891857777AE}"/>
    <cellStyle name="Calculation 7 8 2 3 2" xfId="19851" xr:uid="{2D7C91F5-BABE-4CEE-AD63-1190EDEE8EDF}"/>
    <cellStyle name="Calculation 7 8 2 3 2 2" xfId="40384" xr:uid="{2843CBE1-29D2-4049-B5AE-82F431DF231A}"/>
    <cellStyle name="Calculation 7 8 2 3 3" xfId="36448" xr:uid="{A2E8FD52-8294-48AA-9389-A81672245212}"/>
    <cellStyle name="Calculation 7 8 2 4" xfId="14628" xr:uid="{5A842A41-22ED-44E7-961B-190990B2C83A}"/>
    <cellStyle name="Calculation 7 8 2 4 2" xfId="33962" xr:uid="{7E89882F-282E-4182-B755-ECA0C343B9FB}"/>
    <cellStyle name="Calculation 7 8 2 5" xfId="42740" xr:uid="{51E0E2E1-AAE5-4825-B030-4F7FDA13F5EC}"/>
    <cellStyle name="Calculation 7 8 3" xfId="3731" xr:uid="{90FC992D-B12E-4CD2-90B3-FFEACF4674E8}"/>
    <cellStyle name="Calculation 7 8 3 2" xfId="38294" xr:uid="{1D42813C-A7B9-4C78-8671-C7447936A536}"/>
    <cellStyle name="Calculation 7 8 4" xfId="36939" xr:uid="{159A1F1C-1566-48F1-B8C5-70EAA7BF1565}"/>
    <cellStyle name="Calculation 7 9" xfId="1603" xr:uid="{54E0B3E5-BE49-42D5-9E91-CA82AE2F7847}"/>
    <cellStyle name="Calculation 7 9 2" xfId="5947" xr:uid="{37F0556C-175C-4284-87AE-21E4E3C76C8B}"/>
    <cellStyle name="Calculation 7 9 2 2" xfId="8533" xr:uid="{F7DFC5EB-EF91-4B4B-8E9B-3CC79E604FC9}"/>
    <cellStyle name="Calculation 7 9 2 2 2" xfId="17522" xr:uid="{945F9366-AE2C-4EB9-B063-2A22353EF07B}"/>
    <cellStyle name="Calculation 7 9 2 2 2 2" xfId="34780" xr:uid="{6A6890EC-27B3-4A1A-8C79-0F6862A9C7C8}"/>
    <cellStyle name="Calculation 7 9 2 2 3" xfId="32293" xr:uid="{A24217AB-2BA0-4D7E-9040-09A1180994CF}"/>
    <cellStyle name="Calculation 7 9 2 3" xfId="11170" xr:uid="{BBDEB377-280D-4C4D-ACF3-67248328841B}"/>
    <cellStyle name="Calculation 7 9 2 3 2" xfId="20159" xr:uid="{8A6F4013-8D12-4CEF-9E70-3BE3300DC701}"/>
    <cellStyle name="Calculation 7 9 2 3 2 2" xfId="31440" xr:uid="{7ACE143B-2E98-4F2B-AF98-C78712C57131}"/>
    <cellStyle name="Calculation 7 9 2 3 3" xfId="26832" xr:uid="{3882375D-CCEC-43CC-879C-69A5952289D6}"/>
    <cellStyle name="Calculation 7 9 2 4" xfId="14936" xr:uid="{3CB50B27-EA08-4166-9D04-77B26E828612}"/>
    <cellStyle name="Calculation 7 9 2 4 2" xfId="26772" xr:uid="{6986F04B-331C-4700-80AF-92BCF722E8E0}"/>
    <cellStyle name="Calculation 7 9 2 5" xfId="29237" xr:uid="{2A029ECC-958D-49C6-AB93-C3D6900B7F1C}"/>
    <cellStyle name="Calculation 7 9 3" xfId="4040" xr:uid="{46133562-6C6C-4458-9CF7-5D9FA14AE326}"/>
    <cellStyle name="Calculation 7 9 3 2" xfId="23828" xr:uid="{C7AEB21B-3F6C-417B-9F60-414C730D6ED2}"/>
    <cellStyle name="Calculation 7 9 4" xfId="36979" xr:uid="{1FB15F9E-94D5-41A5-A26D-84B49118CF66}"/>
    <cellStyle name="Calculation 8" xfId="103" xr:uid="{79CEE79B-4168-491F-981F-C6331E4B2BEA}"/>
    <cellStyle name="Calculation 8 10" xfId="1600" xr:uid="{E8ED2E77-3FEC-4101-B6B3-A34A5712F837}"/>
    <cellStyle name="Calculation 8 10 2" xfId="5944" xr:uid="{7784625F-7DF1-4AFF-9C6A-EA8A20632831}"/>
    <cellStyle name="Calculation 8 10 2 2" xfId="8530" xr:uid="{2AC656EE-5720-4A64-8E76-951366F3DDE9}"/>
    <cellStyle name="Calculation 8 10 2 2 2" xfId="17519" xr:uid="{D566C724-38F0-4C05-9663-CF81933D7065}"/>
    <cellStyle name="Calculation 8 10 2 2 2 2" xfId="35667" xr:uid="{6B365AEE-95B2-4F15-A33D-40044E1798B2}"/>
    <cellStyle name="Calculation 8 10 2 2 3" xfId="35871" xr:uid="{090B35F6-B3D3-4AA7-BAA4-982980A52185}"/>
    <cellStyle name="Calculation 8 10 2 3" xfId="11167" xr:uid="{80E5012D-FABE-4E4C-ACFF-52B69DC31A85}"/>
    <cellStyle name="Calculation 8 10 2 3 2" xfId="20156" xr:uid="{EE44D708-05A5-46A0-94FC-013CB1527EC2}"/>
    <cellStyle name="Calculation 8 10 2 3 2 2" xfId="43094" xr:uid="{B9E6EC1C-AD5C-4C9C-967C-CAF196D191BB}"/>
    <cellStyle name="Calculation 8 10 2 3 3" xfId="33361" xr:uid="{3B37FF50-26D0-4C5E-A78E-0BB202B0F4B3}"/>
    <cellStyle name="Calculation 8 10 2 4" xfId="14933" xr:uid="{FF21954A-8308-4084-871B-295EC693750F}"/>
    <cellStyle name="Calculation 8 10 2 4 2" xfId="42794" xr:uid="{D3FFD50B-A61C-4D87-9006-E41D987ACC96}"/>
    <cellStyle name="Calculation 8 10 2 5" xfId="24828" xr:uid="{B0BEF7B3-1B9F-4B10-84D9-49D79A1E66FC}"/>
    <cellStyle name="Calculation 8 10 3" xfId="4037" xr:uid="{760B7673-F800-4738-8FC0-C70EABDED654}"/>
    <cellStyle name="Calculation 8 10 3 2" xfId="36446" xr:uid="{C985EFED-7834-4C1F-8CCE-EE9268901B82}"/>
    <cellStyle name="Calculation 8 10 4" xfId="31416" xr:uid="{F3896F1B-9E9F-42EB-9983-763281F27DDB}"/>
    <cellStyle name="Calculation 8 11" xfId="2971" xr:uid="{326FA88D-2378-4234-9DEC-F55F4232D584}"/>
    <cellStyle name="Calculation 8 11 2" xfId="7121" xr:uid="{C558280F-04CB-4A80-BDB9-C30549A30B0E}"/>
    <cellStyle name="Calculation 8 11 2 2" xfId="16110" xr:uid="{CA34F1AE-D2D6-4CAA-9D7B-29C49DB89219}"/>
    <cellStyle name="Calculation 8 11 2 2 2" xfId="43572" xr:uid="{79B87BF1-7ACD-4A12-889A-68CBDC5EFB21}"/>
    <cellStyle name="Calculation 8 11 2 3" xfId="25875" xr:uid="{4CDB8387-C389-4BBB-8DE0-9DCE6A60071A}"/>
    <cellStyle name="Calculation 8 11 3" xfId="9684" xr:uid="{C6B14F74-E656-4296-A441-803F810CD451}"/>
    <cellStyle name="Calculation 8 11 3 2" xfId="18673" xr:uid="{048F85B0-D106-4A62-80D4-9DE25A78464A}"/>
    <cellStyle name="Calculation 8 11 3 2 2" xfId="31438" xr:uid="{954573C7-ABF2-4AF2-95DB-A455757ABC86}"/>
    <cellStyle name="Calculation 8 11 3 3" xfId="35906" xr:uid="{7794A9E9-F7DB-451D-9077-F236E822B6C7}"/>
    <cellStyle name="Calculation 8 11 4" xfId="13524" xr:uid="{3966F86D-93A9-4437-AD00-A6F2257C9D2C}"/>
    <cellStyle name="Calculation 8 11 4 2" xfId="31030" xr:uid="{B4629651-CAC6-4266-82D2-634AE20B0EED}"/>
    <cellStyle name="Calculation 8 11 5" xfId="30222" xr:uid="{C24C84E1-6A54-447B-8B6E-C555CB93AEF8}"/>
    <cellStyle name="Calculation 8 12" xfId="6559" xr:uid="{23B170AD-D8C2-4264-BA88-D94457123A0F}"/>
    <cellStyle name="Calculation 8 12 2" xfId="11776" xr:uid="{FB9F845C-DD46-4BA6-A02D-2D644460DD1A}"/>
    <cellStyle name="Calculation 8 12 2 2" xfId="20765" xr:uid="{87DF1824-7494-4CDB-9DE5-65BEE9538310}"/>
    <cellStyle name="Calculation 8 12 2 2 2" xfId="25784" xr:uid="{5E4BA4BB-C61E-443D-9EE0-1874E973E88C}"/>
    <cellStyle name="Calculation 8 12 2 3" xfId="37668" xr:uid="{3F524B79-1458-40F2-A639-D63D7A6314FD}"/>
    <cellStyle name="Calculation 8 12 3" xfId="15548" xr:uid="{75C6A03A-7948-486C-A948-ABDCBCE58760}"/>
    <cellStyle name="Calculation 8 12 3 2" xfId="25065" xr:uid="{408CD003-E896-4CCD-B858-6F4A3DED1B4E}"/>
    <cellStyle name="Calculation 8 12 4" xfId="26156" xr:uid="{BE9D9607-39DB-45C6-8F32-08EC57321BED}"/>
    <cellStyle name="Calculation 8 13" xfId="9139" xr:uid="{EF37E8E9-3BF2-4353-89E0-D0B066EB5065}"/>
    <cellStyle name="Calculation 8 13 2" xfId="18128" xr:uid="{EC58C01E-8D77-47F9-8BD2-3367D4A857CC}"/>
    <cellStyle name="Calculation 8 13 2 2" xfId="41049" xr:uid="{23274417-7295-4000-92EA-87942970B170}"/>
    <cellStyle name="Calculation 8 13 3" xfId="33484" xr:uid="{55C31C35-7174-4EC6-8EA9-43D21B743A0C}"/>
    <cellStyle name="Calculation 8 14" xfId="12307" xr:uid="{81E8B3F7-4F4F-405D-A1C0-BFE6E09A639D}"/>
    <cellStyle name="Calculation 8 14 2" xfId="21296" xr:uid="{01DB9ED4-63B8-40D9-8223-4E4585441793}"/>
    <cellStyle name="Calculation 8 14 2 2" xfId="30815" xr:uid="{41C17B06-51A7-4953-8333-21AC53DFE6CD}"/>
    <cellStyle name="Calculation 8 14 3" xfId="39935" xr:uid="{0DD627E3-AF33-436C-AC9F-791E9B05BFB5}"/>
    <cellStyle name="Calculation 8 15" xfId="2263" xr:uid="{7074D82D-B109-4A92-A8F2-D2FA1612131F}"/>
    <cellStyle name="Calculation 8 15 2" xfId="29059" xr:uid="{DF2CBC98-6285-4139-982D-8B325C441D27}"/>
    <cellStyle name="Calculation 8 16" xfId="13172" xr:uid="{32FBDF61-FBD8-43D6-BA2B-96359DE921DA}"/>
    <cellStyle name="Calculation 8 16 2" xfId="27982" xr:uid="{130C8F69-23A0-4CAB-BC7D-51D86C8919AB}"/>
    <cellStyle name="Calculation 8 17" xfId="32883" xr:uid="{6105E87D-927E-42AD-9ED8-D803D0F37C98}"/>
    <cellStyle name="Calculation 8 18" xfId="44690" xr:uid="{7C5F9642-A871-4B86-AC1D-13D0D7E9D079}"/>
    <cellStyle name="Calculation 8 19" xfId="45731" xr:uid="{D1296481-F7C6-4D0E-8765-D3E02F8E155D}"/>
    <cellStyle name="Calculation 8 2" xfId="237" xr:uid="{E9EEC2A1-83FC-40F4-9EA7-DFE7F3B8F537}"/>
    <cellStyle name="Calculation 8 2 10" xfId="6539" xr:uid="{ECDE2EBE-0B8A-4C5B-BBC7-68DF463EB3B5}"/>
    <cellStyle name="Calculation 8 2 10 2" xfId="11758" xr:uid="{18BDAB72-CE78-43C5-9D64-9590890603CA}"/>
    <cellStyle name="Calculation 8 2 10 2 2" xfId="20747" xr:uid="{63324055-59E8-4CD7-A7BC-7A344A645DB0}"/>
    <cellStyle name="Calculation 8 2 10 2 2 2" xfId="33640" xr:uid="{97452C81-17DA-41B8-A307-89B82EDC1A10}"/>
    <cellStyle name="Calculation 8 2 10 2 3" xfId="41424" xr:uid="{DD44D247-A06A-4523-B848-240BE43FEE52}"/>
    <cellStyle name="Calculation 8 2 10 3" xfId="15528" xr:uid="{519076E7-C299-457A-BE35-56390EE1BCAA}"/>
    <cellStyle name="Calculation 8 2 10 3 2" xfId="42616" xr:uid="{1C8CE1B3-7D68-4B26-B76A-CF9FAD0FC840}"/>
    <cellStyle name="Calculation 8 2 10 4" xfId="38475" xr:uid="{3E853C81-D579-4A90-ABE1-5481DB4B31F9}"/>
    <cellStyle name="Calculation 8 2 11" xfId="9121" xr:uid="{0A9C5113-8543-47A0-9675-EBC356241440}"/>
    <cellStyle name="Calculation 8 2 11 2" xfId="18110" xr:uid="{5BEF8D9D-78FC-44C7-8F6F-B60DB148B900}"/>
    <cellStyle name="Calculation 8 2 11 2 2" xfId="28059" xr:uid="{301882A3-2D47-40CA-8DA4-2756512233B8}"/>
    <cellStyle name="Calculation 8 2 11 3" xfId="40170" xr:uid="{1744AC0E-1E08-45A9-A3DD-E3673670A562}"/>
    <cellStyle name="Calculation 8 2 12" xfId="9848" xr:uid="{8AFAE35D-7154-49A8-B9C0-4016E0E22460}"/>
    <cellStyle name="Calculation 8 2 12 2" xfId="18837" xr:uid="{B90D1253-3EC7-4E4C-983F-2A989FC94FAA}"/>
    <cellStyle name="Calculation 8 2 12 2 2" xfId="36107" xr:uid="{890F4165-4557-4128-A694-23D6AAA69889}"/>
    <cellStyle name="Calculation 8 2 12 3" xfId="23940" xr:uid="{815C5B12-2B32-41B6-B090-637C9F67F118}"/>
    <cellStyle name="Calculation 8 2 13" xfId="2243" xr:uid="{8053F453-C737-41AB-B9A2-113E511E46AD}"/>
    <cellStyle name="Calculation 8 2 13 2" xfId="41916" xr:uid="{3CEE67D6-619C-4CD4-AEA8-130E9ED51658}"/>
    <cellStyle name="Calculation 8 2 14" xfId="13152" xr:uid="{8D0B8F53-665E-4F94-94E8-3AD1580BAB79}"/>
    <cellStyle name="Calculation 8 2 14 2" xfId="40705" xr:uid="{4611FC1B-52D2-4342-BB16-003FAA56B89C}"/>
    <cellStyle name="Calculation 8 2 15" xfId="22120" xr:uid="{E9B0C630-B36A-4F4B-8C12-87DE65E32BB8}"/>
    <cellStyle name="Calculation 8 2 16" xfId="46240" xr:uid="{56ABC372-31CA-498A-BA8E-0BDEE0E6E191}"/>
    <cellStyle name="Calculation 8 2 2" xfId="375" xr:uid="{C837F12B-F428-4572-9A85-AE976D6E13A7}"/>
    <cellStyle name="Calculation 8 2 2 10" xfId="9246" xr:uid="{2207AA67-45F4-4A57-9C06-C66194E915DD}"/>
    <cellStyle name="Calculation 8 2 2 10 2" xfId="18235" xr:uid="{CAF294C1-26CD-459E-8F97-2B9E102C73F6}"/>
    <cellStyle name="Calculation 8 2 2 10 2 2" xfId="27048" xr:uid="{015309D2-CEC1-4937-91D3-1652004ECDA3}"/>
    <cellStyle name="Calculation 8 2 2 10 3" xfId="41237" xr:uid="{C942A592-8384-42C0-A644-0E560BE8B120}"/>
    <cellStyle name="Calculation 8 2 2 11" xfId="9840" xr:uid="{A8185866-B85E-4695-8E3C-04C166161F97}"/>
    <cellStyle name="Calculation 8 2 2 11 2" xfId="18829" xr:uid="{4A3ECB1E-7243-486B-BD7E-70B132066D97}"/>
    <cellStyle name="Calculation 8 2 2 11 2 2" xfId="43021" xr:uid="{4C2F4936-D0B4-444A-BA9A-76DB6F80A029}"/>
    <cellStyle name="Calculation 8 2 2 11 3" xfId="33325" xr:uid="{00266075-2FAE-4F5A-BE95-E99B50014334}"/>
    <cellStyle name="Calculation 8 2 2 12" xfId="2381" xr:uid="{A464EA1B-B9CE-402C-93CC-F0023C4DA1C6}"/>
    <cellStyle name="Calculation 8 2 2 12 2" xfId="22510" xr:uid="{875D465A-B760-4622-A241-05D3A6A89792}"/>
    <cellStyle name="Calculation 8 2 2 13" xfId="13290" xr:uid="{8A7E394F-D437-49DD-8BB4-CFDFD6397951}"/>
    <cellStyle name="Calculation 8 2 2 13 2" xfId="29740" xr:uid="{5A0A3A05-B061-44FE-8242-5E662FEC2E76}"/>
    <cellStyle name="Calculation 8 2 2 14" xfId="24151" xr:uid="{8BDF6D24-B54E-4FE0-A90A-6FCA694AB01B}"/>
    <cellStyle name="Calculation 8 2 2 15" xfId="49737" xr:uid="{795E7416-D237-492E-9EA6-DF3CA8BE6AA9}"/>
    <cellStyle name="Calculation 8 2 2 2" xfId="724" xr:uid="{5EAB2F25-CF4E-48E4-B900-0402275836FA}"/>
    <cellStyle name="Calculation 8 2 2 2 2" xfId="5100" xr:uid="{75C8BDE3-59FA-4447-AD71-F0F00A10F09F}"/>
    <cellStyle name="Calculation 8 2 2 2 2 2" xfId="7686" xr:uid="{4C13A3EE-A919-4E29-9F25-87D2037B0879}"/>
    <cellStyle name="Calculation 8 2 2 2 2 2 2" xfId="16675" xr:uid="{B6FB1A0B-3324-4041-884D-F0829F2C8A37}"/>
    <cellStyle name="Calculation 8 2 2 2 2 2 2 2" xfId="43058" xr:uid="{5BE71C33-D90E-4699-A363-04E8545D6532}"/>
    <cellStyle name="Calculation 8 2 2 2 2 2 3" xfId="36884" xr:uid="{B0608874-A19E-42AD-9D60-CC2F5F6031BE}"/>
    <cellStyle name="Calculation 8 2 2 2 2 3" xfId="10323" xr:uid="{FCEAC993-088E-47E0-BC23-4D2EE4E0DCA5}"/>
    <cellStyle name="Calculation 8 2 2 2 2 3 2" xfId="19312" xr:uid="{FE20D4E0-9A66-426A-A9A2-5E45FF4E5BC1}"/>
    <cellStyle name="Calculation 8 2 2 2 2 3 2 2" xfId="24928" xr:uid="{23840EE3-2E78-44BA-8E41-CABD8300B35B}"/>
    <cellStyle name="Calculation 8 2 2 2 2 3 3" xfId="31073" xr:uid="{C8BE37C5-59C4-47B4-A91F-966DABE8F2DF}"/>
    <cellStyle name="Calculation 8 2 2 2 2 4" xfId="14089" xr:uid="{BE9B2D2D-31AE-4CE1-A923-3AFA90A37F24}"/>
    <cellStyle name="Calculation 8 2 2 2 2 4 2" xfId="28092" xr:uid="{AF3C911A-5F06-4F0A-9D73-5DA5D9B40DB1}"/>
    <cellStyle name="Calculation 8 2 2 2 2 5" xfId="35375" xr:uid="{9FF0D92E-A0B0-4752-A497-586126A0599B}"/>
    <cellStyle name="Calculation 8 2 2 2 3" xfId="3161" xr:uid="{A0316EB0-B4B7-48DD-885C-040AA35EA798}"/>
    <cellStyle name="Calculation 8 2 2 2 3 2" xfId="24117" xr:uid="{5BA7B407-93E1-4DEC-9CEB-DF484C700BBF}"/>
    <cellStyle name="Calculation 8 2 2 2 4" xfId="31403" xr:uid="{13C89067-6D15-45E7-91E1-B29B3F1C15CB}"/>
    <cellStyle name="Calculation 8 2 2 2 5" xfId="56519" xr:uid="{02A01618-BCA8-4A8E-A602-B677FCF9B6B7}"/>
    <cellStyle name="Calculation 8 2 2 3" xfId="1069" xr:uid="{92C3C040-F280-44E5-B7FD-9CDF249582C3}"/>
    <cellStyle name="Calculation 8 2 2 3 2" xfId="5421" xr:uid="{A4729877-19B3-4588-8B04-BB29CA02A18E}"/>
    <cellStyle name="Calculation 8 2 2 3 2 2" xfId="8007" xr:uid="{8CCC1CB7-8788-4DB7-833F-8EAA8205A313}"/>
    <cellStyle name="Calculation 8 2 2 3 2 2 2" xfId="16996" xr:uid="{76B76AC3-0FB5-4C6C-8C9B-84760B531BA8}"/>
    <cellStyle name="Calculation 8 2 2 3 2 2 2 2" xfId="32986" xr:uid="{8EB1F745-75CF-498A-85AC-6551C87455FB}"/>
    <cellStyle name="Calculation 8 2 2 3 2 2 3" xfId="25910" xr:uid="{7DEEFBDC-BAE5-4125-BC23-498959888BC7}"/>
    <cellStyle name="Calculation 8 2 2 3 2 3" xfId="10644" xr:uid="{809794EE-AEC2-4A5D-9F17-234864B6EC6A}"/>
    <cellStyle name="Calculation 8 2 2 3 2 3 2" xfId="19633" xr:uid="{84708703-DF3B-43A2-B05B-2126591BF06A}"/>
    <cellStyle name="Calculation 8 2 2 3 2 3 2 2" xfId="41211" xr:uid="{ED17455F-BFB4-4E4C-8494-522B77053EDA}"/>
    <cellStyle name="Calculation 8 2 2 3 2 3 3" xfId="33377" xr:uid="{FCC15EE7-5F7A-4B3D-AD3F-4B5B073A68FE}"/>
    <cellStyle name="Calculation 8 2 2 3 2 4" xfId="14410" xr:uid="{DD00C123-35F5-45EE-A806-9F2E0EEF743A}"/>
    <cellStyle name="Calculation 8 2 2 3 2 4 2" xfId="39821" xr:uid="{011934DD-2CF0-4932-9799-E49DF84F2F73}"/>
    <cellStyle name="Calculation 8 2 2 3 2 5" xfId="42233" xr:uid="{9B3D884D-127D-472F-892A-87D0C9B023E4}"/>
    <cellStyle name="Calculation 8 2 2 3 3" xfId="3506" xr:uid="{69F1184B-53D3-480B-9D0B-3061AAF20575}"/>
    <cellStyle name="Calculation 8 2 2 3 3 2" xfId="42819" xr:uid="{5986F70A-1BAF-43FE-A9E8-30996D39F170}"/>
    <cellStyle name="Calculation 8 2 2 3 4" xfId="40147" xr:uid="{6C9C63F3-2F6F-4D7D-9E0D-6FDC7C262FCC}"/>
    <cellStyle name="Calculation 8 2 2 4" xfId="1413" xr:uid="{B04B82FF-5EF8-40D1-A96D-7158034FC466}"/>
    <cellStyle name="Calculation 8 2 2 4 2" xfId="5758" xr:uid="{F318503A-5D05-4A2B-8ECC-69C45EFDA6EC}"/>
    <cellStyle name="Calculation 8 2 2 4 2 2" xfId="8344" xr:uid="{00B51B3C-34D5-4FCD-AD7A-A05BC50965AE}"/>
    <cellStyle name="Calculation 8 2 2 4 2 2 2" xfId="17333" xr:uid="{5A662FF6-E7D7-4451-A911-16528FB5DECD}"/>
    <cellStyle name="Calculation 8 2 2 4 2 2 2 2" xfId="30712" xr:uid="{9AD406EC-3929-496E-B537-B7A89FCFAF0E}"/>
    <cellStyle name="Calculation 8 2 2 4 2 2 3" xfId="37133" xr:uid="{B9A10ACE-3DD5-4972-B8D1-997B5EE7944E}"/>
    <cellStyle name="Calculation 8 2 2 4 2 3" xfId="10981" xr:uid="{748E3C3D-0B22-4A8C-8D90-5F13A45348EB}"/>
    <cellStyle name="Calculation 8 2 2 4 2 3 2" xfId="19970" xr:uid="{A3C692F4-6435-4FDA-B669-16FE2A1C12D7}"/>
    <cellStyle name="Calculation 8 2 2 4 2 3 2 2" xfId="23244" xr:uid="{10366AB9-8C4C-4BEE-9FBB-855F5F778308}"/>
    <cellStyle name="Calculation 8 2 2 4 2 3 3" xfId="33216" xr:uid="{CF342B6F-0C90-41BB-AAD2-5059ABDF5162}"/>
    <cellStyle name="Calculation 8 2 2 4 2 4" xfId="14747" xr:uid="{69ADB73A-A8EF-44E8-A46C-BECC3920C33B}"/>
    <cellStyle name="Calculation 8 2 2 4 2 4 2" xfId="32797" xr:uid="{594BF396-6E52-415D-AF95-E62464653A93}"/>
    <cellStyle name="Calculation 8 2 2 4 2 5" xfId="25248" xr:uid="{B050B353-821E-41FF-8B50-641DFE93C8D9}"/>
    <cellStyle name="Calculation 8 2 2 4 3" xfId="3850" xr:uid="{1A9F378C-55A9-4EF0-9C6B-CFE1112A6EBD}"/>
    <cellStyle name="Calculation 8 2 2 4 3 2" xfId="23536" xr:uid="{2EFA03D6-3A5F-4123-A69C-5C4FE0165A89}"/>
    <cellStyle name="Calculation 8 2 2 4 4" xfId="34260" xr:uid="{A9198490-28AD-4295-A257-56D5CE858C96}"/>
    <cellStyle name="Calculation 8 2 2 5" xfId="1305" xr:uid="{628388AA-D9F2-4C09-891E-A987A33385B2}"/>
    <cellStyle name="Calculation 8 2 2 5 2" xfId="5650" xr:uid="{C0B62119-1A34-4C13-BE05-E079A2E100AA}"/>
    <cellStyle name="Calculation 8 2 2 5 2 2" xfId="8236" xr:uid="{3617D05F-937C-4C42-9C09-4663BB71C960}"/>
    <cellStyle name="Calculation 8 2 2 5 2 2 2" xfId="17225" xr:uid="{9DA7FBF8-1876-4ABD-BA93-8EB08179A73C}"/>
    <cellStyle name="Calculation 8 2 2 5 2 2 2 2" xfId="43875" xr:uid="{C26C2571-37B5-4CD6-A8FB-CFA1840ED5F9}"/>
    <cellStyle name="Calculation 8 2 2 5 2 2 3" xfId="39735" xr:uid="{58E63F47-1C64-47D0-B1A1-4C781FAD7D3A}"/>
    <cellStyle name="Calculation 8 2 2 5 2 3" xfId="10873" xr:uid="{01B53E5E-550B-4D76-BCC8-18E74D4906A8}"/>
    <cellStyle name="Calculation 8 2 2 5 2 3 2" xfId="19862" xr:uid="{9C57495A-88DA-4E28-82B6-D8C55CF9C7C3}"/>
    <cellStyle name="Calculation 8 2 2 5 2 3 2 2" xfId="43013" xr:uid="{C6DD1CD8-CCE7-442A-88C0-7A66D3685782}"/>
    <cellStyle name="Calculation 8 2 2 5 2 3 3" xfId="41686" xr:uid="{6B575EA7-1B0E-4FC8-B788-81139D4523D2}"/>
    <cellStyle name="Calculation 8 2 2 5 2 4" xfId="14639" xr:uid="{8DB9D36A-A31B-4EA7-9FA2-F7C700E3A5E1}"/>
    <cellStyle name="Calculation 8 2 2 5 2 4 2" xfId="23127" xr:uid="{672EC81D-44DB-4CCD-9C64-4FE30459FC2B}"/>
    <cellStyle name="Calculation 8 2 2 5 2 5" xfId="32466" xr:uid="{AE624622-4886-4BDA-BC1F-C98335BFB7C3}"/>
    <cellStyle name="Calculation 8 2 2 5 3" xfId="3742" xr:uid="{3333378B-84D4-4D3C-AFF1-5F5B1E16E60D}"/>
    <cellStyle name="Calculation 8 2 2 5 3 2" xfId="36364" xr:uid="{1AC79C89-2829-4188-A591-50D05BFBD67E}"/>
    <cellStyle name="Calculation 8 2 2 5 4" xfId="25764" xr:uid="{776D62D9-A1B4-49E9-B5F1-AA97031C9935}"/>
    <cellStyle name="Calculation 8 2 2 6" xfId="2032" xr:uid="{B164C198-948C-47A1-8BE9-68CE3D9C25E6}"/>
    <cellStyle name="Calculation 8 2 2 6 2" xfId="6340" xr:uid="{072395FA-F773-4AD1-B237-472BF3543471}"/>
    <cellStyle name="Calculation 8 2 2 6 2 2" xfId="8926" xr:uid="{1FC41B79-E7B1-49F0-B5FD-2C710C863206}"/>
    <cellStyle name="Calculation 8 2 2 6 2 2 2" xfId="17915" xr:uid="{45FAF095-FB4D-4F80-A46D-D83986870F00}"/>
    <cellStyle name="Calculation 8 2 2 6 2 2 2 2" xfId="37457" xr:uid="{057E4A88-548B-4C3F-BF99-1BD6C9D26245}"/>
    <cellStyle name="Calculation 8 2 2 6 2 2 3" xfId="31694" xr:uid="{4B4CD9E8-102E-4F70-A307-DDFE9664F29A}"/>
    <cellStyle name="Calculation 8 2 2 6 2 3" xfId="11563" xr:uid="{C53CDC12-1AAD-4A74-9242-03D800310491}"/>
    <cellStyle name="Calculation 8 2 2 6 2 3 2" xfId="20552" xr:uid="{EC7C0C89-2FFF-4B62-ABA4-B467C453C412}"/>
    <cellStyle name="Calculation 8 2 2 6 2 3 2 2" xfId="43971" xr:uid="{C34A373B-47B0-4141-8FEE-D00FAF455F1B}"/>
    <cellStyle name="Calculation 8 2 2 6 2 3 3" xfId="34363" xr:uid="{514B51C7-C679-4436-B80B-9CFBCE08DF21}"/>
    <cellStyle name="Calculation 8 2 2 6 2 4" xfId="15329" xr:uid="{299CCD2E-0721-40BA-B94C-BA6EE3B408C1}"/>
    <cellStyle name="Calculation 8 2 2 6 2 4 2" xfId="35302" xr:uid="{052362AA-8E6B-4101-BC25-48289E842589}"/>
    <cellStyle name="Calculation 8 2 2 6 2 5" xfId="25611" xr:uid="{5D820805-90E7-46A2-8533-DA17F695ACDD}"/>
    <cellStyle name="Calculation 8 2 2 6 3" xfId="4469" xr:uid="{BE907989-054E-4359-8248-08BAF210E1B8}"/>
    <cellStyle name="Calculation 8 2 2 6 3 2" xfId="31161" xr:uid="{3B75AB42-A7B3-4FDD-B696-E25E524003F6}"/>
    <cellStyle name="Calculation 8 2 2 6 4" xfId="30009" xr:uid="{D301D743-51AC-466F-9C7D-A01A09021B09}"/>
    <cellStyle name="Calculation 8 2 2 7" xfId="2843" xr:uid="{01106366-02E3-422D-85E4-200CBB1BFC3E}"/>
    <cellStyle name="Calculation 8 2 2 7 2" xfId="6993" xr:uid="{7B75D63F-82AF-431E-A3DB-CD0DE3DB3E71}"/>
    <cellStyle name="Calculation 8 2 2 7 2 2" xfId="12122" xr:uid="{6F6770F1-1252-48F5-A754-DF9D086A6CB1}"/>
    <cellStyle name="Calculation 8 2 2 7 2 2 2" xfId="21111" xr:uid="{FBC93C10-E5A7-4180-8DE9-D6EB9AB232E0}"/>
    <cellStyle name="Calculation 8 2 2 7 2 2 2 2" xfId="29357" xr:uid="{741C94A6-5A50-4C29-AF07-F8AAAEB7F3FB}"/>
    <cellStyle name="Calculation 8 2 2 7 2 2 3" xfId="25798" xr:uid="{504923DF-6320-43A2-A6F3-DC7FA0B85E13}"/>
    <cellStyle name="Calculation 8 2 2 7 2 3" xfId="12937" xr:uid="{BF839D3E-FE56-47B1-96DD-1F317B2BC06B}"/>
    <cellStyle name="Calculation 8 2 2 7 2 3 2" xfId="21926" xr:uid="{F42E6302-366C-4A41-AD02-459CA3482E52}"/>
    <cellStyle name="Calculation 8 2 2 7 2 3 2 2" xfId="30942" xr:uid="{4C193535-B3D4-4338-9CCC-A9E18854DA6F}"/>
    <cellStyle name="Calculation 8 2 2 7 2 3 3" xfId="24862" xr:uid="{3E41A736-05D4-48ED-A0AA-81BDF2A346FE}"/>
    <cellStyle name="Calculation 8 2 2 7 2 4" xfId="15982" xr:uid="{EE8854AF-2E32-47E8-83A0-430E1B95CEF2}"/>
    <cellStyle name="Calculation 8 2 2 7 2 4 2" xfId="28589" xr:uid="{ECB010DB-C1EB-4CD0-94FA-D8B180CB5357}"/>
    <cellStyle name="Calculation 8 2 2 7 2 5" xfId="33978" xr:uid="{69D69DD6-1D9E-4B9F-89BE-EF753E00A2E8}"/>
    <cellStyle name="Calculation 8 2 2 7 3" xfId="9556" xr:uid="{271FB746-9F1D-46BC-974D-D672DF730B97}"/>
    <cellStyle name="Calculation 8 2 2 7 3 2" xfId="18545" xr:uid="{A7D5C4A8-E05F-4972-B2F0-2E089316BBDA}"/>
    <cellStyle name="Calculation 8 2 2 7 3 2 2" xfId="27283" xr:uid="{DA06F4D5-CADD-4FB3-9A15-44366C87A600}"/>
    <cellStyle name="Calculation 8 2 2 7 3 3" xfId="27818" xr:uid="{B9C63CCC-4669-46A8-88D2-AD6E3FF6A98C}"/>
    <cellStyle name="Calculation 8 2 2 7 4" xfId="23592" xr:uid="{F3E344A5-B7DF-4EAB-82E2-A547C4103BD4}"/>
    <cellStyle name="Calculation 8 2 2 8" xfId="4776" xr:uid="{26A92DC0-2DF9-429E-A80A-D331E35D8B7D}"/>
    <cellStyle name="Calculation 8 2 2 8 2" xfId="7362" xr:uid="{A1EAFDB9-7F88-4C7F-83D6-CF4485CCD30F}"/>
    <cellStyle name="Calculation 8 2 2 8 2 2" xfId="16351" xr:uid="{275668AB-3069-4C1A-8474-9E6F2030769F}"/>
    <cellStyle name="Calculation 8 2 2 8 2 2 2" xfId="24387" xr:uid="{696F6944-FEA8-4DB7-B9A9-62210D25F985}"/>
    <cellStyle name="Calculation 8 2 2 8 2 3" xfId="39108" xr:uid="{62341FEA-F7C2-40DB-B0C7-B5F9F525C795}"/>
    <cellStyle name="Calculation 8 2 2 8 3" xfId="9999" xr:uid="{89D4451D-E689-4B71-AFA7-BD7708A8DB96}"/>
    <cellStyle name="Calculation 8 2 2 8 3 2" xfId="18988" xr:uid="{B30060D4-EE60-41E6-861F-57D2E703D210}"/>
    <cellStyle name="Calculation 8 2 2 8 3 2 2" xfId="25705" xr:uid="{8273F5B1-67F2-4574-B5BF-FA0C78DD870F}"/>
    <cellStyle name="Calculation 8 2 2 8 3 3" xfId="31076" xr:uid="{572B61C8-E4A6-4A3D-86FF-EE04F2FF34BD}"/>
    <cellStyle name="Calculation 8 2 2 8 4" xfId="13765" xr:uid="{9EDE1E61-A65C-4791-B50E-364B0B2E06CE}"/>
    <cellStyle name="Calculation 8 2 2 8 4 2" xfId="41877" xr:uid="{988BD7D5-437E-4D74-84F4-D5C857A408A2}"/>
    <cellStyle name="Calculation 8 2 2 8 5" xfId="31314" xr:uid="{B5A96613-98A0-4FE5-AC18-B224BAE98D3F}"/>
    <cellStyle name="Calculation 8 2 2 9" xfId="6677" xr:uid="{12C2B754-8355-45ED-A6EB-E1FA0AC3F17C}"/>
    <cellStyle name="Calculation 8 2 2 9 2" xfId="11883" xr:uid="{2AF9E365-E633-40AF-A77A-ED7AA3D12599}"/>
    <cellStyle name="Calculation 8 2 2 9 2 2" xfId="20872" xr:uid="{40BBFF19-B78F-448B-AD4C-50C76156B1C9}"/>
    <cellStyle name="Calculation 8 2 2 9 2 2 2" xfId="23322" xr:uid="{130C594F-4C74-4209-AE59-2FB79C3179B0}"/>
    <cellStyle name="Calculation 8 2 2 9 2 3" xfId="40202" xr:uid="{C1F1080A-F081-41A4-8E19-F3935AC0A1C7}"/>
    <cellStyle name="Calculation 8 2 2 9 3" xfId="15666" xr:uid="{26E46713-7A5D-46CE-B417-E90F603C7308}"/>
    <cellStyle name="Calculation 8 2 2 9 3 2" xfId="34524" xr:uid="{19673B78-A65F-470E-B427-9DB59D365E88}"/>
    <cellStyle name="Calculation 8 2 2 9 4" xfId="31714" xr:uid="{37E60960-7A2C-400F-B66C-1F9E3903FF9E}"/>
    <cellStyle name="Calculation 8 2 3" xfId="586" xr:uid="{01FC1C47-B332-459D-90DA-1DA49A9013CF}"/>
    <cellStyle name="Calculation 8 2 3 2" xfId="4975" xr:uid="{5C82BB14-C816-4221-931E-3AA528650C51}"/>
    <cellStyle name="Calculation 8 2 3 2 2" xfId="7561" xr:uid="{A02B42B2-3BF6-47D1-81A9-AAEB6E7D90F8}"/>
    <cellStyle name="Calculation 8 2 3 2 2 2" xfId="16550" xr:uid="{B3C9CCEC-8E46-4532-ACDF-2F5D8BA5E199}"/>
    <cellStyle name="Calculation 8 2 3 2 2 2 2" xfId="33740" xr:uid="{DD923599-5DF7-4A88-A6EB-F07CCF97213E}"/>
    <cellStyle name="Calculation 8 2 3 2 2 3" xfId="40911" xr:uid="{F0E5F079-0397-4DD5-A458-E5988DF5F35D}"/>
    <cellStyle name="Calculation 8 2 3 2 3" xfId="10198" xr:uid="{C9850AB1-F2EE-403A-8B9A-35DA77B39D02}"/>
    <cellStyle name="Calculation 8 2 3 2 3 2" xfId="19187" xr:uid="{2BA2FC6F-95AD-409B-B604-F62319444928}"/>
    <cellStyle name="Calculation 8 2 3 2 3 2 2" xfId="23877" xr:uid="{C4920F99-9563-4C7D-9FF0-8064D0200D39}"/>
    <cellStyle name="Calculation 8 2 3 2 3 3" xfId="40456" xr:uid="{9122B085-474F-4526-B244-59225D7A1D56}"/>
    <cellStyle name="Calculation 8 2 3 2 4" xfId="13964" xr:uid="{03F0E3AC-E04F-418B-A574-8067D650AD5E}"/>
    <cellStyle name="Calculation 8 2 3 2 4 2" xfId="32904" xr:uid="{03017E27-85D7-4BE6-8B3F-570E1AB4927A}"/>
    <cellStyle name="Calculation 8 2 3 2 5" xfId="27655" xr:uid="{68875A6E-42DE-4B41-921B-36D4BE1687BC}"/>
    <cellStyle name="Calculation 8 2 3 2 6" xfId="58638" xr:uid="{56868B03-324E-44BF-8524-98DCF93B389C}"/>
    <cellStyle name="Calculation 8 2 3 3" xfId="3023" xr:uid="{B90A9AC1-3292-4AC8-9350-ECC54D9AC76E}"/>
    <cellStyle name="Calculation 8 2 3 3 2" xfId="30684" xr:uid="{B392D412-60EF-4B8D-8A57-CAE7D58D1308}"/>
    <cellStyle name="Calculation 8 2 3 4" xfId="36103" xr:uid="{127DACAD-DF61-431C-AC4E-ED9C4CE755BE}"/>
    <cellStyle name="Calculation 8 2 3 5" xfId="51857" xr:uid="{E4DC89E0-39ED-44BC-924A-CB97FFE2DD5E}"/>
    <cellStyle name="Calculation 8 2 4" xfId="931" xr:uid="{17341324-B2D3-40FE-B4C6-F9C5E5913BF3}"/>
    <cellStyle name="Calculation 8 2 4 2" xfId="5296" xr:uid="{4965E31B-83F0-4E1D-92AD-598B040DF0CA}"/>
    <cellStyle name="Calculation 8 2 4 2 2" xfId="7882" xr:uid="{26E1824A-4BC3-49DE-BAF5-763D41F04B57}"/>
    <cellStyle name="Calculation 8 2 4 2 2 2" xfId="16871" xr:uid="{111344DD-C48C-47FD-B02F-A20C738B8D44}"/>
    <cellStyle name="Calculation 8 2 4 2 2 2 2" xfId="27481" xr:uid="{26D6CF22-E0FF-4DA6-BF53-387FC9C8AE54}"/>
    <cellStyle name="Calculation 8 2 4 2 2 3" xfId="38429" xr:uid="{3BB2F58C-764E-4ECE-AF79-837820086B0C}"/>
    <cellStyle name="Calculation 8 2 4 2 3" xfId="10519" xr:uid="{2C7947B6-2F2D-47E7-B382-1096E17565E3}"/>
    <cellStyle name="Calculation 8 2 4 2 3 2" xfId="19508" xr:uid="{D74680B4-CF5D-418F-B71D-BF7C835CC5F4}"/>
    <cellStyle name="Calculation 8 2 4 2 3 2 2" xfId="42488" xr:uid="{EF80DA36-DA33-4FEC-8DE6-18AC72C00E91}"/>
    <cellStyle name="Calculation 8 2 4 2 3 3" xfId="34714" xr:uid="{64A41781-28B3-40E5-AECA-2179EC3903F7}"/>
    <cellStyle name="Calculation 8 2 4 2 4" xfId="14285" xr:uid="{16096E6B-C101-4F98-9C94-6DC2703C1449}"/>
    <cellStyle name="Calculation 8 2 4 2 4 2" xfId="31375" xr:uid="{61F7E4B8-B265-4402-B893-316BB865D7E1}"/>
    <cellStyle name="Calculation 8 2 4 2 5" xfId="26332" xr:uid="{4C02B9EA-9A6D-4A5F-AE4E-2253F5217D35}"/>
    <cellStyle name="Calculation 8 2 4 2 6" xfId="54655" xr:uid="{B53BE7A1-E912-4AF3-90E7-495F90FAA43B}"/>
    <cellStyle name="Calculation 8 2 4 3" xfId="3368" xr:uid="{62F47F25-9EFA-43A2-8605-ADEA2BC3FAA0}"/>
    <cellStyle name="Calculation 8 2 4 3 2" xfId="40625" xr:uid="{E90A0C51-6712-4463-9CE8-1AAD8219E244}"/>
    <cellStyle name="Calculation 8 2 4 4" xfId="37503" xr:uid="{C9EEA1DE-75B8-4FD0-A71A-F94F3443B30D}"/>
    <cellStyle name="Calculation 8 2 4 5" xfId="47854" xr:uid="{FD38F38C-06CD-4123-AEF8-7FCFC4E580C3}"/>
    <cellStyle name="Calculation 8 2 5" xfId="1275" xr:uid="{3B1212C1-9D9A-4D1B-89C6-5E99634DBE5F}"/>
    <cellStyle name="Calculation 8 2 5 2" xfId="5620" xr:uid="{264F54E2-926F-4BA9-AB8D-ACDEC3AE9507}"/>
    <cellStyle name="Calculation 8 2 5 2 2" xfId="8206" xr:uid="{AEA98CE7-2A0E-4505-BB7F-4FD5840EB7E3}"/>
    <cellStyle name="Calculation 8 2 5 2 2 2" xfId="17195" xr:uid="{3DB8E620-955F-42C4-9607-58D02D1F6A35}"/>
    <cellStyle name="Calculation 8 2 5 2 2 2 2" xfId="43624" xr:uid="{92F21188-8AF4-42FC-A259-2C67A40E1C85}"/>
    <cellStyle name="Calculation 8 2 5 2 2 3" xfId="26194" xr:uid="{CE070545-EA51-4A96-817A-FAC87DEFD8DC}"/>
    <cellStyle name="Calculation 8 2 5 2 3" xfId="10843" xr:uid="{B82F7E5C-03BE-4E13-AD47-CED677C9ED0D}"/>
    <cellStyle name="Calculation 8 2 5 2 3 2" xfId="19832" xr:uid="{8900E084-C6A6-4CD7-94E8-B74F17A4DFEE}"/>
    <cellStyle name="Calculation 8 2 5 2 3 2 2" xfId="39006" xr:uid="{3451481C-DC68-46B1-A8E9-1F7AB98AA190}"/>
    <cellStyle name="Calculation 8 2 5 2 3 3" xfId="27164" xr:uid="{30FC6486-4FC9-419B-8CD5-FFAC692E9EE0}"/>
    <cellStyle name="Calculation 8 2 5 2 4" xfId="14609" xr:uid="{56DC787F-5FD2-4229-B83F-122CC8459849}"/>
    <cellStyle name="Calculation 8 2 5 2 4 2" xfId="33872" xr:uid="{A985AD93-8C9B-4CAC-91D3-EACF5690A5BF}"/>
    <cellStyle name="Calculation 8 2 5 2 5" xfId="35809" xr:uid="{CC08053F-D1E7-4908-A86D-73E1E10A7D24}"/>
    <cellStyle name="Calculation 8 2 5 3" xfId="3712" xr:uid="{F5E05D25-711A-4D67-BA0C-EA9D0111AF04}"/>
    <cellStyle name="Calculation 8 2 5 3 2" xfId="38158" xr:uid="{2AF261F5-0593-4B92-897E-B5C7EAB2442A}"/>
    <cellStyle name="Calculation 8 2 5 4" xfId="35778" xr:uid="{BF94A9E8-5659-4000-B841-C32775F4961E}"/>
    <cellStyle name="Calculation 8 2 5 5" xfId="53025" xr:uid="{FCE1C671-9ADC-402A-8471-B8640D560C85}"/>
    <cellStyle name="Calculation 8 2 6" xfId="1793" xr:uid="{0C124DDA-3E2C-439C-818F-BB1348F41667}"/>
    <cellStyle name="Calculation 8 2 6 2" xfId="6110" xr:uid="{650B08C0-36B9-4A04-8E7D-0C6B46A893E9}"/>
    <cellStyle name="Calculation 8 2 6 2 2" xfId="8696" xr:uid="{D132625A-7987-450F-8831-81BF77B70869}"/>
    <cellStyle name="Calculation 8 2 6 2 2 2" xfId="17685" xr:uid="{CB01C2AE-8E61-422F-8E6F-F9831A868CE5}"/>
    <cellStyle name="Calculation 8 2 6 2 2 2 2" xfId="41878" xr:uid="{F8A54871-17DD-4987-B8C5-783F9D925183}"/>
    <cellStyle name="Calculation 8 2 6 2 2 3" xfId="34233" xr:uid="{4502F8E1-0709-44F1-A5CE-688D735FCAFD}"/>
    <cellStyle name="Calculation 8 2 6 2 3" xfId="11333" xr:uid="{3E79B944-B18E-40BF-B5A5-3F1C620CEFB8}"/>
    <cellStyle name="Calculation 8 2 6 2 3 2" xfId="20322" xr:uid="{FF693E04-D42C-459A-852D-AD09C4099A43}"/>
    <cellStyle name="Calculation 8 2 6 2 3 2 2" xfId="27106" xr:uid="{4C601D70-660E-428E-B3AF-E87AD61E9AC4}"/>
    <cellStyle name="Calculation 8 2 6 2 3 3" xfId="27520" xr:uid="{6E40F680-B4B1-4D63-8B8F-611965F0AB43}"/>
    <cellStyle name="Calculation 8 2 6 2 4" xfId="15099" xr:uid="{0C851FD2-995F-4FBB-890D-75BD1FBB60B9}"/>
    <cellStyle name="Calculation 8 2 6 2 4 2" xfId="22486" xr:uid="{68DEEA2A-3A20-4349-8258-4CCCB89EF2DC}"/>
    <cellStyle name="Calculation 8 2 6 2 5" xfId="29602" xr:uid="{366AFCFE-4C05-406C-A8B5-AED13CA81C94}"/>
    <cellStyle name="Calculation 8 2 6 3" xfId="4230" xr:uid="{40F07FAF-54CE-4519-A390-99C762E0DD06}"/>
    <cellStyle name="Calculation 8 2 6 3 2" xfId="31470" xr:uid="{565D82FB-5580-4B7F-80EE-9BCFF0B1070C}"/>
    <cellStyle name="Calculation 8 2 6 4" xfId="43421" xr:uid="{DC2187BA-C7CA-48D6-BE05-2BC0514C3369}"/>
    <cellStyle name="Calculation 8 2 7" xfId="1803" xr:uid="{DAEEF94F-BB54-4344-852F-62E10A7F79D2}"/>
    <cellStyle name="Calculation 8 2 7 2" xfId="6120" xr:uid="{821F6273-B33B-41F7-ADFE-B7A0B33E8241}"/>
    <cellStyle name="Calculation 8 2 7 2 2" xfId="8706" xr:uid="{1727B714-A00D-4EB0-925E-753842570A87}"/>
    <cellStyle name="Calculation 8 2 7 2 2 2" xfId="17695" xr:uid="{E62CD07A-5642-4A37-A0C6-C75A3425DCF2}"/>
    <cellStyle name="Calculation 8 2 7 2 2 2 2" xfId="27894" xr:uid="{E466886A-0AEF-4BCC-897D-548A9A05AF48}"/>
    <cellStyle name="Calculation 8 2 7 2 2 3" xfId="23401" xr:uid="{A4303F8E-4738-49F0-A873-8A369F582C68}"/>
    <cellStyle name="Calculation 8 2 7 2 3" xfId="11343" xr:uid="{233143AE-B589-475E-943A-6754E0E2F496}"/>
    <cellStyle name="Calculation 8 2 7 2 3 2" xfId="20332" xr:uid="{11F5C3D0-3EA8-4380-A85D-7966C6AB4961}"/>
    <cellStyle name="Calculation 8 2 7 2 3 2 2" xfId="25761" xr:uid="{AA3CF741-A46A-478C-879B-811D3116B906}"/>
    <cellStyle name="Calculation 8 2 7 2 3 3" xfId="40273" xr:uid="{052D01C6-46CB-480F-B52C-E221223DD68B}"/>
    <cellStyle name="Calculation 8 2 7 2 4" xfId="15109" xr:uid="{A732D065-C234-4E55-8400-3AEF43DA940A}"/>
    <cellStyle name="Calculation 8 2 7 2 4 2" xfId="29908" xr:uid="{6EB099BA-60FC-40BD-977E-A92650DA6634}"/>
    <cellStyle name="Calculation 8 2 7 2 5" xfId="23890" xr:uid="{FAFB6119-88C6-418E-87F1-AE23481A302A}"/>
    <cellStyle name="Calculation 8 2 7 3" xfId="4240" xr:uid="{841A3057-B075-4EC0-B3F1-EF0BFA41EC35}"/>
    <cellStyle name="Calculation 8 2 7 3 2" xfId="32737" xr:uid="{632F0C24-C1EE-469C-921D-BDC8D03A072B}"/>
    <cellStyle name="Calculation 8 2 7 4" xfId="23095" xr:uid="{049F8D32-257C-4948-AC6A-59EA125557C7}"/>
    <cellStyle name="Calculation 8 2 8" xfId="2705" xr:uid="{FB4FAA9C-7EFD-4B4A-86E1-557A41B36E3B}"/>
    <cellStyle name="Calculation 8 2 8 2" xfId="6895" xr:uid="{222E03F2-1E71-4446-83B3-2F4FEE295D66}"/>
    <cellStyle name="Calculation 8 2 8 2 2" xfId="12036" xr:uid="{91D11CE1-2E30-4A3C-A539-EA9AE5ADE7AF}"/>
    <cellStyle name="Calculation 8 2 8 2 2 2" xfId="21025" xr:uid="{8630A5C2-B642-47CD-8DEC-3E464459CDB4}"/>
    <cellStyle name="Calculation 8 2 8 2 2 2 2" xfId="43891" xr:uid="{1F53C67C-2E82-4B07-956D-35F697253094}"/>
    <cellStyle name="Calculation 8 2 8 2 2 3" xfId="40526" xr:uid="{57191831-F709-4D58-A739-E88E01F5E3CE}"/>
    <cellStyle name="Calculation 8 2 8 2 3" xfId="12857" xr:uid="{84F9947C-F3D7-43A9-AB05-C4C48AABAE12}"/>
    <cellStyle name="Calculation 8 2 8 2 3 2" xfId="21846" xr:uid="{A8898947-F1C1-411D-860C-AEF279223AE7}"/>
    <cellStyle name="Calculation 8 2 8 2 3 2 2" xfId="26081" xr:uid="{B814B587-65F5-4B55-90FE-A92EF2CE117D}"/>
    <cellStyle name="Calculation 8 2 8 2 3 3" xfId="35805" xr:uid="{F791A8C4-276D-4397-A852-2F9AC536E127}"/>
    <cellStyle name="Calculation 8 2 8 2 4" xfId="15884" xr:uid="{2837E4CA-0D32-4248-8762-5C5EE7F39202}"/>
    <cellStyle name="Calculation 8 2 8 2 4 2" xfId="23538" xr:uid="{C6AF0FB0-655A-409D-AB99-F27EB4C41F88}"/>
    <cellStyle name="Calculation 8 2 8 2 5" xfId="28694" xr:uid="{D9BEC3EB-BA5F-4FDF-AD88-413B559B2320}"/>
    <cellStyle name="Calculation 8 2 8 3" xfId="9466" xr:uid="{2A81CF6E-CE8D-4B63-A7C6-CA1127066921}"/>
    <cellStyle name="Calculation 8 2 8 3 2" xfId="18455" xr:uid="{FA171D02-BA68-415C-A418-4F9CDC4934EC}"/>
    <cellStyle name="Calculation 8 2 8 3 2 2" xfId="31866" xr:uid="{23CBC684-3CD7-471B-8DB3-36D4FC651DEC}"/>
    <cellStyle name="Calculation 8 2 8 3 3" xfId="35058" xr:uid="{833CB01A-7E2D-49D0-9CCC-05B72E96801F}"/>
    <cellStyle name="Calculation 8 2 8 4" xfId="28087" xr:uid="{964EBF97-ADE7-4A09-8B07-70E658D2F91A}"/>
    <cellStyle name="Calculation 8 2 9" xfId="4651" xr:uid="{A8D522FF-10C4-4C1C-875C-BA4C67871575}"/>
    <cellStyle name="Calculation 8 2 9 2" xfId="7237" xr:uid="{25BC6886-646A-4442-BC14-E263040A84DC}"/>
    <cellStyle name="Calculation 8 2 9 2 2" xfId="16226" xr:uid="{7D0BDF1C-6A0C-410F-AB1F-C036089CC818}"/>
    <cellStyle name="Calculation 8 2 9 2 2 2" xfId="29720" xr:uid="{3F7962BD-A6FD-44AD-B59F-C63C29334F65}"/>
    <cellStyle name="Calculation 8 2 9 2 3" xfId="35057" xr:uid="{CD692659-664D-4CB5-B347-89B57F9700B3}"/>
    <cellStyle name="Calculation 8 2 9 3" xfId="9874" xr:uid="{CFB77F08-120D-4795-8424-6CAA82400A44}"/>
    <cellStyle name="Calculation 8 2 9 3 2" xfId="18863" xr:uid="{E216318F-DB89-41DC-82F9-95E0E95BD915}"/>
    <cellStyle name="Calculation 8 2 9 3 2 2" xfId="29188" xr:uid="{2AF4400C-DE1E-45AA-A052-B57157F4DBE8}"/>
    <cellStyle name="Calculation 8 2 9 3 3" xfId="34480" xr:uid="{1C3DC04A-0F4B-439D-8366-83B2DE825F53}"/>
    <cellStyle name="Calculation 8 2 9 4" xfId="13640" xr:uid="{7071CCA2-F056-456C-83BC-E26E65D6B7C1}"/>
    <cellStyle name="Calculation 8 2 9 4 2" xfId="35088" xr:uid="{B53C4D3A-2544-461A-AD42-5335AD76EDBD}"/>
    <cellStyle name="Calculation 8 2 9 5" xfId="22747" xr:uid="{9668B57E-DEF5-41DC-A003-8DA45293BA74}"/>
    <cellStyle name="Calculation 8 3" xfId="395" xr:uid="{989534D8-7BA8-4F67-9A8B-2694109A9F74}"/>
    <cellStyle name="Calculation 8 3 10" xfId="9264" xr:uid="{6998B909-C61F-4243-9B66-CCE4FFDDAC95}"/>
    <cellStyle name="Calculation 8 3 10 2" xfId="18253" xr:uid="{7AB6F622-540D-4C30-820C-B238B62E14B2}"/>
    <cellStyle name="Calculation 8 3 10 2 2" xfId="37016" xr:uid="{47D0CBCF-1EBC-42C6-B94A-A9AFFD83EC43}"/>
    <cellStyle name="Calculation 8 3 10 3" xfId="32118" xr:uid="{0FE156A9-C627-40AD-B2DA-5F3E9F31A206}"/>
    <cellStyle name="Calculation 8 3 11" xfId="12252" xr:uid="{9F05CDE1-E0F0-423F-B5EB-F8244BF6F312}"/>
    <cellStyle name="Calculation 8 3 11 2" xfId="21241" xr:uid="{0F80CC53-23A0-4B60-83E4-CB4E10FEA4E3}"/>
    <cellStyle name="Calculation 8 3 11 2 2" xfId="31598" xr:uid="{7221BAFA-CA92-4103-8B5B-6CA22141917F}"/>
    <cellStyle name="Calculation 8 3 11 3" xfId="31971" xr:uid="{F383C172-5A71-40DE-B902-F09A4BF1A564}"/>
    <cellStyle name="Calculation 8 3 12" xfId="2401" xr:uid="{2D3A7BCF-58BF-4983-ADE1-A427E04359AC}"/>
    <cellStyle name="Calculation 8 3 12 2" xfId="23469" xr:uid="{BFE96CB1-A01D-48E3-9831-858445D0DF42}"/>
    <cellStyle name="Calculation 8 3 13" xfId="13310" xr:uid="{69F1B253-57A6-42C8-862A-07B49D9F9312}"/>
    <cellStyle name="Calculation 8 3 13 2" xfId="30953" xr:uid="{313E9887-0518-484A-B145-FD6DF11CC507}"/>
    <cellStyle name="Calculation 8 3 14" xfId="35931" xr:uid="{B5DCE62E-F449-4B6C-B3C1-317790C693D4}"/>
    <cellStyle name="Calculation 8 3 15" xfId="46639" xr:uid="{C36D0664-4815-4240-9364-9F6D09DE6FC0}"/>
    <cellStyle name="Calculation 8 3 2" xfId="744" xr:uid="{630C5BE8-5B89-4764-82EE-189A5EAD3553}"/>
    <cellStyle name="Calculation 8 3 2 2" xfId="5118" xr:uid="{6CFEAA1A-D025-4FCB-8309-87A4F667CF4E}"/>
    <cellStyle name="Calculation 8 3 2 2 2" xfId="7704" xr:uid="{6D27EDA1-F249-4558-93D3-61A7CD7A1C21}"/>
    <cellStyle name="Calculation 8 3 2 2 2 2" xfId="16693" xr:uid="{D7453D7F-2C53-4EB7-84E2-02084769D7EE}"/>
    <cellStyle name="Calculation 8 3 2 2 2 2 2" xfId="33778" xr:uid="{E44C2456-B4BB-4605-A88D-770542E5A6DA}"/>
    <cellStyle name="Calculation 8 3 2 2 2 3" xfId="28008" xr:uid="{7ED151D1-B965-409C-BD2A-EA0556FF4179}"/>
    <cellStyle name="Calculation 8 3 2 2 3" xfId="10341" xr:uid="{D41683A1-CF37-431C-88B9-AB8E576BE7AC}"/>
    <cellStyle name="Calculation 8 3 2 2 3 2" xfId="19330" xr:uid="{80A9710A-FF62-4F2D-8369-488C404A4552}"/>
    <cellStyle name="Calculation 8 3 2 2 3 2 2" xfId="23915" xr:uid="{7B4B5705-02F4-4586-939B-D7873B2A5DCB}"/>
    <cellStyle name="Calculation 8 3 2 2 3 3" xfId="31097" xr:uid="{68FA2F12-97DE-46F6-AF4B-8F6185CEDC7B}"/>
    <cellStyle name="Calculation 8 3 2 2 4" xfId="14107" xr:uid="{91265911-B742-4464-A48A-1549DA4A630E}"/>
    <cellStyle name="Calculation 8 3 2 2 4 2" xfId="41088" xr:uid="{93BE9460-7091-457A-A36B-92A402068643}"/>
    <cellStyle name="Calculation 8 3 2 2 5" xfId="36509" xr:uid="{B26F342F-2A7F-4449-92ED-B55216F9330E}"/>
    <cellStyle name="Calculation 8 3 2 2 6" xfId="56918" xr:uid="{FAB78B18-45B2-45E3-8D83-FFB94418DC51}"/>
    <cellStyle name="Calculation 8 3 2 3" xfId="3181" xr:uid="{0529463A-4BED-403D-84F3-C3541A035672}"/>
    <cellStyle name="Calculation 8 3 2 3 2" xfId="35886" xr:uid="{361DD4C4-8CFF-467E-AFA9-8F9D7E93D8B9}"/>
    <cellStyle name="Calculation 8 3 2 4" xfId="40942" xr:uid="{952C454A-D3F2-469A-99AF-0FBD36F20C0D}"/>
    <cellStyle name="Calculation 8 3 2 5" xfId="50136" xr:uid="{24A853E9-A49B-4778-91A0-EA14815E675F}"/>
    <cellStyle name="Calculation 8 3 3" xfId="1089" xr:uid="{6BD10E19-61A3-42C1-AE82-6ECE4BC4AE57}"/>
    <cellStyle name="Calculation 8 3 3 2" xfId="5439" xr:uid="{1EE0402F-B631-47BF-B794-F81A155CBBCF}"/>
    <cellStyle name="Calculation 8 3 3 2 2" xfId="8025" xr:uid="{3286DDD0-8CF1-4908-9CD0-4FD0C9EEDEFD}"/>
    <cellStyle name="Calculation 8 3 3 2 2 2" xfId="17014" xr:uid="{3CD679FA-596A-4C64-A4D5-4A06291F1D96}"/>
    <cellStyle name="Calculation 8 3 3 2 2 2 2" xfId="26338" xr:uid="{07452F3A-9679-43BD-B29E-151E40CA8272}"/>
    <cellStyle name="Calculation 8 3 3 2 2 3" xfId="38470" xr:uid="{30D70694-FB7F-4FAD-8770-1D4151595946}"/>
    <cellStyle name="Calculation 8 3 3 2 3" xfId="10662" xr:uid="{48DF5A33-43DB-4289-8579-3ED2E951ACF8}"/>
    <cellStyle name="Calculation 8 3 3 2 3 2" xfId="19651" xr:uid="{EF272835-C037-496A-BA18-314AF82875D4}"/>
    <cellStyle name="Calculation 8 3 3 2 3 2 2" xfId="31887" xr:uid="{B6A34867-0B4A-4042-9787-1FB639800E0B}"/>
    <cellStyle name="Calculation 8 3 3 2 3 3" xfId="33401" xr:uid="{127D63DE-52FD-4BD3-8EA1-79884BB9BD23}"/>
    <cellStyle name="Calculation 8 3 3 2 4" xfId="14428" xr:uid="{DC3742BC-FBFC-4AFE-B716-F01268026B71}"/>
    <cellStyle name="Calculation 8 3 3 2 4 2" xfId="40734" xr:uid="{BCCBA348-D3EE-4A6B-944C-6CC635AD28D6}"/>
    <cellStyle name="Calculation 8 3 3 2 5" xfId="34283" xr:uid="{88CDF1A5-ADDA-4D56-AF9B-38F78B15CDE2}"/>
    <cellStyle name="Calculation 8 3 3 2 6" xfId="58781" xr:uid="{6C864A68-BBBB-41D1-A97E-B62798B52E38}"/>
    <cellStyle name="Calculation 8 3 3 3" xfId="3526" xr:uid="{910C9B8F-5A9C-40CC-97AB-C5828B013F42}"/>
    <cellStyle name="Calculation 8 3 3 3 2" xfId="30877" xr:uid="{5279F656-7546-4D37-83D3-626E1F412AAB}"/>
    <cellStyle name="Calculation 8 3 3 4" xfId="29819" xr:uid="{916255AE-72E7-4D19-A2BE-54147B842EA9}"/>
    <cellStyle name="Calculation 8 3 3 5" xfId="52000" xr:uid="{5E376FA2-F72B-47D2-8DAF-0B27D6BD3044}"/>
    <cellStyle name="Calculation 8 3 4" xfId="1433" xr:uid="{80CF1DF9-900F-41BA-9615-2C05837B1FEC}"/>
    <cellStyle name="Calculation 8 3 4 2" xfId="5778" xr:uid="{1FC307E7-9A01-486C-8439-F08249976220}"/>
    <cellStyle name="Calculation 8 3 4 2 2" xfId="8364" xr:uid="{3048B383-13A6-4154-8EDE-AB6E011CC3CC}"/>
    <cellStyle name="Calculation 8 3 4 2 2 2" xfId="17353" xr:uid="{176E8A6C-8C97-4D63-BBDB-9340F1A0103F}"/>
    <cellStyle name="Calculation 8 3 4 2 2 2 2" xfId="41793" xr:uid="{D3F9FAA0-84F5-4E2E-AF5D-883086B6B6C7}"/>
    <cellStyle name="Calculation 8 3 4 2 2 3" xfId="27643" xr:uid="{D4338326-A293-43EB-A60A-A517A665A718}"/>
    <cellStyle name="Calculation 8 3 4 2 3" xfId="11001" xr:uid="{BB7323D3-666B-481E-95AB-A6CECB81B462}"/>
    <cellStyle name="Calculation 8 3 4 2 3 2" xfId="19990" xr:uid="{616DC396-8705-4088-A13F-61CB7ADCEED8}"/>
    <cellStyle name="Calculation 8 3 4 2 3 2 2" xfId="39806" xr:uid="{5EBE0C33-E1D2-48CD-8900-ABC4FCD4B155}"/>
    <cellStyle name="Calculation 8 3 4 2 3 3" xfId="26937" xr:uid="{E27F13DF-1056-45C0-AD87-0BE9B34FDD25}"/>
    <cellStyle name="Calculation 8 3 4 2 4" xfId="14767" xr:uid="{2F238D8C-6C3A-44B4-821D-C914A3ADC93A}"/>
    <cellStyle name="Calculation 8 3 4 2 4 2" xfId="42330" xr:uid="{382FF479-272B-4316-A053-F744646A6C5D}"/>
    <cellStyle name="Calculation 8 3 4 2 5" xfId="36768" xr:uid="{89D152E3-980E-46F3-98DC-5A85C989AF8C}"/>
    <cellStyle name="Calculation 8 3 4 2 6" xfId="55045" xr:uid="{CBC57659-906B-4ACD-BA9B-C743847F4286}"/>
    <cellStyle name="Calculation 8 3 4 3" xfId="3870" xr:uid="{E2DC8144-94F9-424B-BB22-A7270E0C9414}"/>
    <cellStyle name="Calculation 8 3 4 3 2" xfId="24804" xr:uid="{2B8EDA23-4BD2-4EB6-8A7E-19F5968D519E}"/>
    <cellStyle name="Calculation 8 3 4 4" xfId="31327" xr:uid="{82E73865-07B1-4E27-A33A-2B32D450BE00}"/>
    <cellStyle name="Calculation 8 3 4 5" xfId="48253" xr:uid="{5D8F3DE9-21BA-40F4-A74A-B41A35B9A226}"/>
    <cellStyle name="Calculation 8 3 5" xfId="1813" xr:uid="{C15866EA-F0CC-4546-9068-30DC536B6EE3}"/>
    <cellStyle name="Calculation 8 3 5 2" xfId="6130" xr:uid="{FCDC5A04-90E1-4D43-9DAD-71C152FCFE77}"/>
    <cellStyle name="Calculation 8 3 5 2 2" xfId="8716" xr:uid="{40D99C02-05FF-40BE-8A97-834325716AED}"/>
    <cellStyle name="Calculation 8 3 5 2 2 2" xfId="17705" xr:uid="{48A2A3F9-9D73-4601-9DB0-65DC035E10B8}"/>
    <cellStyle name="Calculation 8 3 5 2 2 2 2" xfId="29021" xr:uid="{EC00E61C-6E39-4C9B-96AA-E29F48EC92F9}"/>
    <cellStyle name="Calculation 8 3 5 2 2 3" xfId="39194" xr:uid="{EB58EBED-D86D-445B-84A1-575067FC8EF4}"/>
    <cellStyle name="Calculation 8 3 5 2 3" xfId="11353" xr:uid="{871B867E-C7D8-4B38-A77B-C836D9FA4E47}"/>
    <cellStyle name="Calculation 8 3 5 2 3 2" xfId="20342" xr:uid="{31976D0E-327C-4B18-B661-B34AB72BF77F}"/>
    <cellStyle name="Calculation 8 3 5 2 3 2 2" xfId="36267" xr:uid="{36253D7E-4225-4A4B-8B3C-80D9FC64CF04}"/>
    <cellStyle name="Calculation 8 3 5 2 3 3" xfId="31156" xr:uid="{9733BFC3-2CF7-4508-A01C-DE34D17AA256}"/>
    <cellStyle name="Calculation 8 3 5 2 4" xfId="15119" xr:uid="{B04E963D-4580-4B25-B596-2C0BFB858035}"/>
    <cellStyle name="Calculation 8 3 5 2 4 2" xfId="23450" xr:uid="{D4B747A2-02FC-4B1E-8116-2329740B686B}"/>
    <cellStyle name="Calculation 8 3 5 2 5" xfId="39683" xr:uid="{7BAECCA3-5DBB-4F95-94E8-18F8EA714328}"/>
    <cellStyle name="Calculation 8 3 5 3" xfId="4250" xr:uid="{319A8240-1B2A-4B02-884E-109766BF28D7}"/>
    <cellStyle name="Calculation 8 3 5 3 2" xfId="41016" xr:uid="{70E4B17D-A9DC-43C3-A28D-4DB2AE2F63B4}"/>
    <cellStyle name="Calculation 8 3 5 4" xfId="30444" xr:uid="{ECF8AFD8-7411-4A22-A0B3-1233A82AB099}"/>
    <cellStyle name="Calculation 8 3 5 5" xfId="53345" xr:uid="{3C00A294-8B12-4664-83D7-3A58E83440C2}"/>
    <cellStyle name="Calculation 8 3 6" xfId="2052" xr:uid="{A05105D4-1D42-4ADC-8AC0-E8DB9F65D90C}"/>
    <cellStyle name="Calculation 8 3 6 2" xfId="6358" xr:uid="{C906BA8A-D8FB-43FD-A52A-1661BF2F3856}"/>
    <cellStyle name="Calculation 8 3 6 2 2" xfId="8944" xr:uid="{541676F3-1D93-4E27-849D-351F419D10DA}"/>
    <cellStyle name="Calculation 8 3 6 2 2 2" xfId="17933" xr:uid="{3FDD686B-8FD6-45BC-83B7-AB6702DCB326}"/>
    <cellStyle name="Calculation 8 3 6 2 2 2 2" xfId="36819" xr:uid="{0B13082E-2796-49C8-BF88-8F952028AA2A}"/>
    <cellStyle name="Calculation 8 3 6 2 2 3" xfId="31065" xr:uid="{7B689A28-18D7-4F20-9325-80BDFBBBBF2C}"/>
    <cellStyle name="Calculation 8 3 6 2 3" xfId="11581" xr:uid="{6CA7DBC1-F5D8-469C-AEAE-90CC3496B5F6}"/>
    <cellStyle name="Calculation 8 3 6 2 3 2" xfId="20570" xr:uid="{D2AC7D6A-F227-42F1-B8F8-B8AF04E09036}"/>
    <cellStyle name="Calculation 8 3 6 2 3 2 2" xfId="37889" xr:uid="{AAE32271-5A87-4720-B5B8-1453FC14EC99}"/>
    <cellStyle name="Calculation 8 3 6 2 3 3" xfId="42809" xr:uid="{E8617828-690B-4005-9864-13020FFFD46B}"/>
    <cellStyle name="Calculation 8 3 6 2 4" xfId="15347" xr:uid="{37FCF649-3385-4875-8EA3-1B67FBBC4E36}"/>
    <cellStyle name="Calculation 8 3 6 2 4 2" xfId="36304" xr:uid="{B81C18CA-3EDC-4703-A81D-F8030078D652}"/>
    <cellStyle name="Calculation 8 3 6 2 5" xfId="38178" xr:uid="{CD7026B6-A076-4C85-8465-A42B6EBAB0D3}"/>
    <cellStyle name="Calculation 8 3 6 3" xfId="4489" xr:uid="{CA846037-DA58-49AE-95AC-C7BFA793E1B8}"/>
    <cellStyle name="Calculation 8 3 6 3 2" xfId="22554" xr:uid="{D3C9ECAF-8458-48FB-B06D-C6770E55BA17}"/>
    <cellStyle name="Calculation 8 3 6 4" xfId="39343" xr:uid="{B95E9C2D-3312-44F6-A87D-DA887AC28C7C}"/>
    <cellStyle name="Calculation 8 3 7" xfId="2863" xr:uid="{2BAF4267-1F08-4951-9BC6-C93425CFD0E3}"/>
    <cellStyle name="Calculation 8 3 7 2" xfId="7013" xr:uid="{DBAFE5DD-D9B6-4A1F-A4F5-F5A95C6274AD}"/>
    <cellStyle name="Calculation 8 3 7 2 2" xfId="12141" xr:uid="{2957B94A-A6C9-458B-9442-B51AB6E496CE}"/>
    <cellStyle name="Calculation 8 3 7 2 2 2" xfId="21130" xr:uid="{BA804A0F-0F2E-48B6-BE06-7FFC12AE736B}"/>
    <cellStyle name="Calculation 8 3 7 2 2 2 2" xfId="29442" xr:uid="{6BC1B15D-1979-4195-9980-3C20121B31E8}"/>
    <cellStyle name="Calculation 8 3 7 2 2 3" xfId="25962" xr:uid="{E2F3776B-D641-4DFB-A342-1FAB381A0938}"/>
    <cellStyle name="Calculation 8 3 7 2 3" xfId="12953" xr:uid="{97C9A84E-AEDD-4EF3-B0B4-0BB1D22613C9}"/>
    <cellStyle name="Calculation 8 3 7 2 3 2" xfId="21942" xr:uid="{6A24243B-8198-41FA-9A26-1EC0ED4BF09B}"/>
    <cellStyle name="Calculation 8 3 7 2 3 2 2" xfId="31000" xr:uid="{1AC7B505-B64A-47EA-9681-E8AB13248F88}"/>
    <cellStyle name="Calculation 8 3 7 2 3 3" xfId="35428" xr:uid="{43903E53-945A-4D51-BF3F-C8B0939A62A0}"/>
    <cellStyle name="Calculation 8 3 7 2 4" xfId="16002" xr:uid="{7F39A98D-8F76-412E-9116-9B267E722A28}"/>
    <cellStyle name="Calculation 8 3 7 2 4 2" xfId="37971" xr:uid="{3EDB5465-4325-4BE7-B615-6CCE46B0CB63}"/>
    <cellStyle name="Calculation 8 3 7 2 5" xfId="43489" xr:uid="{D3E70F58-870A-4D74-8217-2FC977B3ACB8}"/>
    <cellStyle name="Calculation 8 3 7 3" xfId="9576" xr:uid="{799E0DCB-862E-4512-BB48-29ADF3660298}"/>
    <cellStyle name="Calculation 8 3 7 3 2" xfId="18565" xr:uid="{510BA688-D035-412B-9715-C401FEE02960}"/>
    <cellStyle name="Calculation 8 3 7 3 2 2" xfId="36426" xr:uid="{35A1C3E5-B5C3-4B90-98A6-C8848BCC3538}"/>
    <cellStyle name="Calculation 8 3 7 3 3" xfId="36736" xr:uid="{FBD3700C-77CB-4BFF-9488-4DB672F4E181}"/>
    <cellStyle name="Calculation 8 3 7 4" xfId="24856" xr:uid="{FE7EA0AE-EE9D-4527-B5A9-E3F369A70B6D}"/>
    <cellStyle name="Calculation 8 3 8" xfId="4794" xr:uid="{8F6298E0-7BAD-4F95-B166-73A4F40498C9}"/>
    <cellStyle name="Calculation 8 3 8 2" xfId="7380" xr:uid="{0AD90385-06CF-42A0-B9D7-D12405164CC3}"/>
    <cellStyle name="Calculation 8 3 8 2 2" xfId="16369" xr:uid="{EE89E181-63D2-47F5-A987-DE10B4F90CF0}"/>
    <cellStyle name="Calculation 8 3 8 2 2 2" xfId="30611" xr:uid="{9C35865B-BF3B-4E00-9F4A-395614FE2F80}"/>
    <cellStyle name="Calculation 8 3 8 2 3" xfId="30033" xr:uid="{E614B007-6876-4B09-BF48-9170BBCCC546}"/>
    <cellStyle name="Calculation 8 3 8 3" xfId="10017" xr:uid="{FBD432ED-6F7A-4846-8DA9-55F849843489}"/>
    <cellStyle name="Calculation 8 3 8 3 2" xfId="19006" xr:uid="{0D5F711F-B418-4411-BD18-80DC3D12E189}"/>
    <cellStyle name="Calculation 8 3 8 3 2 2" xfId="38278" xr:uid="{18C9C058-D39B-47A0-8CB1-40CBE36F0D70}"/>
    <cellStyle name="Calculation 8 3 8 3 3" xfId="31100" xr:uid="{B4AB7EF0-1D5A-48CC-AB53-CAC0EF9157C3}"/>
    <cellStyle name="Calculation 8 3 8 4" xfId="13783" xr:uid="{65CE2A42-2F06-4DE7-92C4-C56073439285}"/>
    <cellStyle name="Calculation 8 3 8 4 2" xfId="32598" xr:uid="{ED272E8F-1B32-4E9B-8B95-AED96C8AE41D}"/>
    <cellStyle name="Calculation 8 3 8 5" xfId="39250" xr:uid="{9B00DCE4-3B0A-448C-8AB4-B15DA11A8221}"/>
    <cellStyle name="Calculation 8 3 9" xfId="6697" xr:uid="{23E4C695-1ADB-44A5-97A1-F6AB076018D1}"/>
    <cellStyle name="Calculation 8 3 9 2" xfId="11901" xr:uid="{E4BB0D98-0CBB-42A7-AFE3-90CB95BB3DCD}"/>
    <cellStyle name="Calculation 8 3 9 2 2" xfId="20890" xr:uid="{7D9EEE32-9D8A-425B-A7D1-AD5725E7E62C}"/>
    <cellStyle name="Calculation 8 3 9 2 2 2" xfId="22644" xr:uid="{E3F8A6CE-30C2-4B85-BDCB-2C5351F329DC}"/>
    <cellStyle name="Calculation 8 3 9 2 3" xfId="40226" xr:uid="{B8424A61-4E1B-4A92-9513-38D3078410FD}"/>
    <cellStyle name="Calculation 8 3 9 3" xfId="15686" xr:uid="{6A7497F8-F20B-4AA8-8B64-7C404CE2EFED}"/>
    <cellStyle name="Calculation 8 3 9 3 2" xfId="25176" xr:uid="{AC37A47D-C25C-447A-937F-60D692FD2FF0}"/>
    <cellStyle name="Calculation 8 3 9 4" xfId="31744" xr:uid="{7AEC0329-EA53-46C7-B3CB-4D23483CC8B1}"/>
    <cellStyle name="Calculation 8 4" xfId="497" xr:uid="{679A3835-8B45-4451-8E01-F1885D8F75CB}"/>
    <cellStyle name="Calculation 8 4 10" xfId="49265" xr:uid="{60A95A44-EBAF-4731-94DB-3EBF6212D051}"/>
    <cellStyle name="Calculation 8 4 2" xfId="846" xr:uid="{3DACAA35-C5D0-46DB-A253-F1135B62C475}"/>
    <cellStyle name="Calculation 8 4 2 2" xfId="5215" xr:uid="{0AB3E08A-E336-4DA3-BC20-CF8829239E73}"/>
    <cellStyle name="Calculation 8 4 2 2 2" xfId="7801" xr:uid="{E2913BD2-E2AD-4602-9712-FBA9826532C0}"/>
    <cellStyle name="Calculation 8 4 2 2 2 2" xfId="16790" xr:uid="{9B8ECD65-FEE9-40EA-8D27-94BF5191A884}"/>
    <cellStyle name="Calculation 8 4 2 2 2 2 2" xfId="38994" xr:uid="{73E1371C-F583-4F87-8797-9ABB3771D753}"/>
    <cellStyle name="Calculation 8 4 2 2 2 3" xfId="27749" xr:uid="{177F4268-FB17-43A5-909D-B4BB69A14C48}"/>
    <cellStyle name="Calculation 8 4 2 2 3" xfId="10438" xr:uid="{069FC986-3A79-49F9-A163-9E8426984D62}"/>
    <cellStyle name="Calculation 8 4 2 2 3 2" xfId="19427" xr:uid="{5D46268C-AD75-4222-B2BA-19DCBEE52E2D}"/>
    <cellStyle name="Calculation 8 4 2 2 3 2 2" xfId="42109" xr:uid="{300C6345-8CCD-4711-BE01-6ED3D23EE0A9}"/>
    <cellStyle name="Calculation 8 4 2 2 3 3" xfId="44067" xr:uid="{46B7B4E2-C882-4F19-8A40-4306221E7435}"/>
    <cellStyle name="Calculation 8 4 2 2 4" xfId="14204" xr:uid="{EC12DFD7-64A5-4CDB-98DA-C7AC576A84D3}"/>
    <cellStyle name="Calculation 8 4 2 2 4 2" xfId="26899" xr:uid="{542B07E5-7770-4768-807C-B2B457C4C10A}"/>
    <cellStyle name="Calculation 8 4 2 2 5" xfId="27067" xr:uid="{4CC0F49E-4CF6-43A5-8B83-B3AFFB4C4288}"/>
    <cellStyle name="Calculation 8 4 2 3" xfId="3283" xr:uid="{0B761CF3-DB4C-40B3-9837-68644CFF6BE8}"/>
    <cellStyle name="Calculation 8 4 2 3 2" xfId="38305" xr:uid="{94830F6C-4DD3-412C-9C93-2578639DED85}"/>
    <cellStyle name="Calculation 8 4 2 4" xfId="24460" xr:uid="{5EAE3954-49BF-475A-8D61-DDC753D569D3}"/>
    <cellStyle name="Calculation 8 4 2 5" xfId="56047" xr:uid="{8425BE5B-0B8D-4290-BB4D-1D425EFBFAA9}"/>
    <cellStyle name="Calculation 8 4 3" xfId="1191" xr:uid="{284FDE4A-8809-41E5-8BFC-695D028DD004}"/>
    <cellStyle name="Calculation 8 4 3 2" xfId="5536" xr:uid="{FD20264D-E9D4-4253-98B9-7A265C66E15F}"/>
    <cellStyle name="Calculation 8 4 3 2 2" xfId="8122" xr:uid="{CB891F87-D648-4059-99DC-F4F8C9808CC5}"/>
    <cellStyle name="Calculation 8 4 3 2 2 2" xfId="17111" xr:uid="{F5122BF0-4889-4AA4-9237-4882E3AD5368}"/>
    <cellStyle name="Calculation 8 4 3 2 2 2 2" xfId="28117" xr:uid="{6A186F18-6378-4129-BA87-69883576FC23}"/>
    <cellStyle name="Calculation 8 4 3 2 2 3" xfId="43083" xr:uid="{75C66CBA-AA20-4138-80C8-C908881652F9}"/>
    <cellStyle name="Calculation 8 4 3 2 3" xfId="10759" xr:uid="{941DE9C2-BCAC-4260-B48A-BD4C6A3E5668}"/>
    <cellStyle name="Calculation 8 4 3 2 3 2" xfId="19748" xr:uid="{298980AE-9665-4302-930F-1183C137D080}"/>
    <cellStyle name="Calculation 8 4 3 2 3 2 2" xfId="29149" xr:uid="{3999C2E4-6502-4C80-8D4F-6B48FA62DDAF}"/>
    <cellStyle name="Calculation 8 4 3 2 3 3" xfId="35161" xr:uid="{768B62C0-8E23-4A26-9956-87660BF6AE7D}"/>
    <cellStyle name="Calculation 8 4 3 2 4" xfId="14525" xr:uid="{D15F0152-09CF-4AE9-B6DC-158AFAD35DB1}"/>
    <cellStyle name="Calculation 8 4 3 2 4 2" xfId="37686" xr:uid="{0B8D3E79-0CA1-40A4-BDC3-1A38217EEC8D}"/>
    <cellStyle name="Calculation 8 4 3 2 5" xfId="43200" xr:uid="{207CF2B1-C8FC-484E-B389-E5041DDAB162}"/>
    <cellStyle name="Calculation 8 4 3 3" xfId="3628" xr:uid="{BDC18E36-9504-422B-90A9-09D2DEF15294}"/>
    <cellStyle name="Calculation 8 4 3 3 2" xfId="43684" xr:uid="{C25B749F-EE72-4980-9028-473F6C271DF2}"/>
    <cellStyle name="Calculation 8 4 3 4" xfId="30413" xr:uid="{F1FF6FA9-CCE7-4F0C-8336-7851752FB66D}"/>
    <cellStyle name="Calculation 8 4 4" xfId="1535" xr:uid="{3FD78406-1C76-4409-9454-FF617A249D66}"/>
    <cellStyle name="Calculation 8 4 4 2" xfId="5880" xr:uid="{46A590C2-8592-4D17-A8F5-893EBEACFBCC}"/>
    <cellStyle name="Calculation 8 4 4 2 2" xfId="8466" xr:uid="{B1C14D79-9303-4ADE-AF97-3BAF5B943AF6}"/>
    <cellStyle name="Calculation 8 4 4 2 2 2" xfId="17455" xr:uid="{43DBC2B4-E7A9-4024-A442-C98DF3563C7A}"/>
    <cellStyle name="Calculation 8 4 4 2 2 2 2" xfId="42380" xr:uid="{883D9957-E6B3-4C50-BFF8-5C5EB1408D65}"/>
    <cellStyle name="Calculation 8 4 4 2 2 3" xfId="28110" xr:uid="{2A40D1C8-798B-493D-892B-9D39E1731020}"/>
    <cellStyle name="Calculation 8 4 4 2 3" xfId="11103" xr:uid="{5BD2748A-F1C8-475A-96CF-599D75C57666}"/>
    <cellStyle name="Calculation 8 4 4 2 3 2" xfId="20092" xr:uid="{2731AD12-4952-4191-A00A-BFC36544DF84}"/>
    <cellStyle name="Calculation 8 4 4 2 3 2 2" xfId="24414" xr:uid="{54D29DDD-3076-4A26-AA3D-DA4A813C97CF}"/>
    <cellStyle name="Calculation 8 4 4 2 3 3" xfId="35020" xr:uid="{22EED0AD-2CF3-4655-AF07-4B04423B723A}"/>
    <cellStyle name="Calculation 8 4 4 2 4" xfId="14869" xr:uid="{9E10BA8E-731E-49C7-978D-4D9478D41693}"/>
    <cellStyle name="Calculation 8 4 4 2 4 2" xfId="31442" xr:uid="{32B160E9-5933-4173-AF1E-B67103D572BF}"/>
    <cellStyle name="Calculation 8 4 4 2 5" xfId="28453" xr:uid="{48731B27-57B3-439B-8784-17F9D620E7B0}"/>
    <cellStyle name="Calculation 8 4 4 3" xfId="3972" xr:uid="{F9A29388-D048-454B-A85B-DCE19FACD93B}"/>
    <cellStyle name="Calculation 8 4 4 3 2" xfId="29879" xr:uid="{A3375111-E4AE-401F-B170-EF0AD82E5659}"/>
    <cellStyle name="Calculation 8 4 4 4" xfId="29642" xr:uid="{F64FF93B-A109-4F3E-B5EE-6058EA4B4A5C}"/>
    <cellStyle name="Calculation 8 4 5" xfId="1847" xr:uid="{C10EDE9B-C667-4A52-A39A-EC01740B223E}"/>
    <cellStyle name="Calculation 8 4 5 2" xfId="6163" xr:uid="{22E82836-B85A-4246-B81A-D860B0FF02A2}"/>
    <cellStyle name="Calculation 8 4 5 2 2" xfId="8749" xr:uid="{74E5033F-6644-4A7D-A8D1-74C7A20E9F88}"/>
    <cellStyle name="Calculation 8 4 5 2 2 2" xfId="17738" xr:uid="{2379EE22-18F2-48F1-9902-CB5C95EDF0FE}"/>
    <cellStyle name="Calculation 8 4 5 2 2 2 2" xfId="22930" xr:uid="{5B4C6F33-17B5-4E61-91EC-F9EDAEC0A006}"/>
    <cellStyle name="Calculation 8 4 5 2 2 3" xfId="38348" xr:uid="{32BCC5C8-E8D8-4D77-AE8F-F59A2C57AF11}"/>
    <cellStyle name="Calculation 8 4 5 2 3" xfId="11386" xr:uid="{D34EFB28-44D9-4FAD-AF83-07E6876E99E5}"/>
    <cellStyle name="Calculation 8 4 5 2 3 2" xfId="20375" xr:uid="{C2179F34-1F45-4C2B-ADC5-A7FA7FED68BB}"/>
    <cellStyle name="Calculation 8 4 5 2 3 2 2" xfId="31797" xr:uid="{C91DD082-1E6E-4C20-8E56-489360E4F7C0}"/>
    <cellStyle name="Calculation 8 4 5 2 3 3" xfId="35893" xr:uid="{76DAFE78-24F9-43FE-8A34-6A48D1E55DCF}"/>
    <cellStyle name="Calculation 8 4 5 2 4" xfId="15152" xr:uid="{F00B0A4F-ED34-4DB4-8D58-D35FC19A5C73}"/>
    <cellStyle name="Calculation 8 4 5 2 4 2" xfId="37134" xr:uid="{DC7FC10E-9D20-4D8A-AAA2-3C530827E214}"/>
    <cellStyle name="Calculation 8 4 5 2 5" xfId="41780" xr:uid="{5083C9CA-DF5A-4F11-9D98-64909EC2516A}"/>
    <cellStyle name="Calculation 8 4 5 3" xfId="4284" xr:uid="{F0D8C6BB-1509-455F-B96C-B2FECCC5A843}"/>
    <cellStyle name="Calculation 8 4 5 3 2" xfId="43501" xr:uid="{DCA247DF-A3D4-439A-8EA9-912D90B22FCE}"/>
    <cellStyle name="Calculation 8 4 5 4" xfId="41747" xr:uid="{8174AF21-DE07-4359-8BCE-C1053B52BF52}"/>
    <cellStyle name="Calculation 8 4 6" xfId="2154" xr:uid="{9E0650C1-9D36-4A16-8B97-FF0D92100088}"/>
    <cellStyle name="Calculation 8 4 6 2" xfId="6455" xr:uid="{4DAE70EE-6483-488D-A4D2-4C3B675235AC}"/>
    <cellStyle name="Calculation 8 4 6 2 2" xfId="9041" xr:uid="{388199EB-95BD-498A-AE75-7AD257D04AB3}"/>
    <cellStyle name="Calculation 8 4 6 2 2 2" xfId="18030" xr:uid="{3566833D-7B6C-4845-9146-92087E2BB259}"/>
    <cellStyle name="Calculation 8 4 6 2 2 2 2" xfId="26773" xr:uid="{2A2208BE-08DD-4D0A-AAF3-FE627C3F8BD1}"/>
    <cellStyle name="Calculation 8 4 6 2 2 3" xfId="25757" xr:uid="{8C903173-BB20-4EC4-98C6-04618018E423}"/>
    <cellStyle name="Calculation 8 4 6 2 3" xfId="11678" xr:uid="{470E4C7F-F03F-49FF-BD44-7B7F0DD2A7E6}"/>
    <cellStyle name="Calculation 8 4 6 2 3 2" xfId="20667" xr:uid="{1022C67C-1473-46BD-923B-ADF88DC7C87F}"/>
    <cellStyle name="Calculation 8 4 6 2 3 2 2" xfId="28233" xr:uid="{B88B06E8-6650-4818-8629-B4B266D1D1A2}"/>
    <cellStyle name="Calculation 8 4 6 2 3 3" xfId="22204" xr:uid="{1E24EF6F-8947-4C14-8D8A-377A80D619E2}"/>
    <cellStyle name="Calculation 8 4 6 2 4" xfId="15444" xr:uid="{56BF7AA3-17C4-456B-BC4D-D2006C176E71}"/>
    <cellStyle name="Calculation 8 4 6 2 4 2" xfId="30025" xr:uid="{8B2DB91A-A9B8-4FA7-8C95-8A341D7D80B4}"/>
    <cellStyle name="Calculation 8 4 6 2 5" xfId="37919" xr:uid="{965386B7-300E-4EB9-B5E0-F828AEBA7F40}"/>
    <cellStyle name="Calculation 8 4 6 3" xfId="4591" xr:uid="{29E9EACF-1B66-463E-8E23-289730FBA27E}"/>
    <cellStyle name="Calculation 8 4 6 3 2" xfId="26615" xr:uid="{0B03915B-B558-4344-821A-18A08D24439F}"/>
    <cellStyle name="Calculation 8 4 6 4" xfId="27612" xr:uid="{1622E24C-A32B-475E-A324-BE25E6515BD5}"/>
    <cellStyle name="Calculation 8 4 7" xfId="4891" xr:uid="{D75ADF6A-4A12-4011-9808-B4A2228395CC}"/>
    <cellStyle name="Calculation 8 4 7 2" xfId="7477" xr:uid="{1BC3BB5B-20FC-470F-9C32-AEB05A41E10D}"/>
    <cellStyle name="Calculation 8 4 7 2 2" xfId="16466" xr:uid="{59436A5C-7DB8-49B9-B93D-D5DC13898E50}"/>
    <cellStyle name="Calculation 8 4 7 2 2 2" xfId="37392" xr:uid="{5B04AF2D-836E-4FF1-AA72-7554B6E5DC5C}"/>
    <cellStyle name="Calculation 8 4 7 2 3" xfId="25317" xr:uid="{12A13AAC-5603-4C9D-8854-009382A65BEF}"/>
    <cellStyle name="Calculation 8 4 7 3" xfId="10114" xr:uid="{BCB3FC09-8962-4A0E-8B03-8F8A076D6721}"/>
    <cellStyle name="Calculation 8 4 7 3 2" xfId="19103" xr:uid="{34695423-D04F-4CE5-8EC7-625303C6BE47}"/>
    <cellStyle name="Calculation 8 4 7 3 2 2" xfId="30758" xr:uid="{66D89E7C-FD1E-4D44-AB5A-2F0073217913}"/>
    <cellStyle name="Calculation 8 4 7 3 3" xfId="44063" xr:uid="{B6E7AA8F-B8E8-4F91-AE53-732DFFCECF36}"/>
    <cellStyle name="Calculation 8 4 7 4" xfId="13880" xr:uid="{BE643FEA-EB70-4B82-9A49-7E2D518089EA}"/>
    <cellStyle name="Calculation 8 4 7 4 2" xfId="32339" xr:uid="{E246B700-9E38-470C-AF2F-A4F437964DAA}"/>
    <cellStyle name="Calculation 8 4 7 5" xfId="33594" xr:uid="{AD8A60B7-688D-45ED-8D5F-F754860D7246}"/>
    <cellStyle name="Calculation 8 4 8" xfId="2503" xr:uid="{C35CB70D-E0C0-4809-8F34-4C670FB1F2A8}"/>
    <cellStyle name="Calculation 8 4 8 2" xfId="37891" xr:uid="{B3B2198A-D3CC-4334-BBED-D302DBE20A68}"/>
    <cellStyle name="Calculation 8 4 9" xfId="22997" xr:uid="{D9062572-B8C5-495E-9AD0-C1AECC15763F}"/>
    <cellStyle name="Calculation 8 5" xfId="257" xr:uid="{2E5ECE55-3351-4C2A-A7B3-E52999160BD5}"/>
    <cellStyle name="Calculation 8 5 2" xfId="4669" xr:uid="{28E54CF6-BE82-4A5B-80E8-ECABB1AF1641}"/>
    <cellStyle name="Calculation 8 5 2 2" xfId="7255" xr:uid="{A85280E6-3150-4F16-8BB5-76B56EFA0790}"/>
    <cellStyle name="Calculation 8 5 2 2 2" xfId="16244" xr:uid="{5B65051E-45BB-4C22-94BC-22F94C670FD1}"/>
    <cellStyle name="Calculation 8 5 2 2 2 2" xfId="39177" xr:uid="{156326BE-8827-4154-808D-1420B8EC55B6}"/>
    <cellStyle name="Calculation 8 5 2 2 3" xfId="36283" xr:uid="{0112606D-812E-438E-9C18-3B6502BED4FB}"/>
    <cellStyle name="Calculation 8 5 2 3" xfId="9892" xr:uid="{085CA543-A551-44E1-A989-8DE90C6714A1}"/>
    <cellStyle name="Calculation 8 5 2 3 2" xfId="18881" xr:uid="{E9676C2C-9566-4295-B96E-618646D72F3F}"/>
    <cellStyle name="Calculation 8 5 2 3 2 2" xfId="41497" xr:uid="{B4963ACD-A8B3-4270-BF9D-4FE510366BDD}"/>
    <cellStyle name="Calculation 8 5 2 3 3" xfId="34398" xr:uid="{54D5B1D7-D787-4DA7-ACD7-2EF0C013669B}"/>
    <cellStyle name="Calculation 8 5 2 4" xfId="13658" xr:uid="{A2F24503-CF08-4C55-8C8C-242203FC7EA7}"/>
    <cellStyle name="Calculation 8 5 2 4 2" xfId="36313" xr:uid="{D5B8C1B3-4B14-436B-978A-F97EC4BC0A49}"/>
    <cellStyle name="Calculation 8 5 2 5" xfId="35223" xr:uid="{E3E50509-D79C-4963-A678-C1EA72C858BE}"/>
    <cellStyle name="Calculation 8 5 2 6" xfId="57945" xr:uid="{BC14DA5F-2860-41EF-815E-D98406B4594A}"/>
    <cellStyle name="Calculation 8 5 3" xfId="2725" xr:uid="{EE47820C-C00E-4361-8E49-476CF12ED13D}"/>
    <cellStyle name="Calculation 8 5 3 2" xfId="37231" xr:uid="{2A9BA387-A735-4BFF-9CC9-2BD55820785D}"/>
    <cellStyle name="Calculation 8 5 4" xfId="38720" xr:uid="{961DFD66-62EA-41FB-BEA1-B9CBF947E0B3}"/>
    <cellStyle name="Calculation 8 5 5" xfId="51163" xr:uid="{D2F8F9E0-184A-499D-9AC1-16CB1E741D54}"/>
    <cellStyle name="Calculation 8 6" xfId="606" xr:uid="{9AB4DA51-73DD-45D6-972F-1DF6F934366B}"/>
    <cellStyle name="Calculation 8 6 2" xfId="4993" xr:uid="{072942B8-15C1-435B-B13D-24667F8E7CBD}"/>
    <cellStyle name="Calculation 8 6 2 2" xfId="7579" xr:uid="{C1B89826-DC49-498C-9B0D-47C002E772A4}"/>
    <cellStyle name="Calculation 8 6 2 2 2" xfId="16568" xr:uid="{88C5EA80-C231-4AF2-AAD3-A02DD425ACC1}"/>
    <cellStyle name="Calculation 8 6 2 2 2 2" xfId="25890" xr:uid="{12951E01-157B-4B27-BD10-BCFF859D7DDE}"/>
    <cellStyle name="Calculation 8 6 2 2 3" xfId="31639" xr:uid="{6DD58E50-F524-47BB-8747-396A8ECAD181}"/>
    <cellStyle name="Calculation 8 6 2 3" xfId="10216" xr:uid="{A20B84CF-32C9-4523-A51C-2FA02A96F92C}"/>
    <cellStyle name="Calculation 8 6 2 3 2" xfId="19205" xr:uid="{6ECEDCC2-3024-42FB-8F17-3402B609E605}"/>
    <cellStyle name="Calculation 8 6 2 3 2 2" xfId="22401" xr:uid="{31521D56-7143-4814-B19D-106AED832B25}"/>
    <cellStyle name="Calculation 8 6 2 3 3" xfId="40489" xr:uid="{8580A487-7502-4B7A-8C4F-D05C1C4F2BEC}"/>
    <cellStyle name="Calculation 8 6 2 4" xfId="13982" xr:uid="{6FC76371-2455-4E6E-8186-54F0C39DC5B5}"/>
    <cellStyle name="Calculation 8 6 2 4 2" xfId="25036" xr:uid="{909238A8-D635-42C6-8A96-1754476B19CC}"/>
    <cellStyle name="Calculation 8 6 2 5" xfId="37713" xr:uid="{62D21FBF-AC54-4022-B4A7-41A9A76310A4}"/>
    <cellStyle name="Calculation 8 6 2 6" xfId="54207" xr:uid="{631A2822-7C0E-4A24-9D6E-BF4336432FE0}"/>
    <cellStyle name="Calculation 8 6 3" xfId="3043" xr:uid="{C0BD01C0-8574-44B3-9E81-9D94522D846A}"/>
    <cellStyle name="Calculation 8 6 3 2" xfId="41766" xr:uid="{3EFDF183-AC47-4D0A-B13F-7460274D40C2}"/>
    <cellStyle name="Calculation 8 6 4" xfId="35185" xr:uid="{91C7B84C-7B59-4272-B450-640A2C9733AC}"/>
    <cellStyle name="Calculation 8 6 5" xfId="47454" xr:uid="{25356D8A-3BAB-4E39-AEF0-65A0FED941CE}"/>
    <cellStyle name="Calculation 8 7" xfId="951" xr:uid="{E5BCFFC7-52E7-464F-810F-394961CD4EF4}"/>
    <cellStyle name="Calculation 8 7 2" xfId="5314" xr:uid="{E712B010-BDF8-4E8F-B5D3-6F0FB033AE5E}"/>
    <cellStyle name="Calculation 8 7 2 2" xfId="7900" xr:uid="{9F9B6791-9A96-4A87-93FD-56B20CE72C92}"/>
    <cellStyle name="Calculation 8 7 2 2 2" xfId="16889" xr:uid="{C51793AA-C251-49A4-93F3-7DA2D554D36C}"/>
    <cellStyle name="Calculation 8 7 2 2 2 2" xfId="29489" xr:uid="{B9621CBD-5C4E-4B1B-8023-84C4638E78B9}"/>
    <cellStyle name="Calculation 8 7 2 2 3" xfId="29410" xr:uid="{EFBD5D8C-C38B-4BEB-AC4B-7E00A6DE51CF}"/>
    <cellStyle name="Calculation 8 7 2 3" xfId="10537" xr:uid="{CE8C92F6-F576-4FEA-BA44-40A55890A30B}"/>
    <cellStyle name="Calculation 8 7 2 3 2" xfId="19526" xr:uid="{F7C47A26-0E32-4FC8-95E5-8A099982A57E}"/>
    <cellStyle name="Calculation 8 7 2 3 2 2" xfId="30568" xr:uid="{A3F23D1A-5743-4F46-95DB-3F8B1D13047E}"/>
    <cellStyle name="Calculation 8 7 2 3 3" xfId="26478" xr:uid="{41E9EF90-905D-42E0-853A-BB4527ED28C2}"/>
    <cellStyle name="Calculation 8 7 2 4" xfId="14303" xr:uid="{C29D5905-E640-4FA1-99C3-6073ED081590}"/>
    <cellStyle name="Calculation 8 7 2 4 2" xfId="39311" xr:uid="{C798D1CD-1BC7-4FDD-97A1-077935FDF91F}"/>
    <cellStyle name="Calculation 8 7 2 5" xfId="38804" xr:uid="{AEBF699B-CC94-4261-A6ED-6D6C485A15C5}"/>
    <cellStyle name="Calculation 8 7 3" xfId="3388" xr:uid="{26F64584-A9EA-4F22-AB16-718981AFF060}"/>
    <cellStyle name="Calculation 8 7 3 2" xfId="25552" xr:uid="{E7DF0AB8-0AE0-4788-BF8E-E160F64C3930}"/>
    <cellStyle name="Calculation 8 7 4" xfId="29540" xr:uid="{A9A13F2D-F2A9-451F-B5BE-5EF753370270}"/>
    <cellStyle name="Calculation 8 7 5" xfId="52762" xr:uid="{08519E1B-E5BA-4BC2-A155-676BD1C283D1}"/>
    <cellStyle name="Calculation 8 8" xfId="1295" xr:uid="{CB948897-98CC-4DD7-A396-1E2552DC1932}"/>
    <cellStyle name="Calculation 8 8 2" xfId="5640" xr:uid="{9E2C13B5-EE42-4F43-90AA-481395AE01CA}"/>
    <cellStyle name="Calculation 8 8 2 2" xfId="8226" xr:uid="{6159D07A-0323-41D2-8D8D-48CBCCFDEEC2}"/>
    <cellStyle name="Calculation 8 8 2 2 2" xfId="17215" xr:uid="{6CEEFE5D-BDE7-46A8-98FB-DAFBA3F6105C}"/>
    <cellStyle name="Calculation 8 8 2 2 2 2" xfId="40350" xr:uid="{8F90DABB-D356-4AE3-AED9-F61B9F5A3064}"/>
    <cellStyle name="Calculation 8 8 2 2 3" xfId="35681" xr:uid="{0D9CF362-595E-4F44-8C02-2464AE2DCFB8}"/>
    <cellStyle name="Calculation 8 8 2 3" xfId="10863" xr:uid="{3193EEB0-A7BE-43B3-A735-77B84C231599}"/>
    <cellStyle name="Calculation 8 8 2 3 2" xfId="19852" xr:uid="{891DD98A-5D02-4B3E-A436-BA1FD6E8A649}"/>
    <cellStyle name="Calculation 8 8 2 3 2 2" xfId="34871" xr:uid="{9D08C4D0-FEDF-429D-A251-44E89BB1CB75}"/>
    <cellStyle name="Calculation 8 8 2 3 3" xfId="31116" xr:uid="{3F553C28-EE5A-4C40-8264-71011EE4CA53}"/>
    <cellStyle name="Calculation 8 8 2 4" xfId="14629" xr:uid="{C91F1E17-D3D6-4F0E-967C-007E5A0743C1}"/>
    <cellStyle name="Calculation 8 8 2 4 2" xfId="43372" xr:uid="{EFEC7175-4689-48FB-BA42-26267F4A514E}"/>
    <cellStyle name="Calculation 8 8 2 5" xfId="29725" xr:uid="{387790FF-7CA2-48A1-98D1-57589A191B2F}"/>
    <cellStyle name="Calculation 8 8 3" xfId="3732" xr:uid="{5E53062B-2A62-4E7B-9495-BFEDB920471F}"/>
    <cellStyle name="Calculation 8 8 3 2" xfId="25857" xr:uid="{522B8857-0050-4A3A-94BE-1D0BF52FCC35}"/>
    <cellStyle name="Calculation 8 8 4" xfId="27109" xr:uid="{505CFCA5-5463-4BB7-9E45-65F138BD3B14}"/>
    <cellStyle name="Calculation 8 9" xfId="1739" xr:uid="{844A812B-FE34-458C-80FB-02EA79AD704D}"/>
    <cellStyle name="Calculation 8 9 2" xfId="6065" xr:uid="{6D13ACC1-6A2E-412B-B993-6211BCF31701}"/>
    <cellStyle name="Calculation 8 9 2 2" xfId="8651" xr:uid="{C2E2DAEC-BF1B-4D35-91D4-7C561D427A49}"/>
    <cellStyle name="Calculation 8 9 2 2 2" xfId="17640" xr:uid="{1CF86FEA-0652-40AD-8D22-1F1FEFDDA81D}"/>
    <cellStyle name="Calculation 8 9 2 2 2 2" xfId="23172" xr:uid="{072B53BD-35F3-42F2-9C9B-21166BC3BECF}"/>
    <cellStyle name="Calculation 8 9 2 2 3" xfId="41267" xr:uid="{DDFA1FB0-51D3-434A-995A-51F16C0E9D79}"/>
    <cellStyle name="Calculation 8 9 2 3" xfId="11288" xr:uid="{144E882B-24E6-4836-ACFD-741B5CA3FABC}"/>
    <cellStyle name="Calculation 8 9 2 3 2" xfId="20277" xr:uid="{A2EAAD54-0CC4-4DA7-BD50-F9342A516C1F}"/>
    <cellStyle name="Calculation 8 9 2 3 2 2" xfId="42503" xr:uid="{0D4DB204-334E-4A8C-8BA1-7677E531AD5A}"/>
    <cellStyle name="Calculation 8 9 2 3 3" xfId="44052" xr:uid="{7304CBD1-EA6C-465D-B9C6-C2D0C975BE12}"/>
    <cellStyle name="Calculation 8 9 2 4" xfId="15054" xr:uid="{10FB6F8E-7C68-4533-B38B-65E31E9FBE55}"/>
    <cellStyle name="Calculation 8 9 2 4 2" xfId="26348" xr:uid="{D08DC7DD-C133-47E7-B069-C95FA00E2F67}"/>
    <cellStyle name="Calculation 8 9 2 5" xfId="32630" xr:uid="{B4740801-62EB-47FD-AE61-7930F8834769}"/>
    <cellStyle name="Calculation 8 9 3" xfId="4176" xr:uid="{07BFCD12-4946-49A4-970D-ADAD35A33973}"/>
    <cellStyle name="Calculation 8 9 3 2" xfId="30723" xr:uid="{5C6EAB9D-C927-4592-8C3D-DD62DE7F7846}"/>
    <cellStyle name="Calculation 8 9 4" xfId="31336" xr:uid="{FE1D4421-FEE3-48E7-ADDC-7D182A2CE54C}"/>
    <cellStyle name="Calculation 9" xfId="106" xr:uid="{24474DAC-CF86-46EE-8E8B-608BD4891F56}"/>
    <cellStyle name="Calculation 9 10" xfId="1640" xr:uid="{6B0999EE-1EA1-41BD-AFC1-6E59973DFEA5}"/>
    <cellStyle name="Calculation 9 10 2" xfId="5974" xr:uid="{2892306E-06F7-4CC5-BBEE-A23B955B15E2}"/>
    <cellStyle name="Calculation 9 10 2 2" xfId="8560" xr:uid="{3C63C524-11B8-46F0-95DD-9A0D53623FC9}"/>
    <cellStyle name="Calculation 9 10 2 2 2" xfId="17549" xr:uid="{DC818A83-826C-4056-A877-7407F40F5E19}"/>
    <cellStyle name="Calculation 9 10 2 2 2 2" xfId="25675" xr:uid="{598F31F6-93CD-4BF1-800A-CE386368FCD8}"/>
    <cellStyle name="Calculation 9 10 2 2 3" xfId="40371" xr:uid="{CF882ABF-2AFF-4E39-B131-B56EBE93764D}"/>
    <cellStyle name="Calculation 9 10 2 3" xfId="11197" xr:uid="{F6FB2110-CF51-4796-A357-19991C285053}"/>
    <cellStyle name="Calculation 9 10 2 3 2" xfId="20186" xr:uid="{411FBDAE-82C0-45A6-AE4F-B4D696F8A0C5}"/>
    <cellStyle name="Calculation 9 10 2 3 2 2" xfId="23688" xr:uid="{8CD18D2E-7002-4BE2-9A0B-6200F938349B}"/>
    <cellStyle name="Calculation 9 10 2 3 3" xfId="40194" xr:uid="{0D107B5A-F599-4070-991B-71DA847C24D6}"/>
    <cellStyle name="Calculation 9 10 2 4" xfId="14963" xr:uid="{C3C4CF8E-248A-4B97-A272-530D1E11B130}"/>
    <cellStyle name="Calculation 9 10 2 4 2" xfId="38051" xr:uid="{366FD6E2-D1DA-45B0-A6F9-D4A2407AD9F6}"/>
    <cellStyle name="Calculation 9 10 2 5" xfId="26916" xr:uid="{6E5C95B6-BA8C-4704-B5F1-69186C42D616}"/>
    <cellStyle name="Calculation 9 10 3" xfId="4077" xr:uid="{D9973E2E-1B67-4847-A0F5-4F712318B7DB}"/>
    <cellStyle name="Calculation 9 10 3 2" xfId="30516" xr:uid="{CA3C66D9-E415-41F5-B6BE-658AA9D735C5}"/>
    <cellStyle name="Calculation 9 10 4" xfId="28328" xr:uid="{6ACDD73E-9D72-4673-BE5F-3C121A4321E3}"/>
    <cellStyle name="Calculation 9 11" xfId="2980" xr:uid="{25FFC838-4830-4D5B-81ED-8E5F37CB2CE8}"/>
    <cellStyle name="Calculation 9 11 2" xfId="7130" xr:uid="{E3A9745D-40C3-4CB0-855B-533348F52FEC}"/>
    <cellStyle name="Calculation 9 11 2 2" xfId="16119" xr:uid="{E61FB7AF-4EBE-41D1-98B3-8F0877924FB0}"/>
    <cellStyle name="Calculation 9 11 2 2 2" xfId="42459" xr:uid="{F7359E98-A016-4D7B-B7F2-05508A95C21A}"/>
    <cellStyle name="Calculation 9 11 2 3" xfId="27376" xr:uid="{1A7ED31F-FE95-4C34-B079-A7D362E28490}"/>
    <cellStyle name="Calculation 9 11 3" xfId="9693" xr:uid="{A42C6719-CADE-4D18-B432-8B04789F7D5D}"/>
    <cellStyle name="Calculation 9 11 3 2" xfId="18682" xr:uid="{77F5C8D8-4054-4C16-87EE-05A368A45320}"/>
    <cellStyle name="Calculation 9 11 3 2 2" xfId="24716" xr:uid="{CCA161D2-CC0F-4A0F-AAE5-1328A2EA622F}"/>
    <cellStyle name="Calculation 9 11 3 3" xfId="40199" xr:uid="{A673A42E-C8FB-411F-AD31-6D8465ACF741}"/>
    <cellStyle name="Calculation 9 11 4" xfId="13533" xr:uid="{D229B03C-4645-489C-9818-09D772CEB0A2}"/>
    <cellStyle name="Calculation 9 11 4 2" xfId="24855" xr:uid="{B429E5D7-CEA2-4FDC-AEAC-6F237AB27356}"/>
    <cellStyle name="Calculation 9 11 5" xfId="22953" xr:uid="{CA49CF52-4824-4DCC-9CE1-88387CD0C734}"/>
    <cellStyle name="Calculation 9 12" xfId="6562" xr:uid="{C9120150-02CB-43FA-80B2-AF0098F6D732}"/>
    <cellStyle name="Calculation 9 12 2" xfId="11779" xr:uid="{100F3EB2-3DB1-4142-A6CA-08EAB99C4065}"/>
    <cellStyle name="Calculation 9 12 2 2" xfId="20768" xr:uid="{0371947F-78D8-42A5-B9F8-F070CC726BF6}"/>
    <cellStyle name="Calculation 9 12 2 2 2" xfId="30128" xr:uid="{3A4D4CF2-3048-4C90-A22A-CB6A31D81FE8}"/>
    <cellStyle name="Calculation 9 12 2 3" xfId="42767" xr:uid="{A5F30CFF-D83C-4272-8FAF-C5514BB43D56}"/>
    <cellStyle name="Calculation 9 12 3" xfId="15551" xr:uid="{677530F1-92A2-4EAA-B74C-6F1ED2ADDF16}"/>
    <cellStyle name="Calculation 9 12 3 2" xfId="29474" xr:uid="{45CDB992-6A8D-4846-A49E-7C00FB59EDEC}"/>
    <cellStyle name="Calculation 9 12 4" xfId="30500" xr:uid="{D54E8C76-AB83-462A-96A1-B28526B5DDB7}"/>
    <cellStyle name="Calculation 9 13" xfId="9142" xr:uid="{A7C3C598-92E8-44DC-854A-772C2B51F998}"/>
    <cellStyle name="Calculation 9 13 2" xfId="18131" xr:uid="{0E7FE3C8-AB69-4BA8-BCEF-DA1E3C3D6A74}"/>
    <cellStyle name="Calculation 9 13 2 2" xfId="27397" xr:uid="{03BB476C-2EA0-4428-9837-F728D1EF769D}"/>
    <cellStyle name="Calculation 9 13 3" xfId="39047" xr:uid="{3C0DBEB6-C7B6-4644-A2DF-76E6F77A9332}"/>
    <cellStyle name="Calculation 9 14" xfId="12235" xr:uid="{297CC6EB-24AA-4D9F-B0E3-924B0FF11C57}"/>
    <cellStyle name="Calculation 9 14 2" xfId="21224" xr:uid="{8CBD6817-C03E-4F57-B261-8D40418BAE3D}"/>
    <cellStyle name="Calculation 9 14 2 2" xfId="28017" xr:uid="{6239E584-0CD5-4D0F-A02A-8F283CB088BB}"/>
    <cellStyle name="Calculation 9 14 3" xfId="28676" xr:uid="{615317FC-D834-42BB-975A-1CFAEC5E6318}"/>
    <cellStyle name="Calculation 9 15" xfId="2266" xr:uid="{4ADFAB7E-02DC-49C1-A27D-454F04DB4EC1}"/>
    <cellStyle name="Calculation 9 15 2" xfId="33749" xr:uid="{5518718C-21C7-4546-81ED-2ABC10847D97}"/>
    <cellStyle name="Calculation 9 16" xfId="13175" xr:uid="{A8C30F26-2776-4030-8460-F3F1280F78A0}"/>
    <cellStyle name="Calculation 9 16 2" xfId="36169" xr:uid="{76D80002-A328-4B14-A080-189ACDF4027D}"/>
    <cellStyle name="Calculation 9 17" xfId="38446" xr:uid="{5F79DE9F-E970-4833-AAB9-A7854577067C}"/>
    <cellStyle name="Calculation 9 18" xfId="44775" xr:uid="{0D55C0A2-B252-403D-81CD-DAC031BBFEF1}"/>
    <cellStyle name="Calculation 9 19" xfId="45947" xr:uid="{A46DA755-0D60-4EFA-8260-B40EFD2251DD}"/>
    <cellStyle name="Calculation 9 2" xfId="322" xr:uid="{81A9A399-CE0A-420E-9B1F-7B40155B66AA}"/>
    <cellStyle name="Calculation 9 2 10" xfId="6624" xr:uid="{347D144A-2E24-438B-AB38-8CE2734EC00C}"/>
    <cellStyle name="Calculation 9 2 10 2" xfId="11830" xr:uid="{EF13A6E0-5DE6-41F8-ABD5-EFC01313FEEA}"/>
    <cellStyle name="Calculation 9 2 10 2 2" xfId="20819" xr:uid="{B4DEEFBD-6C26-445F-9735-44E97E67C3FD}"/>
    <cellStyle name="Calculation 9 2 10 2 2 2" xfId="42445" xr:uid="{5142EBA2-1D19-4D59-8D54-C786C0793E28}"/>
    <cellStyle name="Calculation 9 2 10 2 3" xfId="37813" xr:uid="{6D8F6A50-0793-44FE-AAD8-97F433F429DA}"/>
    <cellStyle name="Calculation 9 2 10 3" xfId="15613" xr:uid="{2A0542CA-8CB1-47E4-B9B7-552180A088FA}"/>
    <cellStyle name="Calculation 9 2 10 3 2" xfId="31545" xr:uid="{2D119F5F-7529-4050-853B-F2FDAAA8CB2A}"/>
    <cellStyle name="Calculation 9 2 10 4" xfId="27018" xr:uid="{B1FF4843-287E-44C7-9A41-7E8AF73291E9}"/>
    <cellStyle name="Calculation 9 2 11" xfId="9193" xr:uid="{CC2CAFFC-1A8B-4EFC-8DEA-A4F022845E6F}"/>
    <cellStyle name="Calculation 9 2 11 2" xfId="18182" xr:uid="{E6151DCF-B52B-4B52-AF84-6241B621F832}"/>
    <cellStyle name="Calculation 9 2 11 2 2" xfId="30857" xr:uid="{A87CFC41-02D8-4B06-A916-1067E372F7A6}"/>
    <cellStyle name="Calculation 9 2 11 3" xfId="36206" xr:uid="{6557AE28-9E1B-4EEE-87C5-ADE5EE7F3FA5}"/>
    <cellStyle name="Calculation 9 2 12" xfId="12512" xr:uid="{CE5A1A3C-A658-4F2C-A8B5-1B0C61340AA9}"/>
    <cellStyle name="Calculation 9 2 12 2" xfId="21501" xr:uid="{D8E4F2F6-D408-43A4-9CA6-30E5268EF21F}"/>
    <cellStyle name="Calculation 9 2 12 2 2" xfId="22744" xr:uid="{EC797839-55BA-4EC2-81EA-7EA0166DE78A}"/>
    <cellStyle name="Calculation 9 2 12 3" xfId="22935" xr:uid="{948A2135-BB58-4FA3-B45D-DA32DB28831E}"/>
    <cellStyle name="Calculation 9 2 13" xfId="2328" xr:uid="{07DE085B-7BAD-4ACC-90D6-4F0A7D3724EC}"/>
    <cellStyle name="Calculation 9 2 13 2" xfId="41293" xr:uid="{7F50C83D-0A79-4FE4-852E-283352FF2DC2}"/>
    <cellStyle name="Calculation 9 2 14" xfId="13237" xr:uid="{F9384984-CD24-47CB-BBAA-388BFB154B05}"/>
    <cellStyle name="Calculation 9 2 14 2" xfId="34287" xr:uid="{AD8C1ED7-1FFC-479A-9FDD-14CD45BC5790}"/>
    <cellStyle name="Calculation 9 2 15" xfId="29159" xr:uid="{03272138-017A-4E56-8993-F3AF608AC8F1}"/>
    <cellStyle name="Calculation 9 2 16" xfId="49438" xr:uid="{9B39D7DB-53D6-432D-97DB-A896AC0CC79B}"/>
    <cellStyle name="Calculation 9 2 2" xfId="454" xr:uid="{851CC7CA-B0F4-4B75-BF3C-D2F6CD6F57AF}"/>
    <cellStyle name="Calculation 9 2 2 10" xfId="9318" xr:uid="{F8B3AFB8-F692-46DE-93F8-28864A3B91A0}"/>
    <cellStyle name="Calculation 9 2 2 10 2" xfId="18307" xr:uid="{54F2791D-3D59-4FA4-BA7D-7437413729FE}"/>
    <cellStyle name="Calculation 9 2 2 10 2 2" xfId="31831" xr:uid="{812BBD7B-73DE-4DEA-B7AC-05D2F08D5D6D}"/>
    <cellStyle name="Calculation 9 2 2 10 3" xfId="40762" xr:uid="{219484CB-FC33-49C8-94FF-6071298EF2A8}"/>
    <cellStyle name="Calculation 9 2 2 11" xfId="12627" xr:uid="{E6839ADB-CD42-4D90-BBA2-BBE0261CB1CE}"/>
    <cellStyle name="Calculation 9 2 2 11 2" xfId="21616" xr:uid="{CE1A8F4C-8466-4D84-9485-6725DE829099}"/>
    <cellStyle name="Calculation 9 2 2 11 2 2" xfId="24456" xr:uid="{C46E08E5-E717-45E7-8B0A-86088A6B93F0}"/>
    <cellStyle name="Calculation 9 2 2 11 3" xfId="29049" xr:uid="{7163669B-4F74-4BC1-AB8D-C95C4D738E04}"/>
    <cellStyle name="Calculation 9 2 2 12" xfId="2460" xr:uid="{9DAA11A6-C5A5-470F-AF25-164261DC8728}"/>
    <cellStyle name="Calculation 9 2 2 12 2" xfId="32964" xr:uid="{10A00458-3D35-4FEB-AED5-433C4007B2C4}"/>
    <cellStyle name="Calculation 9 2 2 13" xfId="13369" xr:uid="{1AD41902-8413-4090-8B76-242FAE42F70A}"/>
    <cellStyle name="Calculation 9 2 2 13 2" xfId="35301" xr:uid="{34B06E35-5C79-4243-A51E-72F70AFA5467}"/>
    <cellStyle name="Calculation 9 2 2 14" xfId="27975" xr:uid="{D6B67A1E-77B3-445C-BB65-DE6AC47366F6}"/>
    <cellStyle name="Calculation 9 2 2 15" xfId="56220" xr:uid="{644D2FEF-3905-4F16-BE1C-7D6B9766A013}"/>
    <cellStyle name="Calculation 9 2 2 2" xfId="803" xr:uid="{075116DF-C9BD-4535-B2B3-197807211EC4}"/>
    <cellStyle name="Calculation 9 2 2 2 2" xfId="5172" xr:uid="{E3A9E8F5-ABDD-4965-8D19-466C264CF96D}"/>
    <cellStyle name="Calculation 9 2 2 2 2 2" xfId="7758" xr:uid="{4764050E-C1D9-4443-A7F3-AC5C216DA64D}"/>
    <cellStyle name="Calculation 9 2 2 2 2 2 2" xfId="16747" xr:uid="{DACCBC13-E822-41F1-BE4D-E859728DD5FF}"/>
    <cellStyle name="Calculation 9 2 2 2 2 2 2 2" xfId="29466" xr:uid="{43822EDC-6E2C-43FE-9516-F8479AA1A4BE}"/>
    <cellStyle name="Calculation 9 2 2 2 2 2 3" xfId="39636" xr:uid="{CE75C204-50AB-4314-B73E-94A8D37F5162}"/>
    <cellStyle name="Calculation 9 2 2 2 2 3" xfId="10395" xr:uid="{2EB56615-CF8B-4C21-B5D8-66245AC81823}"/>
    <cellStyle name="Calculation 9 2 2 2 2 3 2" xfId="19384" xr:uid="{D92553B4-DF1D-4B76-BD96-0B7DDEB5CCC6}"/>
    <cellStyle name="Calculation 9 2 2 2 2 3 2 2" xfId="34802" xr:uid="{5E886BE2-F840-4E7D-8CFD-5855390CAE46}"/>
    <cellStyle name="Calculation 9 2 2 2 2 3 3" xfId="30912" xr:uid="{EB38D112-8935-4A9D-9653-5B5D7B5A357A}"/>
    <cellStyle name="Calculation 9 2 2 2 2 4" xfId="14161" xr:uid="{7A5E929C-37C7-4246-BDB9-55E4874397FA}"/>
    <cellStyle name="Calculation 9 2 2 2 2 4 2" xfId="38607" xr:uid="{CD6BDAA8-FD26-46E3-A299-F552D2E1B8D5}"/>
    <cellStyle name="Calculation 9 2 2 2 2 5" xfId="38623" xr:uid="{4CF806E2-ACB7-4C70-B737-A7F6B7D531A3}"/>
    <cellStyle name="Calculation 9 2 2 2 3" xfId="3240" xr:uid="{98AD9AC8-4A99-4FA2-93C6-7782F7045091}"/>
    <cellStyle name="Calculation 9 2 2 2 3 2" xfId="23358" xr:uid="{685E2E94-1BA0-4123-B1E3-CDCB67E34523}"/>
    <cellStyle name="Calculation 9 2 2 2 4" xfId="37474" xr:uid="{8B5B4542-3E12-4B1D-9B57-E01ACB92BC04}"/>
    <cellStyle name="Calculation 9 2 2 3" xfId="1148" xr:uid="{F75D4F56-DE0C-457D-B1B4-3D2F73C80FA1}"/>
    <cellStyle name="Calculation 9 2 2 3 2" xfId="5493" xr:uid="{A19F6D1F-0A4A-4FB0-8391-ED8E00E10BE1}"/>
    <cellStyle name="Calculation 9 2 2 3 2 2" xfId="8079" xr:uid="{67509B08-A11A-450C-8107-21FCBC559C35}"/>
    <cellStyle name="Calculation 9 2 2 3 2 2 2" xfId="17068" xr:uid="{2A7D19EA-2EFB-4AFB-BBF5-9AE891A0D965}"/>
    <cellStyle name="Calculation 9 2 2 3 2 2 2 2" xfId="42951" xr:uid="{7300A710-93D6-4660-A3ED-159E4A5863B9}"/>
    <cellStyle name="Calculation 9 2 2 3 2 2 3" xfId="41710" xr:uid="{4C9D801E-1D80-4CBF-86B0-31CDD8552E52}"/>
    <cellStyle name="Calculation 9 2 2 3 2 3" xfId="10716" xr:uid="{195C5BD1-0056-44F4-B8D3-9EE2FEE891AF}"/>
    <cellStyle name="Calculation 9 2 2 3 2 3 2" xfId="19705" xr:uid="{53F08064-82E5-42FD-962C-86075542EF07}"/>
    <cellStyle name="Calculation 9 2 2 3 2 3 2 2" xfId="22513" xr:uid="{F37AB502-1CE4-43D8-A3C2-080E484D2BC0}"/>
    <cellStyle name="Calculation 9 2 2 3 2 3 3" xfId="42720" xr:uid="{74A450BE-94C6-4B81-B6B8-13E3AE3DBA8D}"/>
    <cellStyle name="Calculation 9 2 2 3 2 4" xfId="14482" xr:uid="{B7E00312-ACB7-4A63-AFA9-06159F674718}"/>
    <cellStyle name="Calculation 9 2 2 3 2 4 2" xfId="30290" xr:uid="{20CB65AD-ADE5-4B81-820D-39A332108B0D}"/>
    <cellStyle name="Calculation 9 2 2 3 2 5" xfId="41825" xr:uid="{4CB55293-F63E-497F-A8BA-4810BE2C25E0}"/>
    <cellStyle name="Calculation 9 2 2 3 3" xfId="3585" xr:uid="{B78506E9-90E2-4F01-BBD5-D01D4DB26276}"/>
    <cellStyle name="Calculation 9 2 2 3 3 2" xfId="35237" xr:uid="{57A262E4-F313-4F67-BC4B-45EC9248D653}"/>
    <cellStyle name="Calculation 9 2 2 3 4" xfId="29113" xr:uid="{C8EAEBF7-47A2-4DD2-A557-6C90FB224D35}"/>
    <cellStyle name="Calculation 9 2 2 4" xfId="1492" xr:uid="{8CC13CEE-8374-4DE8-9B19-6EB4B05B0265}"/>
    <cellStyle name="Calculation 9 2 2 4 2" xfId="5837" xr:uid="{0130FFD9-BB8E-4F45-ADCE-6474A7729A13}"/>
    <cellStyle name="Calculation 9 2 2 4 2 2" xfId="8423" xr:uid="{1A7ECC16-0669-45AF-9754-57DDD58541DE}"/>
    <cellStyle name="Calculation 9 2 2 4 2 2 2" xfId="17412" xr:uid="{700D49A3-4549-44B0-94FF-7D5D85CC6F7B}"/>
    <cellStyle name="Calculation 9 2 2 4 2 2 2 2" xfId="35146" xr:uid="{79DA6699-F4BF-4A99-AF6A-E6FF24980528}"/>
    <cellStyle name="Calculation 9 2 2 4 2 2 3" xfId="42944" xr:uid="{716C248B-7B20-465E-B027-EBB75D7DA9CE}"/>
    <cellStyle name="Calculation 9 2 2 4 2 3" xfId="11060" xr:uid="{4D637926-D9AF-4B1A-B09A-82C8253F6C37}"/>
    <cellStyle name="Calculation 9 2 2 4 2 3 2" xfId="20049" xr:uid="{4C5BBF3D-27B8-46F2-AEE9-9A9738469179}"/>
    <cellStyle name="Calculation 9 2 2 4 2 3 2 2" xfId="37228" xr:uid="{0A3A7061-C0DA-454A-A364-872980477B01}"/>
    <cellStyle name="Calculation 9 2 2 4 2 3 3" xfId="23050" xr:uid="{576EBEAD-90BF-4265-9049-D0812709B7B2}"/>
    <cellStyle name="Calculation 9 2 2 4 2 4" xfId="14826" xr:uid="{B4CA980D-8F97-4502-8B9D-AA3A0C299701}"/>
    <cellStyle name="Calculation 9 2 2 4 2 4 2" xfId="25440" xr:uid="{D9849C60-A485-4690-9EE5-293985A3D136}"/>
    <cellStyle name="Calculation 9 2 2 4 2 5" xfId="43309" xr:uid="{3F9EA3C2-982F-41ED-A86D-C55A581E4A21}"/>
    <cellStyle name="Calculation 9 2 2 4 3" xfId="3929" xr:uid="{3AD2B151-538C-482A-B26D-6D86C47C7061}"/>
    <cellStyle name="Calculation 9 2 2 4 3 2" xfId="28817" xr:uid="{743D5028-C524-48AB-9989-62532A0DE206}"/>
    <cellStyle name="Calculation 9 2 2 4 4" xfId="28279" xr:uid="{313F6476-59D1-4564-942B-ECB267C8ECEA}"/>
    <cellStyle name="Calculation 9 2 2 5" xfId="164" xr:uid="{86CDE664-9289-4E74-9F53-1491E52304D7}"/>
    <cellStyle name="Calculation 9 2 2 5 2" xfId="2602" xr:uid="{D25E0D3C-3EF3-43EC-A6FD-B5664F1AB587}"/>
    <cellStyle name="Calculation 9 2 2 5 2 2" xfId="6843" xr:uid="{F7E303A7-1C62-4C82-8095-A790E9C90CA4}"/>
    <cellStyle name="Calculation 9 2 2 5 2 2 2" xfId="15832" xr:uid="{57446613-4CB9-43D0-8066-FDC7818516FE}"/>
    <cellStyle name="Calculation 9 2 2 5 2 2 2 2" xfId="25246" xr:uid="{06C78176-5FA5-4D13-9252-BAAB27AA85E6}"/>
    <cellStyle name="Calculation 9 2 2 5 2 2 3" xfId="23044" xr:uid="{A235CC50-37B5-4E74-92A5-69E864C1CB51}"/>
    <cellStyle name="Calculation 9 2 2 5 2 3" xfId="9413" xr:uid="{B0E45C6D-5B58-4CDE-91CB-6E7DD0CA4B29}"/>
    <cellStyle name="Calculation 9 2 2 5 2 3 2" xfId="18402" xr:uid="{EFBCA76B-EFBC-46BF-8A5E-2CEB01416601}"/>
    <cellStyle name="Calculation 9 2 2 5 2 3 2 2" xfId="27243" xr:uid="{50DF731D-4365-4B2E-8245-4BCCE61D6832}"/>
    <cellStyle name="Calculation 9 2 2 5 2 3 3" xfId="41561" xr:uid="{9FA4CA64-94B3-405A-8D56-4B9807398AA5}"/>
    <cellStyle name="Calculation 9 2 2 5 2 4" xfId="13456" xr:uid="{244372E2-4C78-482E-B702-C4CDE3795282}"/>
    <cellStyle name="Calculation 9 2 2 5 2 4 2" xfId="23306" xr:uid="{AD05BAF3-9650-4173-8354-EC11EE3F9824}"/>
    <cellStyle name="Calculation 9 2 2 5 2 5" xfId="27510" xr:uid="{6B8B2DF2-EF52-4ED6-85D8-CA73EDA7FCB4}"/>
    <cellStyle name="Calculation 9 2 2 5 3" xfId="2632" xr:uid="{D7CB5ECE-9DC5-4074-8BED-5C3175C56BA1}"/>
    <cellStyle name="Calculation 9 2 2 5 3 2" xfId="34600" xr:uid="{796F4892-1D45-465F-B373-F93AB4DA0195}"/>
    <cellStyle name="Calculation 9 2 2 5 4" xfId="33047" xr:uid="{A8DBEF13-3F03-4B96-9B03-EE4F5DFA3397}"/>
    <cellStyle name="Calculation 9 2 2 6" xfId="2111" xr:uid="{826D48D9-4A83-43DF-A770-EC602FED6401}"/>
    <cellStyle name="Calculation 9 2 2 6 2" xfId="6412" xr:uid="{5B89D79C-25EF-4754-B1FF-7204A0D13AE3}"/>
    <cellStyle name="Calculation 9 2 2 6 2 2" xfId="8998" xr:uid="{FD5CD35D-59B2-45B4-B8C1-7A5694AFD9F3}"/>
    <cellStyle name="Calculation 9 2 2 6 2 2 2" xfId="17987" xr:uid="{B89D2304-407B-4744-B50E-5974F4562E95}"/>
    <cellStyle name="Calculation 9 2 2 6 2 2 2 2" xfId="39506" xr:uid="{98F9BFF8-4EF2-49D1-84FE-2014A39FE765}"/>
    <cellStyle name="Calculation 9 2 2 6 2 2 3" xfId="34825" xr:uid="{8ADB5831-76D2-4898-883F-EA957266F098}"/>
    <cellStyle name="Calculation 9 2 2 6 2 3" xfId="11635" xr:uid="{D227302B-B9FD-4A6D-B058-3310A49301EB}"/>
    <cellStyle name="Calculation 9 2 2 6 2 3 2" xfId="20624" xr:uid="{CF885EC6-739D-4231-93CF-C614730D9419}"/>
    <cellStyle name="Calculation 9 2 2 6 2 3 2 2" xfId="43143" xr:uid="{5B3BF9E2-33F4-49E2-9430-025142D90F83}"/>
    <cellStyle name="Calculation 9 2 2 6 2 3 3" xfId="43848" xr:uid="{9B0ADF79-AEBF-4282-A7B6-05EA583ACDE1}"/>
    <cellStyle name="Calculation 9 2 2 6 2 4" xfId="15401" xr:uid="{1B23DD16-EB42-4E76-93F7-E71EC098B1D5}"/>
    <cellStyle name="Calculation 9 2 2 6 2 4 2" xfId="31215" xr:uid="{1DB96E21-B120-40A5-8B74-1118B272FC22}"/>
    <cellStyle name="Calculation 9 2 2 6 2 5" xfId="32992" xr:uid="{CD9AE1EF-5840-47A1-9D3D-1247944BEFF9}"/>
    <cellStyle name="Calculation 9 2 2 6 3" xfId="4548" xr:uid="{2BA769A5-6ACC-4F43-9524-9913C127B00B}"/>
    <cellStyle name="Calculation 9 2 2 6 3 2" xfId="24829" xr:uid="{9726324C-24D2-48E3-81E3-725DEBEF9DCD}"/>
    <cellStyle name="Calculation 9 2 2 6 4" xfId="26908" xr:uid="{05989A39-12EA-4815-A664-8BB06D91AB17}"/>
    <cellStyle name="Calculation 9 2 2 7" xfId="2921" xr:uid="{F8629EE6-7436-41C5-83ED-64583BC0A4FA}"/>
    <cellStyle name="Calculation 9 2 2 7 2" xfId="7071" xr:uid="{A821D14B-16BA-4BB1-AE7F-640BB49B80B7}"/>
    <cellStyle name="Calculation 9 2 2 7 2 2" xfId="12197" xr:uid="{E364E2D0-CA45-4C6D-8201-17FB4B806BE0}"/>
    <cellStyle name="Calculation 9 2 2 7 2 2 2" xfId="21186" xr:uid="{75598A50-CB0C-46B1-815E-DA79656BA037}"/>
    <cellStyle name="Calculation 9 2 2 7 2 2 2 2" xfId="39827" xr:uid="{9738C101-BF01-4E2A-9D24-B5F5B9330F6D}"/>
    <cellStyle name="Calculation 9 2 2 7 2 2 3" xfId="25062" xr:uid="{1782F64D-7404-43FE-BDED-2BE99DA46A28}"/>
    <cellStyle name="Calculation 9 2 2 7 2 3" xfId="12994" xr:uid="{6B94152F-9959-4B76-9457-704BE7BF32E8}"/>
    <cellStyle name="Calculation 9 2 2 7 2 3 2" xfId="21983" xr:uid="{5C163143-B3A3-4EB9-96BE-C7F540DE787B}"/>
    <cellStyle name="Calculation 9 2 2 7 2 3 2 2" xfId="43167" xr:uid="{991162D4-D59D-4840-8290-EFCEA8546E3C}"/>
    <cellStyle name="Calculation 9 2 2 7 2 3 3" xfId="30956" xr:uid="{086B96DE-0A78-4B9D-BF97-6885967AC5A3}"/>
    <cellStyle name="Calculation 9 2 2 7 2 4" xfId="16060" xr:uid="{219D9B16-FE55-4507-9075-3B35601A3C5B}"/>
    <cellStyle name="Calculation 9 2 2 7 2 4 2" xfId="37756" xr:uid="{D520F3E2-0BED-45FB-B412-A07B2F4E8FC1}"/>
    <cellStyle name="Calculation 9 2 2 7 2 5" xfId="26826" xr:uid="{822970EF-5378-4EF8-80C1-C4E6225AE631}"/>
    <cellStyle name="Calculation 9 2 2 7 3" xfId="9634" xr:uid="{253BC51C-2D3A-4861-A805-59953FC48F7D}"/>
    <cellStyle name="Calculation 9 2 2 7 3 2" xfId="18623" xr:uid="{76118E2A-5EC2-485C-951B-2E302747600E}"/>
    <cellStyle name="Calculation 9 2 2 7 3 2 2" xfId="22347" xr:uid="{CA7AB6E1-577E-4E5B-A09F-EC50626CE603}"/>
    <cellStyle name="Calculation 9 2 2 7 3 3" xfId="27323" xr:uid="{04A46771-EA19-4D0C-B911-AB6118BC8B91}"/>
    <cellStyle name="Calculation 9 2 2 7 4" xfId="40376" xr:uid="{B1ABD47D-E9A5-4EE6-B22B-4465556FDAFB}"/>
    <cellStyle name="Calculation 9 2 2 8" xfId="4848" xr:uid="{95575210-73E5-4250-9CE4-72F7B4B4479A}"/>
    <cellStyle name="Calculation 9 2 2 8 2" xfId="7434" xr:uid="{679194F0-6003-4880-ADD2-94BB8234E90F}"/>
    <cellStyle name="Calculation 9 2 2 8 2 2" xfId="16423" xr:uid="{955F1099-D774-4BEB-9A66-7959C912B772}"/>
    <cellStyle name="Calculation 9 2 2 8 2 2 2" xfId="30188" xr:uid="{A4F0B2B3-A877-409D-8606-3BBC6B65C04F}"/>
    <cellStyle name="Calculation 9 2 2 8 2 3" xfId="38388" xr:uid="{923DD1D4-22E1-4AC8-97EE-4960FB05E677}"/>
    <cellStyle name="Calculation 9 2 2 8 3" xfId="10071" xr:uid="{425F2360-4326-4582-BCBE-BCF35851857E}"/>
    <cellStyle name="Calculation 9 2 2 8 3 2" xfId="19060" xr:uid="{EB20356C-7683-4F20-9EB0-706BD4B4487F}"/>
    <cellStyle name="Calculation 9 2 2 8 3 2 2" xfId="34294" xr:uid="{29FFB288-18EC-4EA8-A58F-7AFEC6CC108C}"/>
    <cellStyle name="Calculation 9 2 2 8 3 3" xfId="30906" xr:uid="{649D0478-1D6E-40F3-AF6F-4071C26A5A1D}"/>
    <cellStyle name="Calculation 9 2 2 8 4" xfId="13837" xr:uid="{621D143C-0866-4EEB-B79B-80024482B7EE}"/>
    <cellStyle name="Calculation 9 2 2 8 4 2" xfId="23096" xr:uid="{63B65C4E-F90E-4C26-B9F0-EC049DDF3930}"/>
    <cellStyle name="Calculation 9 2 2 8 5" xfId="31945" xr:uid="{37045E6A-EA99-4B8C-8C23-CDAA3FA41607}"/>
    <cellStyle name="Calculation 9 2 2 9" xfId="6756" xr:uid="{21653121-791A-4C88-AA1A-D8EE3DC72748}"/>
    <cellStyle name="Calculation 9 2 2 9 2" xfId="11955" xr:uid="{C0FD0B61-CCDA-403F-B040-A157F3DA487B}"/>
    <cellStyle name="Calculation 9 2 2 9 2 2" xfId="20944" xr:uid="{A0B9011F-95C9-4A99-A2E9-1A7DDA2BBC3C}"/>
    <cellStyle name="Calculation 9 2 2 9 2 2 2" xfId="27525" xr:uid="{7DB60188-BC38-476F-A6B4-2F97B2E67215}"/>
    <cellStyle name="Calculation 9 2 2 9 2 3" xfId="32006" xr:uid="{3D645232-E2F9-4341-87C6-24B73E403E25}"/>
    <cellStyle name="Calculation 9 2 2 9 3" xfId="15745" xr:uid="{FA8D9AA0-03AD-4A4F-B408-66C02564E4A4}"/>
    <cellStyle name="Calculation 9 2 2 9 3 2" xfId="29016" xr:uid="{9E4A67B8-5FCB-4406-942F-871D427EC99C}"/>
    <cellStyle name="Calculation 9 2 2 9 4" xfId="33097" xr:uid="{D5590F8A-EDBA-4C7F-99AF-7D1AD46B76DB}"/>
    <cellStyle name="Calculation 9 2 3" xfId="671" xr:uid="{42A4E294-65EA-468C-8506-60D4070ADF31}"/>
    <cellStyle name="Calculation 9 2 3 2" xfId="5047" xr:uid="{604F0ACA-F505-4BCF-B2C6-BCB9E50FAE3D}"/>
    <cellStyle name="Calculation 9 2 3 2 2" xfId="7633" xr:uid="{2800F586-90B8-434F-B912-C936052BD80A}"/>
    <cellStyle name="Calculation 9 2 3 2 2 2" xfId="16622" xr:uid="{57E1B8A9-367F-4E1A-894C-C200411434EA}"/>
    <cellStyle name="Calculation 9 2 3 2 2 2 2" xfId="43754" xr:uid="{7A5FA774-7B9B-4321-9413-688AD765B7DA}"/>
    <cellStyle name="Calculation 9 2 3 2 2 3" xfId="44019" xr:uid="{B1CC1611-CFF5-4F93-8557-EBF8A274C3C4}"/>
    <cellStyle name="Calculation 9 2 3 2 3" xfId="10270" xr:uid="{90512562-4DB8-42A7-9D47-24F50B8C830C}"/>
    <cellStyle name="Calculation 9 2 3 2 3 2" xfId="19259" xr:uid="{B3856287-109F-47A0-AF7D-539C16DB844E}"/>
    <cellStyle name="Calculation 9 2 3 2 3 2 2" xfId="38088" xr:uid="{619B2C73-FE62-4D6C-ABBB-23E03DBE485A}"/>
    <cellStyle name="Calculation 9 2 3 2 3 3" xfId="40557" xr:uid="{885FA35F-42CF-4ECB-8326-C29E152DFCF8}"/>
    <cellStyle name="Calculation 9 2 3 2 4" xfId="14036" xr:uid="{3A5715AF-C0B5-4799-B98A-83FB7C2631F0}"/>
    <cellStyle name="Calculation 9 2 3 2 4 2" xfId="22450" xr:uid="{99CD516D-F561-4ED0-A416-4D9EDD538E7D}"/>
    <cellStyle name="Calculation 9 2 3 2 5" xfId="32562" xr:uid="{2CE86012-54C4-41B7-B11F-4598C7B526AC}"/>
    <cellStyle name="Calculation 9 2 3 3" xfId="3108" xr:uid="{09AC6CA0-A80B-43E3-9634-B0396C2DB23A}"/>
    <cellStyle name="Calculation 9 2 3 3 2" xfId="29121" xr:uid="{2C78D1AD-9F4D-4802-862E-3CD2911AE91D}"/>
    <cellStyle name="Calculation 9 2 3 4" xfId="26616" xr:uid="{01277600-D9E2-4E00-982F-4AE2FA5FBB09}"/>
    <cellStyle name="Calculation 9 2 4" xfId="1016" xr:uid="{03651DFF-2588-4031-9232-0BB1B6A8234A}"/>
    <cellStyle name="Calculation 9 2 4 2" xfId="5368" xr:uid="{4863F479-44D3-42E7-AE39-833FFDCD0D97}"/>
    <cellStyle name="Calculation 9 2 4 2 2" xfId="7954" xr:uid="{0FC6287A-D17A-49E7-9703-26765D41E63E}"/>
    <cellStyle name="Calculation 9 2 4 2 2 2" xfId="16943" xr:uid="{4E2137AD-BD64-4355-B227-5DD237B2D0BA}"/>
    <cellStyle name="Calculation 9 2 4 2 2 2 2" xfId="25735" xr:uid="{C1E4D775-A19F-492A-8AC8-B8D6148CF70A}"/>
    <cellStyle name="Calculation 9 2 4 2 2 3" xfId="43642" xr:uid="{3A13A155-B82A-49DD-B626-7E510DA6820B}"/>
    <cellStyle name="Calculation 9 2 4 2 3" xfId="10591" xr:uid="{F7FF2406-4584-4AF0-A647-006AAD1D3692}"/>
    <cellStyle name="Calculation 9 2 4 2 3 2" xfId="19580" xr:uid="{50065352-5EEB-40A9-97E8-4334BCF9C104}"/>
    <cellStyle name="Calculation 9 2 4 2 3 2 2" xfId="36118" xr:uid="{FEBD613A-57EB-4B47-873C-77D430AE3C8D}"/>
    <cellStyle name="Calculation 9 2 4 2 3 3" xfId="26498" xr:uid="{AF8E192C-C9F0-487C-9EF3-889493D6A7E5}"/>
    <cellStyle name="Calculation 9 2 4 2 4" xfId="14357" xr:uid="{61C9DE0B-E9F9-442E-B499-2F482703774E}"/>
    <cellStyle name="Calculation 9 2 4 2 4 2" xfId="34126" xr:uid="{F45B3BEA-7692-41F4-AACE-51E3D1186DC1}"/>
    <cellStyle name="Calculation 9 2 4 2 5" xfId="33665" xr:uid="{37E0C03A-3166-402B-8455-7E35EFDC83B5}"/>
    <cellStyle name="Calculation 9 2 4 3" xfId="3453" xr:uid="{1AF96C4E-5F4D-42E9-AEFC-1DF911BD7793}"/>
    <cellStyle name="Calculation 9 2 4 3 2" xfId="37332" xr:uid="{668EC11A-2147-4F45-9769-30A6AF19E046}"/>
    <cellStyle name="Calculation 9 2 4 4" xfId="37177" xr:uid="{ECB6E22E-ADB2-4653-ABC4-A00774BA832C}"/>
    <cellStyle name="Calculation 9 2 5" xfId="1360" xr:uid="{82293C97-4034-43CF-93D1-AF34313E19C0}"/>
    <cellStyle name="Calculation 9 2 5 2" xfId="5705" xr:uid="{0AC299F6-8151-44AE-A36C-D8B70D0FF021}"/>
    <cellStyle name="Calculation 9 2 5 2 2" xfId="8291" xr:uid="{A5F009AC-042D-4497-8C48-8C10ACE64BDA}"/>
    <cellStyle name="Calculation 9 2 5 2 2 2" xfId="17280" xr:uid="{4A2D5C38-2508-42FF-A08D-75EE148208F4}"/>
    <cellStyle name="Calculation 9 2 5 2 2 2 2" xfId="43302" xr:uid="{D31D0B46-EC45-482B-B028-E3035C8951AC}"/>
    <cellStyle name="Calculation 9 2 5 2 2 3" xfId="22679" xr:uid="{CD6D68AA-7688-4BB1-B897-9ABDCEDD0270}"/>
    <cellStyle name="Calculation 9 2 5 2 3" xfId="10928" xr:uid="{BEEBDA45-A3FB-4B56-8A53-43942F5AF5C8}"/>
    <cellStyle name="Calculation 9 2 5 2 3 2" xfId="19917" xr:uid="{15EB0B13-1433-4690-A0B6-08A60D042B1C}"/>
    <cellStyle name="Calculation 9 2 5 2 3 2 2" xfId="25984" xr:uid="{DAB7CE02-C432-4953-81C7-1102F1D1435A}"/>
    <cellStyle name="Calculation 9 2 5 2 3 3" xfId="34407" xr:uid="{EE42860D-32A4-41F5-9A69-80C7EBD054FF}"/>
    <cellStyle name="Calculation 9 2 5 2 4" xfId="14694" xr:uid="{D0AE0395-6CFF-4C3F-B64E-118B02961CE4}"/>
    <cellStyle name="Calculation 9 2 5 2 4 2" xfId="36795" xr:uid="{A1578C26-185A-4FAB-B25A-31D5767D7464}"/>
    <cellStyle name="Calculation 9 2 5 2 5" xfId="23763" xr:uid="{88A63461-B772-4206-8454-5788E200D5FA}"/>
    <cellStyle name="Calculation 9 2 5 3" xfId="3797" xr:uid="{1C2059BA-8FA6-4BAC-ABDB-ECFE4A0138CF}"/>
    <cellStyle name="Calculation 9 2 5 3 2" xfId="37695" xr:uid="{32C0B185-AE88-4ABB-90D6-207A3AFF4E43}"/>
    <cellStyle name="Calculation 9 2 5 4" xfId="29438" xr:uid="{575A3DF6-F8BE-478D-ADA0-62080BE0BF01}"/>
    <cellStyle name="Calculation 9 2 6" xfId="1780" xr:uid="{3C3BBED0-7B6C-4D2D-BAE4-BC5BDFADBAD7}"/>
    <cellStyle name="Calculation 9 2 6 2" xfId="6098" xr:uid="{1AF2FF5D-7494-43A5-8F17-AF6E5E9B9AE5}"/>
    <cellStyle name="Calculation 9 2 6 2 2" xfId="8684" xr:uid="{231381A5-9871-4964-A836-5D4AD080555B}"/>
    <cellStyle name="Calculation 9 2 6 2 2 2" xfId="17673" xr:uid="{8EDAA094-3320-491B-80FF-BB152F7FB536}"/>
    <cellStyle name="Calculation 9 2 6 2 2 2 2" xfId="43774" xr:uid="{E5D2E798-D758-4935-A423-E201C83D16D6}"/>
    <cellStyle name="Calculation 9 2 6 2 2 3" xfId="37915" xr:uid="{1E6A7DDE-16F3-4C17-9325-C23EE1832734}"/>
    <cellStyle name="Calculation 9 2 6 2 3" xfId="11321" xr:uid="{5C015EDF-D6D9-4E09-A973-17431DE7420B}"/>
    <cellStyle name="Calculation 9 2 6 2 3 2" xfId="20310" xr:uid="{758031E0-75D2-44BD-8867-C3EF2726C94B}"/>
    <cellStyle name="Calculation 9 2 6 2 3 2 2" xfId="41914" xr:uid="{0DB89A30-1178-4B7A-98B3-1B912ADAEDAC}"/>
    <cellStyle name="Calculation 9 2 6 2 3 3" xfId="24283" xr:uid="{823B1B35-971E-4CB7-8619-5C2354A940AA}"/>
    <cellStyle name="Calculation 9 2 6 2 4" xfId="15087" xr:uid="{5F2ABCA9-8D29-4A40-B80D-A03F6E536EAE}"/>
    <cellStyle name="Calculation 9 2 6 2 4 2" xfId="27784" xr:uid="{CD2972F1-757B-47E0-8F8C-86C8999805C0}"/>
    <cellStyle name="Calculation 9 2 6 2 5" xfId="36399" xr:uid="{75B6B51E-0855-4574-9255-C9AA7F695CE3}"/>
    <cellStyle name="Calculation 9 2 6 3" xfId="4217" xr:uid="{B59CF960-01F4-4D5A-8B9E-52F3E2CA64EF}"/>
    <cellStyle name="Calculation 9 2 6 3 2" xfId="35000" xr:uid="{58D3D8AB-559F-4138-A30E-2BFD3E4BCBC8}"/>
    <cellStyle name="Calculation 9 2 6 4" xfId="37166" xr:uid="{6B7A6420-C985-4EA6-A0EF-B7F9BD567D37}"/>
    <cellStyle name="Calculation 9 2 7" xfId="1979" xr:uid="{FB6CB432-6983-42BD-8149-44162FA83D6C}"/>
    <cellStyle name="Calculation 9 2 7 2" xfId="6287" xr:uid="{EBF95CA9-2548-4A5A-B5A5-BCE050F959FD}"/>
    <cellStyle name="Calculation 9 2 7 2 2" xfId="8873" xr:uid="{E277E4F8-4B24-46CB-85AE-8DE304172FCD}"/>
    <cellStyle name="Calculation 9 2 7 2 2 2" xfId="17862" xr:uid="{9CCD5EBB-9CFC-4B76-9FDA-ACE2453358A5}"/>
    <cellStyle name="Calculation 9 2 7 2 2 2 2" xfId="22867" xr:uid="{F6D52CFA-69C5-4E52-8CF2-EAEA7FB96986}"/>
    <cellStyle name="Calculation 9 2 7 2 2 3" xfId="36175" xr:uid="{A34A3851-2561-4759-9AE8-7FEA93F44D50}"/>
    <cellStyle name="Calculation 9 2 7 2 3" xfId="11510" xr:uid="{9E9A9875-6D45-4305-9536-939DBEC1E513}"/>
    <cellStyle name="Calculation 9 2 7 2 3 2" xfId="20499" xr:uid="{74DE0EE4-88AE-473D-A808-1C67C032554A}"/>
    <cellStyle name="Calculation 9 2 7 2 3 2 2" xfId="41000" xr:uid="{1228BFEA-200C-4BAE-90B0-374028702CFC}"/>
    <cellStyle name="Calculation 9 2 7 2 3 3" xfId="33383" xr:uid="{C0FF0A04-96D5-4433-A0F5-20EE6D76D0A7}"/>
    <cellStyle name="Calculation 9 2 7 2 4" xfId="15276" xr:uid="{C0725262-8FE6-4B1E-A2CC-11A77AAC75D1}"/>
    <cellStyle name="Calculation 9 2 7 2 4 2" xfId="32475" xr:uid="{86A23216-C0E5-4C38-9C16-235BAD51178E}"/>
    <cellStyle name="Calculation 9 2 7 2 5" xfId="26570" xr:uid="{6A998B07-5C13-4AD7-AA6D-C879D9E106B3}"/>
    <cellStyle name="Calculation 9 2 7 3" xfId="4416" xr:uid="{676A3A47-DB76-425B-8115-C0DC0A126BC4}"/>
    <cellStyle name="Calculation 9 2 7 3 2" xfId="35457" xr:uid="{3C417622-E8A9-47E4-BEE7-ECDF88499B08}"/>
    <cellStyle name="Calculation 9 2 7 4" xfId="36818" xr:uid="{6138E060-8849-413A-AA7B-7BCAFCBF629F}"/>
    <cellStyle name="Calculation 9 2 8" xfId="2790" xr:uid="{594B0B35-A43C-4C42-A515-5D81DF3B5521}"/>
    <cellStyle name="Calculation 9 2 8 2" xfId="6940" xr:uid="{6C3A89FF-E627-4382-8E78-94D7318FCCFE}"/>
    <cellStyle name="Calculation 9 2 8 2 2" xfId="12069" xr:uid="{D0924A78-624F-4C3C-9E6E-03E9383AA999}"/>
    <cellStyle name="Calculation 9 2 8 2 2 2" xfId="21058" xr:uid="{8854BF14-816B-4827-B0E0-DD7C7C7D7619}"/>
    <cellStyle name="Calculation 9 2 8 2 2 2 2" xfId="43034" xr:uid="{039F863B-7FA7-46E1-B30E-65E2CD435299}"/>
    <cellStyle name="Calculation 9 2 8 2 2 3" xfId="24076" xr:uid="{D41B4B77-E9BA-4EE4-9404-0FE60419DEF7}"/>
    <cellStyle name="Calculation 9 2 8 2 3" xfId="12894" xr:uid="{E858FBA4-A8EB-40B1-8B88-513495F496D5}"/>
    <cellStyle name="Calculation 9 2 8 2 3 2" xfId="21883" xr:uid="{EE74C7A2-89CB-4439-AD60-572D6FAB99DA}"/>
    <cellStyle name="Calculation 9 2 8 2 3 2 2" xfId="39762" xr:uid="{A14D3BBE-CD86-407B-8D19-1771DAF04010}"/>
    <cellStyle name="Calculation 9 2 8 2 3 3" xfId="27041" xr:uid="{926D8E8B-C99A-4993-B553-E6489B21E2AC}"/>
    <cellStyle name="Calculation 9 2 8 2 4" xfId="15929" xr:uid="{FFF3753B-52A6-4785-B375-A2E85DE3D0A6}"/>
    <cellStyle name="Calculation 9 2 8 2 4 2" xfId="34028" xr:uid="{BE4FC830-B9EC-45B6-A7EA-D81F9F8AFED9}"/>
    <cellStyle name="Calculation 9 2 8 2 5" xfId="31328" xr:uid="{D734CC23-85B4-44A0-A1E8-A0D1C34F20A1}"/>
    <cellStyle name="Calculation 9 2 8 3" xfId="9503" xr:uid="{189A2309-D08F-498B-9573-F9C0116CB2A0}"/>
    <cellStyle name="Calculation 9 2 8 3 2" xfId="18492" xr:uid="{B058684C-3BDC-47A3-9E73-3CDECC1DDF59}"/>
    <cellStyle name="Calculation 9 2 8 3 2 2" xfId="42882" xr:uid="{5B24461A-6969-43BD-913E-EE4B737ECDD6}"/>
    <cellStyle name="Calculation 9 2 8 3 3" xfId="36421" xr:uid="{10D39FC8-6BC2-4CF9-9FC0-DB148D92E396}"/>
    <cellStyle name="Calculation 9 2 8 4" xfId="28737" xr:uid="{118633E4-C2B5-40CE-9757-01145259C812}"/>
    <cellStyle name="Calculation 9 2 9" xfId="4723" xr:uid="{DE173744-6388-45D0-9D86-FAE1CF76AD07}"/>
    <cellStyle name="Calculation 9 2 9 2" xfId="7309" xr:uid="{249F4D4A-8B91-4C3B-820F-88C44FBD7662}"/>
    <cellStyle name="Calculation 9 2 9 2 2" xfId="16298" xr:uid="{F7FEEDD1-4635-434A-9353-D93DD204EC12}"/>
    <cellStyle name="Calculation 9 2 9 2 2 2" xfId="33169" xr:uid="{7A11BB41-7FA8-4A3F-B846-30E3256EB0CD}"/>
    <cellStyle name="Calculation 9 2 9 2 3" xfId="28454" xr:uid="{F0AAC6C0-F515-45A8-8E0D-0241F8BBDEDB}"/>
    <cellStyle name="Calculation 9 2 9 3" xfId="9946" xr:uid="{2B41398E-BCA3-4B2D-B60E-74BAC15D6D5D}"/>
    <cellStyle name="Calculation 9 2 9 3 2" xfId="18935" xr:uid="{7F043F62-7E2B-486B-B91A-8185C70BA2BC}"/>
    <cellStyle name="Calculation 9 2 9 3 2 2" xfId="38833" xr:uid="{29B3BC59-3B2D-44E2-B44E-38191FBB735E}"/>
    <cellStyle name="Calculation 9 2 9 3 3" xfId="34387" xr:uid="{A80F2224-69BA-4208-8F9E-E5C572F6C364}"/>
    <cellStyle name="Calculation 9 2 9 4" xfId="13712" xr:uid="{AF628C1F-F05D-497C-B821-E0491AD0C1CF}"/>
    <cellStyle name="Calculation 9 2 9 4 2" xfId="28616" xr:uid="{521D7966-F39F-4BFA-BEB9-0914CB624EB7}"/>
    <cellStyle name="Calculation 9 2 9 5" xfId="37473" xr:uid="{B361BC68-BCED-4253-AA60-AE95852D4E50}"/>
    <cellStyle name="Calculation 9 3" xfId="398" xr:uid="{6E413776-4DB8-4778-9B63-6450160B3AD0}"/>
    <cellStyle name="Calculation 9 3 10" xfId="9267" xr:uid="{7B2112EE-8582-4A3C-911F-88D1DBAF6298}"/>
    <cellStyle name="Calculation 9 3 10 2" xfId="18256" xr:uid="{4A45C8F8-BFB5-4FE8-85F1-B6CA84896C00}"/>
    <cellStyle name="Calculation 9 3 10 2 2" xfId="35137" xr:uid="{E0F4EDDF-E9FE-4193-A1F7-83D5C463843C}"/>
    <cellStyle name="Calculation 9 3 10 3" xfId="37681" xr:uid="{74804370-D117-4A17-A01C-6442ED5B8175}"/>
    <cellStyle name="Calculation 9 3 11" xfId="12802" xr:uid="{CD6E808A-1039-41A7-A714-634CDC09741A}"/>
    <cellStyle name="Calculation 9 3 11 2" xfId="21791" xr:uid="{F78EB25E-2F46-4310-A930-2B94AA337997}"/>
    <cellStyle name="Calculation 9 3 11 2 2" xfId="26284" xr:uid="{B2C02E9B-77D5-489E-A4E3-E50428EB12F8}"/>
    <cellStyle name="Calculation 9 3 11 3" xfId="35362" xr:uid="{C61E241F-AB02-4F81-9DAC-A697D40D3D62}"/>
    <cellStyle name="Calculation 9 3 12" xfId="2404" xr:uid="{66B6072E-AEE9-4F1F-976A-A5ED96B793A8}"/>
    <cellStyle name="Calculation 9 3 12 2" xfId="41996" xr:uid="{BD89F0D7-9AA0-47E4-806C-35B888E43DC3}"/>
    <cellStyle name="Calculation 9 3 13" xfId="13313" xr:uid="{B4CF8B32-9199-4416-B2CF-0583A1C6983D}"/>
    <cellStyle name="Calculation 9 3 13 2" xfId="22527" xr:uid="{856AEBE3-5682-498D-94F9-8130698C8548}"/>
    <cellStyle name="Calculation 9 3 14" xfId="32341" xr:uid="{AEEB0D47-C3EB-45DA-882C-B8C5F1B77913}"/>
    <cellStyle name="Calculation 9 3 15" xfId="51960" xr:uid="{C1958CD4-61B7-482C-B91E-D16A12105C58}"/>
    <cellStyle name="Calculation 9 3 2" xfId="747" xr:uid="{EB6335FE-BD72-4348-80FE-9699623650F6}"/>
    <cellStyle name="Calculation 9 3 2 2" xfId="5121" xr:uid="{349B621C-560E-4A29-98CD-C42300E3830A}"/>
    <cellStyle name="Calculation 9 3 2 2 2" xfId="7707" xr:uid="{D9D52E87-8B16-49AD-A859-86F94DAB6283}"/>
    <cellStyle name="Calculation 9 3 2 2 2 2" xfId="16696" xr:uid="{81E76579-2836-4D9A-AEA8-0E2C111E8794}"/>
    <cellStyle name="Calculation 9 3 2 2 2 2 2" xfId="39341" xr:uid="{9939DCB3-617E-49B2-899B-CBEC52ED4A23}"/>
    <cellStyle name="Calculation 9 3 2 2 2 3" xfId="36208" xr:uid="{84601D48-80C6-4D66-8E64-792903D1FE3A}"/>
    <cellStyle name="Calculation 9 3 2 2 3" xfId="10344" xr:uid="{73AFE61F-E335-420D-9360-C9830949CB14}"/>
    <cellStyle name="Calculation 9 3 2 2 3 2" xfId="19333" xr:uid="{CCDA4117-5681-46B8-BAA1-3F2F3A345AAD}"/>
    <cellStyle name="Calculation 9 3 2 2 3 2 2" xfId="42442" xr:uid="{E6D00498-3D91-4878-9395-BA7523C24189}"/>
    <cellStyle name="Calculation 9 3 2 2 3 3" xfId="22907" xr:uid="{B97D47F4-516D-436D-B909-2D6B3F9F9214}"/>
    <cellStyle name="Calculation 9 3 2 2 4" xfId="14110" xr:uid="{58741527-5080-4414-A404-06E196FF02FE}"/>
    <cellStyle name="Calculation 9 3 2 2 4 2" xfId="27437" xr:uid="{B68714B4-40A3-4A7A-A6B1-07A7A6CA36FB}"/>
    <cellStyle name="Calculation 9 3 2 2 5" xfId="24116" xr:uid="{1F14BED2-6645-4B41-AC5F-67FC2810076C}"/>
    <cellStyle name="Calculation 9 3 2 3" xfId="3184" xr:uid="{F33ABF14-1E25-409E-BFFD-A2ECFFDF9AD9}"/>
    <cellStyle name="Calculation 9 3 2 3 2" xfId="32307" xr:uid="{127B016D-9FC6-43AE-B0EC-32D7A312F25F}"/>
    <cellStyle name="Calculation 9 3 2 4" xfId="27290" xr:uid="{2A797F97-891F-4C45-95DA-057593D473B5}"/>
    <cellStyle name="Calculation 9 3 2 5" xfId="58741" xr:uid="{CD9C64B7-1582-4B02-91B4-90F73D2FD18E}"/>
    <cellStyle name="Calculation 9 3 3" xfId="1092" xr:uid="{D66D55E5-3B12-4DA6-8355-DEF0ADDB58F9}"/>
    <cellStyle name="Calculation 9 3 3 2" xfId="5442" xr:uid="{1905C02A-EBE9-4F1D-82A8-F93DC6270D66}"/>
    <cellStyle name="Calculation 9 3 3 2 2" xfId="8028" xr:uid="{E241F0A9-C59F-49DA-AB7C-065BFC9B881D}"/>
    <cellStyle name="Calculation 9 3 3 2 2 2" xfId="17017" xr:uid="{BDE4296E-D472-46F1-96C7-04BCDF851D59}"/>
    <cellStyle name="Calculation 9 3 3 2 2 2 2" xfId="30677" xr:uid="{729F1579-9003-4431-AD41-5C96558C1C35}"/>
    <cellStyle name="Calculation 9 3 3 2 2 3" xfId="43430" xr:uid="{6F9BDD54-EE55-4C40-A22B-5961F58C2E4C}"/>
    <cellStyle name="Calculation 9 3 3 2 3" xfId="10665" xr:uid="{6575F2FE-09B8-4C29-9937-B19F51DF3FDC}"/>
    <cellStyle name="Calculation 9 3 3 2 3 2" xfId="19654" xr:uid="{3A94199A-778E-4EC8-9DF0-D2ACFB5EF64F}"/>
    <cellStyle name="Calculation 9 3 3 2 3 2 2" xfId="37450" xr:uid="{74213C52-F367-48FE-97AE-66358B033F6D}"/>
    <cellStyle name="Calculation 9 3 3 2 3 3" xfId="27195" xr:uid="{95BDFC25-69F2-4354-91A0-9F9744343D2B}"/>
    <cellStyle name="Calculation 9 3 3 2 4" xfId="14431" xr:uid="{D33D3882-27C3-478A-8F81-9A2CE4371FB4}"/>
    <cellStyle name="Calculation 9 3 3 2 4 2" xfId="27050" xr:uid="{CB2A30D9-3AD4-44D4-BD2A-1E404BC8E93B}"/>
    <cellStyle name="Calculation 9 3 3 2 5" xfId="39846" xr:uid="{48ADEE93-53CF-4CA3-896B-50126B31BF6E}"/>
    <cellStyle name="Calculation 9 3 3 3" xfId="3529" xr:uid="{52D12FF9-B003-4A16-A135-BC2B9C156F09}"/>
    <cellStyle name="Calculation 9 3 3 3 2" xfId="22453" xr:uid="{ECAFE517-816B-440D-B42D-B133AE04717F}"/>
    <cellStyle name="Calculation 9 3 3 4" xfId="40627" xr:uid="{F7B23876-B33F-4DAC-A0B3-B29A28BC334D}"/>
    <cellStyle name="Calculation 9 3 4" xfId="1436" xr:uid="{8F9EC2B4-3FE3-40D2-9CD8-85BBDD14BFA3}"/>
    <cellStyle name="Calculation 9 3 4 2" xfId="5781" xr:uid="{3F6D1C8F-90E6-4548-ABEF-A8E3B534E689}"/>
    <cellStyle name="Calculation 9 3 4 2 2" xfId="8367" xr:uid="{1A1E871A-7E79-4DEB-9A45-5743DD4CC51C}"/>
    <cellStyle name="Calculation 9 3 4 2 2 2" xfId="17356" xr:uid="{9FC58472-AC8F-45CD-AD73-2451EBFEE610}"/>
    <cellStyle name="Calculation 9 3 4 2 2 2 2" xfId="25510" xr:uid="{E76D1534-E076-46D3-9DB2-8794A953D72C}"/>
    <cellStyle name="Calculation 9 3 4 2 2 3" xfId="22385" xr:uid="{A715C15B-3CA7-4CEC-ADB6-6196A5E1B628}"/>
    <cellStyle name="Calculation 9 3 4 2 3" xfId="11004" xr:uid="{A5690E15-17B4-4384-9EE7-D6177DCACEE8}"/>
    <cellStyle name="Calculation 9 3 4 2 3 2" xfId="19993" xr:uid="{ECB54A53-C331-4F2D-BB97-0DAD8937ED11}"/>
    <cellStyle name="Calculation 9 3 4 2 3 2 2" xfId="28556" xr:uid="{89BD97D0-FE7E-4EFE-B78D-970BA33C2360}"/>
    <cellStyle name="Calculation 9 3 4 2 3 3" xfId="40446" xr:uid="{97ACF0D1-52C6-47F5-9BA7-58B5D7F35B0D}"/>
    <cellStyle name="Calculation 9 3 4 2 4" xfId="14770" xr:uid="{ABF3DC3A-9DA4-4048-95DF-C5518CE5B90D}"/>
    <cellStyle name="Calculation 9 3 4 2 4 2" xfId="26046" xr:uid="{5ECEC746-262D-403E-A95B-412D9EE5FCCE}"/>
    <cellStyle name="Calculation 9 3 4 2 5" xfId="34218" xr:uid="{174F4735-CCAB-44A1-8DBB-E7263A4ED31B}"/>
    <cellStyle name="Calculation 9 3 4 3" xfId="3873" xr:uid="{221CEA44-B95D-4085-A2B9-E05095ABFB11}"/>
    <cellStyle name="Calculation 9 3 4 3 2" xfId="29213" xr:uid="{E805B2AE-B603-4E0A-AE96-5874A4714824}"/>
    <cellStyle name="Calculation 9 3 4 4" xfId="36889" xr:uid="{11177E9E-FC29-465B-9185-BAF36CA1EB3F}"/>
    <cellStyle name="Calculation 9 3 5" xfId="1751" xr:uid="{360AA2F8-E80A-4D53-9272-0DE0639848EE}"/>
    <cellStyle name="Calculation 9 3 5 2" xfId="6075" xr:uid="{394240ED-460E-4E97-BD46-129150D6696C}"/>
    <cellStyle name="Calculation 9 3 5 2 2" xfId="8661" xr:uid="{7A33956A-56F1-43CB-9925-59E0836C9A3E}"/>
    <cellStyle name="Calculation 9 3 5 2 2 2" xfId="17650" xr:uid="{04E6AB4F-2179-4572-9DA1-4EAAD42BCC5E}"/>
    <cellStyle name="Calculation 9 3 5 2 2 2 2" xfId="38965" xr:uid="{41F14130-D353-44F9-B6C8-3C68EEE04C6B}"/>
    <cellStyle name="Calculation 9 3 5 2 2 3" xfId="43736" xr:uid="{C80A3690-128F-4DF8-9C16-8946CA000DD5}"/>
    <cellStyle name="Calculation 9 3 5 2 3" xfId="11298" xr:uid="{388D80C6-D915-4D07-9D9B-EC79AC25FD60}"/>
    <cellStyle name="Calculation 9 3 5 2 3 2" xfId="20287" xr:uid="{00D6B91A-E049-4742-8A73-EC0B07F4A66D}"/>
    <cellStyle name="Calculation 9 3 5 2 3 2 2" xfId="30933" xr:uid="{926DB45C-5B7A-472A-8557-5A0DF0D790EA}"/>
    <cellStyle name="Calculation 9 3 5 2 3 3" xfId="36093" xr:uid="{4662E43A-95DB-4BB8-9225-DA5D60751725}"/>
    <cellStyle name="Calculation 9 3 5 2 4" xfId="15064" xr:uid="{BF40F98D-ADA0-40DD-9A10-6B5AA8329C3E}"/>
    <cellStyle name="Calculation 9 3 5 2 4 2" xfId="32157" xr:uid="{06BBC905-CFA5-4901-B3BF-711BC3AE26AD}"/>
    <cellStyle name="Calculation 9 3 5 2 5" xfId="40908" xr:uid="{06B2EDA1-F60F-476F-8124-8104AAE216F9}"/>
    <cellStyle name="Calculation 9 3 5 3" xfId="4188" xr:uid="{B6C963E1-6458-44EF-B170-69F4F00459C6}"/>
    <cellStyle name="Calculation 9 3 5 3 2" xfId="38673" xr:uid="{9C193468-F166-4E11-BF74-463C525267E4}"/>
    <cellStyle name="Calculation 9 3 5 4" xfId="29019" xr:uid="{2FA21F75-347E-45A5-B05D-C6B53176848A}"/>
    <cellStyle name="Calculation 9 3 6" xfId="2055" xr:uid="{0B4367F2-72F9-47BA-BEDE-9844B4A2DA03}"/>
    <cellStyle name="Calculation 9 3 6 2" xfId="6361" xr:uid="{2FEC7EA0-8F4E-4EC4-82BF-9DF8E6AC4E3C}"/>
    <cellStyle name="Calculation 9 3 6 2 2" xfId="8947" xr:uid="{1D8D874F-D44D-4F6F-B467-014846918732}"/>
    <cellStyle name="Calculation 9 3 6 2 2 2" xfId="17936" xr:uid="{AB2BAF2B-AF26-48BF-A65C-AC178C806DEA}"/>
    <cellStyle name="Calculation 9 3 6 2 2 2 2" xfId="34899" xr:uid="{E86DFB5D-0586-4434-8603-03B3C4F914D5}"/>
    <cellStyle name="Calculation 9 3 6 2 2 3" xfId="35990" xr:uid="{81BD805E-563A-490F-8C54-0AB5A085EE40}"/>
    <cellStyle name="Calculation 9 3 6 2 3" xfId="11584" xr:uid="{F40425DC-3914-4ED3-B8F1-23EAB47CB01E}"/>
    <cellStyle name="Calculation 9 3 6 2 3 2" xfId="20573" xr:uid="{99A282F7-8F8D-4F39-B7B5-E46D623021C1}"/>
    <cellStyle name="Calculation 9 3 6 2 3 2 2" xfId="42848" xr:uid="{1A1EDEF8-58A8-4E55-BCA0-7DAC12BA6922}"/>
    <cellStyle name="Calculation 9 3 6 2 3 3" xfId="35900" xr:uid="{61E33129-3FFC-4911-92A9-EB207B03E85B}"/>
    <cellStyle name="Calculation 9 3 6 2 4" xfId="15350" xr:uid="{58D38B67-73D4-4623-8E89-119B47B1357A}"/>
    <cellStyle name="Calculation 9 3 6 2 4 2" xfId="23865" xr:uid="{D97A37A9-FABC-4F69-9764-500F1635DB34}"/>
    <cellStyle name="Calculation 9 3 6 2 5" xfId="43138" xr:uid="{577EFDFD-54EA-4D2F-8E25-EF67631BB590}"/>
    <cellStyle name="Calculation 9 3 6 3" xfId="4492" xr:uid="{E2C0B5DF-A92C-4423-9BE3-9D4B59967B2D}"/>
    <cellStyle name="Calculation 9 3 6 3 2" xfId="32495" xr:uid="{981AA0DF-0DD9-461A-BD5E-C08B01EEE926}"/>
    <cellStyle name="Calculation 9 3 6 4" xfId="28093" xr:uid="{45FBDEE8-8981-4260-9EC5-4C0550138F46}"/>
    <cellStyle name="Calculation 9 3 7" xfId="2866" xr:uid="{D64C9E7B-60DA-4AC5-8542-AA7A6C251E13}"/>
    <cellStyle name="Calculation 9 3 7 2" xfId="7016" xr:uid="{23C1D047-1189-42E3-8C2A-752F56A0E14C}"/>
    <cellStyle name="Calculation 9 3 7 2 2" xfId="12144" xr:uid="{A9541603-BF62-4B4D-B63F-EC832645C178}"/>
    <cellStyle name="Calculation 9 3 7 2 2 2" xfId="21133" xr:uid="{F49D9479-F1CD-4FC6-96CC-BEE9854C2C2A}"/>
    <cellStyle name="Calculation 9 3 7 2 2 2 2" xfId="34132" xr:uid="{CF7110FA-079F-4236-B893-5D6165710D31}"/>
    <cellStyle name="Calculation 9 3 7 2 2 3" xfId="30306" xr:uid="{9191AD8A-FC78-44C6-96C3-C056C29BC4B8}"/>
    <cellStyle name="Calculation 9 3 7 2 3" xfId="12956" xr:uid="{5559CCE6-9723-4F01-8898-D90770A995AD}"/>
    <cellStyle name="Calculation 9 3 7 2 3 2" xfId="21945" xr:uid="{B78CD9E8-99D6-4A28-A349-8E30168605DD}"/>
    <cellStyle name="Calculation 9 3 7 2 3 2 2" xfId="22574" xr:uid="{336011F7-B96F-441B-867A-50C23751D23E}"/>
    <cellStyle name="Calculation 9 3 7 2 3 3" xfId="23951" xr:uid="{EF3F8D49-7419-4EF7-8FD3-A680F99C6D0C}"/>
    <cellStyle name="Calculation 9 3 7 2 4" xfId="16005" xr:uid="{379E0670-EA92-43EB-BA6C-A364503A346B}"/>
    <cellStyle name="Calculation 9 3 7 2 4 2" xfId="42930" xr:uid="{82B2884C-2307-4DE0-9130-F5B960B23344}"/>
    <cellStyle name="Calculation 9 3 7 2 5" xfId="31836" xr:uid="{BB0CE018-58C3-4044-B101-8F29ABD25156}"/>
    <cellStyle name="Calculation 9 3 7 3" xfId="9579" xr:uid="{EE7D2BE7-B7E2-4DAF-99D3-A8A4708E991D}"/>
    <cellStyle name="Calculation 9 3 7 3 2" xfId="18568" xr:uid="{0C79A553-7B62-43A3-A100-3C95856167C4}"/>
    <cellStyle name="Calculation 9 3 7 3 2 2" xfId="23799" xr:uid="{DB07E6D5-9A8C-44A1-BE4D-568F6A62C387}"/>
    <cellStyle name="Calculation 9 3 7 3 3" xfId="34797" xr:uid="{D83463F7-F12F-4B0F-B0C0-F267DDBC26BE}"/>
    <cellStyle name="Calculation 9 3 7 4" xfId="29265" xr:uid="{ABEF92AE-5367-4054-BF93-1E744FC45338}"/>
    <cellStyle name="Calculation 9 3 8" xfId="4797" xr:uid="{4B3E36B8-8BA0-4A99-AC0B-ED17924EB660}"/>
    <cellStyle name="Calculation 9 3 8 2" xfId="7383" xr:uid="{0CD07986-95F6-474A-B859-09D740D89D0B}"/>
    <cellStyle name="Calculation 9 3 8 2 2" xfId="16372" xr:uid="{AE0D1A97-7F2D-41BC-AFCB-1D58BEB365BF}"/>
    <cellStyle name="Calculation 9 3 8 2 2 2" xfId="41444" xr:uid="{7B608DAF-B1D1-4A03-9766-85F5F167CEB8}"/>
    <cellStyle name="Calculation 9 3 8 2 3" xfId="40841" xr:uid="{1611D7BE-DA9F-4A86-8970-834ADD4FA634}"/>
    <cellStyle name="Calculation 9 3 8 3" xfId="10020" xr:uid="{E390064A-001D-4822-9416-119B3D0F1BA7}"/>
    <cellStyle name="Calculation 9 3 8 3 2" xfId="19009" xr:uid="{173087E4-3060-4856-8FFE-295CFE06514A}"/>
    <cellStyle name="Calculation 9 3 8 3 2 2" xfId="43238" xr:uid="{71F83CFF-12FC-4949-9AF9-48051CBC6F37}"/>
    <cellStyle name="Calculation 9 3 8 3 3" xfId="22911" xr:uid="{9CA7198E-4080-49C7-8494-7FD420D9F0BC}"/>
    <cellStyle name="Calculation 9 3 8 4" xfId="13786" xr:uid="{378F820D-1560-4120-9B6A-F4D36C25ADB1}"/>
    <cellStyle name="Calculation 9 3 8 4 2" xfId="38161" xr:uid="{9EDBFB7F-1EA8-4C90-AEAE-A85DFAC4F0EA}"/>
    <cellStyle name="Calculation 9 3 8 5" xfId="28000" xr:uid="{9332EC90-F488-43E7-9510-F42B2C0536FB}"/>
    <cellStyle name="Calculation 9 3 9" xfId="6700" xr:uid="{8769397F-CBBA-43AD-94FB-1C366D2AC7C1}"/>
    <cellStyle name="Calculation 9 3 9 2" xfId="11904" xr:uid="{6AD1B9CC-F6DF-42BE-923E-DD29758EF50D}"/>
    <cellStyle name="Calculation 9 3 9 2 2" xfId="20893" xr:uid="{5EF78B2A-F37A-4415-9725-B86B60421C60}"/>
    <cellStyle name="Calculation 9 3 9 2 2 2" xfId="32570" xr:uid="{14498EE0-18B3-458C-8D6F-1406B0AE1575}"/>
    <cellStyle name="Calculation 9 3 9 2 3" xfId="37803" xr:uid="{D236A7F2-FF4B-4A27-9B4D-8A2903AFD907}"/>
    <cellStyle name="Calculation 9 3 9 3" xfId="15689" xr:uid="{10F4BF50-9478-4ABD-934E-7A5A18641955}"/>
    <cellStyle name="Calculation 9 3 9 3 2" xfId="29582" xr:uid="{BB953D3F-D2DC-4418-910C-EA6986197E6B}"/>
    <cellStyle name="Calculation 9 3 9 4" xfId="37307" xr:uid="{EC4ED6E8-1949-419A-ADDB-C421DBD337E0}"/>
    <cellStyle name="Calculation 9 4" xfId="500" xr:uid="{27F1C730-CAE7-4B6F-9980-51249D22FB17}"/>
    <cellStyle name="Calculation 9 4 10" xfId="47558" xr:uid="{BA35DEE5-09A2-4599-A314-64016CDAC1DA}"/>
    <cellStyle name="Calculation 9 4 2" xfId="849" xr:uid="{5AC1B89B-3EDC-4A72-95B9-896F4F6D4A3B}"/>
    <cellStyle name="Calculation 9 4 2 2" xfId="5218" xr:uid="{FCB2355C-3B7F-41CB-89CE-D19DE8672A9F}"/>
    <cellStyle name="Calculation 9 4 2 2 2" xfId="7804" xr:uid="{3F7D8AB5-DE35-4938-8AE9-24671C7EB33D}"/>
    <cellStyle name="Calculation 9 4 2 2 2 2" xfId="16793" xr:uid="{B2EF40AD-713D-4574-82EF-C3624C6848B2}"/>
    <cellStyle name="Calculation 9 4 2 2 2 2 2" xfId="27744" xr:uid="{01EE2D92-3B86-419D-9BB6-1EF6B63D9DEF}"/>
    <cellStyle name="Calculation 9 4 2 2 2 3" xfId="25133" xr:uid="{F583C262-CCDC-424D-82D3-CB26131AC8EA}"/>
    <cellStyle name="Calculation 9 4 2 2 3" xfId="10441" xr:uid="{9EFDFE2A-B79A-445F-A06D-70D8BCB33C93}"/>
    <cellStyle name="Calculation 9 4 2 2 3 2" xfId="19430" xr:uid="{C0451E15-290E-4DEC-9923-7875E5574196}"/>
    <cellStyle name="Calculation 9 4 2 2 3 2 2" xfId="25825" xr:uid="{D74275A1-31D1-487E-9620-EA2013828DBE}"/>
    <cellStyle name="Calculation 9 4 2 2 3 3" xfId="41643" xr:uid="{B23C37CB-6671-4F51-9A9F-4CD460051E79}"/>
    <cellStyle name="Calculation 9 4 2 2 4" xfId="14207" xr:uid="{75651FE5-681C-4AE3-A2E4-C55BAE7FDE43}"/>
    <cellStyle name="Calculation 9 4 2 2 4 2" xfId="26206" xr:uid="{7131713D-0671-4181-AE42-084F052405CA}"/>
    <cellStyle name="Calculation 9 4 2 2 5" xfId="22680" xr:uid="{3A4EEFEC-BA27-4EE3-90A0-4F31CFD1CE1A}"/>
    <cellStyle name="Calculation 9 4 2 3" xfId="3286" xr:uid="{B2093463-95D0-460D-9C69-89E0A5B06A3F}"/>
    <cellStyle name="Calculation 9 4 2 3 2" xfId="43265" xr:uid="{53D18794-92CB-4975-97DF-9CFAA7943A6F}"/>
    <cellStyle name="Calculation 9 4 2 4" xfId="28868" xr:uid="{2B76A192-740C-4103-8C8D-00658DC6B197}"/>
    <cellStyle name="Calculation 9 4 2 5" xfId="54371" xr:uid="{04C85EDD-3CC4-4C54-8E6E-0C0B9BC00DA5}"/>
    <cellStyle name="Calculation 9 4 3" xfId="1194" xr:uid="{B171E2C1-474C-489A-90CE-717EE0BBD6E7}"/>
    <cellStyle name="Calculation 9 4 3 2" xfId="5539" xr:uid="{572534ED-2805-44DB-B201-1BF416B35748}"/>
    <cellStyle name="Calculation 9 4 3 2 2" xfId="8125" xr:uid="{145B0419-D859-4D76-82ED-1FF4324F6EFD}"/>
    <cellStyle name="Calculation 9 4 3 2 2 2" xfId="17114" xr:uid="{70027BE8-A721-4E3E-9E6C-82A4619C5F08}"/>
    <cellStyle name="Calculation 9 4 3 2 2 2 2" xfId="36324" xr:uid="{63BE066C-D0F4-4C08-9D2B-D3A3F472018A}"/>
    <cellStyle name="Calculation 9 4 3 2 2 3" xfId="31429" xr:uid="{16ED39E1-182B-4EC9-8DB6-19B27D4A4553}"/>
    <cellStyle name="Calculation 9 4 3 2 3" xfId="10762" xr:uid="{567EBF94-BA61-42E1-A056-5498F9EFCC50}"/>
    <cellStyle name="Calculation 9 4 3 2 3 2" xfId="19751" xr:uid="{88460925-D883-4C7A-B8CC-A57FD06DA6E0}"/>
    <cellStyle name="Calculation 9 4 3 2 3 2 2" xfId="33839" xr:uid="{EF35B83D-48F3-48D2-BAE6-7AD6881A3246}"/>
    <cellStyle name="Calculation 9 4 3 2 3 3" xfId="26702" xr:uid="{6159979E-3CA5-495B-85A7-14216A61D191}"/>
    <cellStyle name="Calculation 9 4 3 2 4" xfId="14528" xr:uid="{ED42E7E1-E404-4230-BB76-A06D7A9ADFF9}"/>
    <cellStyle name="Calculation 9 4 3 2 4 2" xfId="42634" xr:uid="{4A0BD3DF-814E-46AC-9A97-1EC8A12D6C4E}"/>
    <cellStyle name="Calculation 9 4 3 2 5" xfId="31547" xr:uid="{7648A7CF-3D95-4BA6-B32F-A0013F8F70D1}"/>
    <cellStyle name="Calculation 9 4 3 3" xfId="3631" xr:uid="{E8D4A8DB-C628-46EF-B02E-0E1110366E7D}"/>
    <cellStyle name="Calculation 9 4 3 3 2" xfId="26539" xr:uid="{A772B6ED-E193-4C11-899F-03A9BBFE5711}"/>
    <cellStyle name="Calculation 9 4 3 4" xfId="41222" xr:uid="{305F909F-6488-4E82-8184-B71E27801D51}"/>
    <cellStyle name="Calculation 9 4 4" xfId="1538" xr:uid="{42EF92F0-31CC-4F17-87D6-ECDA87FDF4F4}"/>
    <cellStyle name="Calculation 9 4 4 2" xfId="5883" xr:uid="{82BF7343-BD11-42A9-A8E6-4489E96BB842}"/>
    <cellStyle name="Calculation 9 4 4 2 2" xfId="8469" xr:uid="{0A63BAB8-9ADB-4F96-94EF-8CF42EF25285}"/>
    <cellStyle name="Calculation 9 4 4 2 2 2" xfId="17458" xr:uid="{36154A6E-566C-4279-BE93-6667C0F526A1}"/>
    <cellStyle name="Calculation 9 4 4 2 2 2 2" xfId="26096" xr:uid="{72F67CE7-D9DE-4370-AB8A-F1194865FCE2}"/>
    <cellStyle name="Calculation 9 4 4 2 2 3" xfId="36317" xr:uid="{10EC5EAF-A16A-451B-B8BD-C61209D817E9}"/>
    <cellStyle name="Calculation 9 4 4 2 3" xfId="11106" xr:uid="{10FD0399-E0AA-48C2-8A36-121B9AEA80BB}"/>
    <cellStyle name="Calculation 9 4 4 2 3 2" xfId="20095" xr:uid="{BEA7A2A2-4272-4B44-95F9-921BAE0A04EC}"/>
    <cellStyle name="Calculation 9 4 4 2 3 2 2" xfId="28822" xr:uid="{AEA6D9BC-90DC-478E-9086-7EC50ACF7F00}"/>
    <cellStyle name="Calculation 9 4 4 2 3 3" xfId="26679" xr:uid="{6201BD3E-50DC-4415-8F6C-F85138CEAD4F}"/>
    <cellStyle name="Calculation 9 4 4 2 4" xfId="14872" xr:uid="{618044D1-4EBF-4275-9E1F-0B53B32788AF}"/>
    <cellStyle name="Calculation 9 4 4 2 4 2" xfId="37005" xr:uid="{7AC4F0BB-AEFE-4BB3-9CD1-04565DC1E95F}"/>
    <cellStyle name="Calculation 9 4 4 2 5" xfId="36704" xr:uid="{F629657F-DEB5-4520-A480-1F7087FA4B6B}"/>
    <cellStyle name="Calculation 9 4 4 3" xfId="3975" xr:uid="{3C73E69A-42A4-4360-8B2F-A50E727604A9}"/>
    <cellStyle name="Calculation 9 4 4 3 2" xfId="40687" xr:uid="{002D6438-7DC7-4BCF-BB97-EDE52E7F87F9}"/>
    <cellStyle name="Calculation 9 4 4 4" xfId="23211" xr:uid="{C323405E-2F59-40C5-AA99-AD1CC0E92BA2}"/>
    <cellStyle name="Calculation 9 4 5" xfId="1850" xr:uid="{58B33BD7-87C9-422F-BAEB-EBE2A3AD0EA3}"/>
    <cellStyle name="Calculation 9 4 5 2" xfId="6166" xr:uid="{36E11956-FF66-4BC2-87A5-C2638B37A17D}"/>
    <cellStyle name="Calculation 9 4 5 2 2" xfId="8752" xr:uid="{77211743-72DC-4EC5-AA1E-CB4F615925E2}"/>
    <cellStyle name="Calculation 9 4 5 2 2 2" xfId="17741" xr:uid="{5D8ED950-B646-498E-8B2B-248D5E6E1D7F}"/>
    <cellStyle name="Calculation 9 4 5 2 2 2 2" xfId="32831" xr:uid="{F5912688-B0A3-402D-ABD6-C051E7D54EE7}"/>
    <cellStyle name="Calculation 9 4 5 2 2 3" xfId="43308" xr:uid="{D76580B7-A18F-43BA-BDDD-EBCB750CEEBC}"/>
    <cellStyle name="Calculation 9 4 5 2 3" xfId="11389" xr:uid="{C5F74EB3-6F1C-457B-8D2C-8E074D537A1A}"/>
    <cellStyle name="Calculation 9 4 5 2 3 2" xfId="20378" xr:uid="{600E4625-45EF-44EF-B7C4-255A83CBCB8D}"/>
    <cellStyle name="Calculation 9 4 5 2 3 2 2" xfId="37360" xr:uid="{6D65C467-4BD2-41BF-8EC7-E787A42B7C72}"/>
    <cellStyle name="Calculation 9 4 5 2 3 3" xfId="34806" xr:uid="{0D40E01F-5DBE-40F8-8EDE-4E94B61524EA}"/>
    <cellStyle name="Calculation 9 4 5 2 4" xfId="15155" xr:uid="{B153F507-62B4-4ADA-A58D-6E641E76EAF3}"/>
    <cellStyle name="Calculation 9 4 5 2 4 2" xfId="35262" xr:uid="{1A836766-936C-4106-AB9A-0CD8C43FA9BC}"/>
    <cellStyle name="Calculation 9 4 5 2 5" xfId="25497" xr:uid="{2033DC1B-0F6D-4BDF-9E7E-10A33D21C2D0}"/>
    <cellStyle name="Calculation 9 4 5 3" xfId="4287" xr:uid="{4D759E7A-2333-4EC6-994C-4C109A9FA804}"/>
    <cellStyle name="Calculation 9 4 5 3 2" xfId="31848" xr:uid="{518613B0-BB43-4ADF-AE3C-7B4E308A04EF}"/>
    <cellStyle name="Calculation 9 4 5 4" xfId="25464" xr:uid="{225EFD2F-1931-46F1-B683-A5183E9B4519}"/>
    <cellStyle name="Calculation 9 4 6" xfId="2157" xr:uid="{2A9C8D7B-571B-48AF-84DB-52312686A17F}"/>
    <cellStyle name="Calculation 9 4 6 2" xfId="6458" xr:uid="{055BA2F5-1131-4783-B369-7C5C779540EF}"/>
    <cellStyle name="Calculation 9 4 6 2 2" xfId="9044" xr:uid="{3B6E8204-B82E-4251-8A13-4A60EA2A50CE}"/>
    <cellStyle name="Calculation 9 4 6 2 2 2" xfId="18033" xr:uid="{63278AD7-286E-4685-84BC-1CF71E52CA88}"/>
    <cellStyle name="Calculation 9 4 6 2 2 2 2" xfId="40320" xr:uid="{714FBF90-39E0-44BE-BB11-9FF18D03109D}"/>
    <cellStyle name="Calculation 9 4 6 2 2 3" xfId="30101" xr:uid="{CF9FEEA2-858F-4242-9A39-3A2C49A176EB}"/>
    <cellStyle name="Calculation 9 4 6 2 3" xfId="11681" xr:uid="{6D002EBB-F83C-43B2-9080-ADFAF3F4782C}"/>
    <cellStyle name="Calculation 9 4 6 2 3 2" xfId="20670" xr:uid="{8B12575B-98C0-4CD0-ACEA-E50C9D1DFE3F}"/>
    <cellStyle name="Calculation 9 4 6 2 3 2 2" xfId="36441" xr:uid="{11E71CAF-F0CF-44BB-9272-16852A05F525}"/>
    <cellStyle name="Calculation 9 4 6 2 3 3" xfId="24231" xr:uid="{DADB207A-E2B2-4E5A-B2E4-5BF866312142}"/>
    <cellStyle name="Calculation 9 4 6 2 4" xfId="15447" xr:uid="{AEB2BEFC-E339-4F80-A4B0-5222CEA1A3CD}"/>
    <cellStyle name="Calculation 9 4 6 2 4 2" xfId="40833" xr:uid="{49D32FEB-4E67-4199-BE00-378AA9EF0924}"/>
    <cellStyle name="Calculation 9 4 6 2 5" xfId="42878" xr:uid="{50CE1902-512D-4EC7-94FE-D8BEDC43A29E}"/>
    <cellStyle name="Calculation 9 4 6 3" xfId="4594" xr:uid="{7788B208-D0CC-4C2A-BC07-33EFFE3C4DA7}"/>
    <cellStyle name="Calculation 9 4 6 3 2" xfId="30848" xr:uid="{9DBA0513-ED92-4057-AE42-8521EBBCFAF2}"/>
    <cellStyle name="Calculation 9 4 6 4" xfId="22272" xr:uid="{E22CF5A5-F950-425C-8F99-248CE0CBD342}"/>
    <cellStyle name="Calculation 9 4 7" xfId="4894" xr:uid="{76B9ABC1-F2A4-4831-8123-9AE83736FCD7}"/>
    <cellStyle name="Calculation 9 4 7 2" xfId="7480" xr:uid="{84F551A8-4490-4609-A7C6-E3AE11621AFF}"/>
    <cellStyle name="Calculation 9 4 7 2 2" xfId="16469" xr:uid="{3B1D49BC-9BA9-49AC-A1A6-9B72A04A172B}"/>
    <cellStyle name="Calculation 9 4 7 2 2 2" xfId="35557" xr:uid="{FA2ED634-CB4D-4CB9-94BF-133A5C419A57}"/>
    <cellStyle name="Calculation 9 4 7 2 3" xfId="29717" xr:uid="{4555453A-438D-45F4-A4A9-258330DCB1C0}"/>
    <cellStyle name="Calculation 9 4 7 3" xfId="10117" xr:uid="{BDAB44D2-5A6C-46D2-A4D6-9870FB5C41D0}"/>
    <cellStyle name="Calculation 9 4 7 3 2" xfId="19106" xr:uid="{10E53CEA-F379-4E00-9AAD-058934B363B4}"/>
    <cellStyle name="Calculation 9 4 7 3 2 2" xfId="35753" xr:uid="{AFE5D88C-F31B-48EF-8936-7DFE0D1EF0CF}"/>
    <cellStyle name="Calculation 9 4 7 3 3" xfId="41639" xr:uid="{CDF6BDFB-C64F-476F-897E-551C436610AC}"/>
    <cellStyle name="Calculation 9 4 7 4" xfId="13883" xr:uid="{5216B57E-6D52-41A0-895E-191241E3BD74}"/>
    <cellStyle name="Calculation 9 4 7 4 2" xfId="37902" xr:uid="{FCF1A7AD-F4F1-4F36-925A-438753D006DF}"/>
    <cellStyle name="Calculation 9 4 7 5" xfId="39157" xr:uid="{DAB0B8F6-60D9-42FA-9514-F07A4D2B5A65}"/>
    <cellStyle name="Calculation 9 4 8" xfId="2506" xr:uid="{091B5D70-5EE3-4302-B37E-FD5F99B265F1}"/>
    <cellStyle name="Calculation 9 4 8 2" xfId="42850" xr:uid="{5F3CBCB7-08A2-4A78-883A-65CADFF5FA07}"/>
    <cellStyle name="Calculation 9 4 9" xfId="32885" xr:uid="{3FD4C545-16AC-4521-8228-425778943840}"/>
    <cellStyle name="Calculation 9 5" xfId="260" xr:uid="{BF8F3A4D-823F-4E3A-B61F-B546BEF41297}"/>
    <cellStyle name="Calculation 9 5 2" xfId="4672" xr:uid="{952B0249-F504-4D55-B5D2-6AD303AB2F90}"/>
    <cellStyle name="Calculation 9 5 2 2" xfId="7258" xr:uid="{A6915541-C08E-44DE-BEB9-D6A769929940}"/>
    <cellStyle name="Calculation 9 5 2 2 2" xfId="16247" xr:uid="{F28190E3-272A-4901-B50C-C72981F1BDEA}"/>
    <cellStyle name="Calculation 9 5 2 2 2 2" xfId="27927" xr:uid="{BF2F937E-FD38-4BF0-B4E2-047AC497584D}"/>
    <cellStyle name="Calculation 9 5 2 2 3" xfId="23670" xr:uid="{2F2AE41A-910A-4F1D-ABF2-B8DCF42BA731}"/>
    <cellStyle name="Calculation 9 5 2 3" xfId="9895" xr:uid="{A6A1B83D-0226-4CC9-82DE-96FF527B8043}"/>
    <cellStyle name="Calculation 9 5 2 3 2" xfId="18884" xr:uid="{211AB9A0-5C96-46A4-A795-1888E8D6F350}"/>
    <cellStyle name="Calculation 9 5 2 3 2 2" xfId="25212" xr:uid="{7B0833C1-A692-450F-B4C1-88DBB63C4838}"/>
    <cellStyle name="Calculation 9 5 2 3 3" xfId="26989" xr:uid="{70F682E2-0157-487D-B106-0A6085EF6949}"/>
    <cellStyle name="Calculation 9 5 2 4" xfId="13661" xr:uid="{9297475A-2069-460A-B717-1BFAEE838940}"/>
    <cellStyle name="Calculation 9 5 2 4 2" xfId="23747" xr:uid="{81866315-4DEB-4467-AD8C-4CE00E759E38}"/>
    <cellStyle name="Calculation 9 5 2 5" xfId="24813" xr:uid="{331915D3-CAFB-44BD-8CD0-48104DF11719}"/>
    <cellStyle name="Calculation 9 5 3" xfId="2728" xr:uid="{DFCA62CC-B774-45D2-A4AB-2F3D3D30B0A3}"/>
    <cellStyle name="Calculation 9 5 3 2" xfId="35359" xr:uid="{22647657-2213-4796-A8EE-E730F72E82AF}"/>
    <cellStyle name="Calculation 9 5 4" xfId="30884" xr:uid="{0BC3AA2C-3420-4951-843B-39E1D5695D36}"/>
    <cellStyle name="Calculation 9 5 5" xfId="52854" xr:uid="{A2C54C6D-DBBF-42E6-B691-20EE077E9584}"/>
    <cellStyle name="Calculation 9 6" xfId="609" xr:uid="{F4D591EE-1588-44BE-8182-D8F26E7F2B7C}"/>
    <cellStyle name="Calculation 9 6 2" xfId="4996" xr:uid="{29535B8F-10E3-40B8-A285-1BD573B54FBF}"/>
    <cellStyle name="Calculation 9 6 2 2" xfId="7582" xr:uid="{FC4ADD46-2636-4CDB-B19D-8FA0DF42FE82}"/>
    <cellStyle name="Calculation 9 6 2 2 2" xfId="16571" xr:uid="{EB003171-4642-40EC-B3E3-F9A357DB5933}"/>
    <cellStyle name="Calculation 9 6 2 2 2 2" xfId="30234" xr:uid="{75B1F6F7-2BEA-4D1D-859F-5A549B3E9653}"/>
    <cellStyle name="Calculation 9 6 2 2 3" xfId="37202" xr:uid="{7CEBA7EB-962E-4C27-AB8E-DBEE3D504329}"/>
    <cellStyle name="Calculation 9 6 2 3" xfId="10219" xr:uid="{FBB81F57-061C-4083-B239-AC5BABC60F99}"/>
    <cellStyle name="Calculation 9 6 2 3 2" xfId="19208" xr:uid="{B31FF6EC-FCAD-47F5-8925-920FC6B22D87}"/>
    <cellStyle name="Calculation 9 6 2 3 2 2" xfId="34332" xr:uid="{67CA9CE6-17AE-46EA-9347-6669F7D88723}"/>
    <cellStyle name="Calculation 9 6 2 3 3" xfId="24249" xr:uid="{58346CDE-D120-4078-8A74-7B2BAF8F4111}"/>
    <cellStyle name="Calculation 9 6 2 4" xfId="13985" xr:uid="{46112B81-2BE9-46A6-AE8B-BCAD1FEC0E52}"/>
    <cellStyle name="Calculation 9 6 2 4 2" xfId="29445" xr:uid="{E99007DB-6FB6-437A-A386-7E22C65AA495}"/>
    <cellStyle name="Calculation 9 6 2 5" xfId="42661" xr:uid="{BC966002-1329-4B72-9090-A3AB4ABAA4B8}"/>
    <cellStyle name="Calculation 9 6 3" xfId="3046" xr:uid="{BDEDD9B9-ADC4-4EFE-AFB5-2749BAB2E98B}"/>
    <cellStyle name="Calculation 9 6 3 2" xfId="25483" xr:uid="{C28A9C1D-2B5C-4C18-B5BD-939EBE2627AF}"/>
    <cellStyle name="Calculation 9 6 4" xfId="24776" xr:uid="{408F688A-B903-4E45-B154-CDA98859B1EF}"/>
    <cellStyle name="Calculation 9 7" xfId="954" xr:uid="{8AE33C91-1F56-45C6-92A9-744A1DCF86BA}"/>
    <cellStyle name="Calculation 9 7 2" xfId="5317" xr:uid="{0495D3E9-652D-48A4-BFCD-9AF31BC20902}"/>
    <cellStyle name="Calculation 9 7 2 2" xfId="7903" xr:uid="{E087E1CF-DE88-475A-B298-FDE7EBB0B82A}"/>
    <cellStyle name="Calculation 9 7 2 2 2" xfId="16892" xr:uid="{2C646089-111A-4740-AAB2-A39BEE66C191}"/>
    <cellStyle name="Calculation 9 7 2 2 2 2" xfId="34392" xr:uid="{789AAF2B-AE2B-43A1-AF35-14B355336E82}"/>
    <cellStyle name="Calculation 9 7 2 2 3" xfId="34100" xr:uid="{60F67B4B-FBFD-4B9B-A92D-01D02528D2C4}"/>
    <cellStyle name="Calculation 9 7 2 3" xfId="10540" xr:uid="{B75213BA-6D7D-4295-8698-53FEBAE05AA7}"/>
    <cellStyle name="Calculation 9 7 2 3 2" xfId="19529" xr:uid="{3029CF7F-3663-4C64-AB42-AD3235CC2B9A}"/>
    <cellStyle name="Calculation 9 7 2 3 2 2" xfId="41394" xr:uid="{BD57E6DA-2FB2-4E8D-B4A9-DE4C74BAEFE6}"/>
    <cellStyle name="Calculation 9 7 2 3 3" xfId="40027" xr:uid="{119FD0F5-C211-4B79-B87D-DF9E002BD6DC}"/>
    <cellStyle name="Calculation 9 7 2 4" xfId="14306" xr:uid="{26C5947C-477B-41BC-8B69-758F40B0A61F}"/>
    <cellStyle name="Calculation 9 7 2 4 2" xfId="28061" xr:uid="{47A88332-C2D4-43A3-B028-DCF0161C0A85}"/>
    <cellStyle name="Calculation 9 7 2 5" xfId="24358" xr:uid="{CA747DBE-81D4-4C7C-9D9A-2595C206E090}"/>
    <cellStyle name="Calculation 9 7 3" xfId="3391" xr:uid="{4BAD3329-A517-4295-967C-728C93333647}"/>
    <cellStyle name="Calculation 9 7 3 2" xfId="29896" xr:uid="{18FE02F9-9503-40A3-AA90-34C5AC466FE8}"/>
    <cellStyle name="Calculation 9 7 4" xfId="33342" xr:uid="{9CC8EEBC-9B45-4E10-A695-9FB831D93DD8}"/>
    <cellStyle name="Calculation 9 8" xfId="1298" xr:uid="{30B7C70C-906D-44A0-B240-593E5617CDD7}"/>
    <cellStyle name="Calculation 9 8 2" xfId="5643" xr:uid="{E195DC1F-2ECD-480B-BEA0-D50A0FD3D866}"/>
    <cellStyle name="Calculation 9 8 2 2" xfId="8229" xr:uid="{464C0C7F-6D2C-489E-A2D3-FCF2BE6BB451}"/>
    <cellStyle name="Calculation 9 8 2 2 2" xfId="17218" xr:uid="{3854ADD1-A174-4BA6-8374-52703CD8058D}"/>
    <cellStyle name="Calculation 9 8 2 2 2 2" xfId="25166" xr:uid="{8B6E856C-385F-405C-A74F-CA864B9F5672}"/>
    <cellStyle name="Calculation 9 8 2 2 3" xfId="34720" xr:uid="{B6E84A5F-1997-4657-A630-52876D0B37B5}"/>
    <cellStyle name="Calculation 9 8 2 3" xfId="10866" xr:uid="{31882A29-87B1-45C8-B16E-F08663902C03}"/>
    <cellStyle name="Calculation 9 8 2 3 2" xfId="19855" xr:uid="{6F6A52A4-C3B3-438F-9BC4-A79823D0C5B9}"/>
    <cellStyle name="Calculation 9 8 2 3 2 2" xfId="24505" xr:uid="{EB3488A3-9BBD-49BD-BB98-FB67DAC5B4FD}"/>
    <cellStyle name="Calculation 9 8 2 3 3" xfId="23058" xr:uid="{320D512C-C85E-428B-B914-F41BFC32231B}"/>
    <cellStyle name="Calculation 9 8 2 4" xfId="14632" xr:uid="{D45A8E95-3D07-4AA1-A771-981053AA69F7}"/>
    <cellStyle name="Calculation 9 8 2 4 2" xfId="31719" xr:uid="{0DD5ADC0-92DB-4978-9247-B9A8548C531E}"/>
    <cellStyle name="Calculation 9 8 2 5" xfId="35729" xr:uid="{1623805D-1B7C-453B-AD82-79FB50A72A37}"/>
    <cellStyle name="Calculation 9 8 3" xfId="3735" xr:uid="{A2D0FF63-B984-45ED-96D3-00B44557AD4F}"/>
    <cellStyle name="Calculation 9 8 3 2" xfId="30201" xr:uid="{5F448DF5-C9F9-410F-8166-35A6630814B5}"/>
    <cellStyle name="Calculation 9 8 4" xfId="22722" xr:uid="{2750B802-5E04-455A-972F-C0F6EB3878D2}"/>
    <cellStyle name="Calculation 9 9" xfId="1814" xr:uid="{52074B1E-F835-48D8-A1F9-EA85D828302E}"/>
    <cellStyle name="Calculation 9 9 2" xfId="6131" xr:uid="{07B1B132-0392-470C-8AF3-A6A722641776}"/>
    <cellStyle name="Calculation 9 9 2 2" xfId="8717" xr:uid="{0934A617-4B1A-40C0-AA0F-9D71B6820851}"/>
    <cellStyle name="Calculation 9 9 2 2 2" xfId="17706" xr:uid="{8AE227AC-C17A-4225-9CDC-5778E688A2AC}"/>
    <cellStyle name="Calculation 9 9 2 2 2 2" xfId="38162" xr:uid="{ECD56221-C939-4C4D-AB2E-F5F370CB3044}"/>
    <cellStyle name="Calculation 9 9 2 2 3" xfId="31388" xr:uid="{F5778512-EC1F-455B-8941-0A7A98834CF3}"/>
    <cellStyle name="Calculation 9 9 2 3" xfId="11354" xr:uid="{6366D94B-873F-4175-BAB9-A8675FCDEBB3}"/>
    <cellStyle name="Calculation 9 9 2 3 2" xfId="20343" xr:uid="{A94FBABC-84A8-40EA-8717-094686861CA9}"/>
    <cellStyle name="Calculation 9 9 2 3 2 2" xfId="35195" xr:uid="{32200D82-9D05-43B4-B55D-1BBDF857F290}"/>
    <cellStyle name="Calculation 9 9 2 3 3" xfId="40565" xr:uid="{3716EF7F-E564-4C59-B18A-9EEBC26D7684}"/>
    <cellStyle name="Calculation 9 9 2 4" xfId="15120" xr:uid="{0E0F79C6-95A5-4013-A8A5-F3E05239684B}"/>
    <cellStyle name="Calculation 9 9 2 4 2" xfId="24582" xr:uid="{3A7134B2-4989-446C-BA71-D574DA2D2A7C}"/>
    <cellStyle name="Calculation 9 9 2 5" xfId="31877" xr:uid="{F26FE553-5492-472A-B7D7-0D89BA44C585}"/>
    <cellStyle name="Calculation 9 9 3" xfId="4251" xr:uid="{9A35D2B1-535E-4698-8F02-34BE1EFB1B86}"/>
    <cellStyle name="Calculation 9 9 3 2" xfId="28163" xr:uid="{CB56320C-187E-412C-AE85-BD120000EF19}"/>
    <cellStyle name="Calculation 9 9 4" xfId="39650" xr:uid="{D5CA47F3-8C46-42E9-98FD-9587CE6EF463}"/>
    <cellStyle name="Check Cell 2" xfId="74" xr:uid="{1BFA7704-8023-4F92-B18A-96E3E1F8B9B2}"/>
    <cellStyle name="Check Cell 2 2" xfId="47312" xr:uid="{9031D0A5-FFBC-4C5B-8CD5-508104AFA94E}"/>
    <cellStyle name="Check Cell 3" xfId="44898" xr:uid="{09C7F7B9-FDD8-45F1-8A72-8836EA908703}"/>
    <cellStyle name="Check Cell 3 2" xfId="48820" xr:uid="{9BD5009E-B3F8-486B-B487-CDF32354D9BD}"/>
    <cellStyle name="Check Cell 3 3" xfId="47297" xr:uid="{8B10F008-C197-41F5-A20A-0080F9A5556A}"/>
    <cellStyle name="Check Cell 4" xfId="45122" xr:uid="{FD470635-F1E8-4B9D-ABB6-40B5DBEC430F}"/>
    <cellStyle name="Check Cell 4 2" xfId="45843" xr:uid="{79BA7F68-CE45-4083-A9B1-7E196805039E}"/>
    <cellStyle name="Check Cell 5" xfId="30" xr:uid="{FD52E2BB-FBE1-43ED-9FE7-5170C6A860C8}"/>
    <cellStyle name="Comma" xfId="1" builtinId="3"/>
    <cellStyle name="Comma [0] 2" xfId="48" xr:uid="{42CFBFFC-3D12-4AC1-BF63-A2EC13D7FCAD}"/>
    <cellStyle name="Comma [0] 3" xfId="45859" xr:uid="{2C49E79B-99CB-4A56-8F7F-2FC80198CC7B}"/>
    <cellStyle name="Comma 10" xfId="47294" xr:uid="{116DEA38-DD3D-487D-BFEB-D1D2D28365F1}"/>
    <cellStyle name="Comma 11" xfId="48860" xr:uid="{1D0727CA-120A-42BD-8F2A-EB688BAB6D1B}"/>
    <cellStyle name="Comma 12" xfId="45844" xr:uid="{53472A76-6AF2-4759-9423-C41D5D77DF34}"/>
    <cellStyle name="Comma 13" xfId="52599" xr:uid="{2FF4537B-7E52-47B7-94D9-0261A7196FED}"/>
    <cellStyle name="Comma 14" xfId="59380" xr:uid="{312FA83D-202D-464B-A1AD-29A957C45175}"/>
    <cellStyle name="Comma 2" xfId="44124" xr:uid="{3B3DDE51-481B-4FAE-BC3D-D087F55E880C}"/>
    <cellStyle name="Comma 2 2" xfId="44155" xr:uid="{BB9319CD-09BE-4302-B0AB-26033C365EC9}"/>
    <cellStyle name="Comma 2 3" xfId="59389" xr:uid="{EBDAF79B-C6C9-41B2-A959-A919A19945C9}"/>
    <cellStyle name="Comma 3" xfId="75" xr:uid="{DDCE2607-231F-40B7-A8BB-737BBFF18568}"/>
    <cellStyle name="Comma 3 2" xfId="44189" xr:uid="{9BE578CC-8249-4E38-AD87-F90D96949BC2}"/>
    <cellStyle name="Comma 3 2 2" xfId="59387" xr:uid="{4F672125-4933-4215-A364-2A9F2E91338B}"/>
    <cellStyle name="Comma 4" xfId="44205" xr:uid="{DE31361C-C4C8-47EC-922A-24437A6398B5}"/>
    <cellStyle name="Comma 4 10" xfId="47144" xr:uid="{D5B0D7D6-D1D4-4C60-A769-AE9FF8DD7A27}"/>
    <cellStyle name="Comma 4 10 2" xfId="48758" xr:uid="{A60B0D27-90BC-4F92-A1E1-11AA46B3D738}"/>
    <cellStyle name="Comma 4 11" xfId="47236" xr:uid="{7CE44301-6619-46EE-B0C5-28BCF1172921}"/>
    <cellStyle name="Comma 4 11 2" xfId="48840" xr:uid="{6667ADF3-65BF-405A-8A02-CDB1D1E721CA}"/>
    <cellStyle name="Comma 4 12" xfId="47318" xr:uid="{A87B2828-6AB2-4D88-83BF-267C2AA440EE}"/>
    <cellStyle name="Comma 4 2" xfId="44263" xr:uid="{A4228543-73CF-46E3-850F-853F782860C1}"/>
    <cellStyle name="Comma 4 2 2" xfId="45576" xr:uid="{EBF2FEC2-6AAF-4041-BCED-90EE77292089}"/>
    <cellStyle name="Comma 4 2 2 2" xfId="47699" xr:uid="{D8066394-CDF4-4F4E-8D60-48938FF48281}"/>
    <cellStyle name="Comma 4 2 3" xfId="47385" xr:uid="{3F7FC554-6C41-4366-A139-44DD7AD56AD3}"/>
    <cellStyle name="Comma 4 3" xfId="45451" xr:uid="{E3F15D11-DA15-4A25-BC4A-BD0D6AE754AE}"/>
    <cellStyle name="Comma 4 3 2" xfId="45635" xr:uid="{3C03C973-D942-4038-96E9-4A6F912309D3}"/>
    <cellStyle name="Comma 4 3 2 2" xfId="47758" xr:uid="{9DE199F7-C809-4DEB-8EE4-ADD350454A8B}"/>
    <cellStyle name="Comma 4 3 3" xfId="47427" xr:uid="{9F3AB386-3F6F-4252-BF2D-955B256568A4}"/>
    <cellStyle name="Comma 4 4" xfId="45726" xr:uid="{78576467-4E20-46BF-B2B6-F4047EED2FAA}"/>
    <cellStyle name="Comma 4 4 2" xfId="46235" xr:uid="{A4F0E6C2-53B3-4542-AA0C-83FAAA063518}"/>
    <cellStyle name="Comma 4 4 2 2" xfId="47849" xr:uid="{6744EAE3-B4F9-4B06-AF42-2861140DF6B8}"/>
    <cellStyle name="Comma 4 4 3" xfId="47452" xr:uid="{A452A4EA-DEA9-45E5-A6C2-1225A2296F33}"/>
    <cellStyle name="Comma 4 5" xfId="45775" xr:uid="{016352D0-8188-45FE-B7B1-F30A879CF34D}"/>
    <cellStyle name="Comma 4 5 2" xfId="46284" xr:uid="{BFDD0DDD-D458-4037-92C0-AE0919787570}"/>
    <cellStyle name="Comma 4 5 2 2" xfId="47898" xr:uid="{560D4377-E3EE-4AEB-A159-43CD9A3C9A8B}"/>
    <cellStyle name="Comma 4 5 3" xfId="47460" xr:uid="{8EEABB6B-2F0D-41E7-B570-FB9BAC278298}"/>
    <cellStyle name="Comma 4 6" xfId="45500" xr:uid="{4BFDA1B6-4B04-4645-AD63-6EBF55B8ED49}"/>
    <cellStyle name="Comma 4 6 2" xfId="46362" xr:uid="{849760A7-D3B8-47AA-8555-466FB440D6BC}"/>
    <cellStyle name="Comma 4 6 2 2" xfId="47976" xr:uid="{1965FF5F-DF2E-42A6-941B-8BBA1C96895E}"/>
    <cellStyle name="Comma 4 6 3" xfId="47507" xr:uid="{8D8F9754-1905-4366-A74C-68D883623F76}"/>
    <cellStyle name="Comma 4 7" xfId="45935" xr:uid="{6D24FBA8-6AEE-449C-9E3B-4482915F9014}"/>
    <cellStyle name="Comma 4 7 2" xfId="46401" xr:uid="{43A96FA4-EA1B-42A2-B27F-5BD660DE4D07}"/>
    <cellStyle name="Comma 4 7 2 2" xfId="48015" xr:uid="{460FD766-4900-447D-B18E-31103AD34D95}"/>
    <cellStyle name="Comma 4 7 3" xfId="47546" xr:uid="{826525B5-40E1-46E4-BA78-C9936162F950}"/>
    <cellStyle name="Comma 4 8" xfId="46012" xr:uid="{6D834565-1C3F-4B19-9263-1A19789B3C23}"/>
    <cellStyle name="Comma 4 8 2" xfId="47620" xr:uid="{ECE6E9E4-D2F1-4055-AE66-80FE01D8CAA8}"/>
    <cellStyle name="Comma 4 9" xfId="46901" xr:uid="{E6B350DA-734C-47CC-8854-EEC5860263EA}"/>
    <cellStyle name="Comma 4 9 2" xfId="48515" xr:uid="{A8C12992-3586-4CE4-A3BD-62530B185D94}"/>
    <cellStyle name="Comma 5" xfId="44229" xr:uid="{D33BB1C9-B42D-49BB-AA59-B2E61271ECB4}"/>
    <cellStyle name="Comma 6" xfId="44208" xr:uid="{4A8C2689-E0BD-4624-B147-D1E92A053D0E}"/>
    <cellStyle name="Comma 6 2" xfId="47298" xr:uid="{D84A812C-DAE1-40FF-BACE-71FD1BE2198C}"/>
    <cellStyle name="Comma 7" xfId="31" xr:uid="{B5605EE0-F84A-4422-999D-4A8C81126F2A}"/>
    <cellStyle name="Comma 8" xfId="49029" xr:uid="{9F76535A-0B95-4184-B2DE-4C009A30454B}"/>
    <cellStyle name="Comma 9" xfId="51602" xr:uid="{1BFE79DD-2534-4C14-ADB0-AA35B32CF154}"/>
    <cellStyle name="Currency 2" xfId="44230" xr:uid="{5E1EBB2F-B7A7-46FE-A4E6-6171000B2FDE}"/>
    <cellStyle name="Currency 3" xfId="32" xr:uid="{B7CEEE01-9D5D-4E82-80B1-17DF47C21698}"/>
    <cellStyle name="Explanatory Text 2" xfId="76" xr:uid="{EF1BC6AF-97C5-4CFB-939D-EDC19C4208B3}"/>
    <cellStyle name="Explanatory Text 3" xfId="33" xr:uid="{81B8DDBD-C040-4C0A-B14A-07A3F562699E}"/>
    <cellStyle name="Explanatory Text 4" xfId="45845" xr:uid="{0599359A-69FE-4B0C-A24B-F76DE9B756DD}"/>
    <cellStyle name="Good 2" xfId="77" xr:uid="{86639890-5747-4BF3-BB8D-8FF0A616E489}"/>
    <cellStyle name="Good 3" xfId="34" xr:uid="{BC43EE61-B3E1-49A3-AF47-34E9DFB3D031}"/>
    <cellStyle name="Good 4" xfId="45846" xr:uid="{C7134F4B-26A5-4C11-9BE4-05E97F5A775F}"/>
    <cellStyle name="Heading 1 10" xfId="35" xr:uid="{CF5B9450-7989-4972-86E1-C764B0E28415}"/>
    <cellStyle name="Heading 1 2" xfId="97" xr:uid="{4E3B9D4E-EC20-4BE5-9884-AE2619F8F415}"/>
    <cellStyle name="Heading 1 2 10" xfId="12613" xr:uid="{86000CEC-5C75-4E8D-8FB6-075C239DE92D}"/>
    <cellStyle name="Heading 1 2 10 2" xfId="21602" xr:uid="{613ACDB4-4B83-4C66-9211-3E90CDD63781}"/>
    <cellStyle name="Heading 1 2 10 2 2" xfId="25439" xr:uid="{E30A5725-36C8-4BFA-90AC-1B725BA4D98A}"/>
    <cellStyle name="Heading 1 2 10 3" xfId="29967" xr:uid="{01C77926-0CFB-4707-9ACF-F8C080EA1873}"/>
    <cellStyle name="Heading 1 2 11" xfId="2210" xr:uid="{4E3FF40E-81C6-44D8-BDC9-74C47B288241}"/>
    <cellStyle name="Heading 1 2 11 2" xfId="42505" xr:uid="{27D9C42F-9990-4A71-88D7-B4986195B26A}"/>
    <cellStyle name="Heading 1 2 12" xfId="13119" xr:uid="{CDB9D3D0-C880-413D-BEAB-37AC8F90BBA4}"/>
    <cellStyle name="Heading 1 2 12 2" xfId="37911" xr:uid="{FAD244AA-4116-4FCD-A675-690B481C8F1B}"/>
    <cellStyle name="Heading 1 2 13" xfId="27296" xr:uid="{0B465E5E-E3BE-4592-BC6C-18462B27EF7E}"/>
    <cellStyle name="Heading 1 2 2" xfId="148" xr:uid="{37BCA1B7-BA55-4DF7-9EB8-A56956689D7D}"/>
    <cellStyle name="Heading 1 2 2 10" xfId="13217" xr:uid="{BDF9BBDC-5CFE-4701-A4CF-44FFBB106657}"/>
    <cellStyle name="Heading 1 2 2 10 2" xfId="24954" xr:uid="{7CA7DF32-D543-4257-BC6D-373BE82836CA}"/>
    <cellStyle name="Heading 1 2 2 11" xfId="38748" xr:uid="{73C3386D-A950-4033-896F-16BD3C50571D}"/>
    <cellStyle name="Heading 1 2 2 12" xfId="44174" xr:uid="{DF7D5196-AE63-4368-BEA5-36637D8071A0}"/>
    <cellStyle name="Heading 1 2 2 2" xfId="302" xr:uid="{B0CFCB91-4BFF-4A3E-A6D8-B7C13396DDB3}"/>
    <cellStyle name="Heading 1 2 2 2 2" xfId="6931" xr:uid="{A0220D93-E468-436D-B8AB-2441384CC970}"/>
    <cellStyle name="Heading 1 2 2 2 2 2" xfId="12888" xr:uid="{81F00263-C69C-4DDE-95EF-4DB950DCFAB0}"/>
    <cellStyle name="Heading 1 2 2 2 2 2 2" xfId="21877" xr:uid="{D61DBA5B-3AFA-4E0B-A03D-0ADB79A35178}"/>
    <cellStyle name="Heading 1 2 2 2 2 2 2 2" xfId="35950" xr:uid="{FADB4686-A107-4914-A929-C1E98635BD7E}"/>
    <cellStyle name="Heading 1 2 2 2 2 2 3" xfId="29917" xr:uid="{86A942AF-133F-4B32-A155-921C4EBD356F}"/>
    <cellStyle name="Heading 1 2 2 2 2 3" xfId="15920" xr:uid="{28A27F7D-C2E4-43F8-BE0A-593D9174A776}"/>
    <cellStyle name="Heading 1 2 2 2 2 3 2" xfId="35353" xr:uid="{1F5CE3E0-AECC-443A-8F03-7DDBB85CC1D3}"/>
    <cellStyle name="Heading 1 2 2 2 2 4" xfId="32459" xr:uid="{05A49CFD-7DB2-4340-AFAA-963E73996D3B}"/>
    <cellStyle name="Heading 1 2 2 2 3" xfId="12579" xr:uid="{73C47383-9778-405E-96F2-0E3E84AADED8}"/>
    <cellStyle name="Heading 1 2 2 2 3 2" xfId="21568" xr:uid="{11F34B8C-0894-48FF-BF14-48F47E37134B}"/>
    <cellStyle name="Heading 1 2 2 2 3 2 2" xfId="30507" xr:uid="{622543E3-8139-44E5-989E-C4DF3C466335}"/>
    <cellStyle name="Heading 1 2 2 2 3 3" xfId="33444" xr:uid="{7E8229E2-6D40-4CB5-A449-6593ED565328}"/>
    <cellStyle name="Heading 1 2 2 2 4" xfId="2770" xr:uid="{F53B0BAD-D29F-40F3-BC3E-3EF03A4D8790}"/>
    <cellStyle name="Heading 1 2 2 2 4 2" xfId="41812" xr:uid="{15226DCC-2E55-47FC-BB77-D06F0A07A2C8}"/>
    <cellStyle name="Heading 1 2 2 2 5" xfId="13501" xr:uid="{85F53D1C-1000-4BC6-B3C0-603427465504}"/>
    <cellStyle name="Heading 1 2 2 2 5 2" xfId="33799" xr:uid="{F5B6438B-83EC-4F25-9C84-8F7A9E8BF444}"/>
    <cellStyle name="Heading 1 2 2 2 6" xfId="42009" xr:uid="{91B61A30-9C37-4011-8850-ED94190925EC}"/>
    <cellStyle name="Heading 1 2 2 2 7" xfId="44202" xr:uid="{87B81235-B390-4DE5-BD9E-8F402C345782}"/>
    <cellStyle name="Heading 1 2 2 3" xfId="651" xr:uid="{A441145F-44C3-44BE-9E44-FC3167517DD9}"/>
    <cellStyle name="Heading 1 2 2 3 2" xfId="7147" xr:uid="{70824AE5-25B9-41C9-B624-1CDD421BB228}"/>
    <cellStyle name="Heading 1 2 2 3 2 2" xfId="13038" xr:uid="{50A49ED8-848D-4D1A-B618-F45164C48861}"/>
    <cellStyle name="Heading 1 2 2 3 2 2 2" xfId="22027" xr:uid="{FB436650-C3A9-4FEE-AC41-8CD54CC30AAC}"/>
    <cellStyle name="Heading 1 2 2 3 2 2 2 2" xfId="29359" xr:uid="{961100C8-3D7D-4FAC-A6AC-AE3381085920}"/>
    <cellStyle name="Heading 1 2 2 3 2 2 3" xfId="32743" xr:uid="{8DEF21AC-0E77-4EB8-9440-9E1EF6BA0BED}"/>
    <cellStyle name="Heading 1 2 2 3 2 3" xfId="16136" xr:uid="{4EC14927-81E1-4C6C-A44C-290D6508B37D}"/>
    <cellStyle name="Heading 1 2 2 3 2 3 2" xfId="42364" xr:uid="{6505C038-DD6C-483E-B373-CEE25A7BAC49}"/>
    <cellStyle name="Heading 1 2 2 3 2 4" xfId="28243" xr:uid="{974CF5E7-2B2B-462A-AA37-6F9CCFB85ADC}"/>
    <cellStyle name="Heading 1 2 2 3 3" xfId="12704" xr:uid="{E18907DC-6948-4D26-90DE-9E5C0FD69792}"/>
    <cellStyle name="Heading 1 2 2 3 3 2" xfId="21693" xr:uid="{B6998B8B-019D-40CE-A535-1B93FB7D2D46}"/>
    <cellStyle name="Heading 1 2 2 3 3 2 2" xfId="22605" xr:uid="{F51F77DD-E95C-439C-A379-C0E5B5272EB7}"/>
    <cellStyle name="Heading 1 2 2 3 3 3" xfId="39906" xr:uid="{893F7BC9-AE13-4A3D-9DE1-98FD397C2F7C}"/>
    <cellStyle name="Heading 1 2 2 3 4" xfId="3088" xr:uid="{F83A7C74-EF37-4607-9104-728EDA29F010}"/>
    <cellStyle name="Heading 1 2 2 3 4 2" xfId="41975" xr:uid="{43938F55-909A-43FB-BDB6-5AB7D3AF36FF}"/>
    <cellStyle name="Heading 1 2 2 3 5" xfId="13550" xr:uid="{4C572BBB-B102-4579-81FC-CEC311B23DA5}"/>
    <cellStyle name="Heading 1 2 2 3 5 2" xfId="22325" xr:uid="{A0F7CB3B-D682-42A7-A230-5B7A99E3F7EC}"/>
    <cellStyle name="Heading 1 2 2 3 6" xfId="38566" xr:uid="{EE5C226D-1644-4825-8441-A939A7AE6707}"/>
    <cellStyle name="Heading 1 2 2 4" xfId="996" xr:uid="{DCE9A986-0987-4A20-AEA6-85AD0EB6451C}"/>
    <cellStyle name="Heading 1 2 2 4 2" xfId="7171" xr:uid="{2618B81A-B3AB-4BE9-AE25-663176A5A660}"/>
    <cellStyle name="Heading 1 2 2 4 2 2" xfId="13062" xr:uid="{A64BBA21-1EC3-44D8-94A8-C422C80E62C7}"/>
    <cellStyle name="Heading 1 2 2 4 2 2 2" xfId="22051" xr:uid="{A7C27EF6-3B70-4B13-A1B3-3A889E002ED7}"/>
    <cellStyle name="Heading 1 2 2 4 2 2 2 2" xfId="29444" xr:uid="{0A690CE9-13D5-44E1-B444-5D07B35BE8BD}"/>
    <cellStyle name="Heading 1 2 2 4 2 2 3" xfId="34003" xr:uid="{F3804FBF-E36E-4290-98CD-1E74CB77FFE9}"/>
    <cellStyle name="Heading 1 2 2 4 2 3" xfId="16160" xr:uid="{EAD1F863-0C8E-4DB3-A350-0C47582D0FA9}"/>
    <cellStyle name="Heading 1 2 2 4 2 3 2" xfId="29604" xr:uid="{F8C07BDE-33FF-4A3F-9F29-157891B06282}"/>
    <cellStyle name="Heading 1 2 2 4 2 4" xfId="22397" xr:uid="{3E257DD6-020A-428C-98FB-70C508FC3A7D}"/>
    <cellStyle name="Heading 1 2 2 4 3" xfId="12810" xr:uid="{19392D2C-2656-470A-8BD3-E0B981F06EF2}"/>
    <cellStyle name="Heading 1 2 2 4 3 2" xfId="21799" xr:uid="{E2379D4D-F07D-4BF6-9913-AD169A0CBA23}"/>
    <cellStyle name="Heading 1 2 2 4 3 2 2" xfId="37626" xr:uid="{0EEF53D5-C6A6-4423-A5CC-4332E3F74FDE}"/>
    <cellStyle name="Heading 1 2 2 4 3 3" xfId="26050" xr:uid="{8BAF01AE-7256-43FA-BABD-E0167255476B}"/>
    <cellStyle name="Heading 1 2 2 4 4" xfId="3433" xr:uid="{C53E97A4-CE64-434E-AEF0-EFC0326202F5}"/>
    <cellStyle name="Heading 1 2 2 4 4 2" xfId="28114" xr:uid="{779E373D-57B9-4F62-AB9C-4CB9C978497D}"/>
    <cellStyle name="Heading 1 2 2 4 5" xfId="13574" xr:uid="{D174FA3F-F785-4C35-8FB1-95BE078E18F2}"/>
    <cellStyle name="Heading 1 2 2 4 5 2" xfId="32295" xr:uid="{90E71C49-0E2C-465F-AE97-B9899ADC7F0C}"/>
    <cellStyle name="Heading 1 2 2 4 6" xfId="28033" xr:uid="{9852EC07-4EB2-46AF-ABA4-C88750D9E0C2}"/>
    <cellStyle name="Heading 1 2 2 5" xfId="1659" xr:uid="{C4E7398D-F14B-4313-9F86-47DC0C1BA03B}"/>
    <cellStyle name="Heading 1 2 2 5 2" xfId="7195" xr:uid="{C41149EF-5F60-47C1-A8C3-1FBCE61C6BC2}"/>
    <cellStyle name="Heading 1 2 2 5 2 2" xfId="13086" xr:uid="{138C003D-7445-4FCB-A34C-2CA1BBB729F2}"/>
    <cellStyle name="Heading 1 2 2 5 2 2 2" xfId="22075" xr:uid="{08A028CF-E933-45B3-804D-FB95229BB2FD}"/>
    <cellStyle name="Heading 1 2 2 5 2 2 2 2" xfId="37747" xr:uid="{EF35E8DD-C827-44C9-B45D-1537B596C46B}"/>
    <cellStyle name="Heading 1 2 2 5 2 2 3" xfId="41263" xr:uid="{73347A6A-62A1-4309-A7F9-175F9A480FE5}"/>
    <cellStyle name="Heading 1 2 2 5 2 3" xfId="16184" xr:uid="{E24CD756-97B0-4D1A-8350-E85900E8164A}"/>
    <cellStyle name="Heading 1 2 2 5 2 3 2" xfId="30772" xr:uid="{8382ECDB-C30A-4B87-AC27-4E6FE30ACBBD}"/>
    <cellStyle name="Heading 1 2 2 5 2 4" xfId="32354" xr:uid="{DF2F870F-0525-4773-907F-8A82C613F21F}"/>
    <cellStyle name="Heading 1 2 2 5 3" xfId="12406" xr:uid="{6154AAE9-AB37-4EAD-9B17-1CFC982F5A98}"/>
    <cellStyle name="Heading 1 2 2 5 3 2" xfId="21395" xr:uid="{0370EA50-045E-48C2-BEB0-14DC33D8C6FF}"/>
    <cellStyle name="Heading 1 2 2 5 3 2 2" xfId="35319" xr:uid="{688E5B95-982A-4F40-A27D-BB657D539B70}"/>
    <cellStyle name="Heading 1 2 2 5 3 3" xfId="36695" xr:uid="{F8C0553C-A629-4B11-9E68-592B4DA3EBA6}"/>
    <cellStyle name="Heading 1 2 2 5 4" xfId="4096" xr:uid="{7D6A1772-09E1-44D3-B566-5BD71C4B818F}"/>
    <cellStyle name="Heading 1 2 2 5 4 2" xfId="40278" xr:uid="{5A068762-B9EC-4904-AF6C-5DCD495A77FF}"/>
    <cellStyle name="Heading 1 2 2 5 5" xfId="13598" xr:uid="{B96B1717-12BD-4BAE-BE1C-C8BFF61A902E}"/>
    <cellStyle name="Heading 1 2 2 5 5 2" xfId="26744" xr:uid="{EF368DF1-4C06-4B60-87CE-4A8482D74590}"/>
    <cellStyle name="Heading 1 2 2 5 6" xfId="28255" xr:uid="{0AAB21A7-1064-4957-B37E-7B387AD072FB}"/>
    <cellStyle name="Heading 1 2 2 6" xfId="1959" xr:uid="{E22697A3-0475-418D-9B72-6277FB15D870}"/>
    <cellStyle name="Heading 1 2 2 6 2" xfId="7215" xr:uid="{5DD9E199-CD22-4D04-994F-23202C7CE257}"/>
    <cellStyle name="Heading 1 2 2 6 2 2" xfId="13106" xr:uid="{32A18D33-B096-4E57-9795-731D8C782C0F}"/>
    <cellStyle name="Heading 1 2 2 6 2 2 2" xfId="22095" xr:uid="{53047E64-AC69-4ED4-AF11-020B6F539C6B}"/>
    <cellStyle name="Heading 1 2 2 6 2 2 2 2" xfId="42907" xr:uid="{BD7A17C2-F04E-46C8-A4DA-5D5DDA4667C5}"/>
    <cellStyle name="Heading 1 2 2 6 2 2 3" xfId="28659" xr:uid="{0537917E-C3D3-49CD-82DB-BD2F583D0D38}"/>
    <cellStyle name="Heading 1 2 2 6 2 3" xfId="16204" xr:uid="{F2FC861B-D637-4F80-94CF-0837978EAD10}"/>
    <cellStyle name="Heading 1 2 2 6 2 3 2" xfId="42500" xr:uid="{75F83111-B7F0-4ED7-8528-D94CE7386625}"/>
    <cellStyle name="Heading 1 2 2 6 2 4" xfId="41420" xr:uid="{DDC0EEDB-3B7B-46C6-BE65-983A1C220D9D}"/>
    <cellStyle name="Heading 1 2 2 6 3" xfId="9771" xr:uid="{1723B11D-8B14-4C25-9796-7C76C6A26C7B}"/>
    <cellStyle name="Heading 1 2 2 6 3 2" xfId="18760" xr:uid="{CD61D8CA-DD33-48B8-BE5F-135D639C77B8}"/>
    <cellStyle name="Heading 1 2 2 6 3 2 2" xfId="41361" xr:uid="{9D9A4C7D-F979-4C4F-88DB-5605B5BA9FB0}"/>
    <cellStyle name="Heading 1 2 2 6 3 3" xfId="39962" xr:uid="{61EC39A6-9596-454C-893F-A4E826AE43BD}"/>
    <cellStyle name="Heading 1 2 2 6 4" xfId="4396" xr:uid="{93F094CE-94F3-4309-BAEE-6A886AD79D2E}"/>
    <cellStyle name="Heading 1 2 2 6 4 2" xfId="36316" xr:uid="{3A38AB4D-D9FF-4DB5-AAEC-A715577C7194}"/>
    <cellStyle name="Heading 1 2 2 6 5" xfId="13618" xr:uid="{B51AF9A5-98CE-4A07-98D4-A80FFB7902D4}"/>
    <cellStyle name="Heading 1 2 2 6 5 2" xfId="36849" xr:uid="{33D147B0-8E44-4842-9C42-51535B773BE4}"/>
    <cellStyle name="Heading 1 2 2 6 6" xfId="41302" xr:uid="{31E0421D-F266-46D6-976E-39C7911D382F}"/>
    <cellStyle name="Heading 1 2 2 7" xfId="6604" xr:uid="{BC02B1F4-416E-4220-8E77-37DA29D49996}"/>
    <cellStyle name="Heading 1 2 2 7 2" xfId="12828" xr:uid="{60597406-88A3-4EE7-9A9C-6BFD9924860C}"/>
    <cellStyle name="Heading 1 2 2 7 2 2" xfId="21817" xr:uid="{9174DEE3-57DA-4B92-9688-297F6441B745}"/>
    <cellStyle name="Heading 1 2 2 7 2 2 2" xfId="28476" xr:uid="{4F76078E-AA8A-4F92-B0DF-4994DEFF756D}"/>
    <cellStyle name="Heading 1 2 2 7 2 3" xfId="38605" xr:uid="{A31AA9B2-1F0F-4D6E-ABDD-2A37484567AE}"/>
    <cellStyle name="Heading 1 2 2 7 3" xfId="15593" xr:uid="{70270FE4-C9B4-454E-96DE-E5A704A53B28}"/>
    <cellStyle name="Heading 1 2 2 7 3 2" xfId="39219" xr:uid="{BBAC0ECF-E860-4F87-BD18-E27584F8BE9B}"/>
    <cellStyle name="Heading 1 2 2 7 4" xfId="36737" xr:uid="{149BAD84-C44C-4E0A-B23B-653E49774A11}"/>
    <cellStyle name="Heading 1 2 2 8" xfId="12393" xr:uid="{37A11FAB-89BC-4BC1-A129-6A5DADC1840D}"/>
    <cellStyle name="Heading 1 2 2 8 2" xfId="21382" xr:uid="{C6581017-3D61-4550-91AD-32DFC1E54611}"/>
    <cellStyle name="Heading 1 2 2 8 2 2" xfId="29181" xr:uid="{18F102B7-F14D-4009-AD80-3B631B275617}"/>
    <cellStyle name="Heading 1 2 2 8 3" xfId="42428" xr:uid="{BB9F737B-C186-48D1-80BB-66E1DCEAA1A7}"/>
    <cellStyle name="Heading 1 2 2 9" xfId="2308" xr:uid="{2A3FB09B-9126-4C38-9938-6EAAEB71CCDE}"/>
    <cellStyle name="Heading 1 2 2 9 2" xfId="31799" xr:uid="{BC3F58E2-9AAF-4759-831B-C18F0EB9C463}"/>
    <cellStyle name="Heading 1 2 3" xfId="221" xr:uid="{88A79FAC-6436-4226-A04B-3F12B964AC4A}"/>
    <cellStyle name="Heading 1 2 3 10" xfId="37531" xr:uid="{9DA253CA-8DFE-4EAA-A5BB-379721D3685C}"/>
    <cellStyle name="Heading 1 2 3 2" xfId="570" xr:uid="{53B72480-0197-4CBD-803A-8F236602999F}"/>
    <cellStyle name="Heading 1 2 3 2 2" xfId="7134" xr:uid="{83025E3D-0700-4B2A-950A-FD887F7F4A7F}"/>
    <cellStyle name="Heading 1 2 3 2 2 2" xfId="13025" xr:uid="{DBD9CAAC-070E-4302-B3E8-2F15CD8D5102}"/>
    <cellStyle name="Heading 1 2 3 2 2 2 2" xfId="22014" xr:uid="{6F1D40F7-FA07-4F38-98A3-C6461215C9A9}"/>
    <cellStyle name="Heading 1 2 3 2 2 2 2 2" xfId="27407" xr:uid="{0A55A932-26DD-49C4-9645-B143F9E691F3}"/>
    <cellStyle name="Heading 1 2 3 2 2 2 3" xfId="43130" xr:uid="{AD0BFDC9-88DB-4459-A67D-24226704CCCA}"/>
    <cellStyle name="Heading 1 2 3 2 2 3" xfId="16123" xr:uid="{D24BE865-CDDC-4AE0-9418-6D797C436E02}"/>
    <cellStyle name="Heading 1 2 3 2 2 3 2" xfId="33334" xr:uid="{4D8A9919-0111-4244-9815-B709A2C50DD7}"/>
    <cellStyle name="Heading 1 2 3 2 2 4" xfId="23700" xr:uid="{DE7543C0-B7B3-4AE4-9E7E-55C8FF829EFD}"/>
    <cellStyle name="Heading 1 2 3 2 3" xfId="9779" xr:uid="{7302CA35-F9C5-42FD-AE86-17B0E2BB8413}"/>
    <cellStyle name="Heading 1 2 3 2 3 2" xfId="18768" xr:uid="{6BBFA3B1-2CA4-4EB0-93C4-75EC0569B8EE}"/>
    <cellStyle name="Heading 1 2 3 2 3 2 2" xfId="25347" xr:uid="{9B46EB21-BEE9-43D6-A634-7771CABD660A}"/>
    <cellStyle name="Heading 1 2 3 2 3 3" xfId="34623" xr:uid="{43877610-9BA3-4ACA-9079-BCB3681037C8}"/>
    <cellStyle name="Heading 1 2 3 2 4" xfId="3007" xr:uid="{BBC8E8C6-B75C-4193-B471-A74E977D8307}"/>
    <cellStyle name="Heading 1 2 3 2 4 2" xfId="34106" xr:uid="{19E60780-3BE2-4F35-9743-0C917FADB156}"/>
    <cellStyle name="Heading 1 2 3 2 5" xfId="13537" xr:uid="{BB217196-D35F-4213-AE1B-2C666D69E236}"/>
    <cellStyle name="Heading 1 2 3 2 5 2" xfId="38404" xr:uid="{A90E8C74-9DCF-4290-8BF6-9E799BDD0322}"/>
    <cellStyle name="Heading 1 2 3 2 6" xfId="23378" xr:uid="{164C7B82-4FA3-4213-ADA5-5D337057ADE5}"/>
    <cellStyle name="Heading 1 2 3 3" xfId="915" xr:uid="{4BCDFF4D-235B-4CC0-A3EC-0AF3F29855A9}"/>
    <cellStyle name="Heading 1 2 3 3 2" xfId="7158" xr:uid="{8E8EE302-5C79-4D34-9D6F-ABCF2B90278E}"/>
    <cellStyle name="Heading 1 2 3 3 2 2" xfId="13049" xr:uid="{59A498FD-55CE-4A09-B23D-ECA95D7C4D60}"/>
    <cellStyle name="Heading 1 2 3 3 2 2 2" xfId="22038" xr:uid="{6463855E-85FC-4D43-BD09-75E87BAD7A43}"/>
    <cellStyle name="Heading 1 2 3 3 2 2 2 2" xfId="27592" xr:uid="{5584B610-FFBE-449A-A7D7-0785BE71E237}"/>
    <cellStyle name="Heading 1 2 3 3 2 2 3" xfId="28169" xr:uid="{E39F638B-ED07-4E12-A7E0-D555477AD3E4}"/>
    <cellStyle name="Heading 1 2 3 3 2 3" xfId="16147" xr:uid="{36848711-C5D3-4CC9-9B12-E7D0B7DAF2E9}"/>
    <cellStyle name="Heading 1 2 3 3 2 3 2" xfId="37387" xr:uid="{C56BED11-245E-48F2-AC13-60218B7A4B0B}"/>
    <cellStyle name="Heading 1 2 3 3 2 4" xfId="38553" xr:uid="{5AD6DAE7-B0C8-4D46-BC1B-768E9915119C}"/>
    <cellStyle name="Heading 1 2 3 3 3" xfId="9757" xr:uid="{7327B818-D564-4CD9-A484-BD4BC12853A6}"/>
    <cellStyle name="Heading 1 2 3 3 3 2" xfId="18746" xr:uid="{46C2DEC1-19E6-46F0-92E2-0FC70684FB1C}"/>
    <cellStyle name="Heading 1 2 3 3 3 2 2" xfId="42598" xr:uid="{DC54E71F-8325-48EC-B870-D5F211912281}"/>
    <cellStyle name="Heading 1 2 3 3 3 3" xfId="31150" xr:uid="{C766E036-D2B1-4F58-9550-87C831DF535D}"/>
    <cellStyle name="Heading 1 2 3 3 4" xfId="3352" xr:uid="{75A2ADB3-725D-4028-868B-3C334F7364D2}"/>
    <cellStyle name="Heading 1 2 3 3 4 2" xfId="42654" xr:uid="{E444824D-8005-437A-8D6A-5536FBB6DA33}"/>
    <cellStyle name="Heading 1 2 3 3 5" xfId="13561" xr:uid="{E10E1C60-BE70-4CE0-8502-B0879F0E51D6}"/>
    <cellStyle name="Heading 1 2 3 3 5 2" xfId="40097" xr:uid="{E580F963-4385-4708-B32E-5359A536ED62}"/>
    <cellStyle name="Heading 1 2 3 3 6" xfId="28248" xr:uid="{97DC46BE-5567-4562-8AC1-AF4A7FCC8FE7}"/>
    <cellStyle name="Heading 1 2 3 4" xfId="196" xr:uid="{003DB3B7-59FC-4832-90E4-63F02537CC01}"/>
    <cellStyle name="Heading 1 2 3 4 2" xfId="6872" xr:uid="{18A3B3DA-C3DA-4EE4-B9BA-AB3DB884F3A3}"/>
    <cellStyle name="Heading 1 2 3 4 2 2" xfId="12839" xr:uid="{5571B335-C237-4668-880B-A951DEFFEFB9}"/>
    <cellStyle name="Heading 1 2 3 4 2 2 2" xfId="21828" xr:uid="{D3B17E95-09A3-4491-A044-5499EBEE75DB}"/>
    <cellStyle name="Heading 1 2 3 4 2 2 2 2" xfId="39966" xr:uid="{AC62326D-F283-46CA-B72F-4EE308C034A6}"/>
    <cellStyle name="Heading 1 2 3 4 2 2 3" xfId="36719" xr:uid="{AEA8E427-C4D4-448D-80ED-163D207306F8}"/>
    <cellStyle name="Heading 1 2 3 4 2 3" xfId="15861" xr:uid="{A517CBED-D707-4FE4-B3CF-897151EF309C}"/>
    <cellStyle name="Heading 1 2 3 4 2 3 2" xfId="28529" xr:uid="{CA275C5E-2875-4C57-A6D8-05416665BEDE}"/>
    <cellStyle name="Heading 1 2 3 4 2 4" xfId="30486" xr:uid="{8EB6DFB8-4F9A-40EF-BEA2-016BBA4E4476}"/>
    <cellStyle name="Heading 1 2 3 4 3" xfId="9801" xr:uid="{A4B33521-C95B-4BC8-AA7C-3E86E6213A87}"/>
    <cellStyle name="Heading 1 2 3 4 3 2" xfId="18790" xr:uid="{338F0F82-F6DE-4321-A895-24BF1F01E0A3}"/>
    <cellStyle name="Heading 1 2 3 4 3 2 2" xfId="33087" xr:uid="{A9133CC8-4510-48D1-BDC2-5C8EC66FD92E}"/>
    <cellStyle name="Heading 1 2 3 4 3 3" xfId="41633" xr:uid="{FB31D140-A649-476A-B1E6-9BFA7700E5DC}"/>
    <cellStyle name="Heading 1 2 3 4 4" xfId="2664" xr:uid="{9B270625-1308-4499-AB94-94C45EB42092}"/>
    <cellStyle name="Heading 1 2 3 4 4 2" xfId="43656" xr:uid="{421EE035-850A-4EF9-A3D6-FCCA5A310254}"/>
    <cellStyle name="Heading 1 2 3 4 5" xfId="13485" xr:uid="{658DD405-8E7C-4A49-A4F2-5A66DA10F15B}"/>
    <cellStyle name="Heading 1 2 3 4 5 2" xfId="39229" xr:uid="{6ACAB166-7A3A-4B7B-883C-913035017402}"/>
    <cellStyle name="Heading 1 2 3 4 6" xfId="35548" xr:uid="{626D62A2-9CC0-4DEF-95FC-40A5E2188BE2}"/>
    <cellStyle name="Heading 1 2 3 5" xfId="1647" xr:uid="{619EA171-34E4-47C3-BD37-3A43E91B9EE7}"/>
    <cellStyle name="Heading 1 2 3 5 2" xfId="7192" xr:uid="{7DC01E83-59C0-4FAD-8834-EA21D7AF74CB}"/>
    <cellStyle name="Heading 1 2 3 5 2 2" xfId="13083" xr:uid="{2A68835D-3DA2-4B7F-9A8B-0904C29E77DB}"/>
    <cellStyle name="Heading 1 2 3 5 2 2 2" xfId="22072" xr:uid="{F558CE95-211F-4B3B-88AF-F0500BD268BF}"/>
    <cellStyle name="Heading 1 2 3 5 2 2 2 2" xfId="32184" xr:uid="{28172169-2885-48E4-986F-5E0CF5E4F29B}"/>
    <cellStyle name="Heading 1 2 3 5 2 2 3" xfId="30454" xr:uid="{B009FF11-5852-4CA1-AF5A-3208E0F37597}"/>
    <cellStyle name="Heading 1 2 3 5 2 3" xfId="16181" xr:uid="{14EDBF9D-BF3C-4F86-8064-82F563C9608D}"/>
    <cellStyle name="Heading 1 2 3 5 2 3 2" xfId="26491" xr:uid="{FF5051F5-DA83-490A-A936-B1E7D91E3A4D}"/>
    <cellStyle name="Heading 1 2 3 5 2 4" xfId="35945" xr:uid="{B01F1735-7BDE-42F8-A196-56511E31A839}"/>
    <cellStyle name="Heading 1 2 3 5 3" xfId="9741" xr:uid="{0DFBCD32-AEE2-4865-AD7C-CF463D5129DB}"/>
    <cellStyle name="Heading 1 2 3 5 3 2" xfId="18730" xr:uid="{0B6B250D-0DE7-4E60-A969-BD7D159B875C}"/>
    <cellStyle name="Heading 1 2 3 5 3 2 2" xfId="39528" xr:uid="{3C8571F2-92C1-4386-B5C5-BC0F64825D41}"/>
    <cellStyle name="Heading 1 2 3 5 3 3" xfId="35409" xr:uid="{6A5188B8-160F-4E9C-91D0-2C77B3143099}"/>
    <cellStyle name="Heading 1 2 3 5 4" xfId="4084" xr:uid="{E60D7DBF-9AFE-462E-9DA1-A878E9F620C2}"/>
    <cellStyle name="Heading 1 2 3 5 4 2" xfId="33046" xr:uid="{4FF692DE-B3BC-4D78-AAF7-65ADE0CF6D0F}"/>
    <cellStyle name="Heading 1 2 3 5 5" xfId="13595" xr:uid="{170C9B4A-AC80-4A96-8959-1D9D55B8A9C1}"/>
    <cellStyle name="Heading 1 2 3 5 5 2" xfId="43796" xr:uid="{BE22B036-7DC7-470E-9641-0D96864F25D6}"/>
    <cellStyle name="Heading 1 2 3 5 6" xfId="24843" xr:uid="{21C21AFE-60E2-4DD3-89D1-AD1212AEC389}"/>
    <cellStyle name="Heading 1 2 3 6" xfId="6523" xr:uid="{060FC4BD-639A-48EA-8C79-565FA6086E92}"/>
    <cellStyle name="Heading 1 2 3 6 2" xfId="12815" xr:uid="{ED477139-BACB-4FA9-8A7A-55B387BDA0BD}"/>
    <cellStyle name="Heading 1 2 3 6 2 2" xfId="21804" xr:uid="{A9BF0FA7-CB6E-4264-9F90-041735719243}"/>
    <cellStyle name="Heading 1 2 3 6 2 2 2" xfId="38737" xr:uid="{288DB4F8-6468-4DA3-97EC-9F797832685D}"/>
    <cellStyle name="Heading 1 2 3 6 2 3" xfId="31794" xr:uid="{A4FAEAB2-6358-423E-8670-EE5FB163076E}"/>
    <cellStyle name="Heading 1 2 3 6 3" xfId="15512" xr:uid="{CBFA6C38-FF94-463F-8CE0-6E010FADD8C4}"/>
    <cellStyle name="Heading 1 2 3 6 3 2" xfId="26299" xr:uid="{BAD03AD4-EC2F-4FF4-90F9-524306E81BBF}"/>
    <cellStyle name="Heading 1 2 3 6 4" xfId="43312" xr:uid="{E5F39BC4-F2A4-4084-89EF-DB85B6A97CEA}"/>
    <cellStyle name="Heading 1 2 3 7" xfId="12256" xr:uid="{BB9F0C01-C098-405A-B40C-0499B278723B}"/>
    <cellStyle name="Heading 1 2 3 7 2" xfId="21245" xr:uid="{3CA2AFF0-52B2-405C-AEE4-3C07BEB6515C}"/>
    <cellStyle name="Heading 1 2 3 7 2 2" xfId="27355" xr:uid="{8E7A02E0-F876-482A-BB6F-7420651F6A19}"/>
    <cellStyle name="Heading 1 2 3 7 3" xfId="25098" xr:uid="{40213531-66BD-4B60-B586-E1DF44BEC03B}"/>
    <cellStyle name="Heading 1 2 3 8" xfId="2227" xr:uid="{E29C0B6C-B6F3-49CE-9B05-60FAF7698154}"/>
    <cellStyle name="Heading 1 2 3 8 2" xfId="29569" xr:uid="{66311089-354A-4D65-A396-8C8AD3AA92AF}"/>
    <cellStyle name="Heading 1 2 3 9" xfId="13136" xr:uid="{DB0F7DAA-4B70-46B0-83D7-D8821C6E6DB4}"/>
    <cellStyle name="Heading 1 2 3 9 2" xfId="41412" xr:uid="{5A4AD63B-3D90-4337-AB8E-AC68B1B53C25}"/>
    <cellStyle name="Heading 1 2 4" xfId="204" xr:uid="{D207DE7B-126C-4312-A0EA-62046498FE14}"/>
    <cellStyle name="Heading 1 2 4 2" xfId="6873" xr:uid="{4F05AD0B-7C7F-4CC0-B7ED-2215EFD721C7}"/>
    <cellStyle name="Heading 1 2 4 2 2" xfId="12840" xr:uid="{F5815B59-8EFF-483C-AFFF-BD326377F3D6}"/>
    <cellStyle name="Heading 1 2 4 2 2 2" xfId="21829" xr:uid="{3C91B8F7-3AD6-47BE-BB63-4BA354269BB3}"/>
    <cellStyle name="Heading 1 2 4 2 2 2 2" xfId="26737" xr:uid="{9EEA7E62-8341-46FC-9C56-F5FA768BABC5}"/>
    <cellStyle name="Heading 1 2 4 2 2 3" xfId="35647" xr:uid="{F3D2E214-0B84-4466-A879-7EB5C0E8DE79}"/>
    <cellStyle name="Heading 1 2 4 2 3" xfId="15862" xr:uid="{C0B2D10D-84AB-4610-945E-5FBAED9CB4F2}"/>
    <cellStyle name="Heading 1 2 4 2 3 2" xfId="37553" xr:uid="{5E04BCAC-F44A-4525-947C-AF24590D892C}"/>
    <cellStyle name="Heading 1 2 4 2 4" xfId="39692" xr:uid="{419C6B80-593E-49DC-8E47-C5E1BAC85C96}"/>
    <cellStyle name="Heading 1 2 4 3" xfId="12765" xr:uid="{C0515F51-E73B-46B2-B3AF-B7065985C98C}"/>
    <cellStyle name="Heading 1 2 4 3 2" xfId="21754" xr:uid="{BDA97EC1-9BE2-4C86-ACFE-7B48D7F8BE10}"/>
    <cellStyle name="Heading 1 2 4 3 2 2" xfId="33170" xr:uid="{5F1C4A92-5A9C-4760-9F71-30F212F7BA98}"/>
    <cellStyle name="Heading 1 2 4 3 3" xfId="22749" xr:uid="{0AD21318-B8E8-4A4C-9906-6188BA2C32BE}"/>
    <cellStyle name="Heading 1 2 4 4" xfId="2672" xr:uid="{BA24FEC7-C8CF-4F56-8B63-C7A62EAFA66C}"/>
    <cellStyle name="Heading 1 2 4 4 2" xfId="22592" xr:uid="{6EBDF049-D08E-4585-9D69-819618D9E9A4}"/>
    <cellStyle name="Heading 1 2 4 5" xfId="13486" xr:uid="{29034CC0-9E19-42C0-BA08-A39EC70FA3A3}"/>
    <cellStyle name="Heading 1 2 4 5 2" xfId="31423" xr:uid="{885CB11D-F8B4-4FA2-86F6-DF70472267ED}"/>
    <cellStyle name="Heading 1 2 4 6" xfId="33177" xr:uid="{8AC9D20F-AC2B-4826-B4A1-E3F6585C5E0C}"/>
    <cellStyle name="Heading 1 2 5" xfId="553" xr:uid="{07DDD4EE-7C62-45BE-B5EA-3E5830995765}"/>
    <cellStyle name="Heading 1 2 5 2" xfId="7132" xr:uid="{4EB9676C-15F3-4E3E-AFBB-1D84411CDB21}"/>
    <cellStyle name="Heading 1 2 5 2 2" xfId="13023" xr:uid="{DAD16FC4-17AD-4AA4-A1B0-001928272739}"/>
    <cellStyle name="Heading 1 2 5 2 2 2" xfId="22012" xr:uid="{04491068-1510-4767-9400-CD9C31DB1680}"/>
    <cellStyle name="Heading 1 2 5 2 2 2 2" xfId="28206" xr:uid="{D91EA539-61F0-49D7-9D40-FCEBD8B4365B}"/>
    <cellStyle name="Heading 1 2 5 2 2 3" xfId="25733" xr:uid="{B27B233A-FB3B-4240-A8B5-125C8130E6CD}"/>
    <cellStyle name="Heading 1 2 5 2 3" xfId="16121" xr:uid="{FEC89642-16B4-4573-A1F2-FCFAAB50062C}"/>
    <cellStyle name="Heading 1 2 5 2 3 2" xfId="38612" xr:uid="{E6D4DADA-E0F3-41CB-AD56-5ED9999197D2}"/>
    <cellStyle name="Heading 1 2 5 2 4" xfId="35310" xr:uid="{C4971089-B78F-409D-8415-8193EAB98E09}"/>
    <cellStyle name="Heading 1 2 5 3" xfId="12391" xr:uid="{C39A6C28-8AAE-4F94-A65F-B41813C2BAF1}"/>
    <cellStyle name="Heading 1 2 5 3 2" xfId="21380" xr:uid="{CC85592E-AEB8-4ACA-ABB9-8D4E4F66DFA4}"/>
    <cellStyle name="Heading 1 2 5 3 2 2" xfId="32758" xr:uid="{F8CDD784-A933-4454-AFF5-574912F60368}"/>
    <cellStyle name="Heading 1 2 5 3 3" xfId="25032" xr:uid="{1BE51FE9-A9E1-47BB-90A5-CADAA42269A6}"/>
    <cellStyle name="Heading 1 2 5 4" xfId="2990" xr:uid="{BEDE4020-D5DD-4FE3-BD59-F676715CB29E}"/>
    <cellStyle name="Heading 1 2 5 4 2" xfId="30320" xr:uid="{7AAFEEFD-BE7C-42E8-B9A0-1B69EAAE0C15}"/>
    <cellStyle name="Heading 1 2 5 5" xfId="13535" xr:uid="{B26D06C1-8F9D-413A-ACC5-23DDE32815A7}"/>
    <cellStyle name="Heading 1 2 5 5 2" xfId="42251" xr:uid="{25F60C31-C057-47CE-9CF4-7D52B7C0B51A}"/>
    <cellStyle name="Heading 1 2 5 6" xfId="22217" xr:uid="{04F4B059-4642-437B-BF7E-0C4C1EE96A82}"/>
    <cellStyle name="Heading 1 2 6" xfId="898" xr:uid="{68763924-3EE7-422B-8E62-22DA80CC693D}"/>
    <cellStyle name="Heading 1 2 6 2" xfId="7156" xr:uid="{928E4756-1FF6-4A4F-85AF-80C03653A45F}"/>
    <cellStyle name="Heading 1 2 6 2 2" xfId="13047" xr:uid="{006CCD3A-0AFA-404D-9F5E-81466CF57C75}"/>
    <cellStyle name="Heading 1 2 6 2 2 2" xfId="22036" xr:uid="{0EACD7A5-AC35-4232-927C-BA4510B90818}"/>
    <cellStyle name="Heading 1 2 6 2 2 2 2" xfId="28362" xr:uid="{2049FD5C-7AC6-4E03-95B0-76E3650A096C}"/>
    <cellStyle name="Heading 1 2 6 2 2 3" xfId="31613" xr:uid="{189C4016-DEA3-4487-9F94-73254AC4C309}"/>
    <cellStyle name="Heading 1 2 6 2 3" xfId="16145" xr:uid="{5F922F8B-24B1-4BD6-BC87-3909A729DF43}"/>
    <cellStyle name="Heading 1 2 6 2 3 2" xfId="41233" xr:uid="{B6C126A8-782E-4A5B-8DA8-D4DC02D49ADE}"/>
    <cellStyle name="Heading 1 2 6 2 4" xfId="42400" xr:uid="{7B906891-895E-4D78-8765-156657A986FF}"/>
    <cellStyle name="Heading 1 2 6 3" xfId="9810" xr:uid="{D13A8FFC-7D87-450D-A783-F71C61850977}"/>
    <cellStyle name="Heading 1 2 6 3 2" xfId="18799" xr:uid="{915C200B-6B3E-4FD6-B114-3DEF6B962B31}"/>
    <cellStyle name="Heading 1 2 6 3 2 2" xfId="26789" xr:uid="{7A3F68C5-15F2-4F07-BD0C-20B5808C028C}"/>
    <cellStyle name="Heading 1 2 6 3 3" xfId="40502" xr:uid="{AF1E982E-E003-4B97-882A-98E1736E55E2}"/>
    <cellStyle name="Heading 1 2 6 4" xfId="3335" xr:uid="{F089EC36-1AE6-4B84-8B17-B87A97DC616E}"/>
    <cellStyle name="Heading 1 2 6 4 2" xfId="24157" xr:uid="{3A153789-5D9B-4333-9696-F0B647F70E56}"/>
    <cellStyle name="Heading 1 2 6 5" xfId="13559" xr:uid="{9F45C087-903B-4615-8DCA-72F706410472}"/>
    <cellStyle name="Heading 1 2 6 5 2" xfId="43944" xr:uid="{5A9B8242-4586-46CA-BF31-098509D8DBDC}"/>
    <cellStyle name="Heading 1 2 6 6" xfId="27338" xr:uid="{0F09C2EB-0694-43F9-A847-23F6E4B2370E}"/>
    <cellStyle name="Heading 1 2 7" xfId="182" xr:uid="{BC3FD846-EC3A-4A77-BD50-118B3B2A893A}"/>
    <cellStyle name="Heading 1 2 7 2" xfId="6870" xr:uid="{5128C7B8-9023-49C0-A553-45DD450ABE4D}"/>
    <cellStyle name="Heading 1 2 7 2 2" xfId="12837" xr:uid="{7B7B8C5F-74C6-4C83-8A8A-D9C2AD76EDAB}"/>
    <cellStyle name="Heading 1 2 7 2 2 2" xfId="21826" xr:uid="{08686A15-0BFB-4799-A95E-D7DD823FB074}"/>
    <cellStyle name="Heading 1 2 7 2 2 2 2" xfId="43813" xr:uid="{9ED68127-8FC3-48D8-B358-99C7DC14AAC9}"/>
    <cellStyle name="Heading 1 2 7 2 2 3" xfId="37475" xr:uid="{3869C34D-3A5C-467B-8D8A-E68F85736A03}"/>
    <cellStyle name="Heading 1 2 7 2 3" xfId="15859" xr:uid="{C5BF468F-ECE2-4190-BB48-11D53B45EA62}"/>
    <cellStyle name="Heading 1 2 7 2 3 2" xfId="31990" xr:uid="{A5DE73DB-82CA-4438-A358-463086D3ACE2}"/>
    <cellStyle name="Heading 1 2 7 2 4" xfId="34129" xr:uid="{0CAA6D08-FC70-4CBA-B29C-D2EF9D5041EE}"/>
    <cellStyle name="Heading 1 2 7 3" xfId="12787" xr:uid="{C2AB8928-7DA0-47ED-B348-91314D08D905}"/>
    <cellStyle name="Heading 1 2 7 3 2" xfId="21776" xr:uid="{F462039F-93CB-4409-8E31-8B4727CA0FB6}"/>
    <cellStyle name="Heading 1 2 7 3 2 2" xfId="38367" xr:uid="{67C55B8C-0B49-4BA0-8FBC-19E6BB4713EF}"/>
    <cellStyle name="Heading 1 2 7 3 3" xfId="32801" xr:uid="{87BB0D72-D376-4BB4-82B0-F884A95B8755}"/>
    <cellStyle name="Heading 1 2 7 4" xfId="2650" xr:uid="{FE58FCC5-63EA-42E4-A4AC-9FDFA98B5DFE}"/>
    <cellStyle name="Heading 1 2 7 4 2" xfId="28787" xr:uid="{3193F93D-2263-48E3-9D05-73DEADA90D7A}"/>
    <cellStyle name="Heading 1 2 7 5" xfId="13483" xr:uid="{6F6785D6-FBC4-426A-93AB-8C1DA3F086FF}"/>
    <cellStyle name="Heading 1 2 7 5 2" xfId="43077" xr:uid="{7CDB4E36-0992-4E88-8609-6C7E97DEE03C}"/>
    <cellStyle name="Heading 1 2 7 6" xfId="42362" xr:uid="{DBF1367D-7C0C-46F7-ABC9-D95B67CDD032}"/>
    <cellStyle name="Heading 1 2 8" xfId="1930" xr:uid="{C2DEAF6A-3D6B-4C5D-B44B-6255B8CA7893}"/>
    <cellStyle name="Heading 1 2 8 2" xfId="7210" xr:uid="{E3FC02F4-9257-4CD8-9735-DB6DE955BB28}"/>
    <cellStyle name="Heading 1 2 8 2 2" xfId="13101" xr:uid="{E3A89D9A-7B44-4C28-BF66-8CA8193F1764}"/>
    <cellStyle name="Heading 1 2 8 2 2 2" xfId="22090" xr:uid="{3996C8EC-FE61-4145-8782-189270F1A0B6}"/>
    <cellStyle name="Heading 1 2 8 2 2 2 2" xfId="41794" xr:uid="{4A0F6B32-C6EA-49CA-8310-6CC1CBC16A71}"/>
    <cellStyle name="Heading 1 2 8 2 2 3" xfId="43993" xr:uid="{4665C48C-A13A-4CCE-A2F0-3B096DA64E2A}"/>
    <cellStyle name="Heading 1 2 8 2 3" xfId="16199" xr:uid="{4CE90275-F02D-484A-A43A-D8DAB029CD27}"/>
    <cellStyle name="Heading 1 2 8 2 3 2" xfId="41386" xr:uid="{7768BF0E-07CA-4445-A370-A96F9D031312}"/>
    <cellStyle name="Heading 1 2 8 2 4" xfId="34235" xr:uid="{B30BCAB9-5BD8-458A-BAB6-9B745CFD5A36}"/>
    <cellStyle name="Heading 1 2 8 3" xfId="12327" xr:uid="{141D2E7A-62C3-4F41-B571-502CD94D3FB1}"/>
    <cellStyle name="Heading 1 2 8 3 2" xfId="21316" xr:uid="{8D93B0C6-1EC5-4887-9E48-BA731AC46E6B}"/>
    <cellStyle name="Heading 1 2 8 3 2 2" xfId="42855" xr:uid="{3366BCAE-D925-45D6-8692-00D13B59F3DF}"/>
    <cellStyle name="Heading 1 2 8 3 3" xfId="27936" xr:uid="{B7A7DA32-3C37-487D-AE2B-ADCA0696166D}"/>
    <cellStyle name="Heading 1 2 8 4" xfId="4367" xr:uid="{9E6D8507-774F-45DB-B3D4-BF60C1F5E7CC}"/>
    <cellStyle name="Heading 1 2 8 4 2" xfId="25677" xr:uid="{D86918B2-A2A1-4791-B5A1-1A627272CAD6}"/>
    <cellStyle name="Heading 1 2 8 5" xfId="13613" xr:uid="{804D15BF-1FF6-46CA-A9B5-D70C69863F72}"/>
    <cellStyle name="Heading 1 2 8 5 2" xfId="29888" xr:uid="{46BF18CD-49BA-4907-A273-47256AC2CED7}"/>
    <cellStyle name="Heading 1 2 8 6" xfId="32905" xr:uid="{B9B7B016-4EA9-4661-BA32-601A30C2AC86}"/>
    <cellStyle name="Heading 1 2 9" xfId="6506" xr:uid="{2778A61C-3195-4EFB-A232-617F08E73BCD}"/>
    <cellStyle name="Heading 1 2 9 2" xfId="12813" xr:uid="{86728CF3-0849-4555-8AD0-75AD873F219E}"/>
    <cellStyle name="Heading 1 2 9 2 2" xfId="21802" xr:uid="{AB42065F-A2D1-463C-B28C-E69AAAC179FE}"/>
    <cellStyle name="Heading 1 2 9 2 2 2" xfId="42584" xr:uid="{0AA34EB6-BC7D-4CF3-BD69-9B9312ACA697}"/>
    <cellStyle name="Heading 1 2 9 2 3" xfId="30394" xr:uid="{E826F64F-5D7D-4F39-A63D-EBFE15A765B3}"/>
    <cellStyle name="Heading 1 2 9 3" xfId="15495" xr:uid="{8DE0A034-6470-4E04-B73D-FBA3C5A48D14}"/>
    <cellStyle name="Heading 1 2 9 3 2" xfId="42349" xr:uid="{F9BB9838-2F78-4000-A393-5218F968D861}"/>
    <cellStyle name="Heading 1 2 9 4" xfId="39328" xr:uid="{F1FC4B92-B7FA-45B5-B35D-699C9DF68A9D}"/>
    <cellStyle name="Heading 1 3" xfId="113" xr:uid="{1ABD724B-034D-4981-83AD-C6BD40C28A8C}"/>
    <cellStyle name="Heading 1 3 10" xfId="13182" xr:uid="{066B8337-F2A5-4896-864E-3A8ABF5B777E}"/>
    <cellStyle name="Heading 1 3 10 2" xfId="29112" xr:uid="{628C6125-88DA-409D-8A70-F3E76AA18384}"/>
    <cellStyle name="Heading 1 3 11" xfId="41162" xr:uid="{9B6E4479-CEC3-41B2-A890-D184FD1BB945}"/>
    <cellStyle name="Heading 1 3 2" xfId="267" xr:uid="{11A7C9B9-87F0-4781-8E96-70C303DD4514}"/>
    <cellStyle name="Heading 1 3 2 2" xfId="6918" xr:uid="{F1C149D8-318C-406C-9564-286C0651B159}"/>
    <cellStyle name="Heading 1 3 2 2 2" xfId="12877" xr:uid="{853B1545-B0F8-4C43-8843-4F0A3A3D41A3}"/>
    <cellStyle name="Heading 1 3 2 2 2 2" xfId="21866" xr:uid="{D8C05298-4C12-43B5-85CF-BD9C3FAD9F2E}"/>
    <cellStyle name="Heading 1 3 2 2 2 2 2" xfId="41565" xr:uid="{34396AD9-7BF0-4602-871D-242064F07779}"/>
    <cellStyle name="Heading 1 3 2 2 2 3" xfId="34821" xr:uid="{722584F1-3797-4360-B406-3A103F68392E}"/>
    <cellStyle name="Heading 1 3 2 2 3" xfId="15907" xr:uid="{B2C6E848-EC45-42DE-BA20-6C38BC4E81B2}"/>
    <cellStyle name="Heading 1 3 2 2 3 2" xfId="29215" xr:uid="{70D62C71-D6E2-494F-8645-F9D1B3BE799B}"/>
    <cellStyle name="Heading 1 3 2 2 4" xfId="24055" xr:uid="{427185D1-1D22-48F7-8BEA-9110B13ED369}"/>
    <cellStyle name="Heading 1 3 2 3" xfId="12410" xr:uid="{1D2D81EB-7B80-474E-836D-105AD4ACD592}"/>
    <cellStyle name="Heading 1 3 2 3 2" xfId="21399" xr:uid="{22B8ACAF-F575-4F03-AF5B-59DC7272BBB8}"/>
    <cellStyle name="Heading 1 3 2 3 2 2" xfId="32186" xr:uid="{185B3B0D-CCCF-45D2-B76A-2949C2AE9229}"/>
    <cellStyle name="Heading 1 3 2 3 3" xfId="26371" xr:uid="{8D5053BD-EE78-44A1-BCF3-4A0D716D1DB8}"/>
    <cellStyle name="Heading 1 3 2 4" xfId="2735" xr:uid="{AD33BF2F-1C64-42E9-A285-7DBA30944B9B}"/>
    <cellStyle name="Heading 1 3 2 4 2" xfId="38484" xr:uid="{BFA365C1-E6EB-43A2-8E10-9C792A16C0FE}"/>
    <cellStyle name="Heading 1 3 2 5" xfId="13495" xr:uid="{B696F401-89B0-46D2-9106-B9EB3B96DA59}"/>
    <cellStyle name="Heading 1 3 2 5 2" xfId="24700" xr:uid="{7C66F76A-8384-4606-B30F-9DAF4F2DBD2C}"/>
    <cellStyle name="Heading 1 3 2 6" xfId="29532" xr:uid="{49356537-EC7D-425A-BB5F-7482B9A98493}"/>
    <cellStyle name="Heading 1 3 3" xfId="616" xr:uid="{33D20A99-723B-4D3A-888A-D9EEF3495346}"/>
    <cellStyle name="Heading 1 3 3 2" xfId="7141" xr:uid="{5AAD6392-EFCE-4C77-9951-B28D1511B60C}"/>
    <cellStyle name="Heading 1 3 3 2 2" xfId="13032" xr:uid="{A5A2EC29-D5A6-476C-84B8-3696A4DE924F}"/>
    <cellStyle name="Heading 1 3 3 2 2 2" xfId="22021" xr:uid="{2A26370A-9EE6-454A-8C6D-047445977DE9}"/>
    <cellStyle name="Heading 1 3 3 2 2 2 2" xfId="34471" xr:uid="{3CE8B3DA-28D1-494F-AFDB-F7C4796266A8}"/>
    <cellStyle name="Heading 1 3 3 2 2 3" xfId="27226" xr:uid="{B048600A-A640-42BF-AB11-4D6168959E15}"/>
    <cellStyle name="Heading 1 3 3 2 3" xfId="16130" xr:uid="{A3E9C18D-4BAC-4A9E-AB52-71942CB35DFD}"/>
    <cellStyle name="Heading 1 3 3 2 3 2" xfId="40283" xr:uid="{3A37BAC0-262E-4217-9760-FE6B13E6FB39}"/>
    <cellStyle name="Heading 1 3 3 2 4" xfId="33930" xr:uid="{AB1A087E-A3AD-4824-AFDD-73D2BF5DE0B7}"/>
    <cellStyle name="Heading 1 3 3 3" xfId="12658" xr:uid="{F8913E85-E52A-4ACA-9793-5327DB427D0C}"/>
    <cellStyle name="Heading 1 3 3 3 2" xfId="21647" xr:uid="{B85C819D-2481-443D-AFFD-7CA11764800C}"/>
    <cellStyle name="Heading 1 3 3 3 2 2" xfId="27997" xr:uid="{C23EE241-7EB6-4806-8EC1-74B7C82A6B40}"/>
    <cellStyle name="Heading 1 3 3 3 3" xfId="36396" xr:uid="{E7474B91-892F-4EE7-A7AE-5B64B5E244F2}"/>
    <cellStyle name="Heading 1 3 3 4" xfId="3053" xr:uid="{20517546-65D2-43D8-A82A-3E593B45676D}"/>
    <cellStyle name="Heading 1 3 3 4 2" xfId="27782" xr:uid="{20A28A5B-C422-4CBA-B575-BED3FD035612}"/>
    <cellStyle name="Heading 1 3 3 5" xfId="13544" xr:uid="{68ADED4F-8D28-4067-B915-A1A679C4F6A1}"/>
    <cellStyle name="Heading 1 3 3 5 2" xfId="41120" xr:uid="{8D4E857A-4094-4861-85A4-17C464B6AAF2}"/>
    <cellStyle name="Heading 1 3 3 6" xfId="43285" xr:uid="{E3BCA19F-5A27-4806-84C7-67B53075727A}"/>
    <cellStyle name="Heading 1 3 4" xfId="961" xr:uid="{30BE08ED-1594-4FBB-A611-5E13D0335406}"/>
    <cellStyle name="Heading 1 3 4 2" xfId="7165" xr:uid="{8B7A82EE-FF48-4AD0-A0B0-D3D03EED3EB7}"/>
    <cellStyle name="Heading 1 3 4 2 2" xfId="13056" xr:uid="{D7E532F6-2A64-4CA2-99DF-4212D5F0F430}"/>
    <cellStyle name="Heading 1 3 4 2 2 2" xfId="22045" xr:uid="{8D59EDD1-5D3F-420E-BE97-4C712F06F3C1}"/>
    <cellStyle name="Heading 1 3 4 2 2 2 2" xfId="34489" xr:uid="{275610A3-85EA-4ABE-8C47-C0A2F742BA23}"/>
    <cellStyle name="Heading 1 3 4 2 2 3" xfId="24904" xr:uid="{A701DA79-AB4D-47AD-8A45-053C6E310063}"/>
    <cellStyle name="Heading 1 3 4 2 3" xfId="16154" xr:uid="{458CB6C5-78FC-4255-BC63-0A3FFD3F715E}"/>
    <cellStyle name="Heading 1 3 4 2 3 2" xfId="41482" xr:uid="{D4C4A177-E05B-4AF0-8F8E-2ACD53F0D525}"/>
    <cellStyle name="Heading 1 3 4 2 4" xfId="41269" xr:uid="{3F9475A5-BBBC-4F8E-90D1-826EBF34E93B}"/>
    <cellStyle name="Heading 1 3 4 3" xfId="12408" xr:uid="{B16DC472-979B-47D9-BABC-E9A0DD34151F}"/>
    <cellStyle name="Heading 1 3 4 3 2" xfId="21397" xr:uid="{31FDD1F8-CE12-48DC-BE2B-66F26ECDCA08}"/>
    <cellStyle name="Heading 1 3 4 3 2 2" xfId="22432" xr:uid="{FF34CFDD-EB60-469D-B75B-3383B2B6277A}"/>
    <cellStyle name="Heading 1 3 4 3 3" xfId="22427" xr:uid="{BE5E0D5F-063F-4B0C-AD7E-C7CD96FFEEF5}"/>
    <cellStyle name="Heading 1 3 4 4" xfId="3398" xr:uid="{3D6CB64C-A2CE-48FF-9529-3C65685F438B}"/>
    <cellStyle name="Heading 1 3 4 4 2" xfId="36014" xr:uid="{477061BD-8DC7-4BF3-A97A-9182681D41EE}"/>
    <cellStyle name="Heading 1 3 4 5" xfId="13568" xr:uid="{E98EC313-6B47-4F4A-9E2A-986D565AFC19}"/>
    <cellStyle name="Heading 1 3 4 5 2" xfId="42615" xr:uid="{E7810812-63F0-452D-95CA-A29D7690D753}"/>
    <cellStyle name="Heading 1 3 4 6" xfId="40367" xr:uid="{B00AE709-B7FC-46CF-B460-669EE8CA707F}"/>
    <cellStyle name="Heading 1 3 5" xfId="1625" xr:uid="{72D1C047-FD4E-4554-9AE8-4498C571C89D}"/>
    <cellStyle name="Heading 1 3 5 2" xfId="7186" xr:uid="{6457419D-2973-4CC0-93AD-BF531940BC09}"/>
    <cellStyle name="Heading 1 3 5 2 2" xfId="13077" xr:uid="{026C25B1-9E2C-4E61-8248-6BAAE8B960E9}"/>
    <cellStyle name="Heading 1 3 5 2 2 2" xfId="22066" xr:uid="{DF594471-2942-4111-999B-BFFA0A35F2D1}"/>
    <cellStyle name="Heading 1 3 5 2 2 2 2" xfId="24198" xr:uid="{4F9DDE55-9C31-4B52-BE27-E3548178D507}"/>
    <cellStyle name="Heading 1 3 5 2 2 3" xfId="42394" xr:uid="{AE0CD08A-D1A8-4EDE-A217-EB1CA7E61D68}"/>
    <cellStyle name="Heading 1 3 5 2 3" xfId="16175" xr:uid="{FAAFAC52-14BC-4D42-B601-6E429D1C1626}"/>
    <cellStyle name="Heading 1 3 5 2 3 2" xfId="37535" xr:uid="{18CBB610-558B-4C6C-8A4B-3CD7DCADCD79}"/>
    <cellStyle name="Heading 1 3 5 2 4" xfId="37714" xr:uid="{0896384C-1FA8-4A63-ABC4-AE2017DBCF6D}"/>
    <cellStyle name="Heading 1 3 5 3" xfId="12420" xr:uid="{B95D00E7-B164-426F-B119-D15588292279}"/>
    <cellStyle name="Heading 1 3 5 3 2" xfId="21409" xr:uid="{FBF60703-E84E-4083-996E-B8F07CF9B93F}"/>
    <cellStyle name="Heading 1 3 5 3 2 2" xfId="40464" xr:uid="{0655EE50-0DF7-4AA2-B57A-108ECE013B48}"/>
    <cellStyle name="Heading 1 3 5 3 3" xfId="32181" xr:uid="{FE17EC66-0D8D-47CA-B304-5772D735C456}"/>
    <cellStyle name="Heading 1 3 5 4" xfId="4062" xr:uid="{F985388E-E540-4510-8EAD-D5E37F5F51F6}"/>
    <cellStyle name="Heading 1 3 5 4 2" xfId="28604" xr:uid="{A877FF1C-C60C-4916-89AD-E45A1B79DD94}"/>
    <cellStyle name="Heading 1 3 5 5" xfId="13589" xr:uid="{4816DB44-0978-4797-89F1-8BA7566C9394}"/>
    <cellStyle name="Heading 1 3 5 5 2" xfId="33055" xr:uid="{B49A7B6D-7D13-405A-A362-771E824FF2F6}"/>
    <cellStyle name="Heading 1 3 5 6" xfId="35239" xr:uid="{CD77443A-5F6D-45EA-BBA0-85AE3CE091EA}"/>
    <cellStyle name="Heading 1 3 6" xfId="1778" xr:uid="{804B629E-F602-43B1-8A9C-A18599E760A4}"/>
    <cellStyle name="Heading 1 3 6 2" xfId="7206" xr:uid="{39922BCE-2691-4157-A99E-E784D684A325}"/>
    <cellStyle name="Heading 1 3 6 2 2" xfId="13097" xr:uid="{4EF57EB3-537B-4FC6-A66C-D3B8E4EB78E2}"/>
    <cellStyle name="Heading 1 3 6 2 2 2" xfId="22086" xr:uid="{BA705A94-0E33-4F71-9E9E-1BE690DDF275}"/>
    <cellStyle name="Heading 1 3 6 2 2 2 2" xfId="43793" xr:uid="{3B1D798A-66F5-423E-9B44-979A2BB3E057}"/>
    <cellStyle name="Heading 1 3 6 2 2 3" xfId="30675" xr:uid="{29D82886-BBBB-40A9-A677-20A77494E36E}"/>
    <cellStyle name="Heading 1 3 6 2 3" xfId="16195" xr:uid="{A7693AAB-B190-47D2-8814-61E5A17FDAA3}"/>
    <cellStyle name="Heading 1 3 6 2 3 2" xfId="43613" xr:uid="{F273C9FD-0883-40C8-B8E2-6F9B4D90EE47}"/>
    <cellStyle name="Heading 1 3 6 2 4" xfId="27779" xr:uid="{75B65D41-7E4D-42F4-B7EA-C781D5956D0F}"/>
    <cellStyle name="Heading 1 3 6 3" xfId="12667" xr:uid="{C760ED5C-8136-4C7D-A99E-5D99BE85E764}"/>
    <cellStyle name="Heading 1 3 6 3 2" xfId="21656" xr:uid="{7D1BEE16-EA8F-448F-9E2B-E8D93922BCC8}"/>
    <cellStyle name="Heading 1 3 6 3 2 2" xfId="42117" xr:uid="{141B251D-7A67-4FE6-BE56-0EB1D2F25BC8}"/>
    <cellStyle name="Heading 1 3 6 3 3" xfId="25932" xr:uid="{E19978C1-237C-4993-B45C-57546A96C59F}"/>
    <cellStyle name="Heading 1 3 6 4" xfId="4215" xr:uid="{8A725E37-9954-4E4E-B2CB-53036636750E}"/>
    <cellStyle name="Heading 1 3 6 4 2" xfId="27065" xr:uid="{5571D937-94CC-4250-A6F2-718F024D3585}"/>
    <cellStyle name="Heading 1 3 6 5" xfId="13609" xr:uid="{A80FC0E2-5185-4BEA-B19A-ED84A35370F2}"/>
    <cellStyle name="Heading 1 3 6 5 2" xfId="37981" xr:uid="{171D2457-951C-4062-B469-3EF1A09DA790}"/>
    <cellStyle name="Heading 1 3 6 6" xfId="41012" xr:uid="{E59533F1-5316-4C57-8D9B-DFFFF6D38056}"/>
    <cellStyle name="Heading 1 3 7" xfId="6569" xr:uid="{0899014B-1FD8-40C2-8895-0F873D6C64BC}"/>
    <cellStyle name="Heading 1 3 7 2" xfId="12822" xr:uid="{79D8BCB4-89AE-4570-8447-A3B9CF4D221E}"/>
    <cellStyle name="Heading 1 3 7 2 2" xfId="21811" xr:uid="{BAAF622F-E615-4C3A-90FD-835BB2134CCD}"/>
    <cellStyle name="Heading 1 3 7 2 2 2" xfId="34163" xr:uid="{DC57566F-0D1C-4C34-A19F-B9E67A1A96BB}"/>
    <cellStyle name="Heading 1 3 7 2 3" xfId="23170" xr:uid="{6676B76B-80A0-4FCC-B75F-2CC75411A167}"/>
    <cellStyle name="Heading 1 3 7 3" xfId="15558" xr:uid="{5928A1EC-F7CC-4192-899A-0E5770719CBA}"/>
    <cellStyle name="Heading 1 3 7 3 2" xfId="26738" xr:uid="{5BBA5334-F969-411C-A588-9FC9218D942F}"/>
    <cellStyle name="Heading 1 3 7 4" xfId="36707" xr:uid="{D747ACE4-F08B-4D2A-BEA5-AB452C1CE441}"/>
    <cellStyle name="Heading 1 3 8" xfId="9717" xr:uid="{F07D9A2A-421D-4D7C-AD12-E040F4B9C592}"/>
    <cellStyle name="Heading 1 3 8 2" xfId="18706" xr:uid="{9274786C-CF04-4BE8-80F2-29311268AD1C}"/>
    <cellStyle name="Heading 1 3 8 2 2" xfId="25953" xr:uid="{0168DF0D-9BC7-4B25-BD55-2011EB02D61F}"/>
    <cellStyle name="Heading 1 3 8 3" xfId="43904" xr:uid="{94009098-DF08-4A7F-9F66-CC2CE06E7D17}"/>
    <cellStyle name="Heading 1 3 9" xfId="2273" xr:uid="{2664D335-7620-4893-9BC1-EDFC55CA2F31}"/>
    <cellStyle name="Heading 1 3 9 2" xfId="37069" xr:uid="{C2C835A0-451F-4D4E-B123-77481A385444}"/>
    <cellStyle name="Heading 1 4" xfId="112" xr:uid="{7C8A9775-31D5-44E7-8B2B-641BC16725A6}"/>
    <cellStyle name="Heading 1 4 10" xfId="13181" xr:uid="{A6BBAFFD-965B-45EE-A8A8-03EA037C4155}"/>
    <cellStyle name="Heading 1 4 10 2" xfId="42099" xr:uid="{9373419E-5053-4FC3-B9E4-9F7D741B5401}"/>
    <cellStyle name="Heading 1 4 11" xfId="31753" xr:uid="{CFED61ED-7EC5-4F32-ACBD-592D05E2F75F}"/>
    <cellStyle name="Heading 1 4 12" xfId="47299" xr:uid="{B090AAB9-804F-4408-8E37-2493D3E8F7B0}"/>
    <cellStyle name="Heading 1 4 2" xfId="266" xr:uid="{5296CD7B-B87D-4D8C-B393-F31A64945CFC}"/>
    <cellStyle name="Heading 1 4 2 2" xfId="6917" xr:uid="{8AF7820B-09D3-4433-A557-A12031A4FB28}"/>
    <cellStyle name="Heading 1 4 2 2 2" xfId="12876" xr:uid="{CF0C1C20-B412-4127-9597-A891ED183859}"/>
    <cellStyle name="Heading 1 4 2 2 2 2" xfId="21865" xr:uid="{AAD94123-A6BF-40F7-A1CB-F81FDAE369F5}"/>
    <cellStyle name="Heading 1 4 2 2 2 2 2" xfId="32156" xr:uid="{EFCBD3B2-1646-4F2D-B4B2-66C15C7BA29C}"/>
    <cellStyle name="Heading 1 4 2 2 2 3" xfId="35908" xr:uid="{EE6A0110-4050-45CD-BAF5-CE8D4487DAE6}"/>
    <cellStyle name="Heading 1 4 2 2 3" xfId="15906" xr:uid="{AD5D196B-C483-44C6-824A-A27490C62E28}"/>
    <cellStyle name="Heading 1 4 2 2 3 2" xfId="42202" xr:uid="{98A63458-B6C1-46AB-AD2B-5F139FE2B5FF}"/>
    <cellStyle name="Heading 1 4 2 2 4" xfId="36811" xr:uid="{01EF7A42-A4D2-4035-87F0-BBD020FD5243}"/>
    <cellStyle name="Heading 1 4 2 3" xfId="9755" xr:uid="{D7680D13-FEB9-4B28-8637-6B89B612A5B8}"/>
    <cellStyle name="Heading 1 4 2 3 2" xfId="18744" xr:uid="{A3D3BC05-A6CD-45AD-AE59-2EB7A8F2502E}"/>
    <cellStyle name="Heading 1 4 2 3 2 2" xfId="25202" xr:uid="{8789486C-6617-4E14-9ABE-3A1E72D7FD11}"/>
    <cellStyle name="Heading 1 4 2 3 3" xfId="27615" xr:uid="{85B7CCE3-C180-4838-AC17-E91948DED8E9}"/>
    <cellStyle name="Heading 1 4 2 4" xfId="2734" xr:uid="{AA842D9F-2B1A-4142-9B47-EF66C78E3AF4}"/>
    <cellStyle name="Heading 1 4 2 4 2" xfId="29344" xr:uid="{FC897636-24CE-400C-A514-0DC1761E086F}"/>
    <cellStyle name="Heading 1 4 2 5" xfId="13494" xr:uid="{69106608-FD38-4F1D-89C5-763936F1EA88}"/>
    <cellStyle name="Heading 1 4 2 5 2" xfId="23569" xr:uid="{6B5BB25F-4C3D-4A30-AC2E-B023BD27F87D}"/>
    <cellStyle name="Heading 1 4 2 6" xfId="42519" xr:uid="{BAB2480F-9175-4635-A239-1508E6DE33D3}"/>
    <cellStyle name="Heading 1 4 3" xfId="615" xr:uid="{78F03F8A-07E7-45A6-BF84-1CCF167718DD}"/>
    <cellStyle name="Heading 1 4 3 2" xfId="7140" xr:uid="{E7989C82-F4D3-4B5F-BCE5-D03BE5BA55DE}"/>
    <cellStyle name="Heading 1 4 3 2 2" xfId="13031" xr:uid="{BA36DB12-4C34-436C-B4CB-CF31ACE9F30E}"/>
    <cellStyle name="Heading 1 4 3 2 2 2" xfId="22020" xr:uid="{A2AF5765-1B09-4C9C-B18E-67B9A122BFB0}"/>
    <cellStyle name="Heading 1 4 3 2 2 2 2" xfId="26485" xr:uid="{E68FCB2E-FF92-41C0-9916-EE8F58F5BC65}"/>
    <cellStyle name="Heading 1 4 3 2 2 3" xfId="37039" xr:uid="{3D2A8380-CF06-4705-8EBA-97D435272B92}"/>
    <cellStyle name="Heading 1 4 3 2 3" xfId="16129" xr:uid="{3DE61B10-7AA2-4DF9-89C5-D0DF7DED3522}"/>
    <cellStyle name="Heading 1 4 3 2 3 2" xfId="30874" xr:uid="{58EA714D-E6CB-412C-9ECE-46CB78BEB3EE}"/>
    <cellStyle name="Heading 1 4 3 2 4" xfId="25943" xr:uid="{0D60AB46-82D1-42DD-A900-3B7A9527E0E3}"/>
    <cellStyle name="Heading 1 4 3 3" xfId="9836" xr:uid="{154440C6-8300-4CB9-8C87-05D531EB35E8}"/>
    <cellStyle name="Heading 1 4 3 3 2" xfId="18825" xr:uid="{E8B0BF4E-0DF2-4A1F-98D8-B62352ADF97D}"/>
    <cellStyle name="Heading 1 4 3 3 2 2" xfId="28921" xr:uid="{3DED401C-01E7-4509-91A4-C5AC1B853D7F}"/>
    <cellStyle name="Heading 1 4 3 3 3" xfId="32258" xr:uid="{450CFEAD-B9C2-4BF0-9AB0-EF058E867639}"/>
    <cellStyle name="Heading 1 4 3 4" xfId="3052" xr:uid="{72E05EC6-30BC-458B-B143-797ABF9FFEE7}"/>
    <cellStyle name="Heading 1 4 3 4 2" xfId="40635" xr:uid="{0446A3CC-681A-473B-99F2-4C3C9C03584F}"/>
    <cellStyle name="Heading 1 4 3 5" xfId="13543" xr:uid="{1A83C83A-A3F5-4BD8-AA3B-CD2C43AD1145}"/>
    <cellStyle name="Heading 1 4 3 5 2" xfId="31711" xr:uid="{436EADB6-3A81-4CBD-8441-B596A1E6AEE1}"/>
    <cellStyle name="Heading 1 4 3 6" xfId="33875" xr:uid="{F4213B86-EB7D-4BDB-9194-4108F0D8EB4A}"/>
    <cellStyle name="Heading 1 4 4" xfId="960" xr:uid="{3E6400EC-B27C-45A0-9E35-E7D801CBF539}"/>
    <cellStyle name="Heading 1 4 4 2" xfId="7164" xr:uid="{0D0EFC58-455C-4D1D-AFB0-A6E9D0CAD0B3}"/>
    <cellStyle name="Heading 1 4 4 2 2" xfId="13055" xr:uid="{389291E4-032A-4926-9B5B-EED67D3B485C}"/>
    <cellStyle name="Heading 1 4 4 2 2 2" xfId="22044" xr:uid="{C88252F3-A08E-4F20-9360-8C3155079FEC}"/>
    <cellStyle name="Heading 1 4 4 2 2 2 2" xfId="26503" xr:uid="{FDF6FC97-816E-4015-A3ED-C43765A0F2B5}"/>
    <cellStyle name="Heading 1 4 4 2 2 3" xfId="23773" xr:uid="{618AC4C1-35B8-4493-8139-D3F0DF97D48D}"/>
    <cellStyle name="Heading 1 4 4 2 3" xfId="16153" xr:uid="{3C7B124A-5CA2-4F27-B3D2-652281CEDE6E}"/>
    <cellStyle name="Heading 1 4 4 2 3 2" xfId="32073" xr:uid="{EA9EF674-B11E-4F65-9D50-1B5E5A1A466F}"/>
    <cellStyle name="Heading 1 4 4 2 4" xfId="31860" xr:uid="{4C818379-C306-44B7-891B-FFE5A2887BA7}"/>
    <cellStyle name="Heading 1 4 4 3" xfId="9754" xr:uid="{1D1F3D84-B0A7-45C1-9B3D-9AC4616396F5}"/>
    <cellStyle name="Heading 1 4 4 3 2" xfId="18743" xr:uid="{D677BB9D-869C-4D5A-883C-4EF268BF9F07}"/>
    <cellStyle name="Heading 1 4 4 3 2 2" xfId="37640" xr:uid="{A87E7077-4BE9-47D4-BEE6-20632D8EE2E7}"/>
    <cellStyle name="Heading 1 4 4 3 3" xfId="38906" xr:uid="{11F5F354-B5DA-4DE0-9E93-978F2EF13296}"/>
    <cellStyle name="Heading 1 4 4 4" xfId="3397" xr:uid="{61B412CF-39EB-4C6E-A57C-7B5C74078C14}"/>
    <cellStyle name="Heading 1 4 4 4 2" xfId="27007" xr:uid="{BD52F5AF-8D75-4DE2-AEC8-C63C10D9462A}"/>
    <cellStyle name="Heading 1 4 4 5" xfId="13567" xr:uid="{832D78BD-9D8A-4C99-BB1C-A5B6287C895C}"/>
    <cellStyle name="Heading 1 4 4 5 2" xfId="33205" xr:uid="{B15D7089-0869-41F5-92E9-8FEA156A9540}"/>
    <cellStyle name="Heading 1 4 4 6" xfId="30958" xr:uid="{CC29B08E-D184-4FBC-B551-9F45834E2B4B}"/>
    <cellStyle name="Heading 1 4 5" xfId="1624" xr:uid="{77B12170-65FB-4B3D-9BC3-D356368368AC}"/>
    <cellStyle name="Heading 1 4 5 2" xfId="7185" xr:uid="{2493434C-2974-42AC-ADD9-A1F46C9DC4F6}"/>
    <cellStyle name="Heading 1 4 5 2 2" xfId="13076" xr:uid="{CC53B7A3-2195-43DA-9040-8DF6A756D991}"/>
    <cellStyle name="Heading 1 4 5 2 2 2" xfId="22065" xr:uid="{16EE0298-2847-4B25-A472-8B22C51E2D14}"/>
    <cellStyle name="Heading 1 4 5 2 2 2 2" xfId="22430" xr:uid="{942D579E-FDE3-4D07-9605-F4442882B719}"/>
    <cellStyle name="Heading 1 4 5 2 2 3" xfId="32984" xr:uid="{B6342BA6-FAB3-4BD6-9EF3-B55225ECFEA6}"/>
    <cellStyle name="Heading 1 4 5 2 3" xfId="16174" xr:uid="{5907B87D-D8BF-488E-8557-B3428E08D0F4}"/>
    <cellStyle name="Heading 1 4 5 2 3 2" xfId="28511" xr:uid="{54439F53-D862-406B-AD4B-D926CC6E62A9}"/>
    <cellStyle name="Heading 1 4 5 2 4" xfId="28666" xr:uid="{3F815DAD-7030-44ED-AA80-31A28FB046EB}"/>
    <cellStyle name="Heading 1 4 5 3" xfId="9758" xr:uid="{BDC7A70F-BC9B-4548-918F-67C9DE408B94}"/>
    <cellStyle name="Heading 1 4 5 3 2" xfId="18747" xr:uid="{06FD3DF1-E167-4D19-A881-3B5B7A19C09E}"/>
    <cellStyle name="Heading 1 4 5 3 2 2" xfId="29608" xr:uid="{78598609-3E09-43A5-BEFF-95DBEEFD6F53}"/>
    <cellStyle name="Heading 1 4 5 3 3" xfId="40559" xr:uid="{DDC3B9AF-6167-4D01-A4C7-CAA540D4AE31}"/>
    <cellStyle name="Heading 1 4 5 4" xfId="4061" xr:uid="{21E7A4C8-2D19-4EBD-892F-39EEF475D983}"/>
    <cellStyle name="Heading 1 4 5 4 2" xfId="41481" xr:uid="{D903560F-F948-47CB-95FB-85E67B9C3293}"/>
    <cellStyle name="Heading 1 4 5 5" xfId="13588" xr:uid="{4B2A2D69-9896-4D91-9AD3-6F4E7995B834}"/>
    <cellStyle name="Heading 1 4 5 5 2" xfId="25069" xr:uid="{8815A712-85A1-4D93-B7E4-BA50EDD92148}"/>
    <cellStyle name="Heading 1 4 5 6" xfId="36311" xr:uid="{B6A91BCD-F702-4A0E-938A-6A05F2658D68}"/>
    <cellStyle name="Heading 1 4 6" xfId="1835" xr:uid="{653B07A9-3D4B-456B-808D-4653F4C0502B}"/>
    <cellStyle name="Heading 1 4 6 2" xfId="7208" xr:uid="{B1C9D06E-1EFE-448B-B148-BFE78FC433FB}"/>
    <cellStyle name="Heading 1 4 6 2 2" xfId="13099" xr:uid="{0DC02B9B-AE97-4575-9D2A-04AFDAD7C033}"/>
    <cellStyle name="Heading 1 4 6 2 2 2" xfId="22088" xr:uid="{61046210-92E7-4CEA-9733-326D4BCC30EC}"/>
    <cellStyle name="Heading 1 4 6 2 2 2 2" xfId="39946" xr:uid="{79667B61-AA58-45BB-A51C-7144F7768F3A}"/>
    <cellStyle name="Heading 1 4 6 2 2 3" xfId="26597" xr:uid="{B786C64D-9A20-425F-BC93-9D07BF3837BA}"/>
    <cellStyle name="Heading 1 4 6 2 3" xfId="16197" xr:uid="{7135C75B-646C-4ACE-83DB-32D08F0779BE}"/>
    <cellStyle name="Heading 1 4 6 2 3 2" xfId="39766" xr:uid="{F728C929-13C3-4831-9C5B-8B521FBF2477}"/>
    <cellStyle name="Heading 1 4 6 2 4" xfId="24024" xr:uid="{26E7A1DB-855C-4933-B444-93DBF31495B7}"/>
    <cellStyle name="Heading 1 4 6 3" xfId="11990" xr:uid="{480F5A79-6F4E-407C-9CC4-DD9A814A1EAC}"/>
    <cellStyle name="Heading 1 4 6 3 2" xfId="20979" xr:uid="{6637E940-ED3B-46B8-8637-F7DB9154DABF}"/>
    <cellStyle name="Heading 1 4 6 3 2 2" xfId="40472" xr:uid="{0CF2040C-D0BA-498E-808B-485F438CDD46}"/>
    <cellStyle name="Heading 1 4 6 3 3" xfId="32203" xr:uid="{9D78EE19-F8D0-48FF-950D-FC94298ED7F8}"/>
    <cellStyle name="Heading 1 4 6 4" xfId="4272" xr:uid="{60E7ACCE-B1D8-437D-B86C-9E4C23D6E3C0}"/>
    <cellStyle name="Heading 1 4 6 4 2" xfId="27477" xr:uid="{AD681514-8CA3-49C4-A7E3-16CF6E0294AA}"/>
    <cellStyle name="Heading 1 4 6 5" xfId="13611" xr:uid="{A4D82980-92AC-4AF4-A913-6120BFAAC781}"/>
    <cellStyle name="Heading 1 4 6 5 2" xfId="33530" xr:uid="{A4F52AE6-730C-47C9-AD68-B75D785047D8}"/>
    <cellStyle name="Heading 1 4 6 6" xfId="41543" xr:uid="{1150E3DE-C321-4F04-9DC1-58904D366E56}"/>
    <cellStyle name="Heading 1 4 7" xfId="6568" xr:uid="{DA3EAD73-66B4-4993-AC8D-82CE25578030}"/>
    <cellStyle name="Heading 1 4 7 2" xfId="12821" xr:uid="{89FF4078-22AD-4DE7-9668-1127FF1C2209}"/>
    <cellStyle name="Heading 1 4 7 2 2" xfId="21810" xr:uid="{5F166C47-1573-4D5A-A581-F6A3ABFE75C0}"/>
    <cellStyle name="Heading 1 4 7 2 2 2" xfId="26176" xr:uid="{699E9388-7253-4BC8-AE66-B881726584D8}"/>
    <cellStyle name="Heading 1 4 7 2 3" xfId="35514" xr:uid="{0C555E6F-A772-4555-BD16-1AE6ED380A6C}"/>
    <cellStyle name="Heading 1 4 7 3" xfId="15557" xr:uid="{C1250E87-7EA9-4D07-A93E-A870AE2CAA6C}"/>
    <cellStyle name="Heading 1 4 7 3 2" xfId="39980" xr:uid="{A47E9441-DB33-46F9-AE60-2FAD4C77DB4E}"/>
    <cellStyle name="Heading 1 4 7 4" xfId="27701" xr:uid="{6CC28BA2-EE5E-4EC7-A9CB-4A670592A073}"/>
    <cellStyle name="Heading 1 4 8" xfId="12405" xr:uid="{8901723A-8020-4C05-89FF-3400E19731B1}"/>
    <cellStyle name="Heading 1 4 8 2" xfId="21394" xr:uid="{982C01F0-8CE4-4645-A656-011424226371}"/>
    <cellStyle name="Heading 1 4 8 2 2" xfId="36391" xr:uid="{81AD5525-56B6-4042-BDFF-DE943806ABD2}"/>
    <cellStyle name="Heading 1 4 8 3" xfId="27689" xr:uid="{87D4F98B-7545-4CE0-9EA9-124FD7979B9E}"/>
    <cellStyle name="Heading 1 4 9" xfId="2272" xr:uid="{24AB44C3-C0DB-4476-9737-7641E1E59CF7}"/>
    <cellStyle name="Heading 1 4 9 2" xfId="28062" xr:uid="{668F4A37-DFA6-451B-B054-292F55F3BFCF}"/>
    <cellStyle name="Heading 1 5" xfId="126" xr:uid="{0E9B6515-1E06-441C-A730-9893D1188221}"/>
    <cellStyle name="Heading 1 5 10" xfId="13195" xr:uid="{AF231F39-7DAB-4D96-B8FB-CDFD368DA429}"/>
    <cellStyle name="Heading 1 5 10 2" xfId="35250" xr:uid="{CDCBE524-B081-4D1B-8DC5-596AE58AF8D9}"/>
    <cellStyle name="Heading 1 5 11" xfId="26067" xr:uid="{BE566290-C2AB-4FF4-9ED7-E3A2C9FE4635}"/>
    <cellStyle name="Heading 1 5 12" xfId="45847" xr:uid="{AC283E43-6212-43A5-BAC0-7C363B99EAF0}"/>
    <cellStyle name="Heading 1 5 2" xfId="280" xr:uid="{2773DA67-D0E9-424C-8C42-9F23C77F50EA}"/>
    <cellStyle name="Heading 1 5 2 2" xfId="6928" xr:uid="{BC8B11E2-BE24-430B-8FFE-5604F69C662C}"/>
    <cellStyle name="Heading 1 5 2 2 2" xfId="12885" xr:uid="{C43CA402-7997-4E99-AE7F-40D7EDF40076}"/>
    <cellStyle name="Heading 1 5 2 2 2 2" xfId="21874" xr:uid="{BC3F6366-93E3-4B22-8AAD-A17DBFEE5A35}"/>
    <cellStyle name="Heading 1 5 2 2 2 2 2" xfId="31052" xr:uid="{99F6D6CD-5D4D-4525-ABD8-46663E0C672A}"/>
    <cellStyle name="Heading 1 5 2 2 2 3" xfId="25573" xr:uid="{3F5F8576-A156-4F04-B5BE-D42D7AE0BBE1}"/>
    <cellStyle name="Heading 1 5 2 2 3" xfId="15917" xr:uid="{84EF8AC6-B78C-425D-A972-7D8A9FFF13E0}"/>
    <cellStyle name="Heading 1 5 2 2 3 2" xfId="37225" xr:uid="{50E0FE86-7114-4B75-B98D-9B0164E10A8C}"/>
    <cellStyle name="Heading 1 5 2 2 4" xfId="22512" xr:uid="{ECD107E3-8C8F-496A-AD30-3DB774257A82}"/>
    <cellStyle name="Heading 1 5 2 3" xfId="9731" xr:uid="{6CCD1A13-2022-42D1-AFD5-F6BB632101ED}"/>
    <cellStyle name="Heading 1 5 2 3 2" xfId="18720" xr:uid="{5876BE52-3B5C-4678-B75E-8F880A03752A}"/>
    <cellStyle name="Heading 1 5 2 3 2 2" xfId="23735" xr:uid="{DBE4FDA6-CD8B-42ED-B7EE-19B239BC488F}"/>
    <cellStyle name="Heading 1 5 2 3 3" xfId="41670" xr:uid="{A16B49C5-DC44-4BC1-9F52-F4D4B7F2D845}"/>
    <cellStyle name="Heading 1 5 2 4" xfId="2748" xr:uid="{12FDDFEF-6681-4412-A681-2D7131AC13D2}"/>
    <cellStyle name="Heading 1 5 2 4 2" xfId="23167" xr:uid="{A9187D2E-B53C-4B72-B90E-0D22BF375C5A}"/>
    <cellStyle name="Heading 1 5 2 5" xfId="13499" xr:uid="{3FB9D934-BE60-438E-ADD9-46B386588265}"/>
    <cellStyle name="Heading 1 5 2 5 2" xfId="38249" xr:uid="{56F0A211-C8E0-4503-9173-1BA4E0000A1E}"/>
    <cellStyle name="Heading 1 5 2 6" xfId="23352" xr:uid="{B5B36B65-206C-4CCE-9189-654628FFF4AE}"/>
    <cellStyle name="Heading 1 5 3" xfId="629" xr:uid="{EA74072A-692E-43F6-8779-94B09F0B6BF1}"/>
    <cellStyle name="Heading 1 5 3 2" xfId="7145" xr:uid="{F538A6D7-562F-409F-A0D8-763F37DFEDD0}"/>
    <cellStyle name="Heading 1 5 3 2 2" xfId="13036" xr:uid="{77E793F7-F28F-4347-A572-3DB61BA3DD70}"/>
    <cellStyle name="Heading 1 5 3 2 2 2" xfId="22025" xr:uid="{C8A638BE-7D87-48E1-B2C0-BFB7AB1E552B}"/>
    <cellStyle name="Heading 1 5 3 2 2 2 2" xfId="32936" xr:uid="{9E05D9E0-096F-486C-A15C-7DB2D60C3071}"/>
    <cellStyle name="Heading 1 5 3 2 2 3" xfId="23626" xr:uid="{95609257-81E8-4C39-A8C8-4B223DD0E7D5}"/>
    <cellStyle name="Heading 1 5 3 2 3" xfId="16134" xr:uid="{13568407-C6EF-4448-BFE0-F11280FA9981}"/>
    <cellStyle name="Heading 1 5 3 2 3 2" xfId="24968" xr:uid="{EAE9DD58-E334-4EC8-A826-DC4A7BBF3503}"/>
    <cellStyle name="Heading 1 5 3 2 4" xfId="31687" xr:uid="{9E760EA9-F224-4B6F-BE5A-7CEBB886E6A0}"/>
    <cellStyle name="Heading 1 5 3 3" xfId="12619" xr:uid="{42421FC7-2F56-4D85-8ADB-0453CADDD151}"/>
    <cellStyle name="Heading 1 5 3 3 2" xfId="21608" xr:uid="{4A202823-25B6-47B8-8203-AEEF44925B59}"/>
    <cellStyle name="Heading 1 5 3 3 2 2" xfId="40591" xr:uid="{1D7C68A4-250C-4574-AA08-79F78CDD0A16}"/>
    <cellStyle name="Heading 1 5 3 3 3" xfId="27098" xr:uid="{60AF2636-5D8B-41CA-8AC5-005FA6749D02}"/>
    <cellStyle name="Heading 1 5 3 4" xfId="3066" xr:uid="{28483DE1-1799-47FD-84D2-7185460B3B4F}"/>
    <cellStyle name="Heading 1 5 3 4 2" xfId="23318" xr:uid="{53C01D31-9867-4A91-AA58-483D467A64C5}"/>
    <cellStyle name="Heading 1 5 3 5" xfId="13548" xr:uid="{41ADA792-EFB6-4A99-88F6-462443DD4A87}"/>
    <cellStyle name="Heading 1 5 3 5 2" xfId="36492" xr:uid="{FF3EE76D-4547-4126-8073-0306A7D2A0A3}"/>
    <cellStyle name="Heading 1 5 3 6" xfId="32881" xr:uid="{748147BE-E2BD-4F6A-86A8-6373C501C229}"/>
    <cellStyle name="Heading 1 5 4" xfId="974" xr:uid="{DFC1C5A8-FDA9-40FB-AE24-010AD8248FC3}"/>
    <cellStyle name="Heading 1 5 4 2" xfId="7169" xr:uid="{F5EDA30D-C4D4-4C43-8968-831BEDBB66AB}"/>
    <cellStyle name="Heading 1 5 4 2 2" xfId="13060" xr:uid="{16F8603E-125E-48F3-8BEB-9AC8727913DC}"/>
    <cellStyle name="Heading 1 5 4 2 2 2" xfId="22049" xr:uid="{0793BF4F-C13C-4391-A4BE-2A293A1F571A}"/>
    <cellStyle name="Heading 1 5 4 2 2 2 2" xfId="33021" xr:uid="{02C98DF6-4733-4FE6-B5F5-48B685CE26DA}"/>
    <cellStyle name="Heading 1 5 4 2 2 3" xfId="38453" xr:uid="{C89879D4-D947-420E-B094-251BAD3EC526}"/>
    <cellStyle name="Heading 1 5 4 2 3" xfId="16158" xr:uid="{E615FCA7-068D-4C51-A083-4FEA51F637B8}"/>
    <cellStyle name="Heading 1 5 4 2 3 2" xfId="33184" xr:uid="{FBFF76D5-E1D3-4A69-9E05-5DC567CB4D8F}"/>
    <cellStyle name="Heading 1 5 4 2 4" xfId="36662" xr:uid="{8D7E4D19-035A-4031-8D51-589AFB4AB2DA}"/>
    <cellStyle name="Heading 1 5 4 3" xfId="12288" xr:uid="{C13A82DB-6E74-449C-89B0-52D88AFEE947}"/>
    <cellStyle name="Heading 1 5 4 3 2" xfId="21277" xr:uid="{B60CFDFE-6DA6-44A8-B41C-714DEBAB4C54}"/>
    <cellStyle name="Heading 1 5 4 3 2 2" xfId="30439" xr:uid="{439421AA-CACF-48D5-B844-89CB1352B39D}"/>
    <cellStyle name="Heading 1 5 4 3 3" xfId="34379" xr:uid="{BA3E815F-F806-45DD-9BBF-04147706985C}"/>
    <cellStyle name="Heading 1 5 4 4" xfId="3411" xr:uid="{83969532-C61F-4A3E-B45D-BCBC8082E785}"/>
    <cellStyle name="Heading 1 5 4 4 2" xfId="39231" xr:uid="{E6CEB1D1-C046-4E17-B808-B5256E6EF99A}"/>
    <cellStyle name="Heading 1 5 4 5" xfId="13572" xr:uid="{7C5BAA1E-0266-4289-BD6E-E4DCBACCC3BE}"/>
    <cellStyle name="Heading 1 5 4 5 2" xfId="23177" xr:uid="{76DB8085-3AE0-4230-90EF-BC5CA9AD3C04}"/>
    <cellStyle name="Heading 1 5 4 6" xfId="39153" xr:uid="{51EBE690-823D-4469-A683-ADEC6B4608FF}"/>
    <cellStyle name="Heading 1 5 5" xfId="1637" xr:uid="{78266042-BFDA-4161-AC88-0DAA6A6443EF}"/>
    <cellStyle name="Heading 1 5 5 2" xfId="7190" xr:uid="{6B3CA416-95EB-41BA-B58E-4A47E395C458}"/>
    <cellStyle name="Heading 1 5 5 2 2" xfId="13081" xr:uid="{6172877F-D063-45A4-BF25-28E3033C51EB}"/>
    <cellStyle name="Heading 1 5 5 2 2 2" xfId="22070" xr:uid="{C8FAB751-8CE1-4633-93C9-F1C29C2953DA}"/>
    <cellStyle name="Heading 1 5 5 2 2 2 2" xfId="30713" xr:uid="{1E64E9A1-3067-4351-BC9C-61CFDE68BD2E}"/>
    <cellStyle name="Heading 1 5 5 2 2 3" xfId="34097" xr:uid="{3E44F3CB-B8DA-4102-B7C4-6C2FAA84009F}"/>
    <cellStyle name="Heading 1 5 5 2 3" xfId="16179" xr:uid="{C717C216-4B11-4D85-94F0-8E8596A1C3C5}"/>
    <cellStyle name="Heading 1 5 5 2 3 2" xfId="29508" xr:uid="{01A05880-D4E3-4E17-A690-83B32C1E9631}"/>
    <cellStyle name="Heading 1 5 5 2 4" xfId="29668" xr:uid="{180ABB4E-261C-4FD1-A053-85D531F4F532}"/>
    <cellStyle name="Heading 1 5 5 3" xfId="12386" xr:uid="{2FA9671D-6489-486D-B0CE-043553B6A0E9}"/>
    <cellStyle name="Heading 1 5 5 3 2" xfId="21375" xr:uid="{04C082E7-5ECB-4931-88AB-6F973CA19DC5}"/>
    <cellStyle name="Heading 1 5 5 3 2 2" xfId="36253" xr:uid="{CF09A90D-F28A-4C58-AF3C-070572F0C891}"/>
    <cellStyle name="Heading 1 5 5 3 3" xfId="27589" xr:uid="{B3F39989-5C21-4521-9978-DC9AAE89D540}"/>
    <cellStyle name="Heading 1 5 5 4" xfId="4074" xr:uid="{1944FFA6-8E88-4678-A9D0-4DBE0C54B884}"/>
    <cellStyle name="Heading 1 5 5 4 2" xfId="26172" xr:uid="{51497C0A-7C61-4D4B-8D39-DC1217556075}"/>
    <cellStyle name="Heading 1 5 5 5" xfId="13593" xr:uid="{A601B132-7A18-4DA3-8AB9-BFF5CD5AA1FB}"/>
    <cellStyle name="Heading 1 5 5 5 2" xfId="26400" xr:uid="{D1E4F297-1E14-4FB9-9BF1-AFAFD2D5B597}"/>
    <cellStyle name="Heading 1 5 5 6" xfId="39578" xr:uid="{FC838297-6BCA-4D1A-8DCC-41C06A6DB46E}"/>
    <cellStyle name="Heading 1 5 6" xfId="1937" xr:uid="{54B85DFB-D997-4A61-80DC-3083F5B4CC3F}"/>
    <cellStyle name="Heading 1 5 6 2" xfId="7213" xr:uid="{1ED8C4D4-0C37-4EB0-B8DB-510B893AF2CF}"/>
    <cellStyle name="Heading 1 5 6 2 2" xfId="13104" xr:uid="{CF2F5942-EA2A-4A1F-B4C1-7295D24E2C28}"/>
    <cellStyle name="Heading 1 5 6 2 2 2" xfId="22093" xr:uid="{D1EB2E57-CD3E-4065-9871-4E204E5FB430}"/>
    <cellStyle name="Heading 1 5 6 2 2 2 2" xfId="25511" xr:uid="{30635AA8-09DC-4FA4-93F3-DE235FFE99E2}"/>
    <cellStyle name="Heading 1 5 6 2 2 3" xfId="32144" xr:uid="{D98A7A41-17A3-4221-BC7E-8CFEBE2A702F}"/>
    <cellStyle name="Heading 1 5 6 2 3" xfId="16202" xr:uid="{74AB356E-3796-4F3B-8922-A484A404BC0B}"/>
    <cellStyle name="Heading 1 5 6 2 3 2" xfId="25104" xr:uid="{44844B29-2E9F-40CC-9B1E-34B78A10247B}"/>
    <cellStyle name="Heading 1 5 6 2 4" xfId="39798" xr:uid="{38B14912-5C01-4885-9347-2A492FEB7D3D}"/>
    <cellStyle name="Heading 1 5 6 3" xfId="12527" xr:uid="{0D7CC265-6545-4E76-8F3E-3B99887790A7}"/>
    <cellStyle name="Heading 1 5 6 3 2" xfId="21516" xr:uid="{CA5C95C8-4591-4564-BFE7-DB3348802C8E}"/>
    <cellStyle name="Heading 1 5 6 3 2 2" xfId="37092" xr:uid="{0F12CB68-891E-4CA9-9DAF-32FDE69B1B5D}"/>
    <cellStyle name="Heading 1 5 6 3 3" xfId="37267" xr:uid="{9AE4D9E4-0291-4321-8847-82DE1F5847A9}"/>
    <cellStyle name="Heading 1 5 6 4" xfId="4374" xr:uid="{88AB5612-5408-4ADF-B7BF-D4F3E0AC3175}"/>
    <cellStyle name="Heading 1 5 6 4 2" xfId="27976" xr:uid="{D5786A08-90B4-4526-8144-8F71CD03711F}"/>
    <cellStyle name="Heading 1 5 6 5" xfId="13616" xr:uid="{C537459F-87E7-4465-835C-C66FE7ED371E}"/>
    <cellStyle name="Heading 1 5 6 5 2" xfId="40696" xr:uid="{86F4AE72-F9EC-487C-8D0A-A67B0654FFDE}"/>
    <cellStyle name="Heading 1 5 6 6" xfId="30375" xr:uid="{65B9732C-8A9E-4E01-92A8-692262F887D0}"/>
    <cellStyle name="Heading 1 5 7" xfId="6582" xr:uid="{05DFFA8D-31C4-4663-983C-B5ADD4322387}"/>
    <cellStyle name="Heading 1 5 7 2" xfId="12826" xr:uid="{4AE164F8-BDDB-48CF-8669-64007ED163AB}"/>
    <cellStyle name="Heading 1 5 7 2 2" xfId="21815" xr:uid="{6953ACA5-DCF4-4C80-A93E-F3970D5E06D7}"/>
    <cellStyle name="Heading 1 5 7 2 2 2" xfId="31922" xr:uid="{F80374E0-B05D-47AF-B6A1-6E1EC28E345A}"/>
    <cellStyle name="Heading 1 5 7 2 3" xfId="42452" xr:uid="{0DB3CC1F-EA4F-45E9-A518-205B0E4AEA43}"/>
    <cellStyle name="Heading 1 5 7 3" xfId="15571" xr:uid="{2A8B7E4E-30C3-4C5A-B9EA-DB269FFA90C6}"/>
    <cellStyle name="Heading 1 5 7 3 2" xfId="33526" xr:uid="{75E71D39-6C30-43C1-9630-B5364206515B}"/>
    <cellStyle name="Heading 1 5 7 4" xfId="31263" xr:uid="{2431A4B9-9C5D-40A6-BAA5-EE6482D45A5E}"/>
    <cellStyle name="Heading 1 5 8" xfId="9494" xr:uid="{A284EAD0-763F-46E1-B13F-1ADE39752607}"/>
    <cellStyle name="Heading 1 5 8 2" xfId="18483" xr:uid="{CA39AAA7-1CEC-4CD9-AE03-D67C9B65C92B}"/>
    <cellStyle name="Heading 1 5 8 2 2" xfId="35952" xr:uid="{27EAA929-E2FD-4ECE-A1B5-21668101F08E}"/>
    <cellStyle name="Heading 1 5 8 3" xfId="33901" xr:uid="{1D97F1FD-5387-4273-9967-33E64551379C}"/>
    <cellStyle name="Heading 1 5 9" xfId="2286" xr:uid="{DB331A56-BBF0-4980-93F3-30193582A4E9}"/>
    <cellStyle name="Heading 1 5 9 2" xfId="43296" xr:uid="{9341FAAB-859E-48BD-AFD2-9925E690E0EE}"/>
    <cellStyle name="Heading 1 6" xfId="109" xr:uid="{DDF7431A-72AB-41D8-B93A-83E5F8E77890}"/>
    <cellStyle name="Heading 1 6 10" xfId="13178" xr:uid="{4F9A0F92-3FE0-4AB4-AF12-38ED98499EEA}"/>
    <cellStyle name="Heading 1 6 10 2" xfId="23572" xr:uid="{7F93D0D6-C718-4E09-9C3F-ABD74EA8D98C}"/>
    <cellStyle name="Heading 1 6 11" xfId="43406" xr:uid="{1F29672B-DD16-4F47-9A6F-81410FE17B4C}"/>
    <cellStyle name="Heading 1 6 2" xfId="263" xr:uid="{E6043CD2-0423-42CC-BBCC-86D1FA14E0BF}"/>
    <cellStyle name="Heading 1 6 2 2" xfId="6915" xr:uid="{5AA908B1-CF85-4484-93AF-3EBBE4A9D266}"/>
    <cellStyle name="Heading 1 6 2 2 2" xfId="12874" xr:uid="{9335A2C0-FACB-4BFD-AEF4-2B42463D00A4}"/>
    <cellStyle name="Heading 1 6 2 2 2 2" xfId="21863" xr:uid="{4BEC9321-B000-4BAA-9BBF-9BD7778EC6B1}"/>
    <cellStyle name="Heading 1 6 2 2 2 2 2" xfId="30686" xr:uid="{00FFF58B-B7ED-4C94-97FC-F2C267FD9B7A}"/>
    <cellStyle name="Heading 1 6 2 2 2 3" xfId="36749" xr:uid="{D5ADEE85-7A8B-49BA-85BA-54FA4283E9CD}"/>
    <cellStyle name="Heading 1 6 2 2 3" xfId="15904" xr:uid="{13D2BC3B-1F82-4CCB-BB24-51DEABD60A40}"/>
    <cellStyle name="Heading 1 6 2 2 3 2" xfId="24806" xr:uid="{43FE730E-E4D2-4BD5-BAB9-FA5C6181C896}"/>
    <cellStyle name="Heading 1 6 2 2 4" xfId="40658" xr:uid="{3F45AA20-4CE8-4925-AF9D-E5F86BEE88A9}"/>
    <cellStyle name="Heading 1 6 2 3" xfId="12616" xr:uid="{5F717841-22F7-473D-81B6-7886D5B758ED}"/>
    <cellStyle name="Heading 1 6 2 3 2" xfId="21605" xr:uid="{62246B51-8377-469A-8FEC-F3436F572ECD}"/>
    <cellStyle name="Heading 1 6 2 3 2 2" xfId="29783" xr:uid="{EBCF50C6-01FB-472C-9199-CC56F88DB38F}"/>
    <cellStyle name="Heading 1 6 2 3 3" xfId="40775" xr:uid="{AE2D7270-AFAF-40F2-93CA-E0299A7365B5}"/>
    <cellStyle name="Heading 1 6 2 4" xfId="2731" xr:uid="{E2D795FB-C0BD-4F6A-A7CB-72C41F51A564}"/>
    <cellStyle name="Heading 1 6 2 4 2" xfId="24935" xr:uid="{7A46158C-CBDB-4C28-8C5A-F0BEB6EAD879}"/>
    <cellStyle name="Heading 1 6 2 5" xfId="13492" xr:uid="{D506E33C-C30A-40D5-B530-9C2E80D2DA5B}"/>
    <cellStyle name="Heading 1 6 2 5 2" xfId="35094" xr:uid="{C2EE9821-D001-4425-9B4A-D5D0BFB1B71E}"/>
    <cellStyle name="Heading 1 6 2 6" xfId="22185" xr:uid="{8184E434-8648-4D22-9386-28472E9CBB09}"/>
    <cellStyle name="Heading 1 6 3" xfId="612" xr:uid="{BCD8E358-0D18-4A50-9B99-DE3BA9457CAE}"/>
    <cellStyle name="Heading 1 6 3 2" xfId="7138" xr:uid="{AA70EC1C-7BCC-4B2E-B1EE-0F09515F3BFC}"/>
    <cellStyle name="Heading 1 6 3 2 2" xfId="13029" xr:uid="{8D47F86D-149A-4B3D-8576-1EE7B79620E2}"/>
    <cellStyle name="Heading 1 6 3 2 2 2" xfId="22018" xr:uid="{5672FEED-C114-48AA-B231-2135C976B5BF}"/>
    <cellStyle name="Heading 1 6 3 2 2 2 2" xfId="23819" xr:uid="{78376362-E85A-4E1E-8C6E-6A6C00B207E3}"/>
    <cellStyle name="Heading 1 6 3 2 2 3" xfId="40885" xr:uid="{A38DAFB0-5D24-4F5B-BD97-0669CD79C711}"/>
    <cellStyle name="Heading 1 6 3 2 3" xfId="16127" xr:uid="{6DF9710A-2231-47B6-9CB2-3587ED7FDFA5}"/>
    <cellStyle name="Heading 1 6 3 2 3 2" xfId="26736" xr:uid="{FD5838CD-AF1A-491B-BD44-6451BE0E50B1}"/>
    <cellStyle name="Heading 1 6 3 2 4" xfId="29240" xr:uid="{571E6F5C-6261-406D-9E82-5BC72253D0EA}"/>
    <cellStyle name="Heading 1 6 3 3" xfId="9714" xr:uid="{90295277-10AC-4290-B811-F82E616CB767}"/>
    <cellStyle name="Heading 1 6 3 3 2" xfId="18703" xr:uid="{969C2696-E069-4E10-87EF-D0728178F45A}"/>
    <cellStyle name="Heading 1 6 3 3 2 2" xfId="42237" xr:uid="{6383934B-45FB-4855-82D5-366E8F92B3F4}"/>
    <cellStyle name="Heading 1 6 3 3 3" xfId="37800" xr:uid="{6DA80F38-859E-4445-BC14-70E5C3917D3B}"/>
    <cellStyle name="Heading 1 6 3 4" xfId="3049" xr:uid="{45EB5FB5-DF75-4BC7-82B8-96FECA3E642A}"/>
    <cellStyle name="Heading 1 6 3 4 2" xfId="29827" xr:uid="{11F1594A-1BF1-42A2-9B6D-B05C7F9CE46E}"/>
    <cellStyle name="Heading 1 6 3 5" xfId="13541" xr:uid="{7B48BC95-2D97-4C2F-A4FC-AF64FD139E50}"/>
    <cellStyle name="Heading 1 6 3 5 2" xfId="30311" xr:uid="{9F8B36B1-09C2-4AD5-8C37-53E14D42E2F7}"/>
    <cellStyle name="Heading 1 6 3 6" xfId="29185" xr:uid="{1104F4FF-166D-4FA7-B0D8-D7FFBDE93840}"/>
    <cellStyle name="Heading 1 6 4" xfId="957" xr:uid="{C7994B14-E84F-46DC-9AC9-D61E7F51ED49}"/>
    <cellStyle name="Heading 1 6 4 2" xfId="7162" xr:uid="{27C13E11-9F89-448A-A9AF-2444F7277E70}"/>
    <cellStyle name="Heading 1 6 4 2 2" xfId="13053" xr:uid="{C7459435-4A56-4497-85F1-CEC355AF80EA}"/>
    <cellStyle name="Heading 1 6 4 2 2 2" xfId="22042" xr:uid="{8F03AA1D-6434-4435-B0E1-02B171978A8C}"/>
    <cellStyle name="Heading 1 6 4 2 2 2 2" xfId="23904" xr:uid="{3F371862-417D-4647-A66B-34B3C6C0D433}"/>
    <cellStyle name="Heading 1 6 4 2 2 3" xfId="35304" xr:uid="{BF7646F2-07F8-4EFC-88CA-4EC21F639F41}"/>
    <cellStyle name="Heading 1 6 4 2 3" xfId="16151" xr:uid="{12C40865-EA1D-4C5C-8C26-FC5994A92AA9}"/>
    <cellStyle name="Heading 1 6 4 2 3 2" xfId="22285" xr:uid="{1E1FD03A-E90E-44C5-A16A-F4335C7EB975}"/>
    <cellStyle name="Heading 1 6 4 2 4" xfId="30460" xr:uid="{961F38D2-09A6-4CD1-89F0-974CE3A43D77}"/>
    <cellStyle name="Heading 1 6 4 3" xfId="12614" xr:uid="{D1864081-D6E3-4CF9-8BF3-9C26C1540B61}"/>
    <cellStyle name="Heading 1 6 4 3 2" xfId="21603" xr:uid="{2B818668-239F-422E-9FEB-A8B10CFDF4B3}"/>
    <cellStyle name="Heading 1 6 4 3 2 2" xfId="33425" xr:uid="{C883049A-C32D-487A-B596-C1AC29116100}"/>
    <cellStyle name="Heading 1 6 4 3 3" xfId="39172" xr:uid="{98206268-CD35-4EE0-AC96-9B72378D4B0C}"/>
    <cellStyle name="Heading 1 6 4 4" xfId="3394" xr:uid="{7ADFBB1E-7F8D-46F6-8CB5-4D6C048E8636}"/>
    <cellStyle name="Heading 1 6 4 4 2" xfId="40704" xr:uid="{496132E4-3EE3-4964-BDE1-DD064273805C}"/>
    <cellStyle name="Heading 1 6 4 5" xfId="13565" xr:uid="{FE8CF0CA-C871-4210-9D2A-2130C1A2A195}"/>
    <cellStyle name="Heading 1 6 4 5 2" xfId="37658" xr:uid="{FD8DA0D8-8FBD-4C33-91A8-9D11FD123F21}"/>
    <cellStyle name="Heading 1 6 4 6" xfId="38905" xr:uid="{3D8265A3-87F4-4BFD-A38C-E870EE12E08C}"/>
    <cellStyle name="Heading 1 6 5" xfId="1621" xr:uid="{E44A57EE-A872-43A4-A12D-A63BCB9874F1}"/>
    <cellStyle name="Heading 1 6 5 2" xfId="7183" xr:uid="{59729E61-8BBA-47DB-B276-B91406D366CE}"/>
    <cellStyle name="Heading 1 6 5 2 2" xfId="13074" xr:uid="{2EBA0760-9416-4CF9-BA82-318B8A175DE5}"/>
    <cellStyle name="Heading 1 6 5 2 2 2" xfId="22063" xr:uid="{95EB37CD-73B5-46A9-9550-07003B939415}"/>
    <cellStyle name="Heading 1 6 5 2 2 2 2" xfId="36698" xr:uid="{8B11B099-F578-483E-8B4A-8064268A8363}"/>
    <cellStyle name="Heading 1 6 5 2 2 3" xfId="23867" xr:uid="{3B5A39AF-1111-4DE7-ABEA-07208C09A4D1}"/>
    <cellStyle name="Heading 1 6 5 2 3" xfId="16172" xr:uid="{E554D3B5-ECAB-4F34-8478-F87CD9A4E322}"/>
    <cellStyle name="Heading 1 6 5 2 3 2" xfId="31972" xr:uid="{C9792CD3-3785-436D-83BB-33452D864E8F}"/>
    <cellStyle name="Heading 1 6 5 2 4" xfId="32151" xr:uid="{F113F5F4-9030-4965-933C-8679B24B800C}"/>
    <cellStyle name="Heading 1 6 5 3" xfId="12626" xr:uid="{B68C6ED3-E636-4F78-BBC7-E51B23DAFF2E}"/>
    <cellStyle name="Heading 1 6 5 3 2" xfId="21615" xr:uid="{263E188B-6517-4876-8A2D-BE14C9F6035B}"/>
    <cellStyle name="Heading 1 6 5 3 2 2" xfId="23324" xr:uid="{CAB198AC-7730-401D-BF30-0282E7337742}"/>
    <cellStyle name="Heading 1 6 5 3 3" xfId="42036" xr:uid="{2B4994AD-78F6-446C-8801-1DE636D5465A}"/>
    <cellStyle name="Heading 1 6 5 4" xfId="4058" xr:uid="{51793862-AE42-470D-9E44-67292BE7F343}"/>
    <cellStyle name="Heading 1 6 5 4 2" xfId="22284" xr:uid="{E4BD9BEE-A1D4-46A7-A152-643C0B768C87}"/>
    <cellStyle name="Heading 1 6 5 5" xfId="13586" xr:uid="{5FA159B3-7161-4C6C-9356-3864B05C7A9C}"/>
    <cellStyle name="Heading 1 6 5 5 2" xfId="36726" xr:uid="{7905C50F-C21E-41DC-80E4-1E54DA1A39A8}"/>
    <cellStyle name="Heading 1 6 5 6" xfId="28104" xr:uid="{FD813D22-E6D2-48BF-8A9C-3D8D73D4B2BF}"/>
    <cellStyle name="Heading 1 6 6" xfId="1769" xr:uid="{66309994-5B9B-4505-8C7C-BC9297C89BDD}"/>
    <cellStyle name="Heading 1 6 6 2" xfId="7204" xr:uid="{94C1728E-1B02-4A3A-A860-4CE8CB296E7D}"/>
    <cellStyle name="Heading 1 6 6 2 2" xfId="13095" xr:uid="{FB0B2A2E-D7CF-4287-A661-ADFDC5DDB4D1}"/>
    <cellStyle name="Heading 1 6 6 2 2 2" xfId="22084" xr:uid="{CD8191FF-B349-4E9D-A80A-E6D2127E2ED4}"/>
    <cellStyle name="Heading 1 6 6 2 2 2 2" xfId="26397" xr:uid="{0E575F83-F354-46E5-82F1-B34305AE0398}"/>
    <cellStyle name="Heading 1 6 6 2 2 3" xfId="34322" xr:uid="{52D51026-06C5-4F97-B33C-935D69BBBDE6}"/>
    <cellStyle name="Heading 1 6 6 2 3" xfId="16193" xr:uid="{E9E1BD56-6193-4CFE-A246-36F6A66B332E}"/>
    <cellStyle name="Heading 1 6 6 2 3 2" xfId="26216" xr:uid="{6EDC062F-99B8-4FA9-8C8D-4E825493BB94}"/>
    <cellStyle name="Heading 1 6 6 2 4" xfId="31223" xr:uid="{9A795171-9E4D-4DE6-B0D7-EB54AB0DBE8D}"/>
    <cellStyle name="Heading 1 6 6 3" xfId="12021" xr:uid="{9357F869-3BEB-41B1-9064-82069326E9C2}"/>
    <cellStyle name="Heading 1 6 6 3 2" xfId="21010" xr:uid="{AFA01FD1-404A-452C-9391-9F28ED1C686A}"/>
    <cellStyle name="Heading 1 6 6 3 2 2" xfId="34213" xr:uid="{8447CF21-FAF9-488B-9718-3802231DCCE2}"/>
    <cellStyle name="Heading 1 6 6 3 3" xfId="24262" xr:uid="{D5D33A5E-7104-419E-8DF1-58877344AD0E}"/>
    <cellStyle name="Heading 1 6 6 4" xfId="4206" xr:uid="{373FB647-AF54-41A3-9247-C470D3ADE293}"/>
    <cellStyle name="Heading 1 6 6 4 2" xfId="25597" xr:uid="{F2627EA0-8230-4F77-8C4D-DB73ED6FC2C4}"/>
    <cellStyle name="Heading 1 6 6 5" xfId="13607" xr:uid="{3776EA55-6839-4A53-804E-7C0BDF74B2C9}"/>
    <cellStyle name="Heading 1 6 6 5 2" xfId="41827" xr:uid="{8B4B3EFB-EDC0-4B67-991B-8B4D5A16661A}"/>
    <cellStyle name="Heading 1 6 6 6" xfId="42143" xr:uid="{90C7F234-0D7D-476B-96DD-B123932B734B}"/>
    <cellStyle name="Heading 1 6 7" xfId="6565" xr:uid="{B51F8B50-3366-45C4-A9ED-3C14DAEFBBF5}"/>
    <cellStyle name="Heading 1 6 7 2" xfId="12819" xr:uid="{41341CA3-D9E6-47F1-A510-229CEB3139F3}"/>
    <cellStyle name="Heading 1 6 7 2 2" xfId="21808" xr:uid="{B9153E1D-A04E-4027-8774-BE99036804FD}"/>
    <cellStyle name="Heading 1 6 7 2 2 2" xfId="35823" xr:uid="{189BF306-9131-4300-9368-C5D4FE1CB727}"/>
    <cellStyle name="Heading 1 6 7 2 3" xfId="27580" xr:uid="{6343F0D0-E886-48A5-9EC7-52B5E81162A4}"/>
    <cellStyle name="Heading 1 6 7 3" xfId="15554" xr:uid="{5CFC749A-81D6-43C1-95B7-EF228F58AB91}"/>
    <cellStyle name="Heading 1 6 7 3 2" xfId="34417" xr:uid="{94DED091-49F7-4642-8D7E-47CE9E641689}"/>
    <cellStyle name="Heading 1 6 7 4" xfId="41309" xr:uid="{BC50095B-CCA7-4224-9A89-1BAB4F49512A}"/>
    <cellStyle name="Heading 1 6 8" xfId="9784" xr:uid="{76A2072A-619B-4390-9F04-9345850CF4D5}"/>
    <cellStyle name="Heading 1 6 8 2" xfId="18773" xr:uid="{A985B86E-A084-48DE-892A-E9EDB999ED7B}"/>
    <cellStyle name="Heading 1 6 8 2 2" xfId="26767" xr:uid="{8D3C5DCC-68BC-4A3D-9324-1C11F7487D31}"/>
    <cellStyle name="Heading 1 6 8 3" xfId="37763" xr:uid="{955AA070-9533-4464-A336-49623A6FDCB0}"/>
    <cellStyle name="Heading 1 6 9" xfId="2269" xr:uid="{F64C9E06-76BB-4EA8-BE23-EBA8AA332AF5}"/>
    <cellStyle name="Heading 1 6 9 2" xfId="39312" xr:uid="{B5BCC13E-F968-4D5E-B2E2-5A7436BF7941}"/>
    <cellStyle name="Heading 1 7" xfId="125" xr:uid="{E2275298-8F85-4747-9A63-2361EA09C093}"/>
    <cellStyle name="Heading 1 7 10" xfId="13194" xr:uid="{14FBD089-915A-4278-A49B-C5CF68C7A4BB}"/>
    <cellStyle name="Heading 1 7 10 2" xfId="36322" xr:uid="{1F0EC85E-E8CD-4F2B-B53C-4E9CFFD37D12}"/>
    <cellStyle name="Heading 1 7 11" xfId="38504" xr:uid="{508ABBBF-22F1-4E60-BAEB-08D8E1489123}"/>
    <cellStyle name="Heading 1 7 2" xfId="279" xr:uid="{411E8262-EE37-4B2A-B522-9A4C68C31B4D}"/>
    <cellStyle name="Heading 1 7 2 2" xfId="6927" xr:uid="{44A8DDE8-3B1B-4B9B-8AA3-2D1EEFEF86A4}"/>
    <cellStyle name="Heading 1 7 2 2 2" xfId="12884" xr:uid="{A60BDC78-841A-4495-B2A6-E861A3B2547B}"/>
    <cellStyle name="Heading 1 7 2 2 2 2" xfId="21873" xr:uid="{961BBAC4-4E4C-43EE-82A6-0B8D8DC620E4}"/>
    <cellStyle name="Heading 1 7 2 2 2 2 2" xfId="38820" xr:uid="{232E2EA7-520A-4693-8E6F-3FA3223796C7}"/>
    <cellStyle name="Heading 1 7 2 2 2 3" xfId="38010" xr:uid="{48328361-C0C2-41D7-85E2-F11AFE6C0294}"/>
    <cellStyle name="Heading 1 7 2 2 3" xfId="15916" xr:uid="{D4420248-3BF7-4DDF-98DE-739C13690E87}"/>
    <cellStyle name="Heading 1 7 2 2 3 2" xfId="28218" xr:uid="{6B28B922-E6B4-4449-B40A-705D4EFD8AFF}"/>
    <cellStyle name="Heading 1 7 2 2 4" xfId="37605" xr:uid="{60BAEF7C-8474-4206-853F-52EEFF030422}"/>
    <cellStyle name="Heading 1 7 2 3" xfId="12436" xr:uid="{22E3A665-2286-4E2D-86A1-E4C01ED451CD}"/>
    <cellStyle name="Heading 1 7 2 3 2" xfId="21425" xr:uid="{91120A18-6918-4A13-94E4-F78B9FBA1445}"/>
    <cellStyle name="Heading 1 7 2 3 2 2" xfId="30469" xr:uid="{6ECCCF17-CACB-4A26-8DE9-742DF908540A}"/>
    <cellStyle name="Heading 1 7 2 3 3" xfId="25508" xr:uid="{B76DBEFB-80B1-4C49-A808-803EDD059FCA}"/>
    <cellStyle name="Heading 1 7 2 4" xfId="2747" xr:uid="{77F422C9-D472-4613-B49E-E13B105A05C5}"/>
    <cellStyle name="Heading 1 7 2 4 2" xfId="35511" xr:uid="{B2BE449A-7A33-4CEE-9898-A21EB3DB2185}"/>
    <cellStyle name="Heading 1 7 2 5" xfId="13498" xr:uid="{897BB78A-D34F-462A-BD85-91BC8200BF6D}"/>
    <cellStyle name="Heading 1 7 2 5 2" xfId="29109" xr:uid="{17FD8CB5-E6B8-4370-86FB-CFACC15C3912}"/>
    <cellStyle name="Heading 1 7 2 6" xfId="22523" xr:uid="{FC6F21C4-1353-4B6A-B8D3-64EFBF7B9F5F}"/>
    <cellStyle name="Heading 1 7 3" xfId="628" xr:uid="{D19D5F07-3A01-47B0-ABAA-7CDBA8A0694C}"/>
    <cellStyle name="Heading 1 7 3 2" xfId="7144" xr:uid="{C3A2D03B-47E9-4C1E-949E-07050CF7CF18}"/>
    <cellStyle name="Heading 1 7 3 2 2" xfId="13035" xr:uid="{910C0793-98BF-4546-8B8F-68758FFAE729}"/>
    <cellStyle name="Heading 1 7 3 2 2 2" xfId="22024" xr:uid="{9F5745BE-D388-4D3F-AD75-CEBBC831AA0D}"/>
    <cellStyle name="Heading 1 7 3 2 2 2 2" xfId="40034" xr:uid="{5BFA06DE-7CAA-4A91-8925-5176E153F9F6}"/>
    <cellStyle name="Heading 1 7 3 2 2 3" xfId="22827" xr:uid="{3C2BE764-BD56-409E-AFED-E6D0D6CB4E18}"/>
    <cellStyle name="Heading 1 7 3 2 3" xfId="16133" xr:uid="{BADF63D9-0F2C-488C-B390-4E463657A7E0}"/>
    <cellStyle name="Heading 1 7 3 2 3 2" xfId="23837" xr:uid="{E4DC6275-6DD9-41C9-BDDB-326BBF7C224B}"/>
    <cellStyle name="Heading 1 7 3 2 4" xfId="39493" xr:uid="{E79E30F5-DB10-4E81-B5FC-7E6AF9918F03}"/>
    <cellStyle name="Heading 1 7 3 3" xfId="9823" xr:uid="{5576DF83-F5EB-4260-861A-D619C90F4965}"/>
    <cellStyle name="Heading 1 7 3 3 2" xfId="18812" xr:uid="{8D6A7C66-1D48-4EFB-BA4E-FB9CEB0570FC}"/>
    <cellStyle name="Heading 1 7 3 3 2 2" xfId="43900" xr:uid="{2C23EC4A-4B52-4DD7-843B-F67B71A1284E}"/>
    <cellStyle name="Heading 1 7 3 3 3" xfId="42778" xr:uid="{ECF5B2E5-C2AA-491C-B9EA-98C8DF1D5DC3}"/>
    <cellStyle name="Heading 1 7 3 4" xfId="3065" xr:uid="{F5A0FC2C-775E-4A56-82CE-9CDBB9B4A177}"/>
    <cellStyle name="Heading 1 7 3 4 2" xfId="22478" xr:uid="{8A8B6175-8291-4175-8079-D26182580260}"/>
    <cellStyle name="Heading 1 7 3 5" xfId="13547" xr:uid="{D1F16262-1C21-44AE-8A4D-FA22249EB1CE}"/>
    <cellStyle name="Heading 1 7 3 5 2" xfId="27486" xr:uid="{0DB0B612-4F1E-46E7-A75B-78CD2E3143A5}"/>
    <cellStyle name="Heading 1 7 3 6" xfId="24895" xr:uid="{7BE7ABFD-FDFE-4023-9CAE-7AB50DFBC913}"/>
    <cellStyle name="Heading 1 7 4" xfId="973" xr:uid="{6C2547E1-025D-44D1-90FF-C6C811CC3A6E}"/>
    <cellStyle name="Heading 1 7 4 2" xfId="7168" xr:uid="{DF20052D-F8E0-4501-9BD1-651C8B629331}"/>
    <cellStyle name="Heading 1 7 4 2 2" xfId="13059" xr:uid="{A8F12C3F-E1E4-4CE7-8302-71C00C2CD553}"/>
    <cellStyle name="Heading 1 7 4 2 2 2" xfId="22048" xr:uid="{B91C18F0-F555-4FA5-8DB9-19710EEA8645}"/>
    <cellStyle name="Heading 1 7 4 2 2 2 2" xfId="40052" xr:uid="{09E835F8-E015-4443-BC54-18EBD690B555}"/>
    <cellStyle name="Heading 1 7 4 2 2 3" xfId="29313" xr:uid="{DE69DAD9-451E-4B7D-8CD4-C2585F16249F}"/>
    <cellStyle name="Heading 1 7 4 2 3" xfId="16157" xr:uid="{9F5B4544-3D34-401E-B33F-E25E63F67896}"/>
    <cellStyle name="Heading 1 7 4 2 3 2" xfId="25198" xr:uid="{6C2066AF-B26B-4852-BCAE-A5C351C4B8FF}"/>
    <cellStyle name="Heading 1 7 4 2 4" xfId="27656" xr:uid="{B53CD11B-F964-4177-9EF7-8D0A7ED15B4B}"/>
    <cellStyle name="Heading 1 7 4 3" xfId="9699" xr:uid="{B143ED57-5D21-4607-AACB-154E373C2A0E}"/>
    <cellStyle name="Heading 1 7 4 3 2" xfId="18688" xr:uid="{9DD6F731-9FC4-4FCA-8FBC-9F6A47CCC480}"/>
    <cellStyle name="Heading 1 7 4 3 2 2" xfId="33815" xr:uid="{B703B8F6-46BC-4E21-923E-D36B43055892}"/>
    <cellStyle name="Heading 1 7 4 3 3" xfId="43876" xr:uid="{A8C0D51F-545B-470D-85F2-2D23D2DCB1B5}"/>
    <cellStyle name="Heading 1 7 4 4" xfId="3410" xr:uid="{92FEA902-90FF-4791-82E1-E96D55109D52}"/>
    <cellStyle name="Heading 1 7 4 4 2" xfId="30026" xr:uid="{6914D9AB-ED5F-4AAC-A099-91B9A192AA5D}"/>
    <cellStyle name="Heading 1 7 4 5" xfId="13571" xr:uid="{44DD5C37-60DC-475E-93D9-DF4DEAFD445D}"/>
    <cellStyle name="Heading 1 7 4 5 2" xfId="35873" xr:uid="{A0D232F1-9EB7-482E-A36D-F15AF6BB22D6}"/>
    <cellStyle name="Heading 1 7 4 6" xfId="29948" xr:uid="{16263CF2-BAB0-43A7-A272-32F9BF8F1831}"/>
    <cellStyle name="Heading 1 7 5" xfId="1636" xr:uid="{3CBA1662-B278-46C0-A00F-935CF72B39E7}"/>
    <cellStyle name="Heading 1 7 5 2" xfId="7189" xr:uid="{337A40F6-1F22-4EF6-A052-ABDD879B93E8}"/>
    <cellStyle name="Heading 1 7 5 2 2" xfId="13080" xr:uid="{3574C96C-EFE7-466E-89BB-C953E02C11A9}"/>
    <cellStyle name="Heading 1 7 5 2 2 2" xfId="22069" xr:uid="{A57C9406-0376-4802-ADC7-D9DA13D77560}"/>
    <cellStyle name="Heading 1 7 5 2 2 2 2" xfId="43770" xr:uid="{8B962863-F665-43B0-892B-94B6249632D6}"/>
    <cellStyle name="Heading 1 7 5 2 2 3" xfId="26110" xr:uid="{81E6AE6C-7299-4397-B504-47702F8F2D76}"/>
    <cellStyle name="Heading 1 7 5 2 3" xfId="16178" xr:uid="{BE1BE5A9-CC26-4FB3-81BD-2C90C385F2EF}"/>
    <cellStyle name="Heading 1 7 5 2 3 2" xfId="42495" xr:uid="{0C742000-DDC7-4068-B301-31119ACB2488}"/>
    <cellStyle name="Heading 1 7 5 2 4" xfId="42662" xr:uid="{BF041121-E3DE-4E08-BF49-7B59D8016123}"/>
    <cellStyle name="Heading 1 7 5 3" xfId="9747" xr:uid="{2451D55B-6166-462F-8659-8A665C45D800}"/>
    <cellStyle name="Heading 1 7 5 3 2" xfId="18736" xr:uid="{72DFFD1E-A1C1-4C4C-9E14-5D384A101BB6}"/>
    <cellStyle name="Heading 1 7 5 3 2 2" xfId="36504" xr:uid="{0AE3746C-044A-463D-A1DE-A9B875701FF6}"/>
    <cellStyle name="Heading 1 7 5 3 3" xfId="40267" xr:uid="{373220B6-5BF8-4979-AA29-2DF274D5055F}"/>
    <cellStyle name="Heading 1 7 5 4" xfId="4073" xr:uid="{ADB2D3DF-A321-4E42-9610-435870FA206C}"/>
    <cellStyle name="Heading 1 7 5 4 2" xfId="23929" xr:uid="{7A3E49E2-269A-4D00-B749-6A330E5B59DF}"/>
    <cellStyle name="Heading 1 7 5 5" xfId="13592" xr:uid="{7E07C69C-DD52-45C2-90DE-4F9C69C9CF6A}"/>
    <cellStyle name="Heading 1 7 5 5 2" xfId="38618" xr:uid="{86FA8237-699B-497D-A07A-0831EC804AB5}"/>
    <cellStyle name="Heading 1 7 5 6" xfId="30372" xr:uid="{862E786A-380B-4A64-B863-7AD49A3FA2B6}"/>
    <cellStyle name="Heading 1 7 6" xfId="1936" xr:uid="{D093A904-0CA8-49FF-B621-E3DEF92B067A}"/>
    <cellStyle name="Heading 1 7 6 2" xfId="7212" xr:uid="{8878D05C-E903-44BC-8D8E-7B7E62C96904}"/>
    <cellStyle name="Heading 1 7 6 2 2" xfId="13103" xr:uid="{DCEC7097-D639-48FB-A8E0-EACBBF3D8E62}"/>
    <cellStyle name="Heading 1 7 6 2 2 2" xfId="22092" xr:uid="{2BC89BFE-37CE-4CEB-8348-6E950CE1ECBB}"/>
    <cellStyle name="Heading 1 7 6 2 2 2 2" xfId="37948" xr:uid="{1958CF35-936B-4C2A-81AB-026A1397FC24}"/>
    <cellStyle name="Heading 1 7 6 2 2 3" xfId="40146" xr:uid="{19D06A9B-B7FB-4F51-A2E8-9939CD1C6FD5}"/>
    <cellStyle name="Heading 1 7 6 2 3" xfId="16201" xr:uid="{CBFEDCD3-0062-44E6-8769-7B64B2E769B0}"/>
    <cellStyle name="Heading 1 7 6 2 3 2" xfId="37540" xr:uid="{20C9FEB7-5B01-48A7-B459-22E97F37006A}"/>
    <cellStyle name="Heading 1 7 6 2 4" xfId="30592" xr:uid="{7AB81E57-54A8-4E62-8FD6-72301C541E50}"/>
    <cellStyle name="Heading 1 7 6 3" xfId="9795" xr:uid="{B9941EB5-B945-4447-80AB-084DA0DB85FC}"/>
    <cellStyle name="Heading 1 7 6 3 2" xfId="18784" xr:uid="{5E165781-A9EF-42B1-9EC3-4132884581C5}"/>
    <cellStyle name="Heading 1 7 6 3 2 2" xfId="39763" xr:uid="{B84D6509-0854-44E8-BFAD-8C86F9ABD69C}"/>
    <cellStyle name="Heading 1 7 6 3 3" xfId="24238" xr:uid="{2AF0546E-A17E-41EE-B8D8-A68ACAC77530}"/>
    <cellStyle name="Heading 1 7 6 4" xfId="4373" xr:uid="{21F75686-A1A6-4365-92E9-7302F298D6C6}"/>
    <cellStyle name="Heading 1 7 6 4 2" xfId="40829" xr:uid="{14ED5BE1-5EC3-4B2B-AFD0-89EC06697B0D}"/>
    <cellStyle name="Heading 1 7 6 5" xfId="13615" xr:uid="{B413D2FD-94CA-49A7-9CEA-93324008C708}"/>
    <cellStyle name="Heading 1 7 6 5 2" xfId="31287" xr:uid="{CBFA5910-1BE5-43E0-BD67-71C81B12E2F2}"/>
    <cellStyle name="Heading 1 7 6 6" xfId="43428" xr:uid="{7074CF83-56BC-4826-A9C8-3BAA8C195C06}"/>
    <cellStyle name="Heading 1 7 7" xfId="6581" xr:uid="{0B5383AF-7969-4646-9DB9-E6142E578D4A}"/>
    <cellStyle name="Heading 1 7 7 2" xfId="12825" xr:uid="{DE63CC80-B12F-43A6-9FC0-A65B28A58DA8}"/>
    <cellStyle name="Heading 1 7 7 2 2" xfId="21814" xr:uid="{2E1598D8-9107-4518-AF21-5F91DF7433B7}"/>
    <cellStyle name="Heading 1 7 7 2 2 2" xfId="39726" xr:uid="{74510537-6E94-4DC5-98CC-837FF7FC0014}"/>
    <cellStyle name="Heading 1 7 7 2 3" xfId="33042" xr:uid="{7AF8FCA2-95BB-4407-9EDD-04F7A4E775F9}"/>
    <cellStyle name="Heading 1 7 7 3" xfId="15570" xr:uid="{6ED2A603-AB61-4702-A852-C576049711E6}"/>
    <cellStyle name="Heading 1 7 7 3 2" xfId="25540" xr:uid="{8450BC63-2B97-4767-A565-7C0159761315}"/>
    <cellStyle name="Heading 1 7 7 4" xfId="39069" xr:uid="{3F9B1EC0-33CD-42A4-AD01-BED1E3857621}"/>
    <cellStyle name="Heading 1 7 8" xfId="12255" xr:uid="{6A6CCC38-0C9F-4197-B124-5C60EFD0CD87}"/>
    <cellStyle name="Heading 1 7 8 2" xfId="21244" xr:uid="{1A4E1BB7-D85F-4D68-BBF0-5E4D68BE2C33}"/>
    <cellStyle name="Heading 1 7 8 2 2" xfId="37161" xr:uid="{64671254-8A2E-4965-9E1C-8EC53BD51CA0}"/>
    <cellStyle name="Heading 1 7 8 3" xfId="37534" xr:uid="{EEE4A11E-17AF-4927-88EE-CBBBF041390B}"/>
    <cellStyle name="Heading 1 7 9" xfId="2285" xr:uid="{C17C2B6A-292F-4820-B654-EFE8FC4EB6B6}"/>
    <cellStyle name="Heading 1 7 9 2" xfId="33886" xr:uid="{96FF8763-9FA4-4A85-AF25-BBFB2E92D712}"/>
    <cellStyle name="Heading 1 8" xfId="36972" xr:uid="{A97FEED0-9E07-419D-9741-D95A4C612D4F}"/>
    <cellStyle name="Heading 1 9" xfId="78" xr:uid="{89EB528F-1AEE-4229-8FC9-6098737AC24D}"/>
    <cellStyle name="Heading 2 10" xfId="36" xr:uid="{E3AB9D79-A7A8-4CE9-87FE-3DF207F98EEC}"/>
    <cellStyle name="Heading 2 2" xfId="96" xr:uid="{056DC5AB-C423-4CA3-9100-444FB32C7C81}"/>
    <cellStyle name="Heading 2 2 10" xfId="6507" xr:uid="{8719F7D9-5C01-477D-8EB1-269549E770EB}"/>
    <cellStyle name="Heading 2 2 10 2" xfId="12814" xr:uid="{087201AE-5987-490D-BD10-59D477997FD0}"/>
    <cellStyle name="Heading 2 2 10 2 2" xfId="21803" xr:uid="{375CEC2A-5023-4394-B3A1-717329D528B3}"/>
    <cellStyle name="Heading 2 2 10 2 2 2" xfId="29594" xr:uid="{6C6B9E2E-72FE-4AD9-A7B6-CF05ECC38047}"/>
    <cellStyle name="Heading 2 2 10 2 3" xfId="39600" xr:uid="{444F7DF2-C3FA-4BBC-BEB4-A069AE7BDE80}"/>
    <cellStyle name="Heading 2 2 10 3" xfId="15496" xr:uid="{68B57832-8ECC-453F-9CBF-3725BF68550F}"/>
    <cellStyle name="Heading 2 2 10 3 2" xfId="29362" xr:uid="{EDDFDC80-ADCB-4490-B08E-AE31E1C239A2}"/>
    <cellStyle name="Heading 2 2 10 4" xfId="31522" xr:uid="{0EC23E8E-AE9C-41E1-8D4E-D3380877F824}"/>
    <cellStyle name="Heading 2 2 11" xfId="9785" xr:uid="{F5C882BA-DD05-4AC6-97CA-C0E7B5392E3E}"/>
    <cellStyle name="Heading 2 2 11 2" xfId="18774" xr:uid="{B2DE33F9-B41A-45B1-8377-BD6C22F52CCB}"/>
    <cellStyle name="Heading 2 2 11 2 2" xfId="35689" xr:uid="{403105DC-0414-40A1-905F-2F0DA40F523A}"/>
    <cellStyle name="Heading 2 2 11 3" xfId="25364" xr:uid="{8A9FF8BA-35A9-43B0-9EED-E45E08ABB572}"/>
    <cellStyle name="Heading 2 2 12" xfId="2211" xr:uid="{65A34770-AC0E-46C4-9BE1-7747DCDA0F3E}"/>
    <cellStyle name="Heading 2 2 12 2" xfId="29518" xr:uid="{22D8C999-91B5-41AB-AA70-3EB1A6E3A85F}"/>
    <cellStyle name="Heading 2 2 13" xfId="13120" xr:uid="{8450CD54-9FEB-4C3B-A233-FDA8C9DB4031}"/>
    <cellStyle name="Heading 2 2 13 2" xfId="25474" xr:uid="{98136C5C-A257-4FBB-82DC-83DF776C7629}"/>
    <cellStyle name="Heading 2 2 14" xfId="37102" xr:uid="{97A0F27E-79FC-46AB-97C4-18E17F928367}"/>
    <cellStyle name="Heading 2 2 2" xfId="149" xr:uid="{DDD971B8-ECD1-4B7B-87BD-12014B44E856}"/>
    <cellStyle name="Heading 2 2 2 10" xfId="2309" xr:uid="{A7F09A0E-1367-49CD-AA08-14E39F5922B6}"/>
    <cellStyle name="Heading 2 2 2 10 2" xfId="41208" xr:uid="{2E265A0F-C9FD-465D-BB22-69BBBF7314D0}"/>
    <cellStyle name="Heading 2 2 2 11" xfId="13218" xr:uid="{2B3F3D9A-D992-4416-90B5-E94E43AEC482}"/>
    <cellStyle name="Heading 2 2 2 11 2" xfId="32940" xr:uid="{EA63EA9E-E588-4BF6-A28C-1E77622BAFC2}"/>
    <cellStyle name="Heading 2 2 2 12" xfId="31028" xr:uid="{F0B72010-6BF2-4AAA-A281-9C44AB9B9310}"/>
    <cellStyle name="Heading 2 2 2 13" xfId="44175" xr:uid="{3139F121-FE59-4E8F-86FE-F2E958FE24B4}"/>
    <cellStyle name="Heading 2 2 2 2" xfId="435" xr:uid="{F83E8C29-11F4-42AF-BA5C-72DEA80500D1}"/>
    <cellStyle name="Heading 2 2 2 2 10" xfId="27845" xr:uid="{2EA68444-4831-4AC9-A2C4-BF684B983300}"/>
    <cellStyle name="Heading 2 2 2 2 11" xfId="44203" xr:uid="{64996DC5-412C-4E98-8210-D85DB16C50A5}"/>
    <cellStyle name="Heading 2 2 2 2 2" xfId="784" xr:uid="{AC94BDCD-3670-4BF9-A210-77118E22C014}"/>
    <cellStyle name="Heading 2 2 2 2 2 2" xfId="7155" xr:uid="{B269BF22-E22A-4294-86AF-B1CA014E9985}"/>
    <cellStyle name="Heading 2 2 2 2 2 2 2" xfId="13046" xr:uid="{C385CB4F-AE43-41A6-B55D-260AE4BC8BDB}"/>
    <cellStyle name="Heading 2 2 2 2 2 2 2 2" xfId="22035" xr:uid="{B5DAC775-0A59-464E-BFB8-7721431D4193}"/>
    <cellStyle name="Heading 2 2 2 2 2 2 2 2 2" xfId="41215" xr:uid="{AC9C6250-3B6F-4458-A39A-356DC133A46B}"/>
    <cellStyle name="Heading 2 2 2 2 2 2 2 3" xfId="39419" xr:uid="{E087A3F2-A9E1-49B7-AC4C-1542EFF2BFAB}"/>
    <cellStyle name="Heading 2 2 2 2 2 2 3" xfId="16144" xr:uid="{EB08B040-A53B-472F-AA72-9454A8ACA8B1}"/>
    <cellStyle name="Heading 2 2 2 2 2 2 3 2" xfId="31824" xr:uid="{7A571B43-40E1-4886-A1F9-CCB949011AE0}"/>
    <cellStyle name="Heading 2 2 2 2 2 2 4" xfId="32990" xr:uid="{62D1E989-A72D-4DCF-BAD2-0F4E07F8DC83}"/>
    <cellStyle name="Heading 2 2 2 2 2 3" xfId="12697" xr:uid="{64DF96BB-2F6B-4E16-83F6-37F1A367CD2D}"/>
    <cellStyle name="Heading 2 2 2 2 2 3 2" xfId="21686" xr:uid="{CE6B74DD-36DB-4525-9083-7E646E68B840}"/>
    <cellStyle name="Heading 2 2 2 2 2 3 2 2" xfId="37271" xr:uid="{2F661B69-8169-4652-B5AA-9DF8DB565C94}"/>
    <cellStyle name="Heading 2 2 2 2 2 3 3" xfId="35609" xr:uid="{2BAC6272-81EF-43B5-992B-E0330D478014}"/>
    <cellStyle name="Heading 2 2 2 2 2 4" xfId="3221" xr:uid="{3F2626D8-1208-4E80-9B87-24863ADE5945}"/>
    <cellStyle name="Heading 2 2 2 2 2 4 2" xfId="40299" xr:uid="{89C281F1-6FC1-4D19-B2A3-77589453D3EF}"/>
    <cellStyle name="Heading 2 2 2 2 2 5" xfId="13558" xr:uid="{6C37F172-D13B-449F-9183-CB1731892220}"/>
    <cellStyle name="Heading 2 2 2 2 2 5 2" xfId="34534" xr:uid="{2FAE5638-16D3-4A46-A0F2-0E0F8473DFA1}"/>
    <cellStyle name="Heading 2 2 2 2 2 6" xfId="37356" xr:uid="{39ED7DE9-1B48-4B85-974D-8FA409E383E6}"/>
    <cellStyle name="Heading 2 2 2 2 3" xfId="1129" xr:uid="{01EA5A80-64DD-4EF5-BBBE-69B7A83250E8}"/>
    <cellStyle name="Heading 2 2 2 2 3 2" xfId="7179" xr:uid="{4AE74D58-5E21-4E27-B1DD-EE5F5AEF8517}"/>
    <cellStyle name="Heading 2 2 2 2 3 2 2" xfId="13070" xr:uid="{1ABEE0F0-F77A-43AD-B5EF-6F90AE42D680}"/>
    <cellStyle name="Heading 2 2 2 2 3 2 2 2" xfId="22059" xr:uid="{448D69CB-A998-4529-A1FB-BF502AAC9EB3}"/>
    <cellStyle name="Heading 2 2 2 2 3 2 2 2 2" xfId="41300" xr:uid="{E8138839-701E-4E51-AEB9-0FA062B4A259}"/>
    <cellStyle name="Heading 2 2 2 2 3 2 2 3" xfId="27545" xr:uid="{71A19E58-1D0D-473F-9EE9-49031B838C00}"/>
    <cellStyle name="Heading 2 2 2 2 3 2 3" xfId="16168" xr:uid="{2A180446-1C84-4368-A90B-952AF509AB87}"/>
    <cellStyle name="Heading 2 2 2 2 3 2 3 2" xfId="34198" xr:uid="{AB523DE4-4CBB-4F85-9D34-E052DD4220B7}"/>
    <cellStyle name="Heading 2 2 2 2 3 2 4" xfId="34589" xr:uid="{D2701C16-CDB5-4690-9077-68DDB0ADE29A}"/>
    <cellStyle name="Heading 2 2 2 2 3 3" xfId="9777" xr:uid="{79C3C553-9567-48AB-B94A-90801A9A2C63}"/>
    <cellStyle name="Heading 2 2 2 2 3 3 2" xfId="18766" xr:uid="{F8CBBE91-A063-438A-B525-37257452008E}"/>
    <cellStyle name="Heading 2 2 2 2 3 3 2 2" xfId="29497" xr:uid="{0ADAC107-C9D1-4C1D-BB80-69AF182D2961}"/>
    <cellStyle name="Heading 2 2 2 2 3 3 3" xfId="24214" xr:uid="{9D9EB93C-5472-4CC3-BF03-F7B959791F15}"/>
    <cellStyle name="Heading 2 2 2 2 3 4" xfId="3566" xr:uid="{C50AF131-637E-4A34-ABEC-85E1AE7316EE}"/>
    <cellStyle name="Heading 2 2 2 2 3 4 2" xfId="35083" xr:uid="{72E079D7-0D57-4CC0-8F70-702C6E3F1080}"/>
    <cellStyle name="Heading 2 2 2 2 3 5" xfId="13582" xr:uid="{0C7B5C92-B46A-4A7D-A8F8-95767E132DC2}"/>
    <cellStyle name="Heading 2 2 2 2 3 5 2" xfId="38970" xr:uid="{0B017EE7-962C-492A-BBBE-A3B88F2D8BC8}"/>
    <cellStyle name="Heading 2 2 2 2 3 6" xfId="28980" xr:uid="{2A006C3C-7A6C-41BF-8292-6CAACB201033}"/>
    <cellStyle name="Heading 2 2 2 2 4" xfId="1787" xr:uid="{DECD2A9A-DF4F-431D-8513-19EBEDD4F2D3}"/>
    <cellStyle name="Heading 2 2 2 2 4 2" xfId="7207" xr:uid="{FAC53E98-FAD9-42A3-8012-72370D76ACE3}"/>
    <cellStyle name="Heading 2 2 2 2 4 2 2" xfId="13098" xr:uid="{FD85A87D-77FF-4E4D-97D1-B0F78E55E10D}"/>
    <cellStyle name="Heading 2 2 2 2 4 2 2 2" xfId="22087" xr:uid="{40CE8914-77C7-4776-8840-23B12A94C882}"/>
    <cellStyle name="Heading 2 2 2 2 4 2 2 2 2" xfId="30725" xr:uid="{FD1A399F-8C34-43F1-81EB-073A6B267F09}"/>
    <cellStyle name="Heading 2 2 2 2 4 2 2 3" xfId="39885" xr:uid="{39D29F3A-9C78-4470-9749-04F7300BE597}"/>
    <cellStyle name="Heading 2 2 2 2 4 2 3" xfId="16196" xr:uid="{48AEFFAE-A10E-4A09-937E-B8BF2F3CE73E}"/>
    <cellStyle name="Heading 2 2 2 2 4 2 3 2" xfId="30560" xr:uid="{1C9CE921-77F8-4D2A-87E1-8672F5DF0369}"/>
    <cellStyle name="Heading 2 2 2 2 4 2 4" xfId="36785" xr:uid="{FF395DA9-07C7-4919-A1B6-4DB946C7FFD1}"/>
    <cellStyle name="Heading 2 2 2 2 4 3" xfId="9698" xr:uid="{FF2609E9-A91E-448E-8424-413EC122B75E}"/>
    <cellStyle name="Heading 2 2 2 2 4 3 2" xfId="18687" xr:uid="{9A64C93A-842B-4C3F-858B-3EE57A7B7CE0}"/>
    <cellStyle name="Heading 2 2 2 2 4 3 2 2" xfId="25828" xr:uid="{BFC25CC4-DC8D-4E12-B069-FD5D83C7F8BF}"/>
    <cellStyle name="Heading 2 2 2 2 4 3 3" xfId="34466" xr:uid="{8297155A-9CF0-43F6-9E33-6F6F404CEA1B}"/>
    <cellStyle name="Heading 2 2 2 2 4 4" xfId="4224" xr:uid="{C1C9313C-9AF2-4DF5-8AA1-0C68D62A27A5}"/>
    <cellStyle name="Heading 2 2 2 2 4 4 2" xfId="38164" xr:uid="{94026056-CA01-485C-9C52-968C4237E885}"/>
    <cellStyle name="Heading 2 2 2 2 4 5" xfId="13610" xr:uid="{4032E6CB-9BCD-412A-9343-B07ABB063846}"/>
    <cellStyle name="Heading 2 2 2 2 4 5 2" xfId="25544" xr:uid="{3DD18367-C3DE-4410-9251-69A7FBBBA48D}"/>
    <cellStyle name="Heading 2 2 2 2 4 6" xfId="32898" xr:uid="{5624730D-5D8F-422A-96C8-F2FD81845185}"/>
    <cellStyle name="Heading 2 2 2 2 5" xfId="2092" xr:uid="{26ED4177-C164-47AD-9391-0D48FFDA3E53}"/>
    <cellStyle name="Heading 2 2 2 2 5 2" xfId="7223" xr:uid="{3E65D217-3C38-4464-99F6-2C1FCAC04EA3}"/>
    <cellStyle name="Heading 2 2 2 2 5 2 2" xfId="13114" xr:uid="{E6128CC0-F8D4-49ED-8D9B-C27DE3744A94}"/>
    <cellStyle name="Heading 2 2 2 2 5 2 2 2" xfId="22103" xr:uid="{797BFA6C-6EC1-4EFD-A883-B204E325101B}"/>
    <cellStyle name="Heading 2 2 2 2 5 2 2 2 2" xfId="26279" xr:uid="{60F7AE26-CEB1-48BD-9644-B2BE994C9759}"/>
    <cellStyle name="Heading 2 2 2 2 5 2 2 3" xfId="23230" xr:uid="{CA733F35-61FB-4FC1-A10A-7F4ACFE2E125}"/>
    <cellStyle name="Heading 2 2 2 2 5 2 3" xfId="16212" xr:uid="{3F5B265C-3601-4DFA-ABE4-09C8CEF5423E}"/>
    <cellStyle name="Heading 2 2 2 2 5 2 3 2" xfId="26792" xr:uid="{55391089-A162-43D1-B473-EFCDADB26AC8}"/>
    <cellStyle name="Heading 2 2 2 2 5 2 4" xfId="41930" xr:uid="{583D2795-3E93-4277-AA7F-9D4A331B43FC}"/>
    <cellStyle name="Heading 2 2 2 2 5 3" xfId="12776" xr:uid="{51C41E89-EE14-42DB-9A91-6528F8D7F056}"/>
    <cellStyle name="Heading 2 2 2 2 5 3 2" xfId="21765" xr:uid="{2ED9B006-0487-4D4A-8BCE-F01D7198C6AD}"/>
    <cellStyle name="Heading 2 2 2 2 5 3 2 2" xfId="22888" xr:uid="{A2541B52-A86C-4AA4-90AC-74AA9C887159}"/>
    <cellStyle name="Heading 2 2 2 2 5 3 3" xfId="39340" xr:uid="{CA7DF07B-8C20-4E4B-B4E9-1FB903E071C5}"/>
    <cellStyle name="Heading 2 2 2 2 5 4" xfId="4529" xr:uid="{D863F285-FA0E-4AE2-9BCE-15CD5C4368C4}"/>
    <cellStyle name="Heading 2 2 2 2 5 4 2" xfId="24775" xr:uid="{D9DA5420-CE96-4FD5-8028-13C5C0B204F8}"/>
    <cellStyle name="Heading 2 2 2 2 5 5" xfId="13626" xr:uid="{1BCB5E61-1292-4CCB-B15A-0279A0601953}"/>
    <cellStyle name="Heading 2 2 2 2 5 5 2" xfId="41957" xr:uid="{F7DFBA3D-F63C-4C52-ADBC-0876BC34621F}"/>
    <cellStyle name="Heading 2 2 2 2 5 6" xfId="41216" xr:uid="{168CBCB7-40FF-4FD8-9622-D9F88B7F71B1}"/>
    <cellStyle name="Heading 2 2 2 2 6" xfId="6737" xr:uid="{CAE74D0F-5548-452D-9B7B-F111AFD240EF}"/>
    <cellStyle name="Heading 2 2 2 2 6 2" xfId="12836" xr:uid="{9EC200D4-34E8-4F86-8808-5BB47A1EEEB4}"/>
    <cellStyle name="Heading 2 2 2 2 6 2 2" xfId="21825" xr:uid="{4AE3AE9A-18A9-4206-8680-2B33D1610615}"/>
    <cellStyle name="Heading 2 2 2 2 6 2 2 2" xfId="34403" xr:uid="{D742CDD2-38F2-4701-A6C9-47A151DA8063}"/>
    <cellStyle name="Heading 2 2 2 2 6 2 3" xfId="28468" xr:uid="{C97C5005-42C0-4AF6-AFCA-A78FF799FEF7}"/>
    <cellStyle name="Heading 2 2 2 2 6 3" xfId="15726" xr:uid="{38246FCA-376A-43EE-BDF5-A2250B2E8AFE}"/>
    <cellStyle name="Heading 2 2 2 2 6 3 2" xfId="28886" xr:uid="{06C869DB-5E42-42E6-93E9-7229A990C67C}"/>
    <cellStyle name="Heading 2 2 2 2 6 4" xfId="29757" xr:uid="{518694E1-AAD5-4EF1-ADE1-77D754E29EA1}"/>
    <cellStyle name="Heading 2 2 2 2 7" xfId="9440" xr:uid="{F97EB4F3-F916-4AE8-B200-21E75D195793}"/>
    <cellStyle name="Heading 2 2 2 2 7 2" xfId="18429" xr:uid="{847B81E5-5803-4D4E-94DD-67022106FFEC}"/>
    <cellStyle name="Heading 2 2 2 2 7 2 2" xfId="28700" xr:uid="{8A9F1FD6-A7B9-498B-AE6A-A9A19E4AD025}"/>
    <cellStyle name="Heading 2 2 2 2 7 3" xfId="43646" xr:uid="{B4626D24-5E7C-4F30-82DF-7D30380C654F}"/>
    <cellStyle name="Heading 2 2 2 2 8" xfId="2441" xr:uid="{CAD03285-F1C5-4574-A794-55C41C60D4A8}"/>
    <cellStyle name="Heading 2 2 2 2 8 2" xfId="32854" xr:uid="{4DC1C940-0EF8-441E-820D-C14C82B5476F}"/>
    <cellStyle name="Heading 2 2 2 2 9" xfId="13350" xr:uid="{73F4C256-934B-461E-BF8B-74BD71988842}"/>
    <cellStyle name="Heading 2 2 2 2 9 2" xfId="35157" xr:uid="{BE5E4B8B-D5CA-49FD-AF9D-B768F03CA004}"/>
    <cellStyle name="Heading 2 2 2 3" xfId="303" xr:uid="{66EF0B70-FCAE-4F0B-8785-4EB1671C117D}"/>
    <cellStyle name="Heading 2 2 2 3 2" xfId="6932" xr:uid="{4D8C7532-1E7D-49EE-B457-D4E45774F4AA}"/>
    <cellStyle name="Heading 2 2 2 3 2 2" xfId="12889" xr:uid="{D89AA1BD-A55A-4B87-94F5-D0BFA40D5225}"/>
    <cellStyle name="Heading 2 2 2 3 2 2 2" xfId="21878" xr:uid="{F3D25DEB-523C-4CB4-BB35-A15C04FA06EE}"/>
    <cellStyle name="Heading 2 2 2 3 2 2 2 2" xfId="23986" xr:uid="{16D06074-11F6-45DF-BD2D-8A35C34E4B6D}"/>
    <cellStyle name="Heading 2 2 2 3 2 2 3" xfId="39122" xr:uid="{A089D5D8-53B3-4BF3-9CAB-E7A796006F22}"/>
    <cellStyle name="Heading 2 2 2 3 2 3" xfId="15921" xr:uid="{AE2D3526-9E0D-440B-B889-82943CAD2696}"/>
    <cellStyle name="Heading 2 2 2 3 2 3 2" xfId="23028" xr:uid="{0E10502E-7E07-440F-8922-2A646E708294}"/>
    <cellStyle name="Heading 2 2 2 3 2 4" xfId="41868" xr:uid="{5F29C7A2-49D0-4D71-938F-EAF8897151E1}"/>
    <cellStyle name="Heading 2 2 2 3 3" xfId="9774" xr:uid="{3E9967CE-7F75-4BAA-BE2C-9AB034AF95E0}"/>
    <cellStyle name="Heading 2 2 2 3 3 2" xfId="18763" xr:uid="{7A2F9D9B-C78B-4472-9B34-78D8D2B944E3}"/>
    <cellStyle name="Heading 2 2 2 3 3 2 2" xfId="25088" xr:uid="{02C8A682-6246-4027-9FE7-62A7D95D4384}"/>
    <cellStyle name="Heading 2 2 2 3 3 3" xfId="22116" xr:uid="{ACEA4706-2617-4ABE-B95A-505AE2944763}"/>
    <cellStyle name="Heading 2 2 2 3 4" xfId="2771" xr:uid="{ABC84E3A-327A-4F48-BF71-C1E41939BC5F}"/>
    <cellStyle name="Heading 2 2 2 3 4 2" xfId="28825" xr:uid="{C7F6DE41-646C-495F-B2B5-9848891D7EC7}"/>
    <cellStyle name="Heading 2 2 2 3 5" xfId="13502" xr:uid="{16E7BF17-2F86-4880-8FA3-FBFC2124CDA7}"/>
    <cellStyle name="Heading 2 2 2 3 5 2" xfId="43209" xr:uid="{070C0348-CF4D-4B04-9B0C-7B40E2B7E19B}"/>
    <cellStyle name="Heading 2 2 2 3 6" xfId="29022" xr:uid="{3E8DA522-FB8B-4B35-B102-08F535D371DB}"/>
    <cellStyle name="Heading 2 2 2 4" xfId="652" xr:uid="{C2CFE3B4-F84C-4A10-A24C-58604C339474}"/>
    <cellStyle name="Heading 2 2 2 4 2" xfId="7148" xr:uid="{A539AF48-6B8B-45B1-B5D9-A686C5F0F13B}"/>
    <cellStyle name="Heading 2 2 2 4 2 2" xfId="13039" xr:uid="{81C034B7-509B-40B7-8A81-F21E11669BE6}"/>
    <cellStyle name="Heading 2 2 2 4 2 2 2" xfId="22028" xr:uid="{D0E5FB2C-519E-4647-B7D3-2D95334A49DB}"/>
    <cellStyle name="Heading 2 2 2 4 2 2 2 2" xfId="38499" xr:uid="{2DD13099-4DD8-40A9-811D-DE5248A4B3E4}"/>
    <cellStyle name="Heading 2 2 2 4 2 2 3" xfId="42153" xr:uid="{7549836D-79B2-43DA-B6B0-71567FC5E817}"/>
    <cellStyle name="Heading 2 2 2 4 2 3" xfId="16137" xr:uid="{AEDD973D-7D46-4313-ADA4-704EA702C4F5}"/>
    <cellStyle name="Heading 2 2 2 4 2 3 2" xfId="29377" xr:uid="{66BEEEFB-8BEF-46D0-B61D-1A439DADADA8}"/>
    <cellStyle name="Heading 2 2 2 4 2 4" xfId="37250" xr:uid="{A76C2FE0-5856-4EA0-8B03-509101F59FC8}"/>
    <cellStyle name="Heading 2 2 2 4 3" xfId="9815" xr:uid="{4EA8B408-9437-40A7-BD65-5380D8C650A0}"/>
    <cellStyle name="Heading 2 2 2 4 3 2" xfId="18804" xr:uid="{81C72622-19C5-45B4-8568-C54BBB3586F2}"/>
    <cellStyle name="Heading 2 2 2 4 3 2 2" xfId="22221" xr:uid="{B4B21AFE-CFA8-4110-AAEC-74C739850B9E}"/>
    <cellStyle name="Heading 2 2 2 4 3 3" xfId="34521" xr:uid="{42624C86-9D1F-4134-BF4D-5EC8675DBE87}"/>
    <cellStyle name="Heading 2 2 2 4 4" xfId="3089" xr:uid="{456C2B2B-E840-4EF9-B43D-66280451F8E5}"/>
    <cellStyle name="Heading 2 2 2 4 4 2" xfId="28988" xr:uid="{EF6F826C-A4D6-486E-9DEB-91B91F6BD84F}"/>
    <cellStyle name="Heading 2 2 2 4 5" xfId="13551" xr:uid="{3CD039BF-7DDC-4F21-8B7B-842D43BDB891}"/>
    <cellStyle name="Heading 2 2 2 4 5 2" xfId="24109" xr:uid="{415A2D7A-1FA4-47C5-AB62-F33CBD3C2231}"/>
    <cellStyle name="Heading 2 2 2 4 6" xfId="26129" xr:uid="{2424E3D9-B070-45D7-9D76-3D2EE1E91792}"/>
    <cellStyle name="Heading 2 2 2 5" xfId="997" xr:uid="{F400EB9C-89BF-488D-996A-B3E0EAE5C2E2}"/>
    <cellStyle name="Heading 2 2 2 5 2" xfId="7172" xr:uid="{93B28175-B969-4B51-8258-96F4DBCFFE34}"/>
    <cellStyle name="Heading 2 2 2 5 2 2" xfId="13063" xr:uid="{A44FFD31-E833-4D13-BDF3-35388DCA149C}"/>
    <cellStyle name="Heading 2 2 2 5 2 2 2" xfId="22052" xr:uid="{361516C3-17A5-4E8D-9A6D-0F7AD871D44D}"/>
    <cellStyle name="Heading 2 2 2 5 2 2 2 2" xfId="38584" xr:uid="{BDD4DD28-7F1E-4C14-A02A-7F1E2B8F218C}"/>
    <cellStyle name="Heading 2 2 2 5 2 2 3" xfId="43413" xr:uid="{E9DCEA39-B499-4350-A69E-7E06FFBE71E2}"/>
    <cellStyle name="Heading 2 2 2 5 2 3" xfId="16161" xr:uid="{9132A5E3-A638-491A-BB31-19EDC1213991}"/>
    <cellStyle name="Heading 2 2 2 5 2 3 2" xfId="38747" xr:uid="{2EA4F818-3B13-4F3F-9729-D6B1C97A36CA}"/>
    <cellStyle name="Heading 2 2 2 5 2 4" xfId="24165" xr:uid="{D3AAF0F9-1E8A-490F-8055-B50EAAD4F2F4}"/>
    <cellStyle name="Heading 2 2 2 5 3" xfId="9860" xr:uid="{756A60D4-FF4D-4FD3-BDAF-446AE5ACF1BE}"/>
    <cellStyle name="Heading 2 2 2 5 3 2" xfId="18849" xr:uid="{0A940EE6-36E7-45C5-ABAF-4781C18D8698}"/>
    <cellStyle name="Heading 2 2 2 5 3 2 2" xfId="30099" xr:uid="{777B3D70-44D5-4320-848A-B2F75CBAEBB6}"/>
    <cellStyle name="Heading 2 2 2 5 3 3" xfId="26742" xr:uid="{FD85593C-8ED6-4DCA-8E2D-88E847BFAD0D}"/>
    <cellStyle name="Heading 2 2 2 5 4" xfId="3434" xr:uid="{19332407-41D5-4833-A95E-59D0461C847F}"/>
    <cellStyle name="Heading 2 2 2 5 4 2" xfId="37121" xr:uid="{7FC3E19D-2282-4A7B-99AD-4E1E3B4A5DFD}"/>
    <cellStyle name="Heading 2 2 2 5 5" xfId="13575" xr:uid="{8E66674F-C7AB-4F11-9C25-FAA52F00102C}"/>
    <cellStyle name="Heading 2 2 2 5 5 2" xfId="41704" xr:uid="{C24D68D5-B2BF-44C4-984A-74BF60EE3D36}"/>
    <cellStyle name="Heading 2 2 2 5 6" xfId="37040" xr:uid="{F91D785B-6EE7-448B-A149-4D746071589A}"/>
    <cellStyle name="Heading 2 2 2 6" xfId="1660" xr:uid="{1D20EEE3-742E-4F09-A0D6-2FD592DDA12E}"/>
    <cellStyle name="Heading 2 2 2 6 2" xfId="7196" xr:uid="{1753CC89-BC42-405F-AD0E-78C7DDFDDFF3}"/>
    <cellStyle name="Heading 2 2 2 6 2 2" xfId="13087" xr:uid="{D97CB46B-D869-4233-9B76-3418990EC9E6}"/>
    <cellStyle name="Heading 2 2 2 6 2 2 2" xfId="22076" xr:uid="{E6A38353-C85A-4A39-8572-E2DF71CEF6E0}"/>
    <cellStyle name="Heading 2 2 2 6 2 2 2 2" xfId="25299" xr:uid="{B3BCB3D4-D11F-490D-9A00-67E862E3F3C5}"/>
    <cellStyle name="Heading 2 2 2 6 2 2 3" xfId="28410" xr:uid="{D04B810F-D938-47DB-A8CE-1F1CA15A6FE5}"/>
    <cellStyle name="Heading 2 2 2 6 2 3" xfId="16185" xr:uid="{33159CD4-C947-45DF-A1AE-0801151BB697}"/>
    <cellStyle name="Heading 2 2 2 6 2 3 2" xfId="40040" xr:uid="{CDE65E86-D0D0-4C3B-9655-E8AA474EB5B7}"/>
    <cellStyle name="Heading 2 2 2 6 2 4" xfId="41763" xr:uid="{6D86116E-895B-4751-BFC4-9573E36D9079}"/>
    <cellStyle name="Heading 2 2 2 6 3" xfId="9718" xr:uid="{C2A23B9F-92D8-4059-BAB8-7C9300A1089E}"/>
    <cellStyle name="Heading 2 2 2 6 3 2" xfId="18707" xr:uid="{8B1B3408-1EF3-4A92-827C-48FB338347C2}"/>
    <cellStyle name="Heading 2 2 2 6 3 2 2" xfId="33940" xr:uid="{947B9E34-EA36-4DEA-8A6E-FF2B8AA1B962}"/>
    <cellStyle name="Heading 2 2 2 6 3 3" xfId="40057" xr:uid="{701939F0-B272-4E67-AB54-153827D937C1}"/>
    <cellStyle name="Heading 2 2 2 6 4" xfId="4097" xr:uid="{7BCFA22A-1131-4727-8A23-402B186B0B81}"/>
    <cellStyle name="Heading 2 2 2 6 4 2" xfId="22156" xr:uid="{0ABFBDF4-2FFF-4BAA-9EAD-CA76CF5EF637}"/>
    <cellStyle name="Heading 2 2 2 6 5" xfId="13599" xr:uid="{A4B4B693-9F49-45B8-876F-347361E33D60}"/>
    <cellStyle name="Heading 2 2 2 6 5 2" xfId="35666" xr:uid="{246A3893-9261-49E4-A878-18B01BD3E473}"/>
    <cellStyle name="Heading 2 2 2 6 6" xfId="37262" xr:uid="{B669D033-C99A-4DC4-BFED-DAD349425B62}"/>
    <cellStyle name="Heading 2 2 2 7" xfId="1960" xr:uid="{19C148EA-1F22-4ED2-9B59-9904449D2123}"/>
    <cellStyle name="Heading 2 2 2 7 2" xfId="7216" xr:uid="{5AAD3BD2-F124-47A0-AB5F-EB889A7D445B}"/>
    <cellStyle name="Heading 2 2 2 7 2 2" xfId="13107" xr:uid="{1700D0C8-8F89-479A-B966-1A60DBF05181}"/>
    <cellStyle name="Heading 2 2 2 7 2 2 2" xfId="22096" xr:uid="{60FC28EB-22A1-4E40-A27B-C1E5E63EFB3A}"/>
    <cellStyle name="Heading 2 2 2 7 2 2 2 2" xfId="29855" xr:uid="{17202C60-ED95-486B-B9C6-3F6A85389373}"/>
    <cellStyle name="Heading 2 2 2 7 2 2 3" xfId="37707" xr:uid="{EF276352-2992-4FD7-B745-FEF9D18CD6B6}"/>
    <cellStyle name="Heading 2 2 2 7 2 3" xfId="16205" xr:uid="{511D82BB-CF4C-4B3A-896A-6D10C421A6D4}"/>
    <cellStyle name="Heading 2 2 2 7 2 3 2" xfId="29513" xr:uid="{DB8399BC-7F64-4FA3-9E4E-A306EE7A75A7}"/>
    <cellStyle name="Heading 2 2 2 7 2 4" xfId="28548" xr:uid="{183ECDF3-D6B5-4F6E-A351-40E81937DD9E}"/>
    <cellStyle name="Heading 2 2 2 7 3" xfId="12468" xr:uid="{AC7D8F5D-1C0D-4AAD-AC82-E0DFF286212A}"/>
    <cellStyle name="Heading 2 2 2 7 3 2" xfId="21457" xr:uid="{B62B55D4-645D-499D-AEE3-57EECA6A9E1A}"/>
    <cellStyle name="Heading 2 2 2 7 3 2 2" xfId="24377" xr:uid="{17330FD5-CDF2-494D-B49C-BC0969DD5A0D}"/>
    <cellStyle name="Heading 2 2 2 7 3 3" xfId="40739" xr:uid="{1267EF3C-F29B-4F57-BB0F-16AEC56A0109}"/>
    <cellStyle name="Heading 2 2 2 7 4" xfId="4397" xr:uid="{A3848806-5201-4020-8CC5-0384F6FC578C}"/>
    <cellStyle name="Heading 2 2 2 7 4 2" xfId="35244" xr:uid="{1B698BAE-5AF3-4235-93F6-37991A8FCBB4}"/>
    <cellStyle name="Heading 2 2 2 7 5" xfId="13619" xr:uid="{6A4054E8-1DDC-4D74-888D-7A3E5DB07BF2}"/>
    <cellStyle name="Heading 2 2 2 7 5 2" xfId="26999" xr:uid="{A92023EE-622E-4084-B093-C7F79B45D873}"/>
    <cellStyle name="Heading 2 2 2 7 6" xfId="28449" xr:uid="{D0336564-1611-4CCC-90A3-25FC3E82ED11}"/>
    <cellStyle name="Heading 2 2 2 8" xfId="6605" xr:uid="{0BB394C0-2374-4870-8F83-E3A767443FD2}"/>
    <cellStyle name="Heading 2 2 2 8 2" xfId="12829" xr:uid="{998D0618-598C-4C6C-A24A-586BBE2EF101}"/>
    <cellStyle name="Heading 2 2 2 8 2 2" xfId="21818" xr:uid="{97C57B24-0775-47A3-999F-92CD20CE1962}"/>
    <cellStyle name="Heading 2 2 2 8 2 2 2" xfId="37485" xr:uid="{03D4D517-0AA8-4872-AE1F-179609AD9EFB}"/>
    <cellStyle name="Heading 2 2 2 8 2 3" xfId="26168" xr:uid="{5F80229F-F716-4570-A4DE-9F2849016F10}"/>
    <cellStyle name="Heading 2 2 2 8 3" xfId="15594" xr:uid="{25A79517-9A30-4363-AB58-0750A1684F49}"/>
    <cellStyle name="Heading 2 2 2 8 3 2" xfId="31413" xr:uid="{CE81D8F5-25B0-435A-A7F3-67B2C2179DF9}"/>
    <cellStyle name="Heading 2 2 2 8 4" xfId="26946" xr:uid="{5A1ADDB4-13BB-4FD7-8C92-E968FF088F1F}"/>
    <cellStyle name="Heading 2 2 2 9" xfId="9715" xr:uid="{EDC0123D-EDA7-41AC-9126-304739A85861}"/>
    <cellStyle name="Heading 2 2 2 9 2" xfId="18704" xr:uid="{29E7AF89-7C6C-4D18-8B89-5EEDD6ADFEDA}"/>
    <cellStyle name="Heading 2 2 2 9 2 2" xfId="29250" xr:uid="{C4D911FC-5503-42DA-8616-B17DF425ACAF}"/>
    <cellStyle name="Heading 2 2 2 9 3" xfId="26508" xr:uid="{A4906F90-186F-42C3-B6BE-22EC42D07C43}"/>
    <cellStyle name="Heading 2 2 3" xfId="250" xr:uid="{501FE169-EC03-458E-B54C-64F837FCE7B2}"/>
    <cellStyle name="Heading 2 2 3 10" xfId="13165" xr:uid="{C39CBB98-C0A6-4036-8A29-F85D578EA92A}"/>
    <cellStyle name="Heading 2 2 3 10 2" xfId="25683" xr:uid="{F379C71E-BD57-4858-8251-83FD3EA47478}"/>
    <cellStyle name="Heading 2 2 3 11" xfId="42467" xr:uid="{80DA54FA-56A6-46CC-A9DA-EA37BD629BEE}"/>
    <cellStyle name="Heading 2 2 3 2" xfId="388" xr:uid="{5B2A53B7-AD60-408C-BF2A-20C8AF7F77D8}"/>
    <cellStyle name="Heading 2 2 3 2 10" xfId="28652" xr:uid="{EE18EB1C-0357-4AE3-A467-D16208712A1E}"/>
    <cellStyle name="Heading 2 2 3 2 2" xfId="737" xr:uid="{6CE86E1C-08FF-4591-B24B-8B9DE56E4C67}"/>
    <cellStyle name="Heading 2 2 3 2 2 2" xfId="7149" xr:uid="{BCBEA0A5-4F5B-4F00-8FC0-A09B833AAC07}"/>
    <cellStyle name="Heading 2 2 3 2 2 2 2" xfId="13040" xr:uid="{B6EF8CEC-1254-4A5E-B0DC-B34FC17EAFC1}"/>
    <cellStyle name="Heading 2 2 3 2 2 2 2 2" xfId="22029" xr:uid="{4940AC22-A0F8-49DF-848F-8BB059EE1CFA}"/>
    <cellStyle name="Heading 2 2 3 2 2 2 2 2 2" xfId="26062" xr:uid="{ED9B8490-7FB0-4379-95A1-AB5329D26BCB}"/>
    <cellStyle name="Heading 2 2 3 2 2 2 2 3" xfId="29166" xr:uid="{91DDEE9E-7909-48F3-B173-D4F5087AE16B}"/>
    <cellStyle name="Heading 2 2 3 2 2 2 3" xfId="16138" xr:uid="{520EACE9-78E0-403B-9F78-35410B55F0FF}"/>
    <cellStyle name="Heading 2 2 3 2 2 2 3 2" xfId="38517" xr:uid="{1242CB53-79B9-48D1-8EE0-64408C834A66}"/>
    <cellStyle name="Heading 2 2 3 2 2 2 4" xfId="27447" xr:uid="{B6B71900-DB37-4FDA-A313-D490920799D0}"/>
    <cellStyle name="Heading 2 2 3 2 2 3" xfId="9742" xr:uid="{6E8A0D53-F1A0-4505-8FF9-17C314143F00}"/>
    <cellStyle name="Heading 2 2 3 2 2 3 2" xfId="18731" xr:uid="{DC59626F-9523-48F1-8E9E-E68DAC49DCEA}"/>
    <cellStyle name="Heading 2 2 3 2 2 3 2 2" xfId="31722" xr:uid="{FB4E05B9-06D8-473D-9E28-0DE6676F881E}"/>
    <cellStyle name="Heading 2 2 3 2 2 3 3" xfId="23072" xr:uid="{814F0E65-DE4B-472D-8A87-A14E6E6DBBDD}"/>
    <cellStyle name="Heading 2 2 3 2 2 4" xfId="3174" xr:uid="{1CA14DE6-E690-494B-B697-2D9AAF19BC0F}"/>
    <cellStyle name="Heading 2 2 3 2 2 4 2" xfId="28629" xr:uid="{58758627-43F2-444B-83FF-A92BAF727AD0}"/>
    <cellStyle name="Heading 2 2 3 2 2 5" xfId="13552" xr:uid="{55EFEEC5-D37E-4C81-A9F0-F41511E8D031}"/>
    <cellStyle name="Heading 2 2 3 2 2 5 2" xfId="26298" xr:uid="{006B5305-3F55-4031-B197-EBAD21937825}"/>
    <cellStyle name="Heading 2 2 3 2 2 6" xfId="38227" xr:uid="{72727DC9-BDBA-4A78-B5A2-A87AB9CDCD94}"/>
    <cellStyle name="Heading 2 2 3 2 3" xfId="1082" xr:uid="{B4438E64-4BC2-4A79-8686-D8F3081C72F1}"/>
    <cellStyle name="Heading 2 2 3 2 3 2" xfId="7173" xr:uid="{375C5EDA-52AC-42A9-A770-DF78B697E096}"/>
    <cellStyle name="Heading 2 2 3 2 3 2 2" xfId="13064" xr:uid="{9BD5EF9F-27C9-41BA-8243-35031F34AB3E}"/>
    <cellStyle name="Heading 2 2 3 2 3 2 2 2" xfId="22053" xr:uid="{A5E6D3CB-535A-4916-AB43-01D6A001178E}"/>
    <cellStyle name="Heading 2 2 3 2 3 2 2 2 2" xfId="26147" xr:uid="{A751B78F-59C1-4B8C-8AA4-49226691EFCF}"/>
    <cellStyle name="Heading 2 2 3 2 3 2 2 3" xfId="30360" xr:uid="{43386DB2-6E67-4423-A198-6ED9EBBAD32F}"/>
    <cellStyle name="Heading 2 2 3 2 3 2 3" xfId="16162" xr:uid="{C5893A12-1BA4-4D5F-9399-80716558B743}"/>
    <cellStyle name="Heading 2 2 3 2 3 2 3 2" xfId="31027" xr:uid="{852B9611-1B71-460B-A5C8-CC5CD2622BF0}"/>
    <cellStyle name="Heading 2 2 3 2 3 2 4" xfId="26342" xr:uid="{091F6947-A3F6-4A50-A613-1ADA6BF76F56}"/>
    <cellStyle name="Heading 2 2 3 2 3 3" xfId="12642" xr:uid="{2392DC0C-AA33-4BB6-9D66-85A33BD8CB43}"/>
    <cellStyle name="Heading 2 2 3 2 3 3 2" xfId="21631" xr:uid="{E3210B81-38DC-43DC-8170-717FC2EC18BA}"/>
    <cellStyle name="Heading 2 2 3 2 3 3 2 2" xfId="36041" xr:uid="{068F7FAA-318C-4A91-A9C1-3740B3B00ED4}"/>
    <cellStyle name="Heading 2 2 3 2 3 3 3" xfId="23646" xr:uid="{393C77C9-F41D-4780-A35F-F45C90C51E37}"/>
    <cellStyle name="Heading 2 2 3 2 3 4" xfId="3519" xr:uid="{66A4C2FC-AB86-4B09-B380-D704264628AE}"/>
    <cellStyle name="Heading 2 2 3 2 3 4 2" xfId="25337" xr:uid="{E5F063B8-2ABC-4431-A70A-060DB3C2954D}"/>
    <cellStyle name="Heading 2 2 3 2 3 5" xfId="13576" xr:uid="{0B35871C-0CBB-41AC-8CC4-010BFE6E4E09}"/>
    <cellStyle name="Heading 2 2 3 2 3 5 2" xfId="28717" xr:uid="{3449D2F2-0C72-4DD2-A5D2-1123FE2AC050}"/>
    <cellStyle name="Heading 2 2 3 2 3 6" xfId="32349" xr:uid="{9A413FF1-9CD4-441D-BD35-E421CE56238C}"/>
    <cellStyle name="Heading 2 2 3 2 4" xfId="1742" xr:uid="{38EDBEBF-1A1E-4C84-80CD-1EAECDD6A95A}"/>
    <cellStyle name="Heading 2 2 3 2 4 2" xfId="7199" xr:uid="{29D1DC2C-8A06-40C4-A126-6F705E60811F}"/>
    <cellStyle name="Heading 2 2 3 2 4 2 2" xfId="13090" xr:uid="{86745798-D45B-49E1-AF74-FBA136A3393C}"/>
    <cellStyle name="Heading 2 2 3 2 4 2 2 2" xfId="22079" xr:uid="{0AD69637-1735-4830-BCC5-DCA56D0A3A12}"/>
    <cellStyle name="Heading 2 2 3 2 4 2 2 2 2" xfId="29701" xr:uid="{F44BCE70-9241-4605-A895-01D31D9CCD5B}"/>
    <cellStyle name="Heading 2 2 3 2 4 2 2 3" xfId="36654" xr:uid="{9EEDA949-F02F-49D4-8D6A-19678CB6A45D}"/>
    <cellStyle name="Heading 2 2 3 2 4 2 3" xfId="16188" xr:uid="{7A907563-7C3F-4D6A-9EED-AAB4F6F72E21}"/>
    <cellStyle name="Heading 2 2 3 2 4 2 3 2" xfId="30925" xr:uid="{F9C3BF16-AD16-42B0-AB9A-FAB0BB4B6EB3}"/>
    <cellStyle name="Heading 2 2 3 2 4 2 4" xfId="25480" xr:uid="{0595F3AB-01CC-42D5-B01A-E5EABEA98974}"/>
    <cellStyle name="Heading 2 2 3 2 4 3" xfId="9724" xr:uid="{797B9F35-BF18-4759-BDED-5527803441CE}"/>
    <cellStyle name="Heading 2 2 3 2 4 3 2" xfId="18713" xr:uid="{87DA5D34-2385-4EE7-90AA-7D2661FAB6A1}"/>
    <cellStyle name="Heading 2 2 3 2 4 3 2 2" xfId="28253" xr:uid="{C377010D-49B4-4A47-87D8-51EF82476A10}"/>
    <cellStyle name="Heading 2 2 3 2 4 3 3" xfId="22932" xr:uid="{56AC4CF3-ADC1-49FD-B283-13A52B6BB28B}"/>
    <cellStyle name="Heading 2 2 3 2 4 4" xfId="4179" xr:uid="{34E01DD3-A396-4431-9FE6-248F3814401E}"/>
    <cellStyle name="Heading 2 2 3 2 4 4 2" xfId="35669" xr:uid="{AAEA1BED-E619-4855-9097-39988A736194}"/>
    <cellStyle name="Heading 2 2 3 2 4 5" xfId="13602" xr:uid="{C3C9DCED-88D8-4EBE-BE69-22C498BF568A}"/>
    <cellStyle name="Heading 2 2 3 2 4 5 2" xfId="34779" xr:uid="{FF109FC6-9339-4F30-BECB-6CB697178A4C}"/>
    <cellStyle name="Heading 2 2 3 2 4 6" xfId="36898" xr:uid="{74D361BF-BD6C-4656-B3D9-FA398340A9EB}"/>
    <cellStyle name="Heading 2 2 3 2 5" xfId="2045" xr:uid="{8C7F19AC-BC38-40D4-8744-422A1A36ECDA}"/>
    <cellStyle name="Heading 2 2 3 2 5 2" xfId="7217" xr:uid="{9265C63A-DD82-4255-B075-35A4BE524009}"/>
    <cellStyle name="Heading 2 2 3 2 5 2 2" xfId="13108" xr:uid="{9695CDE8-6113-4F6E-8643-3A08DA044D81}"/>
    <cellStyle name="Heading 2 2 3 2 5 2 2 2" xfId="22097" xr:uid="{307D06FC-EABF-4C35-B736-DFF61B162FD8}"/>
    <cellStyle name="Heading 2 2 3 2 5 2 2 2 2" xfId="39060" xr:uid="{1706D83F-9B82-4430-B8FF-5C32EC2A27A2}"/>
    <cellStyle name="Heading 2 2 3 2 5 2 2 3" xfId="25259" xr:uid="{79481B50-C19B-4FAE-9607-0F878DB3357A}"/>
    <cellStyle name="Heading 2 2 3 2 5 2 3" xfId="16206" xr:uid="{31DC54CF-15FC-4B6B-88F0-0170E83C72A1}"/>
    <cellStyle name="Heading 2 2 3 2 5 2 3 2" xfId="38653" xr:uid="{53A9A9C4-EA59-4F70-BB51-FB1EF53B848E}"/>
    <cellStyle name="Heading 2 2 3 2 5 2 4" xfId="37574" xr:uid="{042938C5-9D45-413B-89A7-0AF2D176434B}"/>
    <cellStyle name="Heading 2 2 3 2 5 3" xfId="12379" xr:uid="{893EEB50-D9BF-4D85-84C3-6F5696216547}"/>
    <cellStyle name="Heading 2 2 3 2 5 3 2" xfId="21368" xr:uid="{6617567E-ECCF-4799-AF26-9F44189E610A}"/>
    <cellStyle name="Heading 2 2 3 2 5 3 2 2" xfId="30092" xr:uid="{298AFAB0-98ED-4FDC-A83D-CBED9676B477}"/>
    <cellStyle name="Heading 2 2 3 2 5 3 3" xfId="43456" xr:uid="{2A5AD9C2-E8D1-4C25-AD2B-C37AD65CA968}"/>
    <cellStyle name="Heading 2 2 3 2 5 4" xfId="4482" xr:uid="{7479D9EC-AAF1-4692-9078-B84251339FDD}"/>
    <cellStyle name="Heading 2 2 3 2 5 4 2" xfId="29754" xr:uid="{DBBA5D96-1D1F-44D9-965E-A6BE59F95ADB}"/>
    <cellStyle name="Heading 2 2 3 2 5 5" xfId="13620" xr:uid="{296815E9-38B1-47A5-8039-1D1D83AF8273}"/>
    <cellStyle name="Heading 2 2 3 2 5 5 2" xfId="36006" xr:uid="{33A9C4CD-E44B-457B-84AE-F792ECC3DCE6}"/>
    <cellStyle name="Heading 2 2 3 2 5 6" xfId="42077" xr:uid="{5AA56B95-3BC4-440E-B6FB-18D5214B26C6}"/>
    <cellStyle name="Heading 2 2 3 2 6" xfId="6690" xr:uid="{CF5F4762-77AE-4B7C-A40C-F24C7E1F736B}"/>
    <cellStyle name="Heading 2 2 3 2 6 2" xfId="12830" xr:uid="{019C2604-A5D0-4F41-A5C6-20B70648AE15}"/>
    <cellStyle name="Heading 2 2 3 2 6 2 2" xfId="21819" xr:uid="{7EE95903-B9A7-4804-BBD3-8015FA88F58D}"/>
    <cellStyle name="Heading 2 2 3 2 6 2 2 2" xfId="25064" xr:uid="{F09E0D0D-72FC-4300-9EC9-A90EEF0CD89E}"/>
    <cellStyle name="Heading 2 2 3 2 6 2 3" xfId="34155" xr:uid="{5E8296A2-D0DE-47DD-BE37-B01BD8CD346A}"/>
    <cellStyle name="Heading 2 2 3 2 6 3" xfId="15679" xr:uid="{9EEA3310-CD17-4E86-BC6D-F3F36823D18C}"/>
    <cellStyle name="Heading 2 2 3 2 6 3 2" xfId="35862" xr:uid="{407C9DE2-7C60-4D39-AF97-594F12D29B88}"/>
    <cellStyle name="Heading 2 2 3 2 6 4" xfId="29297" xr:uid="{439E1AB4-AD2D-4719-B5DF-DC4E3E824727}"/>
    <cellStyle name="Heading 2 2 3 2 7" xfId="9808" xr:uid="{E68A52D9-EAA5-46E6-B0E8-7CA8F56AF35E}"/>
    <cellStyle name="Heading 2 2 3 2 7 2" xfId="18797" xr:uid="{E9338DDF-9727-4AD3-8B8C-CC88302758DE}"/>
    <cellStyle name="Heading 2 2 3 2 7 2 2" xfId="30767" xr:uid="{25676776-BCF6-45CD-9C18-AB509815BE15}"/>
    <cellStyle name="Heading 2 2 3 2 7 3" xfId="36158" xr:uid="{4195C6FE-2411-4D51-9D93-A2EE1B979A9B}"/>
    <cellStyle name="Heading 2 2 3 2 8" xfId="2394" xr:uid="{11EBED81-D6F2-49AA-BC02-D18FDE24EF4B}"/>
    <cellStyle name="Heading 2 2 3 2 8 2" xfId="40735" xr:uid="{87A6F321-D79B-474E-BB18-0D1DA1D9E0E7}"/>
    <cellStyle name="Heading 2 2 3 2 9" xfId="13303" xr:uid="{CB09E0B4-817A-4953-A6F1-F2A68163EC07}"/>
    <cellStyle name="Heading 2 2 3 2 9 2" xfId="25363" xr:uid="{EC68FA72-9AA2-4D37-B08D-10D617A1BCC8}"/>
    <cellStyle name="Heading 2 2 3 3" xfId="599" xr:uid="{5E4FFA91-C590-4C37-98AF-770EAE4A493B}"/>
    <cellStyle name="Heading 2 2 3 3 2" xfId="7136" xr:uid="{B14F109F-2B4D-48F7-AD26-CF1BE0AD5451}"/>
    <cellStyle name="Heading 2 2 3 3 2 2" xfId="13027" xr:uid="{3E041C73-DC46-4303-B219-3FBF95B14A48}"/>
    <cellStyle name="Heading 2 2 3 3 2 2 2" xfId="22016" xr:uid="{73EB98D8-F78D-4A1D-8F9C-7B005DECAD3F}"/>
    <cellStyle name="Heading 2 2 3 3 2 2 2 2" xfId="35341" xr:uid="{6E482F4A-6FEC-4EE9-822C-0F61404EC863}"/>
    <cellStyle name="Heading 2 2 3 3 2 2 3" xfId="39282" xr:uid="{6164849E-38DF-4857-B979-5A0866991C53}"/>
    <cellStyle name="Heading 2 2 3 3 2 3" xfId="16125" xr:uid="{EF1EF04F-F8A0-4945-B5EA-C648CC9293D1}"/>
    <cellStyle name="Heading 2 2 3 3 2 3 2" xfId="29729" xr:uid="{ADD411AA-EE45-4A65-871D-1CA1C34DB11F}"/>
    <cellStyle name="Heading 2 2 3 3 2 4" xfId="32817" xr:uid="{29E64CDA-FCB1-4435-81EC-1DF391AA9AA9}"/>
    <cellStyle name="Heading 2 2 3 3 3" xfId="12426" xr:uid="{D787B16F-FDA1-4163-AD14-3CBD4EEE5344}"/>
    <cellStyle name="Heading 2 2 3 3 3 2" xfId="21415" xr:uid="{6FD53568-8796-45F1-BC23-AE64D591BF8B}"/>
    <cellStyle name="Heading 2 2 3 3 3 2 2" xfId="23126" xr:uid="{A1C52254-0BAD-414A-B57D-D2A8E45AF8C2}"/>
    <cellStyle name="Heading 2 2 3 3 3 3" xfId="42692" xr:uid="{C0589AB3-DB2C-486E-8CCF-B090AD21A3E9}"/>
    <cellStyle name="Heading 2 2 3 3 4" xfId="3036" xr:uid="{AA60CC8E-31C0-4BE7-AE47-B7057DA92280}"/>
    <cellStyle name="Heading 2 2 3 3 4 2" xfId="42665" xr:uid="{7AEB484A-F83F-4CB3-AB04-205DDAA2E13E}"/>
    <cellStyle name="Heading 2 2 3 3 5" xfId="13539" xr:uid="{220D7268-44C3-4EC3-98EB-43FDE44854DA}"/>
    <cellStyle name="Heading 2 2 3 3 5 2" xfId="33954" xr:uid="{99892CA8-364D-4F07-A27B-BE383F0B154B}"/>
    <cellStyle name="Heading 2 2 3 3 6" xfId="39301" xr:uid="{71732C79-0F88-45EE-9EAA-111F2BB00ABB}"/>
    <cellStyle name="Heading 2 2 3 4" xfId="944" xr:uid="{92105F48-2818-448F-AB12-95490DCA6D4F}"/>
    <cellStyle name="Heading 2 2 3 4 2" xfId="7160" xr:uid="{6A113D2F-DE3F-4AF1-A0D7-1C7AD681237A}"/>
    <cellStyle name="Heading 2 2 3 4 2 2" xfId="13051" xr:uid="{CB6324E2-C75D-4752-9690-EB7025EE9C30}"/>
    <cellStyle name="Heading 2 2 3 4 2 2 2" xfId="22040" xr:uid="{4C3AF7D8-5917-43C4-B235-79D467AD73F5}"/>
    <cellStyle name="Heading 2 2 3 4 2 2 2 2" xfId="35526" xr:uid="{BB0F16FC-6AF8-41A5-B45F-007C9BE417F6}"/>
    <cellStyle name="Heading 2 2 3 4 2 2 3" xfId="27370" xr:uid="{3F0CAF88-8B98-441B-81DC-F78FEB93AA81}"/>
    <cellStyle name="Heading 2 2 3 4 2 3" xfId="16149" xr:uid="{C119E71D-C256-418C-92F1-7F2A35EE6570}"/>
    <cellStyle name="Heading 2 2 3 4 2 3 2" xfId="36624" xr:uid="{7D438778-9A9F-44EC-912C-1316A0B978E2}"/>
    <cellStyle name="Heading 2 2 3 4 2 4" xfId="34103" xr:uid="{36C3D782-124D-42CA-A0BF-2E9CEE0A8E13}"/>
    <cellStyle name="Heading 2 2 3 4 3" xfId="12693" xr:uid="{5A34F72D-7753-4D5F-92C1-AA099032A9AB}"/>
    <cellStyle name="Heading 2 2 3 4 3 2" xfId="21682" xr:uid="{B848196B-134A-4692-A8A5-AC235F4E505C}"/>
    <cellStyle name="Heading 2 2 3 4 3 2 2" xfId="39514" xr:uid="{36BF5994-2446-460F-BA1E-9558A6C6996F}"/>
    <cellStyle name="Heading 2 2 3 4 3 3" xfId="28430" xr:uid="{4C910E5F-F87F-4395-ADD9-C643D56C4D77}"/>
    <cellStyle name="Heading 2 2 3 4 4" xfId="3381" xr:uid="{C42B4C5E-7218-4BD5-AE06-5E54FB07E23F}"/>
    <cellStyle name="Heading 2 2 3 4 4 2" xfId="22466" xr:uid="{F61A0EDD-E77F-45F5-BD4B-3E7C4BE608EC}"/>
    <cellStyle name="Heading 2 2 3 4 5" xfId="13563" xr:uid="{899C21DC-7283-4752-BEFA-54DF0F7E0DA0}"/>
    <cellStyle name="Heading 2 2 3 4 5 2" xfId="41504" xr:uid="{E6CD123B-369F-4B24-ADC7-6B1134309F39}"/>
    <cellStyle name="Heading 2 2 3 4 6" xfId="30893" xr:uid="{980C58DE-7ADA-4953-9B6C-BCF6CA645CEC}"/>
    <cellStyle name="Heading 2 2 3 5" xfId="1608" xr:uid="{27822511-30FB-424B-871D-02A1B2F5767C}"/>
    <cellStyle name="Heading 2 2 3 5 2" xfId="7181" xr:uid="{CC795E94-895B-4D75-84BE-DE1EC28905BC}"/>
    <cellStyle name="Heading 2 2 3 5 2 2" xfId="13072" xr:uid="{32A468C4-AF56-43AC-BDCF-A7E13F314AB7}"/>
    <cellStyle name="Heading 2 2 3 5 2 2 2" xfId="22061" xr:uid="{C8A76416-963C-45DC-BB91-C5105A06C68B}"/>
    <cellStyle name="Heading 2 2 3 5 2 2 2 2" xfId="37454" xr:uid="{CC965656-736E-491C-A464-01482064EDF3}"/>
    <cellStyle name="Heading 2 2 3 5 2 2 3" xfId="35479" xr:uid="{84FE9A8C-BD1E-431F-BE27-D923D89EEF06}"/>
    <cellStyle name="Heading 2 2 3 5 2 3" xfId="16170" xr:uid="{90BA7E31-BB19-48B7-A6B0-1EBE6A006A2D}"/>
    <cellStyle name="Heading 2 2 3 5 2 3 2" xfId="30555" xr:uid="{3892C2EA-AC4A-4F88-9296-3F78CC9A2FA0}"/>
    <cellStyle name="Heading 2 2 3 5 2 4" xfId="30836" xr:uid="{EDAC04C5-C092-4104-9CEE-376921D524C5}"/>
    <cellStyle name="Heading 2 2 3 5 3" xfId="12550" xr:uid="{A087F040-033A-407E-8921-66651CCC88C9}"/>
    <cellStyle name="Heading 2 2 3 5 3 2" xfId="21539" xr:uid="{09C2260A-03D9-4098-BFD7-C4D73F4BACC6}"/>
    <cellStyle name="Heading 2 2 3 5 3 2 2" xfId="23032" xr:uid="{6AF266B2-7BCC-4BB5-9DD4-177945E2B6A3}"/>
    <cellStyle name="Heading 2 2 3 5 3 3" xfId="22374" xr:uid="{7F5420D4-850B-4CA1-89F8-045F39ED8229}"/>
    <cellStyle name="Heading 2 2 3 5 4" xfId="4045" xr:uid="{852272B2-8636-4022-ADF1-859951C6CAF4}"/>
    <cellStyle name="Heading 2 2 3 5 4 2" xfId="38508" xr:uid="{25E350B1-B41C-4789-9C8D-75DA7CC501FF}"/>
    <cellStyle name="Heading 2 2 3 5 5" xfId="13584" xr:uid="{E881DCBB-BD34-4F49-A4E4-5021C186C131}"/>
    <cellStyle name="Heading 2 2 3 5 5 2" xfId="40573" xr:uid="{ADE43946-4375-4E27-9FB1-2D04EEE086F8}"/>
    <cellStyle name="Heading 2 2 3 5 6" xfId="23561" xr:uid="{BEFCBC25-E344-4B1D-AA0E-0E016CF2365B}"/>
    <cellStyle name="Heading 2 2 3 6" xfId="1931" xr:uid="{C6969153-A9DB-464C-9C3B-B3F86CEBBC97}"/>
    <cellStyle name="Heading 2 2 3 6 2" xfId="7211" xr:uid="{514B73E3-18C6-4B5B-A353-9A4E898B7DA9}"/>
    <cellStyle name="Heading 2 2 3 6 2 2" xfId="13102" xr:uid="{15145BD7-AAB8-4A5E-B993-D81554CAB27A}"/>
    <cellStyle name="Heading 2 2 3 6 2 2 2" xfId="22091" xr:uid="{44300AEC-0CF5-47C8-8200-7D6FF164A98B}"/>
    <cellStyle name="Heading 2 2 3 6 2 2 2 2" xfId="28807" xr:uid="{7F4C61D4-9744-4818-A797-5C2014B42918}"/>
    <cellStyle name="Heading 2 2 3 6 2 2 3" xfId="30830" xr:uid="{B6C8CE6E-0435-4C1B-BE07-BBA4301A5335}"/>
    <cellStyle name="Heading 2 2 3 6 2 3" xfId="16200" xr:uid="{7E721130-8BDE-41F8-A4A3-D13CC04E6458}"/>
    <cellStyle name="Heading 2 2 3 6 2 3 2" xfId="28516" xr:uid="{C7DAED6D-E249-4A60-A5AC-331EB6A3EEA7}"/>
    <cellStyle name="Heading 2 2 3 6 2 4" xfId="43645" xr:uid="{2FC32378-FDFE-4E99-BE8D-12D055F4E207}"/>
    <cellStyle name="Heading 2 2 3 6 3" xfId="12808" xr:uid="{F2CBD7EC-5FC0-412B-80EE-480B13C746BC}"/>
    <cellStyle name="Heading 2 2 3 6 3 2" xfId="21797" xr:uid="{A427EA5B-0A09-414D-8130-B1E06CBF4FD7}"/>
    <cellStyle name="Heading 2 2 3 6 3 2 2" xfId="41472" xr:uid="{01884642-4C03-4A9E-A95C-FC455785E727}"/>
    <cellStyle name="Heading 2 2 3 6 3 3" xfId="29347" xr:uid="{EE2A0F58-74B9-4C56-BC54-DBC3BC02DB41}"/>
    <cellStyle name="Heading 2 2 3 6 4" xfId="4368" xr:uid="{36F05426-8BB2-47CD-95B8-5A0D6309E388}"/>
    <cellStyle name="Heading 2 2 3 6 4 2" xfId="33663" xr:uid="{3144C71E-B9D1-4783-AC4D-39A373480112}"/>
    <cellStyle name="Heading 2 2 3 6 5" xfId="13614" xr:uid="{04D5C4B8-17E4-467F-96F6-A12C91C9B5C6}"/>
    <cellStyle name="Heading 2 2 3 6 5 2" xfId="39093" xr:uid="{88993A12-FFC2-4D35-AF9C-04D3A52FB21A}"/>
    <cellStyle name="Heading 2 2 3 6 6" xfId="42315" xr:uid="{1B3FF43B-AB7D-4AFF-AD9A-9F3EF80D97E7}"/>
    <cellStyle name="Heading 2 2 3 7" xfId="6552" xr:uid="{5784BCF5-A2BE-411B-8A22-0AC4E3996C39}"/>
    <cellStyle name="Heading 2 2 3 7 2" xfId="12817" xr:uid="{E234AC4D-D44A-4977-8F4B-907FCC4C0495}"/>
    <cellStyle name="Heading 2 2 3 7 2 2" xfId="21806" xr:uid="{BD9A64AE-D185-45AC-AEA3-C5967706F24E}"/>
    <cellStyle name="Heading 2 2 3 7 2 2 2" xfId="40426" xr:uid="{DB1B6C87-5E88-4557-9123-E7FB9907651D}"/>
    <cellStyle name="Heading 2 2 3 7 2 3" xfId="28350" xr:uid="{94A0486E-043B-4D99-B7B7-C69AC40EF908}"/>
    <cellStyle name="Heading 2 2 3 7 3" xfId="15541" xr:uid="{A99B1A4E-C0E7-46E0-8B6B-C1127FA3726E}"/>
    <cellStyle name="Heading 2 2 3 7 3 2" xfId="29766" xr:uid="{82A3CE79-C612-4610-BEBA-65A203AACEA0}"/>
    <cellStyle name="Heading 2 2 3 7 4" xfId="23158" xr:uid="{09E552A7-05AE-48FF-BC3E-8A0128C806E6}"/>
    <cellStyle name="Heading 2 2 3 8" xfId="9797" xr:uid="{785BA368-F07B-48E0-858B-0B345A68391C}"/>
    <cellStyle name="Heading 2 2 3 8 2" xfId="18786" xr:uid="{4329057B-9368-49A1-8EF0-CBD03741FE37}"/>
    <cellStyle name="Heading 2 2 3 8 2 2" xfId="41383" xr:uid="{078C385F-CE4A-41F9-849A-21372B2D8D73}"/>
    <cellStyle name="Heading 2 2 3 8 3" xfId="34647" xr:uid="{A87C6F48-0BE3-4E46-A231-5449EF54B1B6}"/>
    <cellStyle name="Heading 2 2 3 9" xfId="2256" xr:uid="{2A3A9306-BC34-4F35-BDE5-52FBC5C81720}"/>
    <cellStyle name="Heading 2 2 3 9 2" xfId="36115" xr:uid="{86F2A306-0D9C-448A-9A25-401E31458FAD}"/>
    <cellStyle name="Heading 2 2 4" xfId="222" xr:uid="{7F506BAB-BCAA-4E2D-A7E6-CDE524D60C50}"/>
    <cellStyle name="Heading 2 2 4 10" xfId="25097" xr:uid="{9ACC0583-8671-4517-A05A-DEF238DB794F}"/>
    <cellStyle name="Heading 2 2 4 2" xfId="571" xr:uid="{F197200C-53E9-4A94-A320-93EF4CF62E20}"/>
    <cellStyle name="Heading 2 2 4 2 2" xfId="7135" xr:uid="{5CD0793B-ED51-4FAF-AA6D-AE46FD45B4F1}"/>
    <cellStyle name="Heading 2 2 4 2 2 2" xfId="13026" xr:uid="{5658920B-8057-4011-ADD6-A27D5804F657}"/>
    <cellStyle name="Heading 2 2 4 2 2 2 2" xfId="22015" xr:uid="{5A6FAC32-FF9D-4A0A-89CB-D6874AD3669F}"/>
    <cellStyle name="Heading 2 2 4 2 2 2 2 2" xfId="36413" xr:uid="{07B00B1E-5ED5-4437-871F-C09350106A27}"/>
    <cellStyle name="Heading 2 2 4 2 2 2 3" xfId="30077" xr:uid="{9C4CB27D-E9FF-4BFE-AA9A-4E7669D526E0}"/>
    <cellStyle name="Heading 2 2 4 2 2 3" xfId="16124" xr:uid="{1F9EDFF7-C220-4F03-9F90-FC3BB1942AE4}"/>
    <cellStyle name="Heading 2 2 4 2 2 3 2" xfId="42744" xr:uid="{9F8E1376-964E-4325-9520-3496012C0C5C}"/>
    <cellStyle name="Heading 2 2 4 2 2 4" xfId="24831" xr:uid="{9D4382D8-2DB9-4AFD-9152-60510EECB357}"/>
    <cellStyle name="Heading 2 2 4 2 3" xfId="12604" xr:uid="{C88EEAC5-5B6C-454D-9F4A-562A14D779C6}"/>
    <cellStyle name="Heading 2 2 4 2 3 2" xfId="21593" xr:uid="{09BBCB58-0B07-4C5D-B897-2B039AB79FE9}"/>
    <cellStyle name="Heading 2 2 4 2 3 2 2" xfId="35800" xr:uid="{28664BB4-EA8C-4740-806E-F62991409868}"/>
    <cellStyle name="Heading 2 2 4 2 3 3" xfId="23379" xr:uid="{443B1383-1759-4F46-898F-27039658B362}"/>
    <cellStyle name="Heading 2 2 4 2 4" xfId="3008" xr:uid="{99645FDE-1A2E-4C7F-A70C-44C6F93E987A}"/>
    <cellStyle name="Heading 2 2 4 2 4 2" xfId="43516" xr:uid="{7010F023-94CE-425E-8A51-3975106C96C7}"/>
    <cellStyle name="Heading 2 2 4 2 5" xfId="13538" xr:uid="{C6C693EA-53FB-4167-8FA5-1334BBA15F64}"/>
    <cellStyle name="Heading 2 2 4 2 5 2" xfId="25967" xr:uid="{8FE6CABF-DBE3-44F5-BA4F-AEBFD5B2DAC3}"/>
    <cellStyle name="Heading 2 2 4 2 6" xfId="24510" xr:uid="{B8AC7774-6D80-4E3F-A3E2-A7BB7F1875AA}"/>
    <cellStyle name="Heading 2 2 4 3" xfId="916" xr:uid="{982A4F45-DDAA-4189-9056-FACBBF3EEE57}"/>
    <cellStyle name="Heading 2 2 4 3 2" xfId="7159" xr:uid="{BFD98E4B-6DD4-485A-A5FA-9F6AA366070A}"/>
    <cellStyle name="Heading 2 2 4 3 2 2" xfId="13050" xr:uid="{F78EA5B7-D9C5-4F95-A06F-A47DE1D77C6E}"/>
    <cellStyle name="Heading 2 2 4 3 2 2 2" xfId="22039" xr:uid="{6846808A-B77B-4033-97E6-8F0695AB8399}"/>
    <cellStyle name="Heading 2 2 4 3 2 2 2 2" xfId="36598" xr:uid="{62851FF5-2E37-4E98-A73A-D38DFB3645E2}"/>
    <cellStyle name="Heading 2 2 4 3 2 2 3" xfId="37176" xr:uid="{5F4639FF-764C-4399-95DF-0767377FB62D}"/>
    <cellStyle name="Heading 2 2 4 3 2 3" xfId="16148" xr:uid="{8830BBFE-1ED7-4191-911B-8D638A276063}"/>
    <cellStyle name="Heading 2 2 4 3 2 3 2" xfId="27618" xr:uid="{F5160DC1-5B98-40B3-BC7D-C604800C16AE}"/>
    <cellStyle name="Heading 2 2 4 3 2 4" xfId="26116" xr:uid="{9F64A831-131B-4566-A580-FAD04E0F8C2C}"/>
    <cellStyle name="Heading 2 2 4 3 3" xfId="12418" xr:uid="{A8088A10-208A-4092-A504-67A2957BD054}"/>
    <cellStyle name="Heading 2 2 4 3 3 2" xfId="21407" xr:uid="{3DE5710B-DF81-430D-9651-4FACED0DA8F5}"/>
    <cellStyle name="Heading 2 2 4 3 3 2 2" xfId="38850" xr:uid="{3DBD7D84-E242-4D62-A3F2-F074DB0B9AFA}"/>
    <cellStyle name="Heading 2 2 4 3 3 3" xfId="30864" xr:uid="{E3C5FA47-3F2B-4BD9-99DC-B6C46D3A1AB7}"/>
    <cellStyle name="Heading 2 2 4 3 4" xfId="3353" xr:uid="{F6BBD0AA-6FC4-4CB3-85C8-4EC8AD68FE20}"/>
    <cellStyle name="Heading 2 2 4 3 4 2" xfId="29660" xr:uid="{C594C8D9-10D5-40AA-9AF9-48C759A58C6C}"/>
    <cellStyle name="Heading 2 2 4 3 5" xfId="13562" xr:uid="{E5A2C7FF-E062-4CA9-A763-FED7274656F9}"/>
    <cellStyle name="Heading 2 2 4 3 5 2" xfId="32095" xr:uid="{B435D328-A4F0-446D-A85F-23CCA3EFDC98}"/>
    <cellStyle name="Heading 2 2 4 3 6" xfId="37255" xr:uid="{16D533D8-E52B-4B2A-AE02-69C6118901E2}"/>
    <cellStyle name="Heading 2 2 4 4" xfId="546" xr:uid="{3C89CFB6-4039-4244-952A-00BB77EAE013}"/>
    <cellStyle name="Heading 2 2 4 4 2" xfId="7131" xr:uid="{242163A0-E782-477D-8456-FD06C3AE7B4A}"/>
    <cellStyle name="Heading 2 2 4 4 2 2" xfId="13022" xr:uid="{FC49AF3C-37B0-44F2-A479-B22F64236E7E}"/>
    <cellStyle name="Heading 2 2 4 4 2 2 2" xfId="22011" xr:uid="{61AA8363-37E8-4C51-B211-740C71C8A007}"/>
    <cellStyle name="Heading 2 2 4 4 2 2 2 2" xfId="41059" xr:uid="{7DDA743C-B189-4E98-B8E1-40102A98741A}"/>
    <cellStyle name="Heading 2 2 4 4 2 2 3" xfId="38170" xr:uid="{2F2AC763-1888-47B3-A124-BD6955BD12BF}"/>
    <cellStyle name="Heading 2 2 4 4 2 3" xfId="16120" xr:uid="{125A16FA-DFA9-4CCA-9184-594D2FF744A6}"/>
    <cellStyle name="Heading 2 2 4 4 2 3 2" xfId="29472" xr:uid="{ED9D2737-8486-4B50-9A7C-98C8DD629783}"/>
    <cellStyle name="Heading 2 2 4 4 2 4" xfId="36382" xr:uid="{162A57F3-6EAB-47E8-80C0-6B1AB4132B75}"/>
    <cellStyle name="Heading 2 2 4 4 3" xfId="9846" xr:uid="{8F92FE66-90EE-4635-AD6E-7156E5564508}"/>
    <cellStyle name="Heading 2 2 4 4 3 2" xfId="18835" xr:uid="{F158011C-4ABF-44F8-A738-B4AFE8305CDC}"/>
    <cellStyle name="Heading 2 2 4 4 3 2 2" xfId="36930" xr:uid="{D026AA05-9519-4B94-A404-01E03BDBCC2D}"/>
    <cellStyle name="Heading 2 2 4 4 3 3" xfId="40536" xr:uid="{77716F62-ADA5-475F-A96E-1CD04A436A28}"/>
    <cellStyle name="Heading 2 2 4 4 4" xfId="2983" xr:uid="{814660F2-B080-40E6-9F63-AF9A69A1BD0E}"/>
    <cellStyle name="Heading 2 2 4 4 4 2" xfId="32850" xr:uid="{1A63990A-E961-4030-95F0-5361CD84B31E}"/>
    <cellStyle name="Heading 2 2 4 4 5" xfId="13534" xr:uid="{2D9B0C33-EAEE-49DB-ACAE-C9D957BE2182}"/>
    <cellStyle name="Heading 2 2 4 4 5 2" xfId="32841" xr:uid="{9255505A-8530-4763-866C-CD80F24022FB}"/>
    <cellStyle name="Heading 2 2 4 4 6" xfId="42813" xr:uid="{290105B6-A92C-4125-9472-0092483CABF0}"/>
    <cellStyle name="Heading 2 2 4 5" xfId="1678" xr:uid="{87E653E2-29EB-4637-847C-728E71853A6C}"/>
    <cellStyle name="Heading 2 2 4 5 2" xfId="7197" xr:uid="{2594C5CE-B82D-4321-8FE3-35CD4A8FF4D8}"/>
    <cellStyle name="Heading 2 2 4 5 2 2" xfId="13088" xr:uid="{D019701E-6040-4FEE-BDDB-888C758B5A5E}"/>
    <cellStyle name="Heading 2 2 4 5 2 2 2" xfId="22077" xr:uid="{EF8195C9-2277-4483-B19B-1D0371CF70E6}"/>
    <cellStyle name="Heading 2 2 4 5 2 2 2 2" xfId="33285" xr:uid="{2CFC5898-47EC-4375-9145-23401F1DEF6F}"/>
    <cellStyle name="Heading 2 2 4 5 2 2 3" xfId="37417" xr:uid="{D972989A-177E-4017-B2C1-BD0C6BD3144E}"/>
    <cellStyle name="Heading 2 2 4 5 2 3" xfId="16186" xr:uid="{480C2429-E4CA-43BA-8AC8-1E1B0DDE2074}"/>
    <cellStyle name="Heading 2 2 4 5 2 3 2" xfId="26787" xr:uid="{0AD47958-F9F4-492D-BEED-923B96B82B2D}"/>
    <cellStyle name="Heading 2 2 4 5 2 4" xfId="28776" xr:uid="{BDD1ED45-D761-49C6-979F-E53B5679182F}"/>
    <cellStyle name="Heading 2 2 4 5 3" xfId="9819" xr:uid="{C9B32E5F-A8C8-4937-9D44-3B8454EC95CB}"/>
    <cellStyle name="Heading 2 2 4 5 3 2" xfId="18808" xr:uid="{862B9D27-E12D-4753-902F-AA76F318C8EA}"/>
    <cellStyle name="Heading 2 2 4 5 3 2 2" xfId="29561" xr:uid="{25F80459-EDC9-4F57-88D0-FC70ADBB8204}"/>
    <cellStyle name="Heading 2 2 4 5 3 3" xfId="41490" xr:uid="{91185CA3-A430-4BE4-A724-348299554207}"/>
    <cellStyle name="Heading 2 2 4 5 4" xfId="4115" xr:uid="{B2C37F51-64DA-4AA0-B1E8-086EAE03EE50}"/>
    <cellStyle name="Heading 2 2 4 5 4 2" xfId="36619" xr:uid="{80A4BA1B-A3F7-41F2-912A-59E1122E5535}"/>
    <cellStyle name="Heading 2 2 4 5 5" xfId="13600" xr:uid="{3F6BB493-B6FC-4A7B-AA62-C412A209E663}"/>
    <cellStyle name="Heading 2 2 4 5 5 2" xfId="30882" xr:uid="{0DB7062F-0253-4C4A-BE62-E30B5E43DA5E}"/>
    <cellStyle name="Heading 2 2 4 5 6" xfId="28614" xr:uid="{D679F3A9-E14F-45E4-8B3E-50374488841D}"/>
    <cellStyle name="Heading 2 2 4 6" xfId="6524" xr:uid="{A8446E22-18E1-4000-9C10-94F7FB586658}"/>
    <cellStyle name="Heading 2 2 4 6 2" xfId="12816" xr:uid="{697EAF9D-3005-4FC4-BAF7-401E402FC102}"/>
    <cellStyle name="Heading 2 2 4 6 2 2" xfId="21805" xr:uid="{4973A4A9-8272-460D-9537-7896ECC7B676}"/>
    <cellStyle name="Heading 2 2 4 6 2 2 2" xfId="31017" xr:uid="{96114E4B-56CF-45E3-B537-2859A0CDCBBD}"/>
    <cellStyle name="Heading 2 2 4 6 2 3" xfId="41203" xr:uid="{66F95574-37C2-4B62-BC6D-7AF448E04926}"/>
    <cellStyle name="Heading 2 2 4 6 3" xfId="15513" xr:uid="{90247E71-6B1E-4D15-8EE2-01E05026790B}"/>
    <cellStyle name="Heading 2 2 4 6 3 2" xfId="34285" xr:uid="{E93F2E1A-05B0-4AC4-A04C-17340EA51F55}"/>
    <cellStyle name="Heading 2 2 4 6 4" xfId="30259" xr:uid="{D5575A96-8E91-4867-9137-78B80BB4F861}"/>
    <cellStyle name="Heading 2 2 4 7" xfId="9495" xr:uid="{4AE865FF-CDC2-4E09-A0E7-CB76D5FB51A6}"/>
    <cellStyle name="Heading 2 2 4 7 2" xfId="18484" xr:uid="{0BE27F6C-7047-4E53-9FD3-62194FD987E0}"/>
    <cellStyle name="Heading 2 2 4 7 2 2" xfId="23242" xr:uid="{B371570D-0AFA-4064-B140-712E35F8C404}"/>
    <cellStyle name="Heading 2 2 4 7 3" xfId="43311" xr:uid="{4C0E10FB-DE9A-4351-BD22-A0D3D88DD2F4}"/>
    <cellStyle name="Heading 2 2 4 8" xfId="2228" xr:uid="{116F25FD-32A2-4353-B0B9-EF87563F251C}"/>
    <cellStyle name="Heading 2 2 4 8 2" xfId="38709" xr:uid="{51BBE11C-9EC0-4A6A-A4EC-92D001BD9992}"/>
    <cellStyle name="Heading 2 2 4 9" xfId="13137" xr:uid="{25750713-8989-49D1-A984-D11001F2A0D8}"/>
    <cellStyle name="Heading 2 2 4 9 2" xfId="28542" xr:uid="{4C2BCA19-0C55-4A18-8D18-FF43F90504CB}"/>
    <cellStyle name="Heading 2 2 5" xfId="205" xr:uid="{D8732E9A-446E-44AC-B5C0-07C8A269BADE}"/>
    <cellStyle name="Heading 2 2 5 2" xfId="6874" xr:uid="{078F9A68-2F64-470E-BAA4-2F94093DCF55}"/>
    <cellStyle name="Heading 2 2 5 2 2" xfId="12841" xr:uid="{9F0EAFA3-28D2-4A7B-AFBD-CC0721E8FC24}"/>
    <cellStyle name="Heading 2 2 5 2 2 2" xfId="21830" xr:uid="{227F220D-2C5B-4691-B34C-FE31C46DF80C}"/>
    <cellStyle name="Heading 2 2 5 2 2 2 2" xfId="35659" xr:uid="{B863036F-0E44-4F49-AF27-1BEF863F76D0}"/>
    <cellStyle name="Heading 2 2 5 2 2 3" xfId="23288" xr:uid="{20A48B93-E475-494B-9EA3-9C077ABFB21F}"/>
    <cellStyle name="Heading 2 2 5 2 3" xfId="15863" xr:uid="{FC84F9A5-D3B8-43EF-9516-2CEDF313456B}"/>
    <cellStyle name="Heading 2 2 5 2 3 2" xfId="22248" xr:uid="{E2938F7F-742D-4F67-A434-9FF02629919D}"/>
    <cellStyle name="Heading 2 2 5 2 4" xfId="31886" xr:uid="{15681F1B-DA8A-48FF-B277-1AFA7C4A1068}"/>
    <cellStyle name="Heading 2 2 5 3" xfId="9843" xr:uid="{C7B14804-7CF2-4180-8399-BF8A2B802E45}"/>
    <cellStyle name="Heading 2 2 5 3 2" xfId="18832" xr:uid="{C2CEB3F4-8682-4902-AD9C-2BB72DC83910}"/>
    <cellStyle name="Heading 2 2 5 3 2 2" xfId="31368" xr:uid="{7D487EB9-C07E-4DFB-8A83-1A0E7EE7FA03}"/>
    <cellStyle name="Heading 2 2 5 3 3" xfId="27468" xr:uid="{49900D55-D55A-4929-89C4-BB146AEE03C0}"/>
    <cellStyle name="Heading 2 2 5 4" xfId="2673" xr:uid="{028AFDE8-F89B-426E-9DC9-C485AD9CD304}"/>
    <cellStyle name="Heading 2 2 5 4 2" xfId="23414" xr:uid="{28D8ADE4-9210-4625-9E73-8C974A7E4AF3}"/>
    <cellStyle name="Heading 2 2 5 5" xfId="13487" xr:uid="{07D0D300-83FE-49CE-B321-FD9DCB953EF0}"/>
    <cellStyle name="Heading 2 2 5 5 2" xfId="40832" xr:uid="{B4179724-9E12-4154-BC8C-6FDFCFD912A6}"/>
    <cellStyle name="Heading 2 2 5 6" xfId="42587" xr:uid="{B2C59DF1-9A65-49AB-B92A-2C97FF41440D}"/>
    <cellStyle name="Heading 2 2 6" xfId="554" xr:uid="{AF5599E7-FC81-424C-ADD8-1B6D6DF98EB7}"/>
    <cellStyle name="Heading 2 2 6 2" xfId="7133" xr:uid="{B0A99C04-144E-4DD2-9ACB-5480202EF070}"/>
    <cellStyle name="Heading 2 2 6 2 2" xfId="13024" xr:uid="{90EC768B-C95C-433D-8DC4-27F0497496FF}"/>
    <cellStyle name="Heading 2 2 6 2 2 2" xfId="22013" xr:uid="{4A774205-CA11-4827-8EE1-9D9F007E3FA2}"/>
    <cellStyle name="Heading 2 2 6 2 2 2 2" xfId="37213" xr:uid="{6C15F4B7-14B8-408D-8A64-8C0D9E75B7DF}"/>
    <cellStyle name="Heading 2 2 6 2 2 3" xfId="33719" xr:uid="{4737BFB5-D702-4109-BBE7-DDD0F2A3CF86}"/>
    <cellStyle name="Heading 2 2 6 2 3" xfId="16122" xr:uid="{168DBE04-7006-4615-A807-1D94AB90B196}"/>
    <cellStyle name="Heading 2 2 6 2 3 2" xfId="25348" xr:uid="{0CA545BD-0D35-4358-BE81-2FA1D15D5E51}"/>
    <cellStyle name="Heading 2 2 6 2 4" xfId="22904" xr:uid="{A8B63346-4F49-47FC-946B-01C8D11970E5}"/>
    <cellStyle name="Heading 2 2 6 3" xfId="9713" xr:uid="{034AC415-77AD-44D9-9E87-08E808FF0D4F}"/>
    <cellStyle name="Heading 2 2 6 3 2" xfId="18702" xr:uid="{F85EFAB9-1DC3-4679-8343-9A4CA46EEF3D}"/>
    <cellStyle name="Heading 2 2 6 3 2 2" xfId="32827" xr:uid="{539056BB-462E-45B5-8356-206CF3B69E6B}"/>
    <cellStyle name="Heading 2 2 6 3 3" xfId="41646" xr:uid="{E6023C34-F258-4CF0-934C-A1EA78A70E4C}"/>
    <cellStyle name="Heading 2 2 6 4" xfId="2991" xr:uid="{981DD0A2-A2B8-43E9-A4F4-C8C7F8A23EED}"/>
    <cellStyle name="Heading 2 2 6 4 2" xfId="39526" xr:uid="{98A15EDD-6F32-4D66-8BBA-EFF980FE96A5}"/>
    <cellStyle name="Heading 2 2 6 5" xfId="13536" xr:uid="{9A68CE2D-6F98-4268-96DF-55314DD1EB84}"/>
    <cellStyle name="Heading 2 2 6 5 2" xfId="29264" xr:uid="{CB8690F4-1CDE-4355-9340-FBCD78005BC5}"/>
    <cellStyle name="Heading 2 2 6 6" xfId="25149" xr:uid="{0158EB73-DBBE-43AE-8B7C-E40A0B10588E}"/>
    <cellStyle name="Heading 2 2 7" xfId="899" xr:uid="{9DA91B48-F863-453D-AAA9-85F912EA6C6E}"/>
    <cellStyle name="Heading 2 2 7 2" xfId="7157" xr:uid="{D74D888D-ECCF-4ACC-8B59-8CE13877BFB9}"/>
    <cellStyle name="Heading 2 2 7 2 2" xfId="13048" xr:uid="{AD936221-593F-410B-9023-796C64CFE18F}"/>
    <cellStyle name="Heading 2 2 7 2 2 2" xfId="22037" xr:uid="{3575C8C2-8A75-4E21-8EC0-EB10A30370C7}"/>
    <cellStyle name="Heading 2 2 7 2 2 2 2" xfId="37369" xr:uid="{A8280369-4492-4307-8C5E-5200A681FB77}"/>
    <cellStyle name="Heading 2 2 7 2 2 3" xfId="41022" xr:uid="{1EABFC01-133A-49A7-8428-E3BA10176A19}"/>
    <cellStyle name="Heading 2 2 7 2 3" xfId="16146" xr:uid="{95C57749-8DFF-4FF7-9E4B-768C20D0686E}"/>
    <cellStyle name="Heading 2 2 7 2 3 2" xfId="28380" xr:uid="{186F42FE-06FD-4BA6-9502-9CA31EB738DD}"/>
    <cellStyle name="Heading 2 2 7 2 4" xfId="29413" xr:uid="{5549E259-BCD8-4D10-AFB5-8DD15B20AD1E}"/>
    <cellStyle name="Heading 2 2 7 3" xfId="12533" xr:uid="{FE19E247-3F66-4194-993A-04BA797C0CDC}"/>
    <cellStyle name="Heading 2 2 7 3 2" xfId="21522" xr:uid="{597A4825-1C03-4FAD-A0DC-1A6FD9BC6F20}"/>
    <cellStyle name="Heading 2 2 7 3 2 2" xfId="24810" xr:uid="{33E39813-8DB6-4712-BA33-3E0CEF45D5E8}"/>
    <cellStyle name="Heading 2 2 7 3 3" xfId="24982" xr:uid="{28D482A0-FEC9-4DD1-B4F7-8D235E5B23D2}"/>
    <cellStyle name="Heading 2 2 7 4" xfId="3336" xr:uid="{12748052-6F89-44A6-A779-B30FB6E3A2A9}"/>
    <cellStyle name="Heading 2 2 7 4 2" xfId="26335" xr:uid="{230C9EEE-29CE-4381-A310-7E326D06C727}"/>
    <cellStyle name="Heading 2 2 7 5" xfId="13560" xr:uid="{8ACAB096-F4C8-4C4D-B646-98DD86276F3D}"/>
    <cellStyle name="Heading 2 2 7 5 2" xfId="30793" xr:uid="{3D917C57-F9FD-4E7D-9560-913CD4798EA8}"/>
    <cellStyle name="Heading 2 2 7 6" xfId="36344" xr:uid="{7A519953-D798-443F-8D9D-AB079A73C74A}"/>
    <cellStyle name="Heading 2 2 8" xfId="183" xr:uid="{262FDEE1-29C6-45F6-88DC-B3C7ECCFDA82}"/>
    <cellStyle name="Heading 2 2 8 2" xfId="6871" xr:uid="{243CDD56-57EF-487C-824B-2865DE2D1C3A}"/>
    <cellStyle name="Heading 2 2 8 2 2" xfId="12838" xr:uid="{8913F2F5-47FE-412F-8C11-26CBB780AC53}"/>
    <cellStyle name="Heading 2 2 8 2 2 2" xfId="21827" xr:uid="{67B7B80B-7B7C-4EFA-AC38-38E5F4FBDF3F}"/>
    <cellStyle name="Heading 2 2 8 2 2 2 2" xfId="30736" xr:uid="{2BD85230-2DBA-4ED9-A812-B2E28D848EC3}"/>
    <cellStyle name="Heading 2 2 8 2 2 3" xfId="27713" xr:uid="{869D30F2-18D3-4E3C-9558-114A54E5B661}"/>
    <cellStyle name="Heading 2 2 8 2 3" xfId="15860" xr:uid="{EFB2C23B-B02E-4AA3-9E72-260006CB0B42}"/>
    <cellStyle name="Heading 2 2 8 2 3 2" xfId="41399" xr:uid="{227003C7-EE4B-4CE9-8326-52D8FCD845DB}"/>
    <cellStyle name="Heading 2 2 8 2 4" xfId="43539" xr:uid="{FED9F704-ED88-413E-801E-243410A1E894}"/>
    <cellStyle name="Heading 2 2 8 3" xfId="9851" xr:uid="{8BB287DF-31B4-402D-86B8-D1CE36AFBFE2}"/>
    <cellStyle name="Heading 2 2 8 3 2" xfId="18840" xr:uid="{3F4D5A2C-2F48-4BD4-B8D3-E7AF121D3C71}"/>
    <cellStyle name="Heading 2 2 8 3 2 2" xfId="23511" xr:uid="{58A88329-580F-4F50-B557-54C97593FAEB}"/>
    <cellStyle name="Heading 2 2 8 3 3" xfId="43907" xr:uid="{516D54C8-779D-467F-8A56-68FF373ED1CE}"/>
    <cellStyle name="Heading 2 2 8 4" xfId="2651" xr:uid="{9D250828-778D-4A9C-8682-E9E31A521320}"/>
    <cellStyle name="Heading 2 2 8 4 2" xfId="37928" xr:uid="{DF515911-E201-4F00-AE5E-D397742F7A82}"/>
    <cellStyle name="Heading 2 2 8 5" xfId="13484" xr:uid="{1FA69A9C-803C-47F8-838C-F3575B6990F6}"/>
    <cellStyle name="Heading 2 2 8 5 2" xfId="30024" xr:uid="{1B023CB2-8337-4535-8EBC-3A222A63070F}"/>
    <cellStyle name="Heading 2 2 8 6" xfId="29375" xr:uid="{F164389C-DE6C-4121-BFB7-3D3EEAECB58D}"/>
    <cellStyle name="Heading 2 2 9" xfId="1918" xr:uid="{0784AF24-8ABC-4CD3-BD94-1047AF0DEE48}"/>
    <cellStyle name="Heading 2 2 9 2" xfId="7209" xr:uid="{B562646B-5B8D-4C8D-BDA6-5F8C76F00D76}"/>
    <cellStyle name="Heading 2 2 9 2 2" xfId="13100" xr:uid="{CC4D1AA3-4597-42DB-A6B7-FAA8F9045C2F}"/>
    <cellStyle name="Heading 2 2 9 2 2 2" xfId="22089" xr:uid="{C0C4BADE-E58F-42AB-BC2E-6467FAFD2FD2}"/>
    <cellStyle name="Heading 2 2 9 2 2 2 2" xfId="32385" xr:uid="{FCA2D632-468A-423D-8502-CE6D8EDC5004}"/>
    <cellStyle name="Heading 2 2 9 2 2 3" xfId="34583" xr:uid="{030F3A67-5E00-4357-82A2-10F23413FFA9}"/>
    <cellStyle name="Heading 2 2 9 2 3" xfId="16198" xr:uid="{C419B99E-E089-4EFC-991B-8A7A6DC9A139}"/>
    <cellStyle name="Heading 2 2 9 2 3 2" xfId="31977" xr:uid="{ACE26C8B-E411-484D-81BF-D894CCC1E06A}"/>
    <cellStyle name="Heading 2 2 9 2 4" xfId="26248" xr:uid="{DD5F0887-4DC4-4D3D-9C3B-75E799EF3259}"/>
    <cellStyle name="Heading 2 2 9 3" xfId="12382" xr:uid="{26EEFA03-49EE-477E-9779-797E0BF0CAB4}"/>
    <cellStyle name="Heading 2 2 9 3 2" xfId="21371" xr:uid="{E1A69DF6-2536-48F5-AC3E-0637BE50C422}"/>
    <cellStyle name="Heading 2 2 9 3 2 2" xfId="40900" xr:uid="{2962FF6C-9F56-46B5-992A-96E4FF62FC30}"/>
    <cellStyle name="Heading 2 2 9 3 3" xfId="31803" xr:uid="{4D9CD917-3808-43A4-94E6-44810CFC8428}"/>
    <cellStyle name="Heading 2 2 9 4" xfId="4355" xr:uid="{237B2770-0F9F-47C0-9DD7-0265A697F06D}"/>
    <cellStyle name="Heading 2 2 9 4 2" xfId="27846" xr:uid="{F2000E9A-882C-433F-A970-DA1B1A51F819}"/>
    <cellStyle name="Heading 2 2 9 5" xfId="13612" xr:uid="{CBEBE6B5-56F6-4B5E-95A0-0ED383E596EA}"/>
    <cellStyle name="Heading 2 2 9 5 2" xfId="42940" xr:uid="{09BE76B0-EFD9-48ED-94E1-09F00935BC6D}"/>
    <cellStyle name="Heading 2 2 9 6" xfId="30252" xr:uid="{A4CAAB14-26F7-47A0-8257-B4BEE1ACA34B}"/>
    <cellStyle name="Heading 2 3" xfId="114" xr:uid="{22ED26A7-A664-4A73-BC33-E5CC6DF6F09D}"/>
    <cellStyle name="Heading 2 3 10" xfId="2274" xr:uid="{C17BE002-5CE2-475D-91F4-A4FDE63B2124}"/>
    <cellStyle name="Heading 2 3 10 2" xfId="27263" xr:uid="{7112BBA0-CC0D-48C7-9D13-787990FFCFEA}"/>
    <cellStyle name="Heading 2 3 11" xfId="13183" xr:uid="{8BE218BB-697C-4849-B1AE-F50DD738D9A4}"/>
    <cellStyle name="Heading 2 3 11 2" xfId="38252" xr:uid="{A5456BF9-2708-4DDB-81B4-4CBB562E3EF2}"/>
    <cellStyle name="Heading 2 3 12" xfId="28309" xr:uid="{EE220211-E54E-4D29-8613-F95F022BD6CF}"/>
    <cellStyle name="Heading 2 3 2" xfId="403" xr:uid="{EF7EC201-4F84-41FF-B85D-565D82042E9A}"/>
    <cellStyle name="Heading 2 3 2 10" xfId="33453" xr:uid="{79871532-0417-444B-BB41-A92E6FD16DC5}"/>
    <cellStyle name="Heading 2 3 2 2" xfId="752" xr:uid="{0D0D53F6-5E76-4FA6-95E2-F540337AB929}"/>
    <cellStyle name="Heading 2 3 2 2 2" xfId="7152" xr:uid="{4119A906-30ED-48AB-95CD-D02B9622D231}"/>
    <cellStyle name="Heading 2 3 2 2 2 2" xfId="13043" xr:uid="{25320A98-342C-49C4-9DA0-86CDAE804679}"/>
    <cellStyle name="Heading 2 3 2 2 2 2 2" xfId="22032" xr:uid="{F673CB5A-B776-47FF-8B41-E446123DB88C}"/>
    <cellStyle name="Heading 2 3 2 2 2 2 2 2" xfId="30406" xr:uid="{6D5B9A36-700A-4842-8316-7D94D4C6949C}"/>
    <cellStyle name="Heading 2 3 2 2 2 2 3" xfId="33856" xr:uid="{80041B11-A5C3-49AB-A40B-5B30E96320BA}"/>
    <cellStyle name="Heading 2 3 2 2 2 3" xfId="16141" xr:uid="{76F573D0-1D39-423D-84DC-9FE2BCDCF9AC}"/>
    <cellStyle name="Heading 2 3 2 2 2 3 2" xfId="43477" xr:uid="{58D0AC77-31F3-437C-8190-4725E7DA706C}"/>
    <cellStyle name="Heading 2 3 2 2 2 4" xfId="23113" xr:uid="{0ADFD81F-91C7-4DB6-84F1-2C5B5B2975B1}"/>
    <cellStyle name="Heading 2 3 2 2 3" xfId="11996" xr:uid="{B58F8971-6636-4A41-A96D-804BE5C30B27}"/>
    <cellStyle name="Heading 2 3 2 2 3 2" xfId="20985" xr:uid="{93DAB471-301D-4DB2-BC09-E0210CA6F950}"/>
    <cellStyle name="Heading 2 3 2 2 3 2 2" xfId="43602" xr:uid="{6561AC8F-4BC3-4EBF-BA9A-D6B2E75D8064}"/>
    <cellStyle name="Heading 2 3 2 2 3 3" xfId="40045" xr:uid="{BF2F8812-E1B2-43F6-BE3D-B543607E7855}"/>
    <cellStyle name="Heading 2 3 2 2 4" xfId="3189" xr:uid="{31C83C15-535B-42DE-B711-8B46B3FD28B1}"/>
    <cellStyle name="Heading 2 3 2 2 4 2" xfId="33419" xr:uid="{96FB0FDA-176F-47F2-8F1E-16831A742ADF}"/>
    <cellStyle name="Heading 2 3 2 2 5" xfId="13555" xr:uid="{B02D46AE-3C31-4214-B634-2679147BBE1E}"/>
    <cellStyle name="Heading 2 3 2 2 5 2" xfId="30638" xr:uid="{C627F39E-75C5-4CD9-9D28-7F551E0FE0F0}"/>
    <cellStyle name="Heading 2 3 2 2 6" xfId="24814" xr:uid="{7F7B0268-1AFA-4702-8BB1-C9CD273F3676}"/>
    <cellStyle name="Heading 2 3 2 3" xfId="1097" xr:uid="{46BFA5AA-0FE0-4C75-9F1E-511D9C4C3187}"/>
    <cellStyle name="Heading 2 3 2 3 2" xfId="7176" xr:uid="{7E07A203-461C-4B4F-9096-B69784665F0A}"/>
    <cellStyle name="Heading 2 3 2 3 2 2" xfId="13067" xr:uid="{E60F2699-CBFD-437C-99E9-B7E26806B697}"/>
    <cellStyle name="Heading 2 3 2 3 2 2 2" xfId="22056" xr:uid="{5B644047-DF18-4563-8A2A-1DF03884D66C}"/>
    <cellStyle name="Heading 2 3 2 3 2 2 2 2" xfId="30491" xr:uid="{5ABB0EC0-3642-46C2-A2AD-04FB02C964A2}"/>
    <cellStyle name="Heading 2 3 2 3 2 2 3" xfId="41169" xr:uid="{D93D6746-6968-4246-A6FC-00121305F3E3}"/>
    <cellStyle name="Heading 2 3 2 3 2 3" xfId="16165" xr:uid="{3FE922FE-4CA4-48C2-BBAB-EB85E5CAE9D7}"/>
    <cellStyle name="Heading 2 3 2 3 2 3 2" xfId="35833" xr:uid="{F7E1A31C-3828-4799-AE6B-8841C01B31EF}"/>
    <cellStyle name="Heading 2 3 2 3 2 4" xfId="30681" xr:uid="{40DE2727-3B00-4324-B823-D6D111AEC2BF}"/>
    <cellStyle name="Heading 2 3 2 3 3" xfId="12445" xr:uid="{D06C3DF3-8393-41A7-8FEF-69C9F021C260}"/>
    <cellStyle name="Heading 2 3 2 3 3 2" xfId="21434" xr:uid="{B4BB0027-4095-49C7-9BD8-BFF9AB40E2AF}"/>
    <cellStyle name="Heading 2 3 2 3 3 2 2" xfId="22408" xr:uid="{061207A4-1C50-4FBA-AC52-CA6FC5EB3034}"/>
    <cellStyle name="Heading 2 3 2 3 3 3" xfId="24057" xr:uid="{087A32D3-8366-4C49-852E-021AB7BA6417}"/>
    <cellStyle name="Heading 2 3 2 3 4" xfId="3534" xr:uid="{3D6C42D9-4BB9-49C5-A91A-092D7CDA6600}"/>
    <cellStyle name="Heading 2 3 2 3 4 2" xfId="28837" xr:uid="{D4B06FE0-1D1A-4DFB-AF76-6D7EEF1908A0}"/>
    <cellStyle name="Heading 2 3 2 3 5" xfId="13579" xr:uid="{59032C83-0CE6-47C0-81C3-DF2CCC8933E1}"/>
    <cellStyle name="Heading 2 3 2 3 5 2" xfId="33407" xr:uid="{E4BB440F-B7DB-4C60-BDC9-8D46DE983543}"/>
    <cellStyle name="Heading 2 3 2 3 6" xfId="34230" xr:uid="{93E4E9C3-6B04-4871-A298-3EE1C7F35B1A}"/>
    <cellStyle name="Heading 2 3 2 4" xfId="1757" xr:uid="{A1E60609-037A-4F68-B6BB-62827A3C7A40}"/>
    <cellStyle name="Heading 2 3 2 4 2" xfId="7202" xr:uid="{05CB0821-75E5-4EBE-A751-CEE67488577F}"/>
    <cellStyle name="Heading 2 3 2 4 2 2" xfId="13093" xr:uid="{AB7CEAFE-63E6-4508-B1F8-D0334A2F1B21}"/>
    <cellStyle name="Heading 2 3 2 4 2 2 2" xfId="22082" xr:uid="{258766F4-FB82-4BEC-8816-4C58C04665D8}"/>
    <cellStyle name="Heading 2 3 2 4 2 2 2 2" xfId="23267" xr:uid="{C617F4CC-7824-4457-B42A-3BD5ADCC445D}"/>
    <cellStyle name="Heading 2 3 2 4 2 2 3" xfId="24158" xr:uid="{4C49AE22-4166-4FA9-8669-47B293B34DDF}"/>
    <cellStyle name="Heading 2 3 2 4 2 3" xfId="16191" xr:uid="{D6840237-4B69-49E4-980C-6D963F4F3C56}"/>
    <cellStyle name="Heading 2 3 2 4 2 3 2" xfId="22166" xr:uid="{90F70956-D56B-4675-B528-9F2FFCB0E682}"/>
    <cellStyle name="Heading 2 3 2 4 2 4" xfId="29824" xr:uid="{6B297C03-43A7-4DD8-9EC1-7806DE1B2635}"/>
    <cellStyle name="Heading 2 3 2 4 3" xfId="9833" xr:uid="{538E63E1-415C-4B36-A485-22779D0FFC99}"/>
    <cellStyle name="Heading 2 3 2 4 3 2" xfId="18822" xr:uid="{CCD09591-D103-496B-A79C-309E4CAD21F4}"/>
    <cellStyle name="Heading 2 3 2 4 3 2 2" xfId="24513" xr:uid="{CB2D6D9C-8184-4DF1-97C6-94FC9BFD166D}"/>
    <cellStyle name="Heading 2 3 2 4 3 3" xfId="34681" xr:uid="{4FD5CAF5-734C-462D-AF7E-E8A27002F16B}"/>
    <cellStyle name="Heading 2 3 2 4 4" xfId="4194" xr:uid="{09A15110-3B68-4F34-8149-6DD7B3A61A33}"/>
    <cellStyle name="Heading 2 3 2 4 4 2" xfId="26812" xr:uid="{C0EF8E39-E66A-43D1-94A5-CBB08E44D5EC}"/>
    <cellStyle name="Heading 2 3 2 4 5" xfId="13605" xr:uid="{06BD62AA-E620-4CA0-8212-263009E74F88}"/>
    <cellStyle name="Heading 2 3 2 4 5 2" xfId="24432" xr:uid="{970B6368-0476-4073-84E6-AB25C2DF3CC3}"/>
    <cellStyle name="Heading 2 3 2 4 6" xfId="39272" xr:uid="{4943ED79-A1AC-4F45-81CC-9C0799DA09F1}"/>
    <cellStyle name="Heading 2 3 2 5" xfId="2060" xr:uid="{073F1034-7758-4738-96E9-1C4E7967FCE0}"/>
    <cellStyle name="Heading 2 3 2 5 2" xfId="7220" xr:uid="{0B0AD24F-B289-4B07-89E9-4E6C82BDAE60}"/>
    <cellStyle name="Heading 2 3 2 5 2 2" xfId="13111" xr:uid="{DA93FE1E-D603-44A6-9143-103D1F929BAC}"/>
    <cellStyle name="Heading 2 3 2 5 2 2 2" xfId="22100" xr:uid="{316F331E-EAE3-4777-BAC8-6D1BD144AFA2}"/>
    <cellStyle name="Heading 2 3 2 5 2 2 2 2" xfId="27810" xr:uid="{92C99B61-8B9F-4D01-90FF-FA3D227B549B}"/>
    <cellStyle name="Heading 2 3 2 5 2 2 3" xfId="29661" xr:uid="{7D776765-C808-4976-A763-FF46D9A23A9F}"/>
    <cellStyle name="Heading 2 3 2 5 2 3" xfId="16209" xr:uid="{E4B8820F-95F4-485F-B9B4-6A7FB5BCF8C5}"/>
    <cellStyle name="Heading 2 3 2 5 2 3 2" xfId="43883" xr:uid="{EB695DC8-AD59-4CAD-BD01-30757D934EC0}"/>
    <cellStyle name="Heading 2 3 2 5 2 4" xfId="23403" xr:uid="{75B70917-C9EE-4832-BCFB-04BBE6568236}"/>
    <cellStyle name="Heading 2 3 2 5 3" xfId="9842" xr:uid="{E48EE2C3-83F0-4AEB-BF85-D4218B8F2727}"/>
    <cellStyle name="Heading 2 3 2 5 3 2" xfId="18831" xr:uid="{DD5A236D-A5AB-4BDA-9528-780AFDFC9F5E}"/>
    <cellStyle name="Heading 2 3 2 5 3 2 2" xfId="39174" xr:uid="{4C653172-E412-4EFB-BDFF-F9B738EFAF23}"/>
    <cellStyle name="Heading 2 3 2 5 3 3" xfId="38888" xr:uid="{F5441EBD-4FCA-4A78-AE02-F6372584D0DC}"/>
    <cellStyle name="Heading 2 3 2 5 4" xfId="4497" xr:uid="{3FABD008-131F-4121-89DD-38FC31EB20F1}"/>
    <cellStyle name="Heading 2 3 2 5 4 2" xfId="33607" xr:uid="{4D0F397D-A460-4DC5-A3EA-DFA6379D43F6}"/>
    <cellStyle name="Heading 2 3 2 5 5" xfId="13623" xr:uid="{90DE2BBB-6C4C-4C7D-AED8-D5D5BD20DF51}"/>
    <cellStyle name="Heading 2 3 2 5 5 2" xfId="23430" xr:uid="{3976C805-20E1-4AE2-A542-68B34EC6EFF2}"/>
    <cellStyle name="Heading 2 3 2 5 6" xfId="22963" xr:uid="{8A5E8A00-E489-404D-8D4D-2E4B3588E141}"/>
    <cellStyle name="Heading 2 3 2 6" xfId="6705" xr:uid="{3C95FC24-D36E-4D0E-A39A-56A8C1AD6A9F}"/>
    <cellStyle name="Heading 2 3 2 6 2" xfId="12833" xr:uid="{35D9222B-9265-47C7-9012-DFD78AD94A2E}"/>
    <cellStyle name="Heading 2 3 2 6 2 2" xfId="21822" xr:uid="{3608E385-EFD3-45C0-AB0A-0CB64A74193E}"/>
    <cellStyle name="Heading 2 3 2 6 2 2 2" xfId="29473" xr:uid="{1F35686E-5A85-41DC-83FF-54AF44489E60}"/>
    <cellStyle name="Heading 2 3 2 6 2 3" xfId="39718" xr:uid="{E7CA35E4-B670-4702-9989-055D4B765C0C}"/>
    <cellStyle name="Heading 2 3 2 6 3" xfId="15694" xr:uid="{7F9AD418-E715-4C81-A840-9B9E9537F7D8}"/>
    <cellStyle name="Heading 2 3 2 6 3 2" xfId="35811" xr:uid="{80BBDE2E-246C-49E8-AC45-A5337733C10D}"/>
    <cellStyle name="Heading 2 3 2 6 4" xfId="24204" xr:uid="{1836F92C-F90C-4AC6-A13A-0ABC99873B7A}"/>
    <cellStyle name="Heading 2 3 2 7" xfId="9792" xr:uid="{DC37B684-D015-4CDD-9FCC-9E37CF666ED7}"/>
    <cellStyle name="Heading 2 3 2 7 2" xfId="18781" xr:uid="{191A97A1-6EF6-4A5A-9794-313E794C9BB6}"/>
    <cellStyle name="Heading 2 3 2 7 2 2" xfId="34200" xr:uid="{1843CF35-82AF-4232-AD0E-8626EBE088D8}"/>
    <cellStyle name="Heading 2 3 2 7 3" xfId="40478" xr:uid="{731E18C2-E5B7-46EC-9B00-BBBA33ABFF54}"/>
    <cellStyle name="Heading 2 3 2 8" xfId="2409" xr:uid="{2B0741AA-C296-4458-BD97-FAC4C65EF209}"/>
    <cellStyle name="Heading 2 3 2 8 2" xfId="43110" xr:uid="{63D27787-50B3-46ED-9E5B-4B06D29624F5}"/>
    <cellStyle name="Heading 2 3 2 9" xfId="13318" xr:uid="{66F1D08E-3FF8-4450-B5E3-977086EBB6D2}"/>
    <cellStyle name="Heading 2 3 2 9 2" xfId="28896" xr:uid="{4B6099DF-4CFD-4DFB-96E1-E8341A82B35C}"/>
    <cellStyle name="Heading 2 3 3" xfId="268" xr:uid="{0C45A110-2CB9-4390-A58A-09509435FB2F}"/>
    <cellStyle name="Heading 2 3 3 2" xfId="6919" xr:uid="{E1640EFD-3691-4369-A031-B4A619020CB5}"/>
    <cellStyle name="Heading 2 3 3 2 2" xfId="12878" xr:uid="{F8F3F416-E642-44F2-8ADB-A7F0833D0A47}"/>
    <cellStyle name="Heading 2 3 3 2 2 2" xfId="21867" xr:uid="{0215095F-D51D-4AD7-87DE-9D0F3936FC20}"/>
    <cellStyle name="Heading 2 3 3 2 2 2 2" xfId="28671" xr:uid="{D160442A-7C5C-435C-A608-7901559E3476}"/>
    <cellStyle name="Heading 2 3 3 2 2 3" xfId="22500" xr:uid="{7D1BCA0F-AD2C-4552-B9C1-237272719C21}"/>
    <cellStyle name="Heading 2 3 3 2 3" xfId="15908" xr:uid="{5EDB55FA-03B8-40BA-8A5F-1A81E1D467DB}"/>
    <cellStyle name="Heading 2 3 3 2 3 2" xfId="38355" xr:uid="{93A66EF2-64EF-4EAB-9A5D-6F8A3DB6A2C9}"/>
    <cellStyle name="Heading 2 3 3 2 4" xfId="26274" xr:uid="{128FDF93-6CEE-4633-90FB-7FB335A4625F}"/>
    <cellStyle name="Heading 2 3 3 3" xfId="9721" xr:uid="{5E36FE6E-A373-4D68-8FBA-E1086C461D07}"/>
    <cellStyle name="Heading 2 3 3 3 2" xfId="18710" xr:uid="{91F3A82E-B367-4D0C-88C9-C2D0B31F0F37}"/>
    <cellStyle name="Heading 2 3 3 3 2 2" xfId="39503" xr:uid="{D85AB102-C9B2-415C-9D18-6FD6AD5EE468}"/>
    <cellStyle name="Heading 2 3 3 3 3" xfId="31106" xr:uid="{A597989B-5544-4288-B164-0653DD3D63C3}"/>
    <cellStyle name="Heading 2 3 3 4" xfId="2736" xr:uid="{ABE15081-17CD-4438-AC3A-AA83D0E5B514}"/>
    <cellStyle name="Heading 2 3 3 4 2" xfId="26047" xr:uid="{665F7EA9-A279-4667-BB79-01E88F4EB195}"/>
    <cellStyle name="Heading 2 3 3 5" xfId="13496" xr:uid="{DC43BBA4-560B-4AB4-9BD5-13C584906D5F}"/>
    <cellStyle name="Heading 2 3 3 5 2" xfId="32686" xr:uid="{A044BA66-2A4D-4D0D-8C9A-7C83A73FA6BC}"/>
    <cellStyle name="Heading 2 3 3 6" xfId="38672" xr:uid="{AB710928-0D39-4F04-BEE5-9860B5D5E90D}"/>
    <cellStyle name="Heading 2 3 4" xfId="617" xr:uid="{359E6E56-D158-42C0-AD3A-BACB98004AB4}"/>
    <cellStyle name="Heading 2 3 4 2" xfId="7142" xr:uid="{DAF2E933-9BB1-42A0-A429-27D1AD4554D0}"/>
    <cellStyle name="Heading 2 3 4 2 2" xfId="13033" xr:uid="{0489E160-FA80-498B-8B20-7A1A58192E03}"/>
    <cellStyle name="Heading 2 3 4 2 2 2" xfId="22022" xr:uid="{F7A680C2-6C60-48D7-B53A-56026D22CC73}"/>
    <cellStyle name="Heading 2 3 4 2 2 2 2" xfId="43881" xr:uid="{EA886412-E7A5-4F96-82A7-6D8883DFCB21}"/>
    <cellStyle name="Heading 2 3 4 2 2 3" xfId="36232" xr:uid="{A8374154-B637-475B-9319-D99124D1DCF7}"/>
    <cellStyle name="Heading 2 3 4 2 3" xfId="16131" xr:uid="{AF516890-7CEE-4E6F-A376-C6E59E9B7B56}"/>
    <cellStyle name="Heading 2 3 4 2 3 2" xfId="22161" xr:uid="{44F12084-7C6A-428B-AD57-664EFD74E724}"/>
    <cellStyle name="Heading 2 3 4 2 4" xfId="43340" xr:uid="{6FB47742-44CC-4197-A82B-2FB8611E24B4}"/>
    <cellStyle name="Heading 2 3 4 3" xfId="9802" xr:uid="{4F9FA4C9-5EC4-4CE1-85EE-549B7027E510}"/>
    <cellStyle name="Heading 2 3 4 3 2" xfId="18791" xr:uid="{B6DA8D63-9210-4CAD-9CC8-44A2244F3DC9}"/>
    <cellStyle name="Heading 2 3 4 3 2 2" xfId="42497" xr:uid="{5BDF7B4B-8303-49FC-941F-8703665E0C75}"/>
    <cellStyle name="Heading 2 3 4 3 3" xfId="37787" xr:uid="{80D48710-8853-4CEE-AD17-4DEDB9691135}"/>
    <cellStyle name="Heading 2 3 4 4" xfId="3054" xr:uid="{090C0653-69B2-4302-99FC-9C3E04D13252}"/>
    <cellStyle name="Heading 2 3 4 4 2" xfId="36788" xr:uid="{F1867033-339F-4719-8120-7F3DC03A2ECC}"/>
    <cellStyle name="Heading 2 3 4 5" xfId="13545" xr:uid="{DFA035A1-EE3B-4D12-BD08-89C70F178830}"/>
    <cellStyle name="Heading 2 3 4 5 2" xfId="28267" xr:uid="{35CFC0E1-8333-4DBA-BB01-24C01F3028CE}"/>
    <cellStyle name="Heading 2 3 4 6" xfId="30232" xr:uid="{898BDAB2-AEB7-4E06-83F4-31C5E4663EF6}"/>
    <cellStyle name="Heading 2 3 5" xfId="962" xr:uid="{E39638AD-2360-4537-A4EA-BC2D215457DB}"/>
    <cellStyle name="Heading 2 3 5 2" xfId="7166" xr:uid="{EE21C7A2-BFF3-43E3-A2C1-FDCF9A9FD2A6}"/>
    <cellStyle name="Heading 2 3 5 2 2" xfId="13057" xr:uid="{75E6F747-D499-4B32-ABBC-FE7D756AC30A}"/>
    <cellStyle name="Heading 2 3 5 2 2 2" xfId="22046" xr:uid="{D09BE5B9-A904-4193-873F-FE59263C4700}"/>
    <cellStyle name="Heading 2 3 5 2 2 2 2" xfId="43899" xr:uid="{ACEEA09B-0B54-436B-B2B7-CAADA88C9352}"/>
    <cellStyle name="Heading 2 3 5 2 2 3" xfId="32890" xr:uid="{052514D8-A038-435C-ACF7-F0FA1A14CBD2}"/>
    <cellStyle name="Heading 2 3 5 2 3" xfId="16155" xr:uid="{65B2A86E-5C8D-4AEA-A5CF-C8CCA8008BED}"/>
    <cellStyle name="Heading 2 3 5 2 3 2" xfId="28605" xr:uid="{7799EFF2-DD9E-46D6-900A-E5F0AFF41616}"/>
    <cellStyle name="Heading 2 3 5 2 4" xfId="28416" xr:uid="{D5EFF599-C7A6-4EBD-AEF5-B30836E315AF}"/>
    <cellStyle name="Heading 2 3 5 3" xfId="9720" xr:uid="{7DC44145-BB94-4E19-8AD0-A505EC4F12D2}"/>
    <cellStyle name="Heading 2 3 5 3 2" xfId="18709" xr:uid="{C1F69438-C800-4987-940D-35A4753F0B96}"/>
    <cellStyle name="Heading 2 3 5 3 2 2" xfId="30297" xr:uid="{EE9929F9-8A3F-4794-A37A-1F4D43521154}"/>
    <cellStyle name="Heading 2 3 5 3 3" xfId="36200" xr:uid="{4CA563E7-62E0-44D9-A1FF-6686E5220996}"/>
    <cellStyle name="Heading 2 3 5 4" xfId="3399" xr:uid="{E2165BB6-82DB-4F7A-828A-4EFA233FF287}"/>
    <cellStyle name="Heading 2 3 5 4 2" xfId="34942" xr:uid="{C658479D-6A5E-4A8B-8F53-4723C8BEDD97}"/>
    <cellStyle name="Heading 2 3 5 5" xfId="13569" xr:uid="{C3B3334C-A597-4155-B1EA-CCA3C06F1F95}"/>
    <cellStyle name="Heading 2 3 5 5 2" xfId="29623" xr:uid="{1E9A6F99-9F9A-4F4F-9B70-4B8DF082A554}"/>
    <cellStyle name="Heading 2 3 5 6" xfId="34854" xr:uid="{279191EE-6888-4EE2-85F4-A842E11E8D21}"/>
    <cellStyle name="Heading 2 3 6" xfId="1626" xr:uid="{326D19FA-F268-440F-B930-0EDE6579BF81}"/>
    <cellStyle name="Heading 2 3 6 2" xfId="7187" xr:uid="{AAAC0D7A-9370-49E8-8814-CB898D99AB86}"/>
    <cellStyle name="Heading 2 3 6 2 2" xfId="13078" xr:uid="{107F27A2-797C-4991-8DF0-4E79D1B6809F}"/>
    <cellStyle name="Heading 2 3 6 2 2 2" xfId="22067" xr:uid="{053ECA75-BC27-445E-9275-5397146DD16C}"/>
    <cellStyle name="Heading 2 3 6 2 2 2 2" xfId="26374" xr:uid="{63C50419-9E6B-49B1-951C-52CDCC4C62BC}"/>
    <cellStyle name="Heading 2 3 6 2 2 3" xfId="29407" xr:uid="{D1F4CF85-36D1-46EB-ADDA-48FE89DC0EEA}"/>
    <cellStyle name="Heading 2 3 6 2 3" xfId="16176" xr:uid="{6E94F029-A10C-4ABA-98A3-01D52A20D1CA}"/>
    <cellStyle name="Heading 2 3 6 2 3 2" xfId="25099" xr:uid="{6525C743-1223-44E4-A152-2392749FA054}"/>
    <cellStyle name="Heading 2 3 6 2 4" xfId="25266" xr:uid="{D47C51F2-FE72-4F02-A2CA-77ACED516891}"/>
    <cellStyle name="Heading 2 3 6 3" xfId="9725" xr:uid="{3E189C28-B492-4D59-BB53-80ED7DDAF4A5}"/>
    <cellStyle name="Heading 2 3 6 3 2" xfId="18714" xr:uid="{89C25194-0B7C-4581-912B-48276416400B}"/>
    <cellStyle name="Heading 2 3 6 3 2 2" xfId="37260" xr:uid="{906BA462-C102-4642-BE42-51D5DFCD9EA7}"/>
    <cellStyle name="Heading 2 3 6 3 3" xfId="24275" xr:uid="{892A0069-6130-4C74-BA9A-E6FC972EDF9F}"/>
    <cellStyle name="Heading 2 3 6 4" xfId="4063" xr:uid="{81369302-80ED-496E-A66E-D8B704863FC6}"/>
    <cellStyle name="Heading 2 3 6 4 2" xfId="37635" xr:uid="{86CAEAC0-96FD-4636-85C4-4AFC6585D4B9}"/>
    <cellStyle name="Heading 2 3 6 5" xfId="13590" xr:uid="{70A62CF2-9CA0-4B63-8919-29923A7A2B20}"/>
    <cellStyle name="Heading 2 3 6 5 2" xfId="42465" xr:uid="{D87119C1-C63A-4AD0-9087-E34FF70CED4B}"/>
    <cellStyle name="Heading 2 3 6 6" xfId="23014" xr:uid="{E4CEFF0F-5D83-46F8-9425-39F3463BAB0D}"/>
    <cellStyle name="Heading 2 3 7" xfId="1650" xr:uid="{772ECD35-1906-4335-9C7B-5CB4EF475969}"/>
    <cellStyle name="Heading 2 3 7 2" xfId="7194" xr:uid="{E04BF608-F277-4CBE-B0C4-93F463BBB400}"/>
    <cellStyle name="Heading 2 3 7 2 2" xfId="13085" xr:uid="{9103DA6A-EF50-4ED8-9C63-9AFBC35F0512}"/>
    <cellStyle name="Heading 2 3 7 2 2 2" xfId="22074" xr:uid="{2F9BD496-93C7-4435-B258-5B066C6D3CC7}"/>
    <cellStyle name="Heading 2 3 7 2 2 2 2" xfId="28699" xr:uid="{F6BB1CF2-A170-40EE-B328-B50B6C797C16}"/>
    <cellStyle name="Heading 2 3 7 2 2 3" xfId="31854" xr:uid="{5E895FCD-549A-4A32-86A6-C3FA4CCCF0D3}"/>
    <cellStyle name="Heading 2 3 7 2 3" xfId="16183" xr:uid="{AA0BB539-D18A-4833-B7BD-C7B4CEA61B95}"/>
    <cellStyle name="Heading 2 3 7 2 3 2" xfId="43887" xr:uid="{A4AA16B1-7623-4B92-9413-BFAA258FF861}"/>
    <cellStyle name="Heading 2 3 7 2 4" xfId="24368" xr:uid="{2121150B-6AB3-40D4-8E4E-459D50E2C613}"/>
    <cellStyle name="Heading 2 3 7 3" xfId="12308" xr:uid="{F91A14C0-A577-4F92-95FB-33D2D0E32D74}"/>
    <cellStyle name="Heading 2 3 7 3 2" xfId="21297" xr:uid="{54CEE7FB-1304-462B-8910-639F8149D3B7}"/>
    <cellStyle name="Heading 2 3 7 3 2 2" xfId="40131" xr:uid="{0E9D779A-3FFE-49BB-B439-E5B6519521C9}"/>
    <cellStyle name="Heading 2 3 7 3 3" xfId="26859" xr:uid="{D3D9D936-BB1C-4061-A4BB-917D15C21E95}"/>
    <cellStyle name="Heading 2 3 7 4" xfId="4087" xr:uid="{2652A91D-6327-4E69-A575-C544FE644516}"/>
    <cellStyle name="Heading 2 3 7 4 2" xfId="38609" xr:uid="{EAAE0C30-68A8-4B94-82C2-45E39AB8C257}"/>
    <cellStyle name="Heading 2 3 7 5" xfId="13597" xr:uid="{EACD7C00-CC1E-4922-8F21-857D720C6964}"/>
    <cellStyle name="Heading 2 3 7 5 2" xfId="39949" xr:uid="{DB1B62D5-1997-4059-A400-1F31799DD977}"/>
    <cellStyle name="Heading 2 3 7 6" xfId="29252" xr:uid="{F97F560E-5401-4D41-8599-B6C8C68DFF10}"/>
    <cellStyle name="Heading 2 3 8" xfId="6570" xr:uid="{DBE057EC-8662-4ECF-8090-D16C5CF6EB9F}"/>
    <cellStyle name="Heading 2 3 8 2" xfId="12823" xr:uid="{29543D72-1FFD-4141-99F9-75852452DA81}"/>
    <cellStyle name="Heading 2 3 8 2 2" xfId="21812" xr:uid="{3978BC6C-595B-49ED-8F41-F7EE102CFDF2}"/>
    <cellStyle name="Heading 2 3 8 2 2 2" xfId="43573" xr:uid="{403D343B-AE58-4EC2-BE52-A13F86A76D44}"/>
    <cellStyle name="Heading 2 3 8 2 3" xfId="23925" xr:uid="{86C26E0E-6BC9-4DD4-B226-58C955CDE7B6}"/>
    <cellStyle name="Heading 2 3 8 3" xfId="15559" xr:uid="{365C103B-806B-4DFF-ACA2-CB1DDA169058}"/>
    <cellStyle name="Heading 2 3 8 3 2" xfId="35660" xr:uid="{27458D55-0072-4277-B020-2065162FC6F3}"/>
    <cellStyle name="Heading 2 3 8 4" xfId="35635" xr:uid="{EBA52B69-A133-4F93-950A-5155ACB5E4A1}"/>
    <cellStyle name="Heading 2 3 9" xfId="12232" xr:uid="{52A05780-9209-42BB-BFE4-B00754BE4745}"/>
    <cellStyle name="Heading 2 3 9 2" xfId="21221" xr:uid="{6BCFDA74-B0BD-4ABB-AE7A-746EF1F2C11D}"/>
    <cellStyle name="Heading 2 3 9 2 2" xfId="39267" xr:uid="{A6CDA8E3-734E-4439-9DFB-D95934F0257A}"/>
    <cellStyle name="Heading 2 3 9 3" xfId="24175" xr:uid="{63466391-52A2-4864-A3F9-8094A982D872}"/>
    <cellStyle name="Heading 2 4" xfId="115" xr:uid="{859CC04E-50D0-4F15-A979-39770BDB9109}"/>
    <cellStyle name="Heading 2 4 10" xfId="2275" xr:uid="{C1CBDF35-4715-4F29-91F4-3C18F0D124A8}"/>
    <cellStyle name="Heading 2 4 10 2" xfId="36269" xr:uid="{84D3B2BA-17B2-4DFF-86C0-51E7F0EF5109}"/>
    <cellStyle name="Heading 2 4 11" xfId="13184" xr:uid="{4B6ED5E1-DE2B-4EFF-BE97-0BE69CE8199A}"/>
    <cellStyle name="Heading 2 4 11 2" xfId="25815" xr:uid="{59754FEA-0707-41DB-A14B-B7F95121B90C}"/>
    <cellStyle name="Heading 2 4 12" xfId="37316" xr:uid="{964B139A-76FD-46FB-8763-4EF0A1B3836B}"/>
    <cellStyle name="Heading 2 4 13" xfId="47300" xr:uid="{921FAD25-BCE1-4959-A833-E5B765B0CE07}"/>
    <cellStyle name="Heading 2 4 2" xfId="404" xr:uid="{C7658256-A80F-4C7A-B014-288743845E4B}"/>
    <cellStyle name="Heading 2 4 2 10" xfId="42863" xr:uid="{DEAF6AFE-F3D1-41F8-939F-431B056BCA71}"/>
    <cellStyle name="Heading 2 4 2 2" xfId="753" xr:uid="{40ABB056-44BD-4D16-BC6E-CB5E909EC7AE}"/>
    <cellStyle name="Heading 2 4 2 2 2" xfId="7153" xr:uid="{CA2A7A0F-993B-4060-932F-E23044451B7F}"/>
    <cellStyle name="Heading 2 4 2 2 2 2" xfId="13044" xr:uid="{14D52E09-94BC-4781-979A-759BC7723701}"/>
    <cellStyle name="Heading 2 4 2 2 2 2 2" xfId="22033" xr:uid="{8A4A1964-9CDF-4738-8B97-930CF62AB40C}"/>
    <cellStyle name="Heading 2 4 2 2 2 2 2 2" xfId="39612" xr:uid="{308412D2-A95B-45DF-BDEF-EFC2F605DFEB}"/>
    <cellStyle name="Heading 2 4 2 2 2 2 3" xfId="43266" xr:uid="{427C79E0-0159-4A1F-88C1-10B4DB335AA0}"/>
    <cellStyle name="Heading 2 4 2 2 2 3" xfId="16142" xr:uid="{D5ECDA15-D2BB-487E-A621-190792F79BCB}"/>
    <cellStyle name="Heading 2 4 2 2 2 3 2" xfId="30424" xr:uid="{3799F688-A278-4E4A-9FA0-4D10CABE260F}"/>
    <cellStyle name="Heading 2 4 2 2 2 4" xfId="23873" xr:uid="{91458751-98EF-4D43-8748-8A94E2773DD0}"/>
    <cellStyle name="Heading 2 4 2 2 3" xfId="9441" xr:uid="{36DC7B64-D97B-48CD-B4DE-8BC1916A8CA8}"/>
    <cellStyle name="Heading 2 4 2 2 3 2" xfId="18430" xr:uid="{A4581B93-D6F3-449F-B3B3-1E70555E40A4}"/>
    <cellStyle name="Heading 2 4 2 2 3 2 2" xfId="37748" xr:uid="{74434844-367C-4531-88DD-4698FD8D415E}"/>
    <cellStyle name="Heading 2 4 2 2 3 3" xfId="30593" xr:uid="{11FAD9A7-EC92-452B-A3D5-831FC5962835}"/>
    <cellStyle name="Heading 2 4 2 2 4" xfId="3190" xr:uid="{36510A1A-EE7B-4770-AC88-262CA9AB1CB7}"/>
    <cellStyle name="Heading 2 4 2 2 4 2" xfId="42829" xr:uid="{CA44F5AD-4C22-480A-821B-B16DA0000347}"/>
    <cellStyle name="Heading 2 4 2 2 5" xfId="13556" xr:uid="{39A92795-D049-4D89-A069-A7D2BB1CD515}"/>
    <cellStyle name="Heading 2 4 2 2 5 2" xfId="39847" xr:uid="{9BAE7FB4-016D-4C2E-AA3B-2EA695516FE3}"/>
    <cellStyle name="Heading 2 4 2 2 6" xfId="32800" xr:uid="{09A9FB61-C1F1-4F96-8B10-ADA34C73C238}"/>
    <cellStyle name="Heading 2 4 2 3" xfId="1098" xr:uid="{994DDF01-746B-436B-8256-E194C0916689}"/>
    <cellStyle name="Heading 2 4 2 3 2" xfId="7177" xr:uid="{2B39FB70-39FA-4628-8E11-300712F9E65B}"/>
    <cellStyle name="Heading 2 4 2 3 2 2" xfId="13068" xr:uid="{42658663-55B9-419A-B271-9FF668371282}"/>
    <cellStyle name="Heading 2 4 2 3 2 2 2" xfId="22057" xr:uid="{F544EB3B-26F3-40BD-99A7-5F1312D33FF2}"/>
    <cellStyle name="Heading 2 4 2 3 2 2 2 2" xfId="39697" xr:uid="{DC86DEA8-BC53-4927-88DD-94972AF7E833}"/>
    <cellStyle name="Heading 2 4 2 3 2 2 3" xfId="28316" xr:uid="{88AE3A36-04A7-4217-BD81-E50FC78771F3}"/>
    <cellStyle name="Heading 2 4 2 3 2 3" xfId="16166" xr:uid="{5E3BB3EB-25D4-4921-89FF-296EC00B0886}"/>
    <cellStyle name="Heading 2 4 2 3 2 3 2" xfId="23985" xr:uid="{EEC80487-03BD-4DBC-B170-991456AA6161}"/>
    <cellStyle name="Heading 2 4 2 3 2 4" xfId="39891" xr:uid="{DA06478B-2C61-46CB-84C2-7F29A6F017B0}"/>
    <cellStyle name="Heading 2 4 2 3 3" xfId="9734" xr:uid="{3A6B758D-2043-4F1E-A088-5792E55784C6}"/>
    <cellStyle name="Heading 2 4 2 3 3 2" xfId="18723" xr:uid="{FC89B5F2-EB67-43D7-8685-9BFB415F1069}"/>
    <cellStyle name="Heading 2 4 2 3 3 2 2" xfId="42262" xr:uid="{7CE973D0-B359-459A-BA3B-FF2E60135684}"/>
    <cellStyle name="Heading 2 4 2 3 3 3" xfId="34402" xr:uid="{1B88AE2F-C899-4C88-A264-9B266AC85FFE}"/>
    <cellStyle name="Heading 2 4 2 3 4" xfId="3535" xr:uid="{917F0D18-4D1B-4190-AB94-753CFCC9F0AD}"/>
    <cellStyle name="Heading 2 4 2 3 4 2" xfId="37978" xr:uid="{F431ABD1-8E5C-4133-AF1B-D2B17779D110}"/>
    <cellStyle name="Heading 2 4 2 3 5" xfId="13580" xr:uid="{ED9F279F-64D2-4353-B17D-67B820CBC1A0}"/>
    <cellStyle name="Heading 2 4 2 3 5 2" xfId="42817" xr:uid="{C361F305-E4C0-443C-8951-DFB8270284EA}"/>
    <cellStyle name="Heading 2 4 2 3 6" xfId="43640" xr:uid="{1DA70C11-2756-4AF9-BCF8-D07E801F96C9}"/>
    <cellStyle name="Heading 2 4 2 4" xfId="1758" xr:uid="{641F1A96-6A93-47E4-B97A-146C9B5B3030}"/>
    <cellStyle name="Heading 2 4 2 4 2" xfId="7203" xr:uid="{4C2A7423-FF61-4A2E-8549-8B68FF7E7F68}"/>
    <cellStyle name="Heading 2 4 2 4 2 2" xfId="13094" xr:uid="{0AB8637B-0811-4BED-876F-F012C915B4E9}"/>
    <cellStyle name="Heading 2 4 2 4 2 2 2" xfId="22083" xr:uid="{A3F0283A-A4A8-49A7-948E-B815A865CAED}"/>
    <cellStyle name="Heading 2 4 2 4 2 2 2 2" xfId="24399" xr:uid="{0DCA207B-346E-47F1-AF39-345869B29377}"/>
    <cellStyle name="Heading 2 4 2 4 2 2 3" xfId="26336" xr:uid="{55D51A75-00D6-49BB-8DDB-404862BC4583}"/>
    <cellStyle name="Heading 2 4 2 4 2 3" xfId="16192" xr:uid="{BCEC15F1-5031-489F-8FA9-634030AE0279}"/>
    <cellStyle name="Heading 2 4 2 4 2 3 2" xfId="23990" xr:uid="{0CD355BE-1F7B-4039-B862-C421872C5DB4}"/>
    <cellStyle name="Heading 2 4 2 4 2 4" xfId="39029" xr:uid="{7A9DEFA6-BF6D-4F72-A7A8-C7F3ECD3F057}"/>
    <cellStyle name="Heading 2 4 2 4 3" xfId="12531" xr:uid="{08696C2B-F35F-4D92-B19B-CFD8B7221C26}"/>
    <cellStyle name="Heading 2 4 2 4 3 2" xfId="21520" xr:uid="{B4E212B5-CA64-4844-8CED-BFB5B2CB9621}"/>
    <cellStyle name="Heading 2 4 2 4 3 2 2" xfId="22880" xr:uid="{7F705CF4-7AAB-4AFD-A083-C0BF1F0BE5C3}"/>
    <cellStyle name="Heading 2 4 2 4 3 3" xfId="23089" xr:uid="{412CF6E7-1C8C-4ED4-8406-88A4E831D845}"/>
    <cellStyle name="Heading 2 4 2 4 4" xfId="4195" xr:uid="{1B4D76DE-E43C-4EFB-842B-B942BE834355}"/>
    <cellStyle name="Heading 2 4 2 4 4 2" xfId="35734" xr:uid="{DF6651E5-15A2-4736-9901-D60B446C03A3}"/>
    <cellStyle name="Heading 2 4 2 4 5" xfId="13606" xr:uid="{1876B71A-7CBA-45C3-9B6E-4206A2DB0A64}"/>
    <cellStyle name="Heading 2 4 2 4 5 2" xfId="32418" xr:uid="{4A57B379-765E-4A74-B51E-639BB30C0F59}"/>
    <cellStyle name="Heading 2 4 2 4 6" xfId="31466" xr:uid="{51AD0AAD-A987-400A-A91A-5F5F72B1DE66}"/>
    <cellStyle name="Heading 2 4 2 5" xfId="2061" xr:uid="{AC564F41-FFDF-4A20-BDCC-428A49C00EB3}"/>
    <cellStyle name="Heading 2 4 2 5 2" xfId="7221" xr:uid="{B77A8A7C-B927-45D6-A0BA-F58E0F12C14E}"/>
    <cellStyle name="Heading 2 4 2 5 2 2" xfId="13112" xr:uid="{CCEBABA0-67C0-4008-A59B-017333FC3DD3}"/>
    <cellStyle name="Heading 2 4 2 5 2 2 2" xfId="22101" xr:uid="{B2C85A96-BAFE-4813-9DA5-51EAE7BABBD4}"/>
    <cellStyle name="Heading 2 4 2 5 2 2 2 2" xfId="36816" xr:uid="{7FD264D7-1247-4413-A643-DB0E4F486CD4}"/>
    <cellStyle name="Heading 2 4 2 5 2 2 3" xfId="38808" xr:uid="{AC2B1EB1-08DF-4A4A-A2EF-DB22E0C9B345}"/>
    <cellStyle name="Heading 2 4 2 5 2 3" xfId="16210" xr:uid="{516CD7C0-1A85-4C64-AD06-C34EADB5D205}"/>
    <cellStyle name="Heading 2 4 2 5 2 3 2" xfId="30769" xr:uid="{747A90B8-D037-4FAE-817E-3FEABE503CB4}"/>
    <cellStyle name="Heading 2 4 2 5 2 4" xfId="24535" xr:uid="{EE690384-5638-4321-A719-AD247BB2CD09}"/>
    <cellStyle name="Heading 2 4 2 5 3" xfId="12645" xr:uid="{67BC3E16-F234-4CD1-BDB0-F45CC8BD48A3}"/>
    <cellStyle name="Heading 2 4 2 5 3 2" xfId="21634" xr:uid="{7FA40D3D-3507-40AD-B804-00A347495945}"/>
    <cellStyle name="Heading 2 4 2 5 3 2 2" xfId="23454" xr:uid="{AFAFBE37-6E07-48E4-A1CB-DA887AC190BE}"/>
    <cellStyle name="Heading 2 4 2 5 3 3" xfId="42173" xr:uid="{EFB3DBC2-6632-4E1F-B435-3D558E63C517}"/>
    <cellStyle name="Heading 2 4 2 5 4" xfId="4498" xr:uid="{75735A32-1FBA-4CD4-80B4-3FB1EDF1E354}"/>
    <cellStyle name="Heading 2 4 2 5 4 2" xfId="43017" xr:uid="{C2A46D5F-1AA1-4A87-A1D8-895891225098}"/>
    <cellStyle name="Heading 2 4 2 5 5" xfId="13624" xr:uid="{43DEEAAF-7E78-4AE1-B413-FEE3AE91EF7C}"/>
    <cellStyle name="Heading 2 4 2 5 5 2" xfId="24562" xr:uid="{70AB5973-A5AD-483A-A6DB-F74DC7382305}"/>
    <cellStyle name="Heading 2 4 2 5 6" xfId="23743" xr:uid="{64C293D4-D87C-43DF-AA3F-209B41834BE9}"/>
    <cellStyle name="Heading 2 4 2 6" xfId="6706" xr:uid="{EAA77FAB-8ADF-4F0D-B961-A6483E52102B}"/>
    <cellStyle name="Heading 2 4 2 6 2" xfId="12834" xr:uid="{41533AA9-BD1D-45BB-BA0B-93EB40A09A66}"/>
    <cellStyle name="Heading 2 4 2 6 2 2" xfId="21823" xr:uid="{723D90E7-364F-47E2-B8FD-FADE54176421}"/>
    <cellStyle name="Heading 2 4 2 6 2 2 2" xfId="38613" xr:uid="{35249A56-19B1-4562-851E-1B26E96FBBE5}"/>
    <cellStyle name="Heading 2 4 2 6 2 3" xfId="31912" xr:uid="{82CC96B2-CA03-4107-B92C-9794A3661F18}"/>
    <cellStyle name="Heading 2 4 2 6 3" xfId="15695" xr:uid="{AF7D6E6A-67D1-42AF-A493-F4C053E0CCDF}"/>
    <cellStyle name="Heading 2 4 2 6 3 2" xfId="23936" xr:uid="{B9CC2738-D79A-481A-8CF1-F9F6B151C5F2}"/>
    <cellStyle name="Heading 2 4 2 6 4" xfId="32190" xr:uid="{B50258B1-0346-4EAF-9971-E2168D6173D1}"/>
    <cellStyle name="Heading 2 4 2 7" xfId="12521" xr:uid="{E3299983-9CDF-4F2E-BEA0-C8740DE7313D}"/>
    <cellStyle name="Heading 2 4 2 7 2" xfId="21510" xr:uid="{C8E5E6A5-9551-4A4F-9EA0-19AB06C695C7}"/>
    <cellStyle name="Heading 2 4 2 7 2 2" xfId="43183" xr:uid="{C480485F-6441-443C-913A-5F197D4B7D9E}"/>
    <cellStyle name="Heading 2 4 2 7 3" xfId="43357" xr:uid="{89A7E2A2-EC16-43BA-A95D-C875C40A8F6A}"/>
    <cellStyle name="Heading 2 4 2 8" xfId="2410" xr:uid="{A5928126-B4D1-44E7-AAAA-18F53FA37EC0}"/>
    <cellStyle name="Heading 2 4 2 8 2" xfId="30057" xr:uid="{ECC11634-E760-4D8A-99F6-D78EC38BAAE2}"/>
    <cellStyle name="Heading 2 4 2 9" xfId="13319" xr:uid="{1DF627E2-4290-4FD8-9E4E-4E7B0E0B15F5}"/>
    <cellStyle name="Heading 2 4 2 9 2" xfId="38037" xr:uid="{1E2FD574-C9B5-4E14-A182-BBB335A1D9C0}"/>
    <cellStyle name="Heading 2 4 3" xfId="269" xr:uid="{5797BE91-F595-4ED6-B710-DDE7D8DD8874}"/>
    <cellStyle name="Heading 2 4 3 2" xfId="6920" xr:uid="{E862AB1A-4E4D-48BA-A30F-705851B33AA5}"/>
    <cellStyle name="Heading 2 4 3 2 2" xfId="12879" xr:uid="{EC97B19B-D375-4966-B2E4-FEA3F64CF0BC}"/>
    <cellStyle name="Heading 2 4 3 2 2 2" xfId="21868" xr:uid="{C7CB7B13-E099-441C-80CA-AA19F81D63F0}"/>
    <cellStyle name="Heading 2 4 3 2 2 2 2" xfId="37719" xr:uid="{979BC434-2A7B-4CEA-8295-41A90D46599F}"/>
    <cellStyle name="Heading 2 4 3 2 2 3" xfId="23329" xr:uid="{C65039FF-E25B-4BAC-A38E-0BD307CAB72A}"/>
    <cellStyle name="Heading 2 4 3 2 3" xfId="15909" xr:uid="{DAB3350E-01CC-4E37-94B0-763D16AC3468}"/>
    <cellStyle name="Heading 2 4 3 2 3 2" xfId="25918" xr:uid="{93F5872C-6867-453E-81C6-13A948E1BC95}"/>
    <cellStyle name="Heading 2 4 3 2 4" xfId="34261" xr:uid="{DA057F8B-7067-4A4A-969F-E8E9E8F58B67}"/>
    <cellStyle name="Heading 2 4 3 3" xfId="12049" xr:uid="{6ABF4BCD-4994-4E34-AC76-92BE6C5ED09F}"/>
    <cellStyle name="Heading 2 4 3 3 2" xfId="21038" xr:uid="{FC55DADE-2117-41B6-8963-F6667E8B6325}"/>
    <cellStyle name="Heading 2 4 3 3 2 2" xfId="38714" xr:uid="{BDB771B1-D38F-4205-9668-75FE9192CFC2}"/>
    <cellStyle name="Heading 2 4 3 3 3" xfId="42715" xr:uid="{B3A52FDA-95FB-4C8F-8237-0AA3396B489E}"/>
    <cellStyle name="Heading 2 4 3 4" xfId="2737" xr:uid="{6E0400F2-648B-495C-810D-91745FFFE23F}"/>
    <cellStyle name="Heading 2 4 3 4 2" xfId="34034" xr:uid="{43811EA2-2EC7-4EF2-879D-0D31502CB1C9}"/>
    <cellStyle name="Heading 2 4 3 5" xfId="13497" xr:uid="{8A1E793F-7103-4FD2-B9A2-D89987D60E18}"/>
    <cellStyle name="Heading 2 4 3 5 2" xfId="42096" xr:uid="{3C4A8C68-19FB-4B05-B200-8F161C22CD83}"/>
    <cellStyle name="Heading 2 4 3 6" xfId="25312" xr:uid="{7F79BB43-8C75-43D3-8F99-212DE3F5ECDE}"/>
    <cellStyle name="Heading 2 4 4" xfId="618" xr:uid="{FD623928-AAFE-432B-9E56-AFF73DC8E189}"/>
    <cellStyle name="Heading 2 4 4 2" xfId="7143" xr:uid="{85699C59-00A1-44CB-A416-8638C9116BCB}"/>
    <cellStyle name="Heading 2 4 4 2 2" xfId="13034" xr:uid="{03321C0E-C0E1-43F4-865E-92164B585941}"/>
    <cellStyle name="Heading 2 4 4 2 2 2" xfId="22023" xr:uid="{1FDF3B01-43D8-4E2F-9852-912DF85B0999}"/>
    <cellStyle name="Heading 2 4 4 2 2 2 2" xfId="30768" xr:uid="{2C6ECBA9-F8F0-420B-823B-670161EC8679}"/>
    <cellStyle name="Heading 2 4 4 2 2 3" xfId="35160" xr:uid="{D475518E-C86E-4401-BEA3-6BFAA9C1AD89}"/>
    <cellStyle name="Heading 2 4 4 2 3" xfId="16132" xr:uid="{2F1C57DC-F585-49A6-B87A-6512F0B1F7C9}"/>
    <cellStyle name="Heading 2 4 4 2 3 2" xfId="23075" xr:uid="{6AC44D32-718E-40E2-BC1E-38B295D0BDFC}"/>
    <cellStyle name="Heading 2 4 4 2 4" xfId="30287" xr:uid="{89FB888B-A15B-4E50-A220-BDAC03F667F3}"/>
    <cellStyle name="Heading 2 4 4 3" xfId="12575" xr:uid="{271B2509-7307-4D2F-BC80-AA6FFC9F357F}"/>
    <cellStyle name="Heading 2 4 4 3 2" xfId="21564" xr:uid="{CFD27069-0BAE-494D-AFA6-D5EEE2AB1578}"/>
    <cellStyle name="Heading 2 4 4 3 2 2" xfId="38600" xr:uid="{A3F409AD-1069-4DBD-9117-04DFE0CAD5CB}"/>
    <cellStyle name="Heading 2 4 4 3 3" xfId="41741" xr:uid="{9B1A5324-9D1D-4055-B95D-DA17167B94AA}"/>
    <cellStyle name="Heading 2 4 4 4" xfId="3055" xr:uid="{DE147E0D-3346-48E9-B1E1-1B8B4C81120C}"/>
    <cellStyle name="Heading 2 4 4 4 2" xfId="24027" xr:uid="{A06D0890-BD63-4A35-9F97-440BE0240B46}"/>
    <cellStyle name="Heading 2 4 4 5" xfId="13546" xr:uid="{A9356A85-F625-40B1-A196-D8702451EE5D}"/>
    <cellStyle name="Heading 2 4 4 5 2" xfId="37274" xr:uid="{E1C003BC-E22F-40D1-B35D-D2BEEA2C1E86}"/>
    <cellStyle name="Heading 2 4 4 6" xfId="39438" xr:uid="{145B3BB1-C600-42E9-9164-4090872A1439}"/>
    <cellStyle name="Heading 2 4 5" xfId="963" xr:uid="{C02BC81B-2AB9-4C00-87D9-D48F802C7A2F}"/>
    <cellStyle name="Heading 2 4 5 2" xfId="7167" xr:uid="{453BCAA9-E3BD-4A2E-A044-90C18CDB4E2A}"/>
    <cellStyle name="Heading 2 4 5 2 2" xfId="13058" xr:uid="{4991C592-C145-44E0-82D3-8140C45FBCCC}"/>
    <cellStyle name="Heading 2 4 5 2 2 2" xfId="22047" xr:uid="{FE0D6636-3F4F-439C-B931-06BCA96FAEE9}"/>
    <cellStyle name="Heading 2 4 5 2 2 2 2" xfId="30779" xr:uid="{4F64DE26-8B78-4AE3-9B4B-47C6F58B894F}"/>
    <cellStyle name="Heading 2 4 5 2 2 3" xfId="42300" xr:uid="{2863A9C3-FB88-418A-9C0C-41EE9590EA50}"/>
    <cellStyle name="Heading 2 4 5 2 3" xfId="16156" xr:uid="{DB6B16A6-5990-4E9C-A26C-D1D68B645189}"/>
    <cellStyle name="Heading 2 4 5 2 3 2" xfId="37636" xr:uid="{60D0241C-467D-4EE6-B3DD-D99C86894D90}"/>
    <cellStyle name="Heading 2 4 5 2 4" xfId="37423" xr:uid="{30C12022-1345-41CD-802C-9FF6100C6ACF}"/>
    <cellStyle name="Heading 2 4 5 3" xfId="12248" xr:uid="{22386C06-BEB7-4720-A109-843A1D241219}"/>
    <cellStyle name="Heading 2 4 5 3 2" xfId="21237" xr:uid="{0FFEC8CC-9CC8-45DB-870E-65262EC07F2E}"/>
    <cellStyle name="Heading 2 4 5 3 2 2" xfId="33841" xr:uid="{9677B41C-592F-448E-A5D4-A80ED0C3DFA1}"/>
    <cellStyle name="Heading 2 4 5 3 3" xfId="34197" xr:uid="{E081719B-0485-44B5-8DAD-578469327737}"/>
    <cellStyle name="Heading 2 4 5 4" xfId="3400" xr:uid="{FD48DE6A-604B-4049-AC04-F721C36257E3}"/>
    <cellStyle name="Heading 2 4 5 4 2" xfId="22620" xr:uid="{CEA251ED-F92B-41C1-BEC7-C3784C41A84A}"/>
    <cellStyle name="Heading 2 4 5 5" xfId="13570" xr:uid="{34C76D93-C785-4638-AAE2-FD9D2C3B9A6D}"/>
    <cellStyle name="Heading 2 4 5 5 2" xfId="38768" xr:uid="{DD840B64-EAB3-4650-9AB1-95F20C590C3B}"/>
    <cellStyle name="Heading 2 4 5 6" xfId="22532" xr:uid="{3C163F66-C381-47BF-9A44-56082D8D39BE}"/>
    <cellStyle name="Heading 2 4 6" xfId="1627" xr:uid="{6E01C217-7B70-4D82-AECD-64FED8AE9D6C}"/>
    <cellStyle name="Heading 2 4 6 2" xfId="7188" xr:uid="{1B8257D8-057D-460D-BA3F-3D8FE06AA186}"/>
    <cellStyle name="Heading 2 4 6 2 2" xfId="13079" xr:uid="{0CA8FC9F-9FA3-4949-8EDF-A8360D3C9ED3}"/>
    <cellStyle name="Heading 2 4 6 2 2 2" xfId="22068" xr:uid="{F9EB2AA6-3A52-4160-9361-3A629B9FD46E}"/>
    <cellStyle name="Heading 2 4 6 2 2 2 2" xfId="34360" xr:uid="{1A1F2F5E-7C03-4E96-A73A-E7AB27C6B724}"/>
    <cellStyle name="Heading 2 4 6 2 2 3" xfId="38547" xr:uid="{21AC2519-F54E-46F8-9549-23A6219FEF4D}"/>
    <cellStyle name="Heading 2 4 6 2 3" xfId="16177" xr:uid="{A16E1307-4D23-4A09-96B8-67D164484458}"/>
    <cellStyle name="Heading 2 4 6 2 3 2" xfId="33085" xr:uid="{080B3BDB-32D3-4C6C-8F70-5537F2F0E920}"/>
    <cellStyle name="Heading 2 4 6 2 4" xfId="33252" xr:uid="{DEA882EF-E8AC-4F75-AEA7-CF6BB7E197D1}"/>
    <cellStyle name="Heading 2 4 6 3" xfId="9354" xr:uid="{3791275F-94A5-45E8-BD81-20CCB037B5CD}"/>
    <cellStyle name="Heading 2 4 6 3 2" xfId="18343" xr:uid="{82B2CBF6-1B8B-43DD-BAE8-230626214FAC}"/>
    <cellStyle name="Heading 2 4 6 3 2 2" xfId="33437" xr:uid="{FB694B86-0561-4D0B-A3AA-4B9C17C5C9A8}"/>
    <cellStyle name="Heading 2 4 6 3 3" xfId="39426" xr:uid="{4D228AEB-F622-4FDD-9826-6E1432FD5FBE}"/>
    <cellStyle name="Heading 2 4 6 4" xfId="4064" xr:uid="{C19F1A97-6B98-4159-A403-643E7D922C13}"/>
    <cellStyle name="Heading 2 4 6 4 2" xfId="25197" xr:uid="{2ABDC117-2A15-4BC7-BC6A-9A63D72248EF}"/>
    <cellStyle name="Heading 2 4 6 5" xfId="13591" xr:uid="{BBE8CA4F-8F22-417F-88C5-23F9A301CF6B}"/>
    <cellStyle name="Heading 2 4 6 5 2" xfId="29478" xr:uid="{1E74C388-9C6C-4365-A54B-B2B469FB2C97}"/>
    <cellStyle name="Heading 2 4 6 6" xfId="23785" xr:uid="{BB7EC31B-AD86-4D7E-A101-91C4FF6CB722}"/>
    <cellStyle name="Heading 2 4 7" xfId="1685" xr:uid="{3C5ED276-596C-4102-81A6-B2AB3ACE6FE1}"/>
    <cellStyle name="Heading 2 4 7 2" xfId="7198" xr:uid="{2B85D6EB-A119-4931-81E9-363E45AEBB74}"/>
    <cellStyle name="Heading 2 4 7 2 2" xfId="13089" xr:uid="{E59A67B6-2F51-4881-9478-F5C827E82578}"/>
    <cellStyle name="Heading 2 4 7 2 2 2" xfId="22078" xr:uid="{1966BEF7-9B3D-44AC-936B-49B41C801767}"/>
    <cellStyle name="Heading 2 4 7 2 2 2 2" xfId="42695" xr:uid="{EF29930F-9328-419D-843C-6E1F07EA1A26}"/>
    <cellStyle name="Heading 2 4 7 2 2 3" xfId="27648" xr:uid="{31836E67-89C9-44B2-95C4-855209D19834}"/>
    <cellStyle name="Heading 2 4 7 2 3" xfId="16187" xr:uid="{4B8AAAA2-8480-4DCD-8564-03EC67517D04}"/>
    <cellStyle name="Heading 2 4 7 2 3 2" xfId="35709" xr:uid="{3FA6E919-98FC-477A-AB4E-2831DFC7B6E5}"/>
    <cellStyle name="Heading 2 4 7 2 4" xfId="37917" xr:uid="{7B673E23-0D26-4E23-9265-801C0F31D039}"/>
    <cellStyle name="Heading 2 4 7 3" xfId="9358" xr:uid="{2C6B1C69-02B9-41F0-8553-5AEDDBD5A453}"/>
    <cellStyle name="Heading 2 4 7 3 2" xfId="18347" xr:uid="{8E987144-E689-4C9B-B3D0-21F9EC646B3F}"/>
    <cellStyle name="Heading 2 4 7 3 2 2" xfId="31194" xr:uid="{5C4691EB-DFAA-479C-98A4-E4405EDA8BEA}"/>
    <cellStyle name="Heading 2 4 7 3 3" xfId="37183" xr:uid="{8FB3993F-E563-431A-B0D2-6876508FEFB7}"/>
    <cellStyle name="Heading 2 4 7 4" xfId="4122" xr:uid="{CFB1BC5A-2CF8-47DE-8AA9-8D578124D134}"/>
    <cellStyle name="Heading 2 4 7 4 2" xfId="37709" xr:uid="{7EC7EFE2-C9D7-41CB-B861-06ACF22159CC}"/>
    <cellStyle name="Heading 2 4 7 5" xfId="13601" xr:uid="{290D9171-3334-4299-80C7-E3D4017F4F64}"/>
    <cellStyle name="Heading 2 4 7 5 2" xfId="40291" xr:uid="{E8D34E65-E598-4DBD-B7FB-E6F934AAD4C4}"/>
    <cellStyle name="Heading 2 4 7 6" xfId="35865" xr:uid="{1D9351FE-8757-4F9D-9716-7DE65CA51530}"/>
    <cellStyle name="Heading 2 4 8" xfId="6571" xr:uid="{5B7155F9-9D3E-48BB-A1C9-B78E744F9E51}"/>
    <cellStyle name="Heading 2 4 8 2" xfId="12824" xr:uid="{71DF304F-E4F6-42BF-896E-11423C4A8CF6}"/>
    <cellStyle name="Heading 2 4 8 2 2" xfId="21813" xr:uid="{15C249F8-D3D8-42C3-A9E5-E0627F9F7963}"/>
    <cellStyle name="Heading 2 4 8 2 2 2" xfId="30520" xr:uid="{3242FEFF-739F-4A93-B6C3-D4DAE241F8D3}"/>
    <cellStyle name="Heading 2 4 8 2 3" xfId="25056" xr:uid="{2BE83CD3-1427-4102-9A9A-E2A0299D794E}"/>
    <cellStyle name="Heading 2 4 8 3" xfId="15560" xr:uid="{E2046E0D-F1E6-4F0C-94BB-9CE75731C34A}"/>
    <cellStyle name="Heading 2 4 8 3 2" xfId="30876" xr:uid="{BE0F4D42-66B9-4BBC-BD9D-1BE355E8A939}"/>
    <cellStyle name="Heading 2 4 8 4" xfId="23276" xr:uid="{A435C47C-84DF-4B40-8364-E0C431A4ED13}"/>
    <cellStyle name="Heading 2 4 9" xfId="12736" xr:uid="{315855F2-3032-4665-8CE9-8AD6BB45AB8A}"/>
    <cellStyle name="Heading 2 4 9 2" xfId="21725" xr:uid="{CC16B206-C491-4E50-B765-85B1868C1CD0}"/>
    <cellStyle name="Heading 2 4 9 2 2" xfId="32674" xr:uid="{911D59F1-09AE-4E1E-8E1E-C761801942FA}"/>
    <cellStyle name="Heading 2 4 9 3" xfId="26262" xr:uid="{7E70F37C-E834-4DD1-A076-E985F86BF9E8}"/>
    <cellStyle name="Heading 2 5" xfId="133" xr:uid="{C7EAD1BA-06C4-477C-A3D5-499B120CB10E}"/>
    <cellStyle name="Heading 2 5 10" xfId="2293" xr:uid="{15AA7C9B-9E8A-495D-B5B4-4B3820755BDC}"/>
    <cellStyle name="Heading 2 5 10 2" xfId="27400" xr:uid="{8B32F735-7929-4545-B8D1-6203E2EE2D81}"/>
    <cellStyle name="Heading 2 5 11" xfId="13202" xr:uid="{F65FD769-875A-4605-A04C-505B44C48501}"/>
    <cellStyle name="Heading 2 5 11 2" xfId="38458" xr:uid="{89DF364C-6669-4C20-AB30-FDE9857F0777}"/>
    <cellStyle name="Heading 2 5 12" xfId="28367" xr:uid="{4BD14768-69DD-45C7-9A17-3D21D28AA1C9}"/>
    <cellStyle name="Heading 2 5 13" xfId="45848" xr:uid="{C7F04622-6789-4C44-9412-383A167FD83C}"/>
    <cellStyle name="Heading 2 5 2" xfId="420" xr:uid="{6E0D136C-46AD-4DFF-9B10-0034E5B9D8BB}"/>
    <cellStyle name="Heading 2 5 2 10" xfId="37559" xr:uid="{F658A52F-15FC-4996-878E-66C99F241941}"/>
    <cellStyle name="Heading 2 5 2 2" xfId="769" xr:uid="{0FEEC01D-B215-4DBF-8094-64E0A122E390}"/>
    <cellStyle name="Heading 2 5 2 2 2" xfId="7154" xr:uid="{05ACA840-3019-4145-9B39-592EAEA13F9C}"/>
    <cellStyle name="Heading 2 5 2 2 2 2" xfId="13045" xr:uid="{545CFFB7-9638-4712-8FE9-30F71FB6E0A7}"/>
    <cellStyle name="Heading 2 5 2 2 2 2 2" xfId="22034" xr:uid="{43F9B674-7E52-43AF-9EC3-FDD7868EF15F}"/>
    <cellStyle name="Heading 2 5 2 2 2 2 2 2" xfId="31806" xr:uid="{B6593E4F-A69C-4584-AF73-172E46B5DBA4}"/>
    <cellStyle name="Heading 2 5 2 2 2 2 3" xfId="30213" xr:uid="{D0B87686-ADC6-4D22-9177-6AC1CB2875F1}"/>
    <cellStyle name="Heading 2 5 2 2 2 3" xfId="16143" xr:uid="{7FB8C752-2F70-40BB-AFE1-CF85661B54C3}"/>
    <cellStyle name="Heading 2 5 2 2 2 3 2" xfId="39630" xr:uid="{BDE145EF-8A2D-4D9D-9418-7214FEC8B6A2}"/>
    <cellStyle name="Heading 2 5 2 2 2 4" xfId="25004" xr:uid="{93652580-1B1E-473B-8991-B0F001EA4B59}"/>
    <cellStyle name="Heading 2 5 2 2 3" xfId="9353" xr:uid="{1E871324-B446-4455-9B65-F7F9BED03A20}"/>
    <cellStyle name="Heading 2 5 2 2 3 2" xfId="18342" xr:uid="{B5B05DC7-3702-418E-992B-6DEEFC35E6FD}"/>
    <cellStyle name="Heading 2 5 2 2 3 2 2" xfId="25451" xr:uid="{FC003BDA-7DB0-48DE-8217-101B36928A0E}"/>
    <cellStyle name="Heading 2 5 2 2 3 3" xfId="30220" xr:uid="{2F1AC14D-1274-4795-89FA-0FFE698A9DB7}"/>
    <cellStyle name="Heading 2 5 2 2 4" xfId="3206" xr:uid="{11355750-C5DF-4D7B-ADC0-B4766244090E}"/>
    <cellStyle name="Heading 2 5 2 2 4 2" xfId="28489" xr:uid="{F0C33A1F-8AD4-49D1-A95D-C37344B209E1}"/>
    <cellStyle name="Heading 2 5 2 2 5" xfId="13557" xr:uid="{4B638DEF-9BA3-48DB-B32C-5C5B3C279765}"/>
    <cellStyle name="Heading 2 5 2 2 5 2" xfId="26548" xr:uid="{FB050D2B-891A-4D62-AB4A-8B36F5D769F4}"/>
    <cellStyle name="Heading 2 5 2 2 6" xfId="23036" xr:uid="{D2BDA781-F05C-47FD-BD75-1FAA51FFFD50}"/>
    <cellStyle name="Heading 2 5 2 3" xfId="1114" xr:uid="{78DCEE38-409C-4F11-ACB3-2C3BA4196BE4}"/>
    <cellStyle name="Heading 2 5 2 3 2" xfId="7178" xr:uid="{C4ACE083-F2FA-464E-9E43-2ECD422D0832}"/>
    <cellStyle name="Heading 2 5 2 3 2 2" xfId="13069" xr:uid="{B08B008A-5C82-47EB-B1D0-6E31D9E7951B}"/>
    <cellStyle name="Heading 2 5 2 3 2 2 2" xfId="22058" xr:uid="{18B157A5-AF61-4697-AD76-150D5EBEFA16}"/>
    <cellStyle name="Heading 2 5 2 3 2 2 2 2" xfId="31891" xr:uid="{5CE81099-4D26-4F2E-8495-3703DC5F34D2}"/>
    <cellStyle name="Heading 2 5 2 3 2 2 3" xfId="37323" xr:uid="{C43A767C-54E7-4269-B6DC-E2FB01139C53}"/>
    <cellStyle name="Heading 2 5 2 3 2 3" xfId="16167" xr:uid="{D63BAA61-CC1D-4E7C-B68E-2D89DEB5BCCE}"/>
    <cellStyle name="Heading 2 5 2 3 2 3 2" xfId="26211" xr:uid="{61A821A3-809C-491E-B735-B222E04F084D}"/>
    <cellStyle name="Heading 2 5 2 3 2 4" xfId="26603" xr:uid="{9A9A78D6-DA17-4672-BEBD-2A5DCECEF876}"/>
    <cellStyle name="Heading 2 5 2 3 3" xfId="9826" xr:uid="{695356FC-C285-4387-ACF4-57091656F905}"/>
    <cellStyle name="Heading 2 5 2 3 3 2" xfId="18815" xr:uid="{5226BAB1-990E-4045-856F-4EE7656FE2CB}"/>
    <cellStyle name="Heading 2 5 2 3 3 2 2" xfId="26847" xr:uid="{E6BA70C5-01C3-4A1B-A7D9-7A36821424BF}"/>
    <cellStyle name="Heading 2 5 2 3 3 3" xfId="35852" xr:uid="{1E4B82F4-8836-42BC-AE7B-7BC02DD0ECDA}"/>
    <cellStyle name="Heading 2 5 2 3 4" xfId="3551" xr:uid="{F2A6B577-C5C9-41BC-8602-B002BE86972B}"/>
    <cellStyle name="Heading 2 5 2 3 4 2" xfId="32545" xr:uid="{5504491E-0559-4407-BE54-D4AD4EAEC33C}"/>
    <cellStyle name="Heading 2 5 2 3 5" xfId="13581" xr:uid="{7DC006AF-170C-4F01-A247-B76BA681AC92}"/>
    <cellStyle name="Heading 2 5 2 3 5 2" xfId="29765" xr:uid="{74C15D6B-EE4C-45BE-B4DB-60E18E607B8C}"/>
    <cellStyle name="Heading 2 5 2 3 6" xfId="42950" xr:uid="{3598640F-4BDF-491C-A1ED-276B93D4152B}"/>
    <cellStyle name="Heading 2 5 2 4" xfId="1773" xr:uid="{55D5FACE-4C2F-4303-B949-9A10BE26DE66}"/>
    <cellStyle name="Heading 2 5 2 4 2" xfId="7205" xr:uid="{849404DC-F595-485A-95E6-F92B70C688B9}"/>
    <cellStyle name="Heading 2 5 2 4 2 2" xfId="13096" xr:uid="{C3D93F4B-6FD1-4718-B750-FED7CDB8F7A8}"/>
    <cellStyle name="Heading 2 5 2 4 2 2 2" xfId="22085" xr:uid="{ECEC4BC5-3ECE-468A-AFFA-F9CF979F4BEF}"/>
    <cellStyle name="Heading 2 5 2 4 2 2 2 2" xfId="34383" xr:uid="{F799CEFA-E8C7-4C5A-9C2E-EB9E57BF7729}"/>
    <cellStyle name="Heading 2 5 2 4 2 2 3" xfId="43732" xr:uid="{CD0BF5E5-C03E-4D37-B707-5CF09A2560CD}"/>
    <cellStyle name="Heading 2 5 2 4 2 3" xfId="16194" xr:uid="{6889242C-6BFF-4012-A135-BA141DEA1F66}"/>
    <cellStyle name="Heading 2 5 2 4 2 3 2" xfId="34203" xr:uid="{C17CF369-B42A-439C-A76D-3B4406AF406C}"/>
    <cellStyle name="Heading 2 5 2 4 2 4" xfId="40632" xr:uid="{0FA4C83C-320A-4CE7-8C0A-5D7E30275189}"/>
    <cellStyle name="Heading 2 5 2 4 3" xfId="12502" xr:uid="{83646833-65EE-4B01-9DA5-47BC351DC36C}"/>
    <cellStyle name="Heading 2 5 2 4 3 2" xfId="21491" xr:uid="{BD93D95F-AAB5-46D3-A7C6-208F4330B8FA}"/>
    <cellStyle name="Heading 2 5 2 4 3 2 2" xfId="43052" xr:uid="{A3AE8CC2-73BC-4120-A225-2E32BDBECB54}"/>
    <cellStyle name="Heading 2 5 2 4 3 3" xfId="43250" xr:uid="{53C6A7EE-ABFE-46C4-8AA9-C433A67E7C4C}"/>
    <cellStyle name="Heading 2 5 2 4 4" xfId="4210" xr:uid="{04A660E0-B440-484C-8BEC-E77EEEB186A1}"/>
    <cellStyle name="Heading 2 5 2 4 4 2" xfId="39146" xr:uid="{0C665750-7872-469D-BE8F-1C112D356170}"/>
    <cellStyle name="Heading 2 5 2 4 5" xfId="13608" xr:uid="{8EE4EDB1-AEB7-4C0F-9E5F-4A46CF3E46D0}"/>
    <cellStyle name="Heading 2 5 2 4 5 2" xfId="28840" xr:uid="{A1F5A68F-DA99-4E32-A0AF-FA9A9F470EAF}"/>
    <cellStyle name="Heading 2 5 2 4 6" xfId="33846" xr:uid="{D82C4D2A-1087-4450-9877-F1DAC5A3EB0A}"/>
    <cellStyle name="Heading 2 5 2 5" xfId="2077" xr:uid="{5C069D0A-1872-4963-8DE2-2AAAF37B64EB}"/>
    <cellStyle name="Heading 2 5 2 5 2" xfId="7222" xr:uid="{0FDA381E-E836-44CF-9DE3-F67E2E6ECCDA}"/>
    <cellStyle name="Heading 2 5 2 5 2 2" xfId="13113" xr:uid="{ACBA8D2B-A424-48AE-A729-CDC8D08C5051}"/>
    <cellStyle name="Heading 2 5 2 5 2 2 2" xfId="22102" xr:uid="{39F469AB-9C8F-40CB-9571-9BCBEB1C8B60}"/>
    <cellStyle name="Heading 2 5 2 5 2 2 2 2" xfId="24060" xr:uid="{C352F809-519E-4D7C-B48D-6DFF6FF4AD4D}"/>
    <cellStyle name="Heading 2 5 2 5 2 2 3" xfId="35938" xr:uid="{651FCE03-F0F6-4A13-BB4B-55A3CBE4A8C2}"/>
    <cellStyle name="Heading 2 5 2 5 2 3" xfId="16211" xr:uid="{A289CFAC-F82C-449D-BD0A-ABF245946E44}"/>
    <cellStyle name="Heading 2 5 2 5 2 3 2" xfId="40036" xr:uid="{F2D9BB37-311D-42B8-8826-B55298D2BE12}"/>
    <cellStyle name="Heading 2 5 2 5 2 4" xfId="32521" xr:uid="{48C1ABE4-D580-4A54-A0E4-F89D9589C7F2}"/>
    <cellStyle name="Heading 2 5 2 5 3" xfId="12258" xr:uid="{A1D7198B-23F2-48CA-941C-E1936EAFC394}"/>
    <cellStyle name="Heading 2 5 2 5 3 2" xfId="21247" xr:uid="{2BB8C187-22C1-4CF8-BC29-30349E7C7A32}"/>
    <cellStyle name="Heading 2 5 2 5 3 2 2" xfId="35289" xr:uid="{46062916-932B-4BC8-9879-0EC568E6A89B}"/>
    <cellStyle name="Heading 2 5 2 5 3 3" xfId="42494" xr:uid="{1B705E1C-BF2A-4356-9AD9-6834BD448EAD}"/>
    <cellStyle name="Heading 2 5 2 5 4" xfId="4514" xr:uid="{D0E311D1-F7AD-4336-9AAC-89E620144816}"/>
    <cellStyle name="Heading 2 5 2 5 4 2" xfId="38188" xr:uid="{9A93055A-50F6-435C-943F-59006401A94A}"/>
    <cellStyle name="Heading 2 5 2 5 5" xfId="13625" xr:uid="{D4D7A5E2-EA55-4B69-8916-A5111885A931}"/>
    <cellStyle name="Heading 2 5 2 5 5 2" xfId="32548" xr:uid="{F63185CA-68B7-4711-B722-4C6C54D292EC}"/>
    <cellStyle name="Heading 2 5 2 5 6" xfId="36512" xr:uid="{3032F0C7-92CE-4162-8D19-9B9CE1BB1B00}"/>
    <cellStyle name="Heading 2 5 2 6" xfId="6722" xr:uid="{C6CB7F22-5804-4726-886B-F21E730B2472}"/>
    <cellStyle name="Heading 2 5 2 6 2" xfId="12835" xr:uid="{650B65A3-5DB0-4322-B699-7C1CFAE8FF64}"/>
    <cellStyle name="Heading 2 5 2 6 2 2" xfId="21824" xr:uid="{FABB0119-FBD7-4FA0-8D88-14763A774A64}"/>
    <cellStyle name="Heading 2 5 2 6 2 2 2" xfId="26417" xr:uid="{B880FAD1-EAF0-4733-98EC-B6E264EAE289}"/>
    <cellStyle name="Heading 2 5 2 6 2 3" xfId="41321" xr:uid="{DE9862E8-F4AD-4316-A0ED-C7EC30DF2881}"/>
    <cellStyle name="Heading 2 5 2 6 3" xfId="15711" xr:uid="{E200B04B-E40F-49F8-BABA-7AF4DF57B13D}"/>
    <cellStyle name="Heading 2 5 2 6 3 2" xfId="25365" xr:uid="{6D46D4CC-39C1-4DD3-A017-F9D0A5B769C5}"/>
    <cellStyle name="Heading 2 5 2 6 4" xfId="43593" xr:uid="{A1517780-0BAC-461D-BF34-2773071D1CE1}"/>
    <cellStyle name="Heading 2 5 2 7" xfId="12243" xr:uid="{8722E153-2C02-499F-8E38-067011E426DD}"/>
    <cellStyle name="Heading 2 5 2 7 2" xfId="21232" xr:uid="{5F974F73-CE53-441D-921E-773EAB8D9D98}"/>
    <cellStyle name="Heading 2 5 2 7 2 2" xfId="32728" xr:uid="{79EAEFC5-5960-4E88-B00D-AD39A82589E1}"/>
    <cellStyle name="Heading 2 5 2 7 3" xfId="40462" xr:uid="{6D138A6F-C768-473F-B2F4-41D708B6131B}"/>
    <cellStyle name="Heading 2 5 2 8" xfId="2426" xr:uid="{AE63FA75-C4CF-42A8-AFD4-8C7720215F71}"/>
    <cellStyle name="Heading 2 5 2 8 2" xfId="25849" xr:uid="{22B17571-9A00-4C4A-82E7-03D93B3FE240}"/>
    <cellStyle name="Heading 2 5 2 9" xfId="13335" xr:uid="{EE9545A7-F262-4236-92F7-CCC8D1292C5A}"/>
    <cellStyle name="Heading 2 5 2 9 2" xfId="32604" xr:uid="{874AE666-818D-4DEC-AF1C-251F352BBBDF}"/>
    <cellStyle name="Heading 2 5 3" xfId="287" xr:uid="{69BD1440-3D88-4E70-9681-B23CDD2309CC}"/>
    <cellStyle name="Heading 2 5 3 2" xfId="6930" xr:uid="{314ECC2E-4EEE-443B-93F3-E089F7881DC6}"/>
    <cellStyle name="Heading 2 5 3 2 2" xfId="12887" xr:uid="{06151DBE-B721-4055-B05F-B6D60088D00A}"/>
    <cellStyle name="Heading 2 5 3 2 2 2" xfId="21876" xr:uid="{CDE6F414-0A88-4EC4-8F33-A49BEAE1BB6F}"/>
    <cellStyle name="Heading 2 5 3 2 2 2 2" xfId="26970" xr:uid="{B1F2459C-2CD9-4EBB-A35C-13793F68E2D2}"/>
    <cellStyle name="Heading 2 5 3 2 2 3" xfId="42969" xr:uid="{0C1DEFE1-5FCA-427B-BDE1-E301F4AEDC2B}"/>
    <cellStyle name="Heading 2 5 3 2 3" xfId="15919" xr:uid="{E2672890-A2F8-45C8-970E-03BF3C8D7F90}"/>
    <cellStyle name="Heading 2 5 3 2 3 2" xfId="36425" xr:uid="{A9C179F5-34D3-4B4E-A2F7-345DF31343A3}"/>
    <cellStyle name="Heading 2 5 3 2 4" xfId="24473" xr:uid="{3E187896-7201-4FD8-819F-6AB79F571814}"/>
    <cellStyle name="Heading 2 5 3 3" xfId="9854" xr:uid="{2D5013FA-48F8-456F-90FC-C2871FD5EA57}"/>
    <cellStyle name="Heading 2 5 3 3 2" xfId="18843" xr:uid="{582D6F1D-0CE1-4149-A8D9-9FE8B5B623EC}"/>
    <cellStyle name="Heading 2 5 3 3 2 2" xfId="42038" xr:uid="{2A7DBDAF-A82C-4C91-B914-5EE7FB95F19E}"/>
    <cellStyle name="Heading 2 5 3 3 3" xfId="41336" xr:uid="{166D2703-E9E6-4736-B6FE-A32239B70E34}"/>
    <cellStyle name="Heading 2 5 3 4" xfId="2755" xr:uid="{32BFD18B-B285-4471-A246-44D070C6DB5E}"/>
    <cellStyle name="Heading 2 5 3 4 2" xfId="26165" xr:uid="{E015CD98-1915-45C4-9DA0-3A0B946C8DDB}"/>
    <cellStyle name="Heading 2 5 3 5" xfId="13500" xr:uid="{3EC9FEFC-53A4-413E-AAD2-FBECC68DC209}"/>
    <cellStyle name="Heading 2 5 3 5 2" xfId="25812" xr:uid="{622F9886-49A8-4291-890C-EDC37CAE24C6}"/>
    <cellStyle name="Heading 2 5 3 6" xfId="33582" xr:uid="{56BA8010-E960-4F36-A7D6-3E988D9F6E38}"/>
    <cellStyle name="Heading 2 5 4" xfId="636" xr:uid="{74B5F0CC-D2F0-4385-8F03-B21C3E61223D}"/>
    <cellStyle name="Heading 2 5 4 2" xfId="7146" xr:uid="{2D161CE6-0A37-4C9F-A32E-A8EAD71A3CDC}"/>
    <cellStyle name="Heading 2 5 4 2 2" xfId="13037" xr:uid="{9AA0AB42-675E-45E1-BE1E-84D8A2BD6333}"/>
    <cellStyle name="Heading 2 5 4 2 2 2" xfId="22026" xr:uid="{2EC4C200-3D30-4559-9ABA-FA503B423C15}"/>
    <cellStyle name="Heading 2 5 4 2 2 2 2" xfId="42346" xr:uid="{763CBB9C-5046-42C7-A47A-6C70E20767C9}"/>
    <cellStyle name="Heading 2 5 4 2 2 3" xfId="24757" xr:uid="{19B4FF29-3124-4766-A896-71773853AB35}"/>
    <cellStyle name="Heading 2 5 4 2 3" xfId="16135" xr:uid="{49142DB6-162C-432A-A504-8169FDA38728}"/>
    <cellStyle name="Heading 2 5 4 2 3 2" xfId="32954" xr:uid="{ED13EFE9-2454-4BCD-9046-5B6328E7EB06}"/>
    <cellStyle name="Heading 2 5 4 2 4" xfId="41096" xr:uid="{8CC4369F-07A5-4217-81D1-90327570158D}"/>
    <cellStyle name="Heading 2 5 4 3" xfId="12733" xr:uid="{823DF688-3716-4A56-B228-8600C0E4A4A4}"/>
    <cellStyle name="Heading 2 5 4 3 2" xfId="21722" xr:uid="{B66917C3-78BC-422E-810B-372A921FA4E9}"/>
    <cellStyle name="Heading 2 5 4 3 2 2" xfId="43843" xr:uid="{825F554B-A379-48F0-AFBB-C6E3B48CA4BE}"/>
    <cellStyle name="Heading 2 5 4 3 3" xfId="27793" xr:uid="{46CB7006-DAF3-4E8F-87CC-FB053B013B54}"/>
    <cellStyle name="Heading 2 5 4 4" xfId="3073" xr:uid="{83D0094A-6C17-4D72-A47B-956E35F09259}"/>
    <cellStyle name="Heading 2 5 4 4 2" xfId="33548" xr:uid="{0B2A2AD2-5EE2-48A0-9F69-FE07942FCBFA}"/>
    <cellStyle name="Heading 2 5 4 5" xfId="13549" xr:uid="{A89E2126-36C7-4D35-9825-D7488A1763D5}"/>
    <cellStyle name="Heading 2 5 4 5 2" xfId="35420" xr:uid="{00CCCA55-5534-42AA-961D-1561A11419E5}"/>
    <cellStyle name="Heading 2 5 4 6" xfId="30351" xr:uid="{286A6E2D-A34F-4CEF-B042-6402008E9B5D}"/>
    <cellStyle name="Heading 2 5 5" xfId="981" xr:uid="{5A3457AC-5FBE-4C2E-A5E2-5A1D84A8E0CB}"/>
    <cellStyle name="Heading 2 5 5 2" xfId="7170" xr:uid="{68D4FD68-E463-4F79-B0CE-0A33447116A4}"/>
    <cellStyle name="Heading 2 5 5 2 2" xfId="13061" xr:uid="{2361392D-F72F-4CB0-9D0E-906CDC6F9242}"/>
    <cellStyle name="Heading 2 5 5 2 2 2" xfId="22050" xr:uid="{9D242165-E444-4623-9A06-62E0FFD9BA28}"/>
    <cellStyle name="Heading 2 5 5 2 2 2 2" xfId="42431" xr:uid="{F92D14E9-DBD0-4EFF-A4EC-17C2868BEB54}"/>
    <cellStyle name="Heading 2 5 5 2 2 3" xfId="26016" xr:uid="{2FD771E3-AB81-468C-A7C4-1ACAC35FDB3A}"/>
    <cellStyle name="Heading 2 5 5 2 3" xfId="16159" xr:uid="{9C2FF4C6-A8BB-4194-AFD0-E418EBBECC84}"/>
    <cellStyle name="Heading 2 5 5 2 3 2" xfId="42594" xr:uid="{1C1ED83F-991D-473E-952E-8151F9C2FE33}"/>
    <cellStyle name="Heading 2 5 5 2 4" xfId="35590" xr:uid="{9B7FE02F-AADF-4676-8203-F9CC1DBF9CB7}"/>
    <cellStyle name="Heading 2 5 5 3" xfId="12487" xr:uid="{97FA0251-E3E2-4DFA-9581-B5CB0EBB5B8C}"/>
    <cellStyle name="Heading 2 5 5 3 2" xfId="21476" xr:uid="{C476483E-2F66-4CFC-907A-A70514A8BCB9}"/>
    <cellStyle name="Heading 2 5 5 3 2 2" xfId="39807" xr:uid="{98F6EA96-1CDB-460F-BA9C-64721106A447}"/>
    <cellStyle name="Heading 2 5 5 3 3" xfId="40869" xr:uid="{1A53D4A0-2CDD-48BE-8373-F6A33A6DE667}"/>
    <cellStyle name="Heading 2 5 5 4" xfId="3418" xr:uid="{311BB117-066B-45AE-A1E3-319C6E82C88A}"/>
    <cellStyle name="Heading 2 5 5 4 2" xfId="35096" xr:uid="{B9FAB803-4851-4922-AAA1-00126AE4AE96}"/>
    <cellStyle name="Heading 2 5 5 5" xfId="13573" xr:uid="{675CAE8A-F637-43D4-926A-C088CA092C59}"/>
    <cellStyle name="Heading 2 5 5 5 2" xfId="24309" xr:uid="{069F4E84-ABF6-4CB4-B45F-DD96AB8AF062}"/>
    <cellStyle name="Heading 2 5 5 6" xfId="35008" xr:uid="{6DE9BF4C-DA03-48AD-AD23-6B7973028200}"/>
    <cellStyle name="Heading 2 5 6" xfId="1644" xr:uid="{4B0A8EEB-363C-4CB6-B41C-37461241B4A1}"/>
    <cellStyle name="Heading 2 5 6 2" xfId="7191" xr:uid="{AA204641-C55A-4A36-81AE-2DB09EF8EF5E}"/>
    <cellStyle name="Heading 2 5 6 2 2" xfId="13082" xr:uid="{466A050C-0162-480F-8FBA-CA5C142C9D13}"/>
    <cellStyle name="Heading 2 5 6 2 2 2" xfId="22071" xr:uid="{111AE142-D8DA-4837-9F86-EFECC85B5DA5}"/>
    <cellStyle name="Heading 2 5 6 2 2 2 2" xfId="39923" xr:uid="{327093CB-7F32-4725-B0B7-3C5AF81AA295}"/>
    <cellStyle name="Heading 2 5 6 2 2 3" xfId="43507" xr:uid="{40E043FA-F407-4FD3-973D-F9E145C71CC5}"/>
    <cellStyle name="Heading 2 5 6 2 3" xfId="16180" xr:uid="{FD30F9C6-4FDD-459D-A837-3217F5580E64}"/>
    <cellStyle name="Heading 2 5 6 2 3 2" xfId="38648" xr:uid="{6F54D2E8-E6D1-4C16-B0D2-18E985F41660}"/>
    <cellStyle name="Heading 2 5 6 2 4" xfId="38815" xr:uid="{BAB5A698-7285-4811-81D9-EB2B366D9899}"/>
    <cellStyle name="Heading 2 5 6 3" xfId="12571" xr:uid="{F4A52EDA-4368-44FA-9170-C4366685F80B}"/>
    <cellStyle name="Heading 2 5 6 3 2" xfId="21560" xr:uid="{07D8CA50-0DC3-42A1-9617-4C867A9465C5}"/>
    <cellStyle name="Heading 2 5 6 3 2 2" xfId="25051" xr:uid="{03FDFEA8-15FD-47E1-AE36-2D61008E8C21}"/>
    <cellStyle name="Heading 2 5 6 3 3" xfId="35922" xr:uid="{8C4F5F53-95F9-4C7A-AEEA-E6407B2F2BFB}"/>
    <cellStyle name="Heading 2 5 6 4" xfId="4081" xr:uid="{C12C2623-7EE7-45A1-9CB3-83A52F900ADA}"/>
    <cellStyle name="Heading 2 5 6 4 2" xfId="28472" xr:uid="{A7D5F60A-F4F7-4138-99C1-0969E5FE3E31}"/>
    <cellStyle name="Heading 2 5 6 5" xfId="13594" xr:uid="{659028A3-EA05-4FB5-93E4-4E46A5881E47}"/>
    <cellStyle name="Heading 2 5 6 5 2" xfId="34386" xr:uid="{FAF1DD07-240A-4CCC-B653-A6514BC53DE2}"/>
    <cellStyle name="Heading 2 5 6 6" xfId="35491" xr:uid="{73439B9F-2298-4F9A-9CD7-1297E0053A8C}"/>
    <cellStyle name="Heading 2 5 7" xfId="1944" xr:uid="{E83B3EB1-FF5D-4C34-B729-0AE4293F3394}"/>
    <cellStyle name="Heading 2 5 7 2" xfId="7214" xr:uid="{A82EE11E-C078-4952-A66D-BC70C7FE56A4}"/>
    <cellStyle name="Heading 2 5 7 2 2" xfId="13105" xr:uid="{EEA8937A-56A2-4076-A325-FE3332140A44}"/>
    <cellStyle name="Heading 2 5 7 2 2 2" xfId="22094" xr:uid="{0C0A3A1A-9452-4C56-BCF1-6C1860D2D357}"/>
    <cellStyle name="Heading 2 5 7 2 2 2 2" xfId="33497" xr:uid="{0D92B0F5-63AC-4418-96D9-C7B7BF725FCE}"/>
    <cellStyle name="Heading 2 5 7 2 2 3" xfId="41553" xr:uid="{32DADBAC-5605-43FC-A5BA-9B9305E2F7BD}"/>
    <cellStyle name="Heading 2 5 7 2 3" xfId="16203" xr:uid="{1E5C692D-3FD6-4A8A-A770-05A8F69C92EE}"/>
    <cellStyle name="Heading 2 5 7 2 3 2" xfId="33090" xr:uid="{6976898C-A527-4FAB-BCA9-962B80ACD6ED}"/>
    <cellStyle name="Heading 2 5 7 2 4" xfId="32011" xr:uid="{6B106AD8-E21B-4499-8B64-A9955F0BF2C3}"/>
    <cellStyle name="Heading 2 5 7 3" xfId="9849" xr:uid="{587C0FB1-1DC9-4149-BCD4-D28FCE7878C8}"/>
    <cellStyle name="Heading 2 5 7 3 2" xfId="18838" xr:uid="{571DFBFC-DF85-4973-AC4C-310A1225B18A}"/>
    <cellStyle name="Heading 2 5 7 3 2 2" xfId="35035" xr:uid="{7FBB96DB-72D6-4C5B-8984-14B4B36789CA}"/>
    <cellStyle name="Heading 2 5 7 3 3" xfId="26511" xr:uid="{E7B1E503-4BF4-43BB-8007-956E6C431181}"/>
    <cellStyle name="Heading 2 5 7 4" xfId="4381" xr:uid="{96036A19-C614-4CEB-B0E5-F635617B916F}"/>
    <cellStyle name="Heading 2 5 7 4 2" xfId="24697" xr:uid="{3E443AC2-B9CA-41E3-A2EE-DD74F04C892A}"/>
    <cellStyle name="Heading 2 5 7 5" xfId="13617" xr:uid="{41EF4B41-E39E-4899-8605-A71B94805723}"/>
    <cellStyle name="Heading 2 5 7 5 2" xfId="27843" xr:uid="{CBBEC5AB-6F19-42DF-B5A0-FC1397148801}"/>
    <cellStyle name="Heading 2 5 7 6" xfId="36567" xr:uid="{523B50FD-6043-4D5C-A27C-D54BA7AC4C9E}"/>
    <cellStyle name="Heading 2 5 8" xfId="6589" xr:uid="{0A0D51E9-C1F7-4339-ACA5-7E62BE3FE192}"/>
    <cellStyle name="Heading 2 5 8 2" xfId="12827" xr:uid="{82225183-AD29-4506-ACB7-E3B9B8B9F4B9}"/>
    <cellStyle name="Heading 2 5 8 2 2" xfId="21816" xr:uid="{DEE1AEE7-F8E8-4379-B01E-03F404A48EAF}"/>
    <cellStyle name="Heading 2 5 8 2 2 2" xfId="41331" xr:uid="{1D644404-BC64-4AFE-BE26-3902F2D31B60}"/>
    <cellStyle name="Heading 2 5 8 2 3" xfId="29465" xr:uid="{D843513B-B0D1-4D61-912D-F83CB1EC4A9F}"/>
    <cellStyle name="Heading 2 5 8 3" xfId="15578" xr:uid="{5FCFFEA2-572F-4C47-9AE0-3256565B8D1D}"/>
    <cellStyle name="Heading 2 5 8 3 2" xfId="36845" xr:uid="{F1155853-2AB1-475E-8F48-C7BD53BA3DC3}"/>
    <cellStyle name="Heading 2 5 8 4" xfId="22337" xr:uid="{F425BCB4-047D-40BA-9E31-D7832C3D46FC}"/>
    <cellStyle name="Heading 2 5 9" xfId="9793" xr:uid="{644E9E55-B6CA-4EFF-9B66-896C5F7E1142}"/>
    <cellStyle name="Heading 2 5 9 2" xfId="18782" xr:uid="{B1297CDC-ADC7-4485-9122-0A3CF163E999}"/>
    <cellStyle name="Heading 2 5 9 2 2" xfId="43610" xr:uid="{6F5CA227-B5C9-421F-A71D-7568D2C7FE26}"/>
    <cellStyle name="Heading 2 5 9 3" xfId="34932" xr:uid="{6B9C139E-E69B-4A76-AF81-9BC634293F4C}"/>
    <cellStyle name="Heading 2 6" xfId="110" xr:uid="{0760B802-899C-4A00-B796-2E7005D35021}"/>
    <cellStyle name="Heading 2 6 10" xfId="2270" xr:uid="{C84F7920-B79A-4C95-AFDD-61D8334B5287}"/>
    <cellStyle name="Heading 2 6 10 2" xfId="31506" xr:uid="{A26AA51B-0484-4046-A716-61E35AD185EA}"/>
    <cellStyle name="Heading 2 6 11" xfId="13179" xr:uid="{69A4D0B7-847A-4B53-84DF-FE0ED2668DE8}"/>
    <cellStyle name="Heading 2 6 11 2" xfId="24703" xr:uid="{DA36A861-D99A-4F25-8F23-618B3F316E0F}"/>
    <cellStyle name="Heading 2 6 12" xfId="30353" xr:uid="{155299FC-F0B9-40EE-9BAC-D61D1F60FC63}"/>
    <cellStyle name="Heading 2 6 2" xfId="401" xr:uid="{506C4DA2-E09A-4375-BA6D-70268D2DFA5C}"/>
    <cellStyle name="Heading 2 6 2 10" xfId="37904" xr:uid="{18D48ADD-BCE8-4394-B65B-EC4A9B313DAB}"/>
    <cellStyle name="Heading 2 6 2 2" xfId="750" xr:uid="{DA07CB45-7F26-4C32-845E-FFAAD20C586E}"/>
    <cellStyle name="Heading 2 6 2 2 2" xfId="7151" xr:uid="{F0A94831-87E2-4438-B481-20CEAC5A3C66}"/>
    <cellStyle name="Heading 2 6 2 2 2 2" xfId="13042" xr:uid="{1C88556A-3D9A-4D15-9839-D7920AE44CC2}"/>
    <cellStyle name="Heading 2 6 2 2 2 2 2" xfId="22031" xr:uid="{D42D8841-7C18-43C9-9138-3E054F77B91B}"/>
    <cellStyle name="Heading 2 6 2 2 2 2 2 2" xfId="43459" xr:uid="{CE2CF6D4-CBC8-4E39-B1DB-457C6F40D861}"/>
    <cellStyle name="Heading 2 6 2 2 2 2 3" xfId="25869" xr:uid="{8D8F978C-505D-4E10-89E0-2DFA1B440407}"/>
    <cellStyle name="Heading 2 6 2 2 2 3" xfId="16140" xr:uid="{EE89914B-35B9-4232-8D32-F26E3165EE3C}"/>
    <cellStyle name="Heading 2 6 2 2 2 3 2" xfId="34067" xr:uid="{9C093989-C767-4B9E-BB35-09B171F97F7B}"/>
    <cellStyle name="Heading 2 6 2 2 2 4" xfId="35381" xr:uid="{761359E3-66AF-404E-A42E-7B04204EB4B9}"/>
    <cellStyle name="Heading 2 6 2 2 3" xfId="9722" xr:uid="{FD6683E9-2980-4B5F-A4FE-8EFD6588E776}"/>
    <cellStyle name="Heading 2 6 2 2 3 2" xfId="18711" xr:uid="{E1EAE839-C0D7-4DED-B88F-2E19292855A8}"/>
    <cellStyle name="Heading 2 6 2 2 3 2 2" xfId="31697" xr:uid="{E35731A3-F5AB-48EB-9978-34B34FB4DC13}"/>
    <cellStyle name="Heading 2 6 2 2 3 3" xfId="40515" xr:uid="{285FD035-D0FD-42DF-9797-433DDD438CB9}"/>
    <cellStyle name="Heading 2 6 2 2 4" xfId="3187" xr:uid="{7C464CCC-11E0-428D-AAB0-FD3DE3D97A7C}"/>
    <cellStyle name="Heading 2 6 2 2 4 2" xfId="37870" xr:uid="{34769D0C-4E08-4DCA-A6B7-488EACAEC1A6}"/>
    <cellStyle name="Heading 2 6 2 2 5" xfId="13554" xr:uid="{9DD95B64-BB80-4403-8E8E-62BD35F79382}"/>
    <cellStyle name="Heading 2 6 2 2 5 2" xfId="43694" xr:uid="{28DFC9E3-90C3-42D3-9E3F-C010387C52D7}"/>
    <cellStyle name="Heading 2 6 2 2 6" xfId="22884" xr:uid="{8BC954B7-6D92-4B23-AB9A-385208288241}"/>
    <cellStyle name="Heading 2 6 2 3" xfId="1095" xr:uid="{BC4526DF-3B75-4244-A540-596DAC205B8C}"/>
    <cellStyle name="Heading 2 6 2 3 2" xfId="7175" xr:uid="{C3BFCB01-4B41-4460-BD5C-A94FECAC6ACF}"/>
    <cellStyle name="Heading 2 6 2 3 2 2" xfId="13066" xr:uid="{E38FBF44-8A13-46AD-BA09-FB30988809CC}"/>
    <cellStyle name="Heading 2 6 2 3 2 2 2" xfId="22055" xr:uid="{DAB52664-F5D8-45B0-8AAC-5E4F10ADB8BF}"/>
    <cellStyle name="Heading 2 6 2 3 2 2 2 2" xfId="43544" xr:uid="{0178C891-1D08-4472-920A-A22BEB297F70}"/>
    <cellStyle name="Heading 2 6 2 3 2 2 3" xfId="31760" xr:uid="{92D78562-0BEA-4BA9-9C29-508FA8939778}"/>
    <cellStyle name="Heading 2 6 2 3 2 3" xfId="16164" xr:uid="{29E5037B-AE94-473E-BA76-0417259A34D1}"/>
    <cellStyle name="Heading 2 6 2 3 2 3 2" xfId="26911" xr:uid="{A41C348F-E85B-415F-9755-D290EE8B496A}"/>
    <cellStyle name="Heading 2 6 2 3 2 4" xfId="43738" xr:uid="{B3A84877-A73E-49C0-B3ED-48C5BCB646E9}"/>
    <cellStyle name="Heading 2 6 2 3 3" xfId="12542" xr:uid="{4C878288-2F1E-4E5C-A06B-4D4906286680}"/>
    <cellStyle name="Heading 2 6 2 3 3 2" xfId="21531" xr:uid="{48605BA7-F3EF-4871-A62D-2076EBAE6878}"/>
    <cellStyle name="Heading 2 6 2 3 3 2 2" xfId="39472" xr:uid="{886616BF-1636-4ED1-A925-4F648B3FF5BD}"/>
    <cellStyle name="Heading 2 6 2 3 3 3" xfId="39644" xr:uid="{E75ACCE1-F328-40C0-973D-E0F262E803B7}"/>
    <cellStyle name="Heading 2 6 2 3 4" xfId="3532" xr:uid="{A184B96B-B75E-4B24-8F76-2B3E515F28BC}"/>
    <cellStyle name="Heading 2 6 2 3 4 2" xfId="32415" xr:uid="{52A8F157-1BD8-4731-8D7C-38677FD0316E}"/>
    <cellStyle name="Heading 2 6 2 3 5" xfId="13578" xr:uid="{4D58A25D-277D-40CF-BD21-D7C94C1D7FEA}"/>
    <cellStyle name="Heading 2 6 2 3 5 2" xfId="25421" xr:uid="{3F3C1794-E14A-4F37-BA84-B0BA208F9604}"/>
    <cellStyle name="Heading 2 6 2 3 6" xfId="24018" xr:uid="{5D6298BD-2D55-47BF-B95D-E6EFCF436A82}"/>
    <cellStyle name="Heading 2 6 2 4" xfId="1755" xr:uid="{0E08BF8D-A490-4D67-8B7F-B9BE56D127BD}"/>
    <cellStyle name="Heading 2 6 2 4 2" xfId="7201" xr:uid="{9F0C3EF4-BB81-407A-A625-CC6F5C918CFF}"/>
    <cellStyle name="Heading 2 6 2 4 2 2" xfId="13092" xr:uid="{5CB6233C-A519-4F98-95C9-9AC40210EAB1}"/>
    <cellStyle name="Heading 2 6 2 4 2 2 2" xfId="22081" xr:uid="{7EAD3F1A-71F3-4636-A986-ABE3BA762D5B}"/>
    <cellStyle name="Heading 2 6 2 4 2 2 2 2" xfId="35978" xr:uid="{AF3038F4-DB19-4279-9E84-80B07A42E825}"/>
    <cellStyle name="Heading 2 6 2 4 2 2 3" xfId="22390" xr:uid="{824D618E-6453-4027-8AF1-EDAC3C3410DA}"/>
    <cellStyle name="Heading 2 6 2 4 2 3" xfId="16190" xr:uid="{9C5216EC-4C5A-4251-8140-1BB435921856}"/>
    <cellStyle name="Heading 2 6 2 4 2 3 2" xfId="34748" xr:uid="{63AE2206-FC21-4B6D-996C-4785DBF2BF52}"/>
    <cellStyle name="Heading 2 6 2 4 2 4" xfId="42876" xr:uid="{CBE6CFA4-285C-4D69-8EF8-F9B5769D0725}"/>
    <cellStyle name="Heading 2 6 2 4 3" xfId="12264" xr:uid="{140BE705-C747-4EFD-A379-2C70809CC85D}"/>
    <cellStyle name="Heading 2 6 2 4 3 2" xfId="21253" xr:uid="{98448CB9-8F73-42DA-A750-BCEB955DAACF}"/>
    <cellStyle name="Heading 2 6 2 4 3 2 2" xfId="28702" xr:uid="{987FE4A5-EB1D-48D9-814B-05B1FD178281}"/>
    <cellStyle name="Heading 2 6 2 4 3 3" xfId="30719" xr:uid="{048F0CCC-5738-45F6-B667-CA78CAD95B2F}"/>
    <cellStyle name="Heading 2 6 2 4 4" xfId="4192" xr:uid="{9DA69142-DAB0-4E6C-B700-8027FD2ADEF2}"/>
    <cellStyle name="Heading 2 6 2 4 4 2" xfId="30721" xr:uid="{6789F7E3-9A71-4A06-82A5-8BD85A88ED11}"/>
    <cellStyle name="Heading 2 6 2 4 5" xfId="13604" xr:uid="{E34F637A-B657-4FDD-BE33-AFB7684C721A}"/>
    <cellStyle name="Heading 2 6 2 4 5 2" xfId="23300" xr:uid="{5FB42E70-4711-4AF7-8BC0-55A2E36639B0}"/>
    <cellStyle name="Heading 2 6 2 4 6" xfId="43120" xr:uid="{8376056A-47E3-4F95-B6A6-8B0E68791FA9}"/>
    <cellStyle name="Heading 2 6 2 5" xfId="2058" xr:uid="{7FC210F4-D503-4564-9A8F-F90784834658}"/>
    <cellStyle name="Heading 2 6 2 5 2" xfId="7219" xr:uid="{706E35E9-E2DC-4B81-91D5-5756BB20CBD2}"/>
    <cellStyle name="Heading 2 6 2 5 2 2" xfId="13110" xr:uid="{0DDDF837-0DDC-4A25-B0A7-30D884C8992B}"/>
    <cellStyle name="Heading 2 6 2 5 2 2 2" xfId="22099" xr:uid="{DF1AA260-1E16-4BFD-914B-0DC7BC6CCEA3}"/>
    <cellStyle name="Heading 2 6 2 5 2 2 2 2" xfId="40663" xr:uid="{B42BC516-3C0B-40AC-A3F9-198A18BDDCE1}"/>
    <cellStyle name="Heading 2 6 2 5 2 2 3" xfId="42655" xr:uid="{BD2DD14A-F83D-49CD-A271-96DDA8F05D65}"/>
    <cellStyle name="Heading 2 6 2 5 2 3" xfId="16208" xr:uid="{7E355216-EC69-4C05-A8E9-59F6439C5543}"/>
    <cellStyle name="Heading 2 6 2 5 2 3 2" xfId="34473" xr:uid="{3A8B2396-835B-4CB0-8536-B5AA8B51917A}"/>
    <cellStyle name="Heading 2 6 2 5 2 4" xfId="22581" xr:uid="{6789445E-B0A6-46DF-BCD9-174CDDD86407}"/>
    <cellStyle name="Heading 2 6 2 5 3" xfId="12285" xr:uid="{A7C84770-D0B2-42FE-93FA-D84DB8FAD88C}"/>
    <cellStyle name="Heading 2 6 2 5 3 2" xfId="21274" xr:uid="{70AC36CC-72C1-43EA-B900-D9ABA2671976}"/>
    <cellStyle name="Heading 2 6 2 5 3 2 2" xfId="26095" xr:uid="{AF21690F-03A1-4910-8E51-98C9E54191F4}"/>
    <cellStyle name="Heading 2 6 2 5 3 3" xfId="29522" xr:uid="{F75CD66E-DD12-4309-AE51-7D9298333010}"/>
    <cellStyle name="Heading 2 6 2 5 4" xfId="4495" xr:uid="{2DE6D5B9-0922-4376-A63B-7135C345A887}"/>
    <cellStyle name="Heading 2 6 2 5 4 2" xfId="38058" xr:uid="{98BE653A-E5DA-4331-81DA-86C20A9313BB}"/>
    <cellStyle name="Heading 2 6 2 5 5" xfId="13622" xr:uid="{82209878-B63E-43F2-BDC4-818E5CB1F619}"/>
    <cellStyle name="Heading 2 6 2 5 5 2" xfId="22612" xr:uid="{5DC1F68C-962B-4112-9E45-E20E32134617}"/>
    <cellStyle name="Heading 2 6 2 5 6" xfId="36300" xr:uid="{06DAD699-91E5-41F1-881B-74E51480C8AD}"/>
    <cellStyle name="Heading 2 6 2 6" xfId="6703" xr:uid="{9ED029CE-8F2C-4C03-8E8C-112F5991F86A}"/>
    <cellStyle name="Heading 2 6 2 6 2" xfId="12832" xr:uid="{F730B067-FDB4-4A91-A753-95FD2B5485B1}"/>
    <cellStyle name="Heading 2 6 2 6 2 2" xfId="21821" xr:uid="{2CCD959C-3275-430C-A66A-C6C5F77CD46A}"/>
    <cellStyle name="Heading 2 6 2 6 2 2 2" xfId="42460" xr:uid="{A579CF03-1F28-4324-9797-0BCF5B372A75}"/>
    <cellStyle name="Heading 2 6 2 6 2 3" xfId="30512" xr:uid="{448E6E8C-2C71-4123-A385-0CB647C5B88B}"/>
    <cellStyle name="Heading 2 6 2 6 3" xfId="15692" xr:uid="{9298BB21-0023-4FF4-A090-7EEA1996AEF5}"/>
    <cellStyle name="Heading 2 6 2 6 3 2" xfId="40414" xr:uid="{9F8B76A3-2657-4812-B8DD-20E10B3A68D9}"/>
    <cellStyle name="Heading 2 6 2 6 4" xfId="35460" xr:uid="{ABBD0047-B23C-421C-85BB-28E6AF253444}"/>
    <cellStyle name="Heading 2 6 2 7" xfId="9818" xr:uid="{5C8FD09B-EA83-43A0-BD32-44152E7B91DD}"/>
    <cellStyle name="Heading 2 6 2 7 2" xfId="18807" xr:uid="{1B7D644E-DCED-4992-AEF1-54117CF10CAD}"/>
    <cellStyle name="Heading 2 6 2 7 2 2" xfId="42548" xr:uid="{DCD2D524-57C6-4610-8413-FBAF24C21C1E}"/>
    <cellStyle name="Heading 2 6 2 7 3" xfId="32081" xr:uid="{55C6121B-0BB4-4A5D-9731-4A7D65C8E200}"/>
    <cellStyle name="Heading 2 6 2 8" xfId="2407" xr:uid="{C30484D2-21C9-4951-B0CC-D89E86772D8F}"/>
    <cellStyle name="Heading 2 6 2 8 2" xfId="25713" xr:uid="{D847F0F9-BB32-46CA-B27E-8C6D5BDD604A}"/>
    <cellStyle name="Heading 2 6 2 9" xfId="13316" xr:uid="{46A2B083-1F5B-4C69-AA21-114684E560AB}"/>
    <cellStyle name="Heading 2 6 2 9 2" xfId="32474" xr:uid="{7410D037-AF61-4FB7-B56E-6C5FC8E2B47A}"/>
    <cellStyle name="Heading 2 6 3" xfId="264" xr:uid="{8EC5F533-E579-4A0E-88BE-B8F317B519F4}"/>
    <cellStyle name="Heading 2 6 3 2" xfId="6916" xr:uid="{70D18324-161C-4841-A40F-55E6983426D9}"/>
    <cellStyle name="Heading 2 6 3 2 2" xfId="12875" xr:uid="{1F426CC4-A707-4BE4-8226-E0A8C16926C5}"/>
    <cellStyle name="Heading 2 6 3 2 2 2" xfId="21864" xr:uid="{70E4B0BE-B043-484F-B15D-3BC35B8124D6}"/>
    <cellStyle name="Heading 2 6 3 2 2 2 2" xfId="39896" xr:uid="{3BFDA3F6-712D-45A0-9EDE-A609F2233FB5}"/>
    <cellStyle name="Heading 2 6 3 2 2 3" xfId="26967" xr:uid="{153934F5-4319-4562-BA9C-F39BB377C613}"/>
    <cellStyle name="Heading 2 6 3 2 3" xfId="15905" xr:uid="{C828FB78-0799-4E6C-BAFF-76C05389F6AD}"/>
    <cellStyle name="Heading 2 6 3 2 3 2" xfId="32792" xr:uid="{EA495390-B0B4-47EA-B128-3308A9035A00}"/>
    <cellStyle name="Heading 2 6 3 2 4" xfId="27805" xr:uid="{2B39AE68-B26E-466D-ADB2-D860F9BBAF16}"/>
    <cellStyle name="Heading 2 6 3 3" xfId="9787" xr:uid="{A601AFB2-A270-4835-AD46-D99FF8F5082F}"/>
    <cellStyle name="Heading 2 6 3 3 2" xfId="18776" xr:uid="{BBEC3D2F-793F-448C-8878-9C9463DDEC38}"/>
    <cellStyle name="Heading 2 6 3 3 2 2" xfId="40314" xr:uid="{A7E656A7-B7F8-490A-B9A4-907CA0C7DF20}"/>
    <cellStyle name="Heading 2 6 3 3 3" xfId="42760" xr:uid="{2BEAE678-225C-4009-B14F-9091EC8BF458}"/>
    <cellStyle name="Heading 2 6 3 4" xfId="2732" xr:uid="{71AE4172-A428-445D-BEF5-AB4DBF2AA0BD}"/>
    <cellStyle name="Heading 2 6 3 4 2" xfId="32921" xr:uid="{218097C7-4D02-4208-AC5B-4D8A7CEEBD6F}"/>
    <cellStyle name="Heading 2 6 3 5" xfId="13493" xr:uid="{64482169-7D9C-4825-A0E6-316D5F05E4AA}"/>
    <cellStyle name="Heading 2 6 3 5 2" xfId="22770" xr:uid="{A0F5E1E7-533D-46D2-8325-693BBD608568}"/>
    <cellStyle name="Heading 2 6 3 6" xfId="25123" xr:uid="{F23F81EF-8DAC-4EE5-BCC8-B096253D2AA1}"/>
    <cellStyle name="Heading 2 6 4" xfId="613" xr:uid="{4A4B19A2-F113-4E86-90BC-AFFF0529FBB4}"/>
    <cellStyle name="Heading 2 6 4 2" xfId="7139" xr:uid="{33C83167-1443-4FEE-A31B-C85DFDA6C233}"/>
    <cellStyle name="Heading 2 6 4 2 2" xfId="13030" xr:uid="{1852E654-555F-41AB-8E0B-7A6AB661A249}"/>
    <cellStyle name="Heading 2 6 4 2 2 2" xfId="22019" xr:uid="{5A062347-FDE2-4D21-80F7-F6B90671A7D2}"/>
    <cellStyle name="Heading 2 6 4 2 2 2 2" xfId="24950" xr:uid="{7C455C35-4035-42F2-81FE-88813D1283D9}"/>
    <cellStyle name="Heading 2 6 4 2 2 3" xfId="28032" xr:uid="{0588F6A2-E0CF-4FDC-BEF0-4FD8D93A7B0B}"/>
    <cellStyle name="Heading 2 6 4 2 3" xfId="16128" xr:uid="{ED90900D-6D3B-4785-A811-0B4CA47E4B3C}"/>
    <cellStyle name="Heading 2 6 4 2 3 2" xfId="35658" xr:uid="{6FDF50B6-0E39-4AB8-AF89-B0523314EF2C}"/>
    <cellStyle name="Heading 2 6 4 2 4" xfId="38380" xr:uid="{1DB3F8C7-207C-4E90-9628-EB1631F292B5}"/>
    <cellStyle name="Heading 2 6 4 3" xfId="12274" xr:uid="{47998D80-B061-4D3B-B2BD-5F4277162744}"/>
    <cellStyle name="Heading 2 6 4 3 2" xfId="21263" xr:uid="{3FCEC008-C994-4E02-8F7F-738804683B99}"/>
    <cellStyle name="Heading 2 6 4 3 2 2" xfId="35981" xr:uid="{196807A6-FC7B-443A-BCA0-2D15F021B5AE}"/>
    <cellStyle name="Heading 2 6 4 3 3" xfId="34212" xr:uid="{8BF71ECB-83CE-4BED-BA8A-DAD8998D1B89}"/>
    <cellStyle name="Heading 2 6 4 4" xfId="3050" xr:uid="{BCD9D762-3B9C-44CE-82B4-1FDBF3005CC4}"/>
    <cellStyle name="Heading 2 6 4 4 2" xfId="39032" xr:uid="{A368EBAC-FFFD-46B3-9B38-E39BF72D1239}"/>
    <cellStyle name="Heading 2 6 4 5" xfId="13542" xr:uid="{04FE9290-B590-448E-A8E8-FB5CE3740E52}"/>
    <cellStyle name="Heading 2 6 4 5 2" xfId="39517" xr:uid="{42E089F5-7881-4CA4-9256-EE0DE5C77487}"/>
    <cellStyle name="Heading 2 6 4 6" xfId="38325" xr:uid="{78CFD744-F77A-4D72-9358-F549FA81D11D}"/>
    <cellStyle name="Heading 2 6 5" xfId="958" xr:uid="{E95786F7-52C9-4EBE-BAB0-3A6B661B1632}"/>
    <cellStyle name="Heading 2 6 5 2" xfId="7163" xr:uid="{13321822-86A0-4D90-843E-60953DF77B47}"/>
    <cellStyle name="Heading 2 6 5 2 2" xfId="13054" xr:uid="{BBA7B2C1-7D20-4803-A169-6D5EE88B82DE}"/>
    <cellStyle name="Heading 2 6 5 2 2 2" xfId="22043" xr:uid="{7C2BA24D-6F49-4AEC-BE60-D989083E8384}"/>
    <cellStyle name="Heading 2 6 5 2 2 2 2" xfId="25035" xr:uid="{338A578D-DD82-495D-907A-7FEEC10340FA}"/>
    <cellStyle name="Heading 2 6 5 2 2 3" xfId="23002" xr:uid="{C64C59CE-BFF0-485C-8F11-4A38D7FAFEAC}"/>
    <cellStyle name="Heading 2 6 5 2 3" xfId="16152" xr:uid="{63DC47C4-F796-4C44-85BC-346BDF07A08B}"/>
    <cellStyle name="Heading 2 6 5 2 3 2" xfId="24087" xr:uid="{B2A6BC75-2065-4D8A-8ED1-9AFB27BCAA27}"/>
    <cellStyle name="Heading 2 6 5 2 4" xfId="39666" xr:uid="{26C8202F-4C24-4D7D-8EBA-753C687A9206}"/>
    <cellStyle name="Heading 2 6 5 3" xfId="9786" xr:uid="{84005A67-EAC5-4881-B774-B5B8477AC5B2}"/>
    <cellStyle name="Heading 2 6 5 3 2" xfId="18775" xr:uid="{D1352850-10E2-4444-9EDC-2871A98126B3}"/>
    <cellStyle name="Heading 2 6 5 3 2 2" xfId="30905" xr:uid="{E2816819-ABD0-408C-A49F-FBFDC770C125}"/>
    <cellStyle name="Heading 2 6 5 3 3" xfId="33350" xr:uid="{02C97EEE-F8C8-4860-BD15-C15AA5CBCEA7}"/>
    <cellStyle name="Heading 2 6 5 4" xfId="3395" xr:uid="{A5635EDA-0766-4A66-A111-12EE85496D04}"/>
    <cellStyle name="Heading 2 6 5 4 2" xfId="27851" xr:uid="{737A6265-5185-4DDE-B7D2-0AB5BEECB9B4}"/>
    <cellStyle name="Heading 2 6 5 5" xfId="13566" xr:uid="{1C939BBB-55F6-4309-830F-4177A0BA2169}"/>
    <cellStyle name="Heading 2 6 5 5 2" xfId="25219" xr:uid="{11C27081-B0CC-4BCD-B3A4-22417B193642}"/>
    <cellStyle name="Heading 2 6 5 6" xfId="26820" xr:uid="{79D53D13-3BA6-4DE5-B9FA-BE1D416A1524}"/>
    <cellStyle name="Heading 2 6 6" xfId="1622" xr:uid="{5C48CA4B-F314-4F7E-81BB-7BC454DA89E4}"/>
    <cellStyle name="Heading 2 6 6 2" xfId="7184" xr:uid="{1D2DA2F3-15AC-4FB9-ACA3-E3465812249F}"/>
    <cellStyle name="Heading 2 6 6 2 2" xfId="13075" xr:uid="{38B70F27-BFB3-4DFC-A30D-A545AEE881D2}"/>
    <cellStyle name="Heading 2 6 6 2 2 2" xfId="22064" xr:uid="{88AA0DCC-92E2-497A-9691-DE31D0E9B9F3}"/>
    <cellStyle name="Heading 2 6 6 2 2 2 2" xfId="35626" xr:uid="{E1B3D5DB-D1E3-4E8F-B06F-E876EA9B4089}"/>
    <cellStyle name="Heading 2 6 6 2 2 3" xfId="24998" xr:uid="{44BCFECB-16AB-4EF0-8498-B83BBB427D57}"/>
    <cellStyle name="Heading 2 6 6 2 3" xfId="16173" xr:uid="{BA1E8133-EE35-41A6-91CC-7CF4A9A74C51}"/>
    <cellStyle name="Heading 2 6 6 2 3 2" xfId="41381" xr:uid="{64F4EB6B-DC20-4E3C-BDD5-96C6855E24CF}"/>
    <cellStyle name="Heading 2 6 6 2 4" xfId="41560" xr:uid="{6A6D4F2F-E925-4F4F-A223-06C5B938572C}"/>
    <cellStyle name="Heading 2 6 6 3" xfId="9789" xr:uid="{FBD2A3DA-7EAC-4D2E-A70E-B20F2C33FA11}"/>
    <cellStyle name="Heading 2 6 6 3 2" xfId="18778" xr:uid="{52C299B7-E1C6-4F93-AE63-9FF461685C64}"/>
    <cellStyle name="Heading 2 6 6 3 2 2" xfId="22163" xr:uid="{A38508D9-92E9-46CB-A6FF-2576888F8BC2}"/>
    <cellStyle name="Heading 2 6 6 3 3" xfId="26997" xr:uid="{6366D7CA-2FA6-47B3-A3D9-0EFEDDCB88C5}"/>
    <cellStyle name="Heading 2 6 6 4" xfId="4059" xr:uid="{649D206D-1A99-4D2C-A483-FD3E63F9A3E1}"/>
    <cellStyle name="Heading 2 6 6 4 2" xfId="24086" xr:uid="{C7E3C419-F3BA-43FE-8227-9530575C4128}"/>
    <cellStyle name="Heading 2 6 6 5" xfId="13587" xr:uid="{1FF3FE2B-7822-4FE3-BA54-E361DCF3D1E9}"/>
    <cellStyle name="Heading 2 6 6 5 2" xfId="22118" xr:uid="{C3C48B1D-51A5-48B3-864D-5A73E93ABAE7}"/>
    <cellStyle name="Heading 2 6 6 6" xfId="37111" xr:uid="{A70FDD6C-3205-4628-B97E-D0EAFF9DD299}"/>
    <cellStyle name="Heading 2 6 7" xfId="1649" xr:uid="{82A2D05F-7E6A-49A6-BB4E-101D1A963FC7}"/>
    <cellStyle name="Heading 2 6 7 2" xfId="7193" xr:uid="{943C4ABD-F71C-4657-A581-7ADC7E11CDCC}"/>
    <cellStyle name="Heading 2 6 7 2 2" xfId="13084" xr:uid="{D5795172-C9AB-4298-A5E3-12C7091D2AAB}"/>
    <cellStyle name="Heading 2 6 7 2 2 2" xfId="22073" xr:uid="{EBCAF32D-FFD3-4D78-BAB3-605C09CEE5C2}"/>
    <cellStyle name="Heading 2 6 7 2 2 2 2" xfId="41593" xr:uid="{AAD14304-E4D9-4557-84C2-5EEB935CBD9D}"/>
    <cellStyle name="Heading 2 6 7 2 2 3" xfId="39660" xr:uid="{B4E0338E-F021-4BDD-9ED9-8C127E02C703}"/>
    <cellStyle name="Heading 2 6 7 2 3" xfId="16182" xr:uid="{7CA3CB42-818E-4F51-9642-755601DE0D07}"/>
    <cellStyle name="Heading 2 6 7 2 3 2" xfId="34477" xr:uid="{91C74581-81FF-49A8-94BA-9CCB8218D92E}"/>
    <cellStyle name="Heading 2 6 7 2 4" xfId="23236" xr:uid="{F5D728BB-E0ED-4016-8F76-1F06CC88F4AD}"/>
    <cellStyle name="Heading 2 6 7 3" xfId="9705" xr:uid="{787FA4C1-8E3A-43F4-8DDA-D5265406F705}"/>
    <cellStyle name="Heading 2 6 7 3 2" xfId="18694" xr:uid="{174B9173-1994-4484-9D94-3474038F6A88}"/>
    <cellStyle name="Heading 2 6 7 3 2 2" xfId="28128" xr:uid="{745CC2C5-A5C2-4040-ABA0-1778EB77520E}"/>
    <cellStyle name="Heading 2 6 7 3 3" xfId="34974" xr:uid="{47F3DAA8-3D13-4FD1-AEC9-7CE3467F3226}"/>
    <cellStyle name="Heading 2 6 7 4" xfId="4086" xr:uid="{0E02A2B2-A1AC-45A2-AB55-83B76DF353E0}"/>
    <cellStyle name="Heading 2 6 7 4 2" xfId="29469" xr:uid="{BA30BD59-E4B4-4105-AC2B-3B087094E432}"/>
    <cellStyle name="Heading 2 6 7 5" xfId="13596" xr:uid="{D48D77A9-1E6A-4363-9E7A-F2934339DA2F}"/>
    <cellStyle name="Heading 2 6 7 5 2" xfId="30728" xr:uid="{40A05F33-636F-4D7A-A513-D41FD017A056}"/>
    <cellStyle name="Heading 2 6 7 6" xfId="42239" xr:uid="{31735EAA-3E89-4B52-AB76-B99E98B2E8EC}"/>
    <cellStyle name="Heading 2 6 8" xfId="6566" xr:uid="{239B29A0-1A06-47B3-B0DD-C22946C6AC75}"/>
    <cellStyle name="Heading 2 6 8 2" xfId="12820" xr:uid="{BF375248-75E3-4DA7-A70B-C8CAE43BA922}"/>
    <cellStyle name="Heading 2 6 8 2 2" xfId="21809" xr:uid="{997B59D1-C6EE-44D2-9759-D92A6DE8989C}"/>
    <cellStyle name="Heading 2 6 8 2 2 2" xfId="23935" xr:uid="{85CEF170-2F8D-4FD9-8C7C-803A90898D6B}"/>
    <cellStyle name="Heading 2 6 8 2 3" xfId="36586" xr:uid="{B31B540B-6BEC-477E-BFCD-1431423D7AC0}"/>
    <cellStyle name="Heading 2 6 8 3" xfId="15555" xr:uid="{E9692810-1DBD-4E00-A258-C773B37F2AC9}"/>
    <cellStyle name="Heading 2 6 8 3 2" xfId="43827" xr:uid="{9B159C64-F79D-48AC-8E09-7385A920D555}"/>
    <cellStyle name="Heading 2 6 8 4" xfId="28456" xr:uid="{8A033560-AD16-4878-B4C2-EB2761E86C1E}"/>
    <cellStyle name="Heading 2 6 9" xfId="12507" xr:uid="{F8E4E963-AF0E-41F7-9B0B-B78DEF247BA2}"/>
    <cellStyle name="Heading 2 6 9 2" xfId="21496" xr:uid="{64CAC6E3-1318-4405-A78F-1200CB1DDBA2}"/>
    <cellStyle name="Heading 2 6 9 2 2" xfId="27955" xr:uid="{1B586257-DFFA-4B8B-BDD5-BF437C1EBFE3}"/>
    <cellStyle name="Heading 2 6 9 3" xfId="28153" xr:uid="{0EEA78F8-2974-4591-8599-F6C660EAEC22}"/>
    <cellStyle name="Heading 2 7" xfId="100" xr:uid="{11AD246A-603E-4C9C-8992-74492A97FA0F}"/>
    <cellStyle name="Heading 2 7 10" xfId="2260" xr:uid="{273513A3-81E6-43E2-ADA3-7ED5C31C3D2B}"/>
    <cellStyle name="Heading 2 7 10 2" xfId="24651" xr:uid="{92FE1B91-26AD-455E-9C50-7C33A6854FAD}"/>
    <cellStyle name="Heading 2 7 11" xfId="13169" xr:uid="{BD848C13-FA7A-403E-94CD-F11C6E986DC8}"/>
    <cellStyle name="Heading 2 7 11 2" xfId="39232" xr:uid="{7955CEEC-2A76-4028-AD92-A8A706E617CE}"/>
    <cellStyle name="Heading 2 7 12" xfId="22995" xr:uid="{186C6263-1BD0-47DE-B0A8-D227C42652B0}"/>
    <cellStyle name="Heading 2 7 2" xfId="392" xr:uid="{7FF67270-A15A-4AC3-8F63-3C5F50B1C059}"/>
    <cellStyle name="Heading 2 7 2 10" xfId="42648" xr:uid="{0CB2079A-DF06-49C0-AC9F-E50DF84F497C}"/>
    <cellStyle name="Heading 2 7 2 2" xfId="741" xr:uid="{B2666E93-5F5B-474A-B0EC-EB057D783C22}"/>
    <cellStyle name="Heading 2 7 2 2 2" xfId="7150" xr:uid="{337A9A4B-5703-4726-A27C-F95DF62B1C5A}"/>
    <cellStyle name="Heading 2 7 2 2 2 2" xfId="13041" xr:uid="{57046C9E-781D-4FE0-8B42-B85DABBFD4A9}"/>
    <cellStyle name="Heading 2 7 2 2 2 2 2" xfId="22030" xr:uid="{F9B5B003-5E3D-40BE-B4F7-A817544A17E6}"/>
    <cellStyle name="Heading 2 7 2 2 2 2 2 2" xfId="34049" xr:uid="{B2AF9706-E1C6-4D32-8C30-34BE9F681568}"/>
    <cellStyle name="Heading 2 7 2 2 2 2 3" xfId="38306" xr:uid="{375EECE5-1DE1-480B-B9F5-D0AF2D0572EA}"/>
    <cellStyle name="Heading 2 7 2 2 2 3" xfId="16139" xr:uid="{FF3CB081-DE55-4A3F-A6C9-3CAB96F02AB1}"/>
    <cellStyle name="Heading 2 7 2 2 2 3 2" xfId="26080" xr:uid="{9AB35AA3-BC28-4CBF-B67B-C2CD64BDBE30}"/>
    <cellStyle name="Heading 2 7 2 2 2 4" xfId="36453" xr:uid="{D6E6601E-76F7-4FF1-A262-D3349A1A852F}"/>
    <cellStyle name="Heading 2 7 2 2 3" xfId="12790" xr:uid="{8C5ECABF-E759-4FA3-8A9B-4E989AE94B44}"/>
    <cellStyle name="Heading 2 7 2 2 3 2" xfId="21779" xr:uid="{D8BB4A89-3A86-4CD3-9B51-1EFF363922B2}"/>
    <cellStyle name="Heading 2 7 2 2 3 2 2" xfId="43327" xr:uid="{853A1E3A-D6A9-4ACA-B387-65D3BFD2470F}"/>
    <cellStyle name="Heading 2 7 2 2 3 3" xfId="38364" xr:uid="{969C67C9-698B-498D-84BC-EA1D9DC6C572}"/>
    <cellStyle name="Heading 2 7 2 2 4" xfId="3178" xr:uid="{76C24860-E350-4A0F-A3EC-255999138E73}"/>
    <cellStyle name="Heading 2 7 2 2 4 2" xfId="42622" xr:uid="{9F72A661-6A49-44FC-9AD6-9AFF4FA31D83}"/>
    <cellStyle name="Heading 2 7 2 2 5" xfId="13553" xr:uid="{14387D7B-0821-4D5B-BAA1-2BF9B989D9D1}"/>
    <cellStyle name="Heading 2 7 2 2 5 2" xfId="34284" xr:uid="{6B07216A-4130-47AB-87FC-00EF528A7C4B}"/>
    <cellStyle name="Heading 2 7 2 2 6" xfId="30134" xr:uid="{FA394743-DF1B-4A60-B4D6-1326BFD82CE4}"/>
    <cellStyle name="Heading 2 7 2 3" xfId="1086" xr:uid="{EEA7ED22-AF37-413C-8C42-4CD3ADB7E653}"/>
    <cellStyle name="Heading 2 7 2 3 2" xfId="7174" xr:uid="{3A7EE7AC-14D8-497C-839B-A82B50ED20B0}"/>
    <cellStyle name="Heading 2 7 2 3 2 2" xfId="13065" xr:uid="{F60DDD36-179A-41EF-BEFA-63E37CCCFAF3}"/>
    <cellStyle name="Heading 2 7 2 3 2 2 2" xfId="22054" xr:uid="{A31207BA-D771-469A-AF26-CF5C1FF66A86}"/>
    <cellStyle name="Heading 2 7 2 3 2 2 2 2" xfId="34134" xr:uid="{B3C8343E-BB61-42AB-96D4-825A11ADCF8E}"/>
    <cellStyle name="Heading 2 7 2 3 2 2 3" xfId="39566" xr:uid="{688BCEB5-63E1-4763-BDFA-B2D8069DE55E}"/>
    <cellStyle name="Heading 2 7 2 3 2 3" xfId="16163" xr:uid="{01D7F36A-4814-4BC8-ADAE-616946CAAD60}"/>
    <cellStyle name="Heading 2 7 2 3 2 3 2" xfId="40436" xr:uid="{28411AAE-7F86-4B75-A31D-F2E159F4088C}"/>
    <cellStyle name="Heading 2 7 2 3 2 4" xfId="34328" xr:uid="{4DF1A1AB-0E40-4413-8027-5B96C5D20868}"/>
    <cellStyle name="Heading 2 7 2 3 3" xfId="12439" xr:uid="{36ADA8C9-1664-4718-A2E6-F66FDE3EC4DE}"/>
    <cellStyle name="Heading 2 7 2 3 3 2" xfId="21428" xr:uid="{2522DAFA-38A7-4395-BBD1-3934539FDA45}"/>
    <cellStyle name="Heading 2 7 2 3 3 2 2" xfId="41278" xr:uid="{9ADF1C7F-CD6D-468E-B7FC-07ECC9F6A149}"/>
    <cellStyle name="Heading 2 7 2 3 3 3" xfId="29852" xr:uid="{F985D163-7C16-47A9-9925-8E7144D81B11}"/>
    <cellStyle name="Heading 2 7 2 3 4" xfId="3523" xr:uid="{27ECB2F0-C2C9-4D04-BBA1-5552D4006A80}"/>
    <cellStyle name="Heading 2 7 2 3 4 2" xfId="38886" xr:uid="{5092283E-EC77-4511-891C-7D3400EAD100}"/>
    <cellStyle name="Heading 2 7 2 3 5" xfId="13577" xr:uid="{6A6FD739-4E68-4650-8D05-83BACB33DC98}"/>
    <cellStyle name="Heading 2 7 2 3 5 2" xfId="37858" xr:uid="{F48811AE-9D29-441F-BB27-6E3FB01892C1}"/>
    <cellStyle name="Heading 2 7 2 3 6" xfId="25475" xr:uid="{769926AF-B6B7-4752-B736-C4A8622B39F9}"/>
    <cellStyle name="Heading 2 7 2 4" xfId="1746" xr:uid="{6686A06C-FEC1-4FC6-8F62-8B331AAB8DBC}"/>
    <cellStyle name="Heading 2 7 2 4 2" xfId="7200" xr:uid="{1B47F10D-78FF-4B9D-821E-9DFE30467AD9}"/>
    <cellStyle name="Heading 2 7 2 4 2 2" xfId="13091" xr:uid="{D457BF45-11FD-4A21-A2A0-1F7129509547}"/>
    <cellStyle name="Heading 2 7 2 4 2 2 2" xfId="22080" xr:uid="{38C001D1-3C3C-49F2-9832-2FCFBBF75838}"/>
    <cellStyle name="Heading 2 7 2 4 2 2 2 2" xfId="38848" xr:uid="{04EA74C2-F308-46DE-AD1C-C31138941D92}"/>
    <cellStyle name="Heading 2 7 2 4 2 2 3" xfId="35582" xr:uid="{4A52D8A0-FE05-413D-8D3F-346CD2735450}"/>
    <cellStyle name="Heading 2 7 2 4 2 3" xfId="16189" xr:uid="{DB263828-416E-4623-9679-64166664AA80}"/>
    <cellStyle name="Heading 2 7 2 4 2 3 2" xfId="40334" xr:uid="{1AD88633-AD8B-4D3E-A709-51E3D18B0A9B}"/>
    <cellStyle name="Heading 2 7 2 4 2 4" xfId="33466" xr:uid="{B5D170B0-5A1F-4499-87CF-378CC354B9C6}"/>
    <cellStyle name="Heading 2 7 2 4 3" xfId="9841" xr:uid="{F28140F8-55DF-4F24-87EE-00D8E5A529A4}"/>
    <cellStyle name="Heading 2 7 2 4 3 2" xfId="18830" xr:uid="{969EC232-C6E1-40D1-9FA3-922C1BD199C4}"/>
    <cellStyle name="Heading 2 7 2 4 3 2 2" xfId="29969" xr:uid="{A2E26729-2B92-4DB6-BB74-82A875168A6E}"/>
    <cellStyle name="Heading 2 7 2 4 3 3" xfId="42735" xr:uid="{F7B1F755-2AD4-49EF-AA24-841C01DBC273}"/>
    <cellStyle name="Heading 2 7 2 4 4" xfId="4183" xr:uid="{DA75E23C-DAC1-49F1-95DE-FF652BF31696}"/>
    <cellStyle name="Heading 2 7 2 4 4 2" xfId="22186" xr:uid="{73CF263C-C91E-4DA0-A367-4D4A0A3BB82D}"/>
    <cellStyle name="Heading 2 7 2 4 5" xfId="13603" xr:uid="{460F619B-2414-431A-9DAB-F2CD5321BA2D}"/>
    <cellStyle name="Heading 2 7 2 4 5 2" xfId="22458" xr:uid="{32560D4B-E126-475F-B8D6-EC1A3C6732EE}"/>
    <cellStyle name="Heading 2 7 2 4 6" xfId="22674" xr:uid="{B4C41838-75D1-4CC9-914D-58CBA89C3901}"/>
    <cellStyle name="Heading 2 7 2 5" xfId="2049" xr:uid="{500D4230-D510-463B-B7B4-53621B2D1FA8}"/>
    <cellStyle name="Heading 2 7 2 5 2" xfId="7218" xr:uid="{71ECA0C9-C302-42C0-B3D9-D7E735F9F3B5}"/>
    <cellStyle name="Heading 2 7 2 5 2 2" xfId="13109" xr:uid="{072FA0E9-72E4-414D-8270-8C66A44B3225}"/>
    <cellStyle name="Heading 2 7 2 5 2 2 2" xfId="22098" xr:uid="{83CF9891-AB28-4E45-A5CA-7AF5D60FC913}"/>
    <cellStyle name="Heading 2 7 2 5 2 2 2 2" xfId="31254" xr:uid="{6C541342-5FDC-4F54-8569-CD93E58B8364}"/>
    <cellStyle name="Heading 2 7 2 5 2 2 3" xfId="33245" xr:uid="{DA2277BF-2CA5-47DB-B56F-87729352E9B5}"/>
    <cellStyle name="Heading 2 7 2 5 2 3" xfId="16207" xr:uid="{A54BB19A-AC75-429E-AEC2-EED64268FB49}"/>
    <cellStyle name="Heading 2 7 2 5 2 3 2" xfId="26487" xr:uid="{59367F98-6E60-4CCD-B487-E5313E5CC38A}"/>
    <cellStyle name="Heading 2 7 2 5 2 4" xfId="22243" xr:uid="{873C6DD2-B9A4-4951-8EEC-A541FE2C0B49}"/>
    <cellStyle name="Heading 2 7 2 5 3" xfId="9811" xr:uid="{87FFF9C5-43A4-4040-8513-95F256107440}"/>
    <cellStyle name="Heading 2 7 2 5 3 2" xfId="18800" xr:uid="{BD6CEE2C-9DE3-459E-B3AE-971374A39760}"/>
    <cellStyle name="Heading 2 7 2 5 3 2 2" xfId="35711" xr:uid="{E9BB8A76-5865-421D-9BBA-C8BC2EB5BED6}"/>
    <cellStyle name="Heading 2 7 2 5 3 3" xfId="35086" xr:uid="{6B8445A6-7DC9-4320-91F1-661B02C7F037}"/>
    <cellStyle name="Heading 2 7 2 5 4" xfId="4486" xr:uid="{386741A1-E05A-4876-9942-F9E580FD606E}"/>
    <cellStyle name="Heading 2 7 2 5 4 2" xfId="30980" xr:uid="{A53CC442-E0C7-4C7C-B4BE-C0094443874C}"/>
    <cellStyle name="Heading 2 7 2 5 5" xfId="13621" xr:uid="{A6BA5770-AA0E-4379-A6EA-83DC00C2E1B6}"/>
    <cellStyle name="Heading 2 7 2 5 5 2" xfId="34934" xr:uid="{721E1560-B322-41A8-B427-38FA264F1F9D}"/>
    <cellStyle name="Heading 2 7 2 5 6" xfId="33780" xr:uid="{BD92CA65-9D0E-4640-BAAB-2E1F3763643C}"/>
    <cellStyle name="Heading 2 7 2 6" xfId="6694" xr:uid="{8BE58C91-925B-40C7-A96D-C74FF7D57E24}"/>
    <cellStyle name="Heading 2 7 2 6 2" xfId="12831" xr:uid="{6F327A20-0086-4B0B-95C5-ADC87E30AF49}"/>
    <cellStyle name="Heading 2 7 2 6 2 2" xfId="21820" xr:uid="{3FB9B035-2C52-477D-AA49-290F1C2405B6}"/>
    <cellStyle name="Heading 2 7 2 6 2 2 2" xfId="33050" xr:uid="{6C09999B-5D8A-48D4-B2EE-FDE9A8D98642}"/>
    <cellStyle name="Heading 2 7 2 6 2 3" xfId="43565" xr:uid="{EDD8DAFB-C429-4E01-9028-51E45D4C7187}"/>
    <cellStyle name="Heading 2 7 2 6 3" xfId="15683" xr:uid="{4D9B16E9-EE05-4F18-B297-019DEF08FE21}"/>
    <cellStyle name="Heading 2 7 2 6 3 2" xfId="41460" xr:uid="{3D792D18-1219-4AA4-89AE-89B4C233B543}"/>
    <cellStyle name="Heading 2 7 2 6 4" xfId="43397" xr:uid="{231FA7C9-D8AA-494A-8E26-FE82CC171E6C}"/>
    <cellStyle name="Heading 2 7 2 7" xfId="9737" xr:uid="{13B8B17B-862A-46C0-9F6D-6CFE8086EB2A}"/>
    <cellStyle name="Heading 2 7 2 7 2" xfId="18726" xr:uid="{8CE45EE1-366F-444D-AEA1-2E9397E5A739}"/>
    <cellStyle name="Heading 2 7 2 7 2 2" xfId="25978" xr:uid="{CFC999D3-E7C2-465E-BF9A-401151AC2D7F}"/>
    <cellStyle name="Heading 2 7 2 7 3" xfId="27475" xr:uid="{776B087F-03E2-4C74-839C-C6CA2DCEBBB2}"/>
    <cellStyle name="Heading 2 7 2 8" xfId="2398" xr:uid="{62787A61-AC18-44FF-A829-466572E30C4D}"/>
    <cellStyle name="Heading 2 7 2 8 2" xfId="36058" xr:uid="{D6D96FB4-4EED-4859-BF7A-1A38D9E32E4A}"/>
    <cellStyle name="Heading 2 7 2 9" xfId="13307" xr:uid="{2C8F8ED0-0D4C-4335-903A-C06EFD401379}"/>
    <cellStyle name="Heading 2 7 2 9 2" xfId="38912" xr:uid="{4E1033C0-BED5-4991-845E-D4A529AC8314}"/>
    <cellStyle name="Heading 2 7 3" xfId="254" xr:uid="{B1FC7454-5BA4-4F67-9BC7-1C85E6DBDB7F}"/>
    <cellStyle name="Heading 2 7 3 2" xfId="6911" xr:uid="{F4C4D3EB-B591-4701-8BAC-EC7F4991DC02}"/>
    <cellStyle name="Heading 2 7 3 2 2" xfId="12870" xr:uid="{EDA49AD3-8A78-4654-8252-95C5C5CA7642}"/>
    <cellStyle name="Heading 2 7 3 2 2 2" xfId="21859" xr:uid="{E49A373B-2B90-497B-9CBE-58C577BD1431}"/>
    <cellStyle name="Heading 2 7 3 2 2 2 2" xfId="24170" xr:uid="{CA38C5F6-52BA-490B-8DDA-CD6E4C3C4D1C}"/>
    <cellStyle name="Heading 2 7 3 2 2 3" xfId="38993" xr:uid="{2AAD3AF3-B7EE-4F59-8020-54E18B6F080A}"/>
    <cellStyle name="Heading 2 7 3 2 3" xfId="15900" xr:uid="{3B11A87A-7A14-4767-8022-3AD854AAAAAA}"/>
    <cellStyle name="Heading 2 7 3 2 3 2" xfId="36288" xr:uid="{98E1F917-2728-41EF-B959-A15912F58742}"/>
    <cellStyle name="Heading 2 7 3 2 4" xfId="42902" xr:uid="{36D1318B-08A4-4BD9-8CF1-395A7C8DA130}"/>
    <cellStyle name="Heading 2 7 3 3" xfId="12472" xr:uid="{19B37BAF-C43A-494B-8413-92E559DDCA8B}"/>
    <cellStyle name="Heading 2 7 3 3 2" xfId="21461" xr:uid="{9C9FCEDC-2A7F-4282-9EB5-C63869F37634}"/>
    <cellStyle name="Heading 2 7 3 3 2 2" xfId="37926" xr:uid="{F732AE82-4CC6-4B5D-B0B6-ED5777875120}"/>
    <cellStyle name="Heading 2 7 3 3 3" xfId="36062" xr:uid="{D9F268FF-D4D2-469D-8263-859B6B55DBBF}"/>
    <cellStyle name="Heading 2 7 3 4" xfId="2722" xr:uid="{AFD9ABF7-A706-4E42-A46D-FA2A93BF0E76}"/>
    <cellStyle name="Heading 2 7 3 4 2" xfId="31668" xr:uid="{27CB6618-00BC-46B9-A622-DFC4EDB580AD}"/>
    <cellStyle name="Heading 2 7 3 5" xfId="13491" xr:uid="{EFF2A07C-4C78-4FAD-8D77-400E34D78740}"/>
    <cellStyle name="Heading 2 7 3 5 2" xfId="36166" xr:uid="{96BFFBA7-0F62-46B5-9498-2B2A83E188BB}"/>
    <cellStyle name="Heading 2 7 3 6" xfId="33157" xr:uid="{D151AD88-4282-4068-806F-980BEB4608F5}"/>
    <cellStyle name="Heading 2 7 4" xfId="603" xr:uid="{BEF2B781-CFF0-42A3-A985-BB13C7AABFED}"/>
    <cellStyle name="Heading 2 7 4 2" xfId="7137" xr:uid="{E375B495-E372-4379-8347-E7FA1BBC690F}"/>
    <cellStyle name="Heading 2 7 4 2 2" xfId="13028" xr:uid="{53927E88-8948-4F68-B477-8FEB40AFAC22}"/>
    <cellStyle name="Heading 2 7 4 2 2 2" xfId="22017" xr:uid="{A6AED856-3C60-433E-A96A-62C4B6285A07}"/>
    <cellStyle name="Heading 2 7 4 2 2 2 2" xfId="23049" xr:uid="{0981A0D4-4713-4F60-A06E-FCBA9D8620DB}"/>
    <cellStyle name="Heading 2 7 4 2 2 3" xfId="31476" xr:uid="{D6E3C6D3-02CD-4445-A95D-F753A062329D}"/>
    <cellStyle name="Heading 2 7 4 2 3" xfId="16126" xr:uid="{99FF4ACB-E31D-487C-B067-A6D682A98D85}"/>
    <cellStyle name="Heading 2 7 4 2 3 2" xfId="38897" xr:uid="{FF7E126B-CDC2-403E-B3DC-DEA82DAB1013}"/>
    <cellStyle name="Heading 2 7 4 2 4" xfId="42227" xr:uid="{103EB611-DF59-4E66-A0F4-679B32C22AF2}"/>
    <cellStyle name="Heading 2 7 4 3" xfId="12771" xr:uid="{C8A67CE4-5D0F-4155-BD7D-7A7D544141C7}"/>
    <cellStyle name="Heading 2 7 4 3 2" xfId="21760" xr:uid="{63F82FAC-EFC4-40B9-9257-598C404031B9}"/>
    <cellStyle name="Heading 2 7 4 3 2 2" xfId="26897" xr:uid="{AB8FD18C-DA68-4C3E-85F8-5E272C194D21}"/>
    <cellStyle name="Heading 2 7 4 3 3" xfId="38228" xr:uid="{9182D023-D336-43DF-ACF6-2B521166C729}"/>
    <cellStyle name="Heading 2 7 4 4" xfId="3040" xr:uid="{9F748743-8107-458C-801B-544FE4094792}"/>
    <cellStyle name="Heading 2 7 4 4 2" xfId="23239" xr:uid="{F205ACE1-CD24-40D1-95D8-807E0D61E7AE}"/>
    <cellStyle name="Heading 2 7 4 5" xfId="13540" xr:uid="{06D96F6B-18F8-4BEA-ABB7-86E2A72FBAA3}"/>
    <cellStyle name="Heading 2 7 4 5 2" xfId="43364" xr:uid="{0BDDFBFA-CC84-487D-9B87-0D66F38D3182}"/>
    <cellStyle name="Heading 2 7 4 6" xfId="37058" xr:uid="{29B12010-3BBD-4375-B1C6-9B8D4C9C1850}"/>
    <cellStyle name="Heading 2 7 5" xfId="948" xr:uid="{2A2F4408-2811-4376-BEEA-807EC7637B83}"/>
    <cellStyle name="Heading 2 7 5 2" xfId="7161" xr:uid="{EF0CE9AE-90B0-4AD4-94B0-4D0E93135649}"/>
    <cellStyle name="Heading 2 7 5 2 2" xfId="13052" xr:uid="{D28C593F-9F28-4F3E-A320-5291EAA64B02}"/>
    <cellStyle name="Heading 2 7 5 2 2 2" xfId="22041" xr:uid="{6C8C39DA-D8C3-4507-94B7-EDECA31518E2}"/>
    <cellStyle name="Heading 2 7 5 2 2 2 2" xfId="23149" xr:uid="{11238F0D-47B4-499E-AE09-738607A2A9C6}"/>
    <cellStyle name="Heading 2 7 5 2 2 3" xfId="36376" xr:uid="{077EE743-E749-4ABE-BD64-ACCBA399F608}"/>
    <cellStyle name="Heading 2 7 5 2 3" xfId="16150" xr:uid="{BDC6C579-E392-47BA-92B1-6B5EE0530948}"/>
    <cellStyle name="Heading 2 7 5 2 3 2" xfId="35552" xr:uid="{F51079B8-4F3F-46AF-BB9C-7F65346E1A5D}"/>
    <cellStyle name="Heading 2 7 5 2 4" xfId="43513" xr:uid="{F6E27D02-950C-4BA2-82E5-A5117FF65A35}"/>
    <cellStyle name="Heading 2 7 5 3" xfId="12470" xr:uid="{BC797F59-86A7-4257-AD0E-B0C5F92B7F9D}"/>
    <cellStyle name="Heading 2 7 5 3 2" xfId="21459" xr:uid="{78B0FFC2-CCC5-4A8C-AAE1-E1034F35063A}"/>
    <cellStyle name="Heading 2 7 5 3 2 2" xfId="41772" xr:uid="{D47CB178-1899-4E4C-A27D-478ADF0A599F}"/>
    <cellStyle name="Heading 2 7 5 3 3" xfId="36892" xr:uid="{AE2B8B10-829B-4417-82A4-88E413860453}"/>
    <cellStyle name="Heading 2 7 5 4" xfId="3385" xr:uid="{3EB2B3E2-C76F-4A70-8E0A-FAFB4A397A91}"/>
    <cellStyle name="Heading 2 7 5 4 2" xfId="41835" xr:uid="{DCD45D4E-1A15-4959-954C-15DCE9F64FA5}"/>
    <cellStyle name="Heading 2 7 5 5" xfId="13564" xr:uid="{E2C94309-418A-4BFB-99D6-6D1F90FD1065}"/>
    <cellStyle name="Heading 2 7 5 5 2" xfId="28622" xr:uid="{E45A7642-48C2-413E-A742-EA0C3964BAE7}"/>
    <cellStyle name="Heading 2 7 5 6" xfId="25131" xr:uid="{C9AC7A98-8D85-4F20-AC9E-A31333F9858A}"/>
    <cellStyle name="Heading 2 7 6" xfId="1612" xr:uid="{1D835F38-807B-43C1-B3BA-C9E1F73717A5}"/>
    <cellStyle name="Heading 2 7 6 2" xfId="7182" xr:uid="{1400D7A6-9133-4F77-8FB3-2F05AFE5A9DD}"/>
    <cellStyle name="Heading 2 7 6 2 2" xfId="13073" xr:uid="{CFA60CFC-7404-42AF-913E-B348091CC098}"/>
    <cellStyle name="Heading 2 7 6 2 2 2" xfId="22062" xr:uid="{7E410717-07F6-4459-A271-EB9FCB719B50}"/>
    <cellStyle name="Heading 2 7 6 2 2 2 2" xfId="27692" xr:uid="{265ECE9E-255F-4EBB-9E25-2B78E1B3FE2A}"/>
    <cellStyle name="Heading 2 7 6 2 2 3" xfId="23105" xr:uid="{D4BEB62D-C976-4187-9F24-5B2C5AC3B6C0}"/>
    <cellStyle name="Heading 2 7 6 2 3" xfId="16171" xr:uid="{6611BDFF-9CFF-4149-83AB-7F7E17C7909D}"/>
    <cellStyle name="Heading 2 7 6 2 3 2" xfId="39761" xr:uid="{620AF2D6-75B2-4B06-9B06-50B7D0834847}"/>
    <cellStyle name="Heading 2 7 6 2 4" xfId="40152" xr:uid="{215D8D4D-441F-4228-A3B3-8D7774EF5A73}"/>
    <cellStyle name="Heading 2 7 6 3" xfId="12349" xr:uid="{0BA3792C-B9E7-4595-AEB6-BC93D979F4B8}"/>
    <cellStyle name="Heading 2 7 6 3 2" xfId="21338" xr:uid="{9CC8B3AC-5FB6-40EB-8F85-1654DBA56A4C}"/>
    <cellStyle name="Heading 2 7 6 3 2 2" xfId="34873" xr:uid="{62FAD6C1-3960-4992-8516-F28442A988E0}"/>
    <cellStyle name="Heading 2 7 6 3 3" xfId="36273" xr:uid="{9FF1AEEE-4439-4711-A9E7-7574D40EF87A}"/>
    <cellStyle name="Heading 2 7 6 4" xfId="4049" xr:uid="{51945DA4-5B50-4C8B-A837-FBF743A48119}"/>
    <cellStyle name="Heading 2 7 6 4 2" xfId="30415" xr:uid="{8F2F6512-B3EF-44D6-976D-164F025AC975}"/>
    <cellStyle name="Heading 2 7 6 5" xfId="13585" xr:uid="{A0999518-F219-4DF2-9DC5-1FAF6AC42744}"/>
    <cellStyle name="Heading 2 7 6 5 2" xfId="27720" xr:uid="{D340A4C1-8A8B-46B4-9A66-5BBBCBCEC1FF}"/>
    <cellStyle name="Heading 2 7 6 6" xfId="29101" xr:uid="{346E425F-0FC7-417D-BF2B-F74AC3B8DF81}"/>
    <cellStyle name="Heading 2 7 7" xfId="1591" xr:uid="{2B0E7375-8D25-4699-A184-757B393938C6}"/>
    <cellStyle name="Heading 2 7 7 2" xfId="7180" xr:uid="{675E0B45-4EC5-44FC-95D7-9077DFD33F27}"/>
    <cellStyle name="Heading 2 7 7 2 2" xfId="13071" xr:uid="{B87E2EDB-465A-4ADA-8025-833251186FD4}"/>
    <cellStyle name="Heading 2 7 7 2 2 2" xfId="22060" xr:uid="{CE132DE2-A7AF-4A5F-9F7B-C6E120B46662}"/>
    <cellStyle name="Heading 2 7 7 2 2 2 2" xfId="28447" xr:uid="{8F328443-43D6-4865-AA42-4358DAD97528}"/>
    <cellStyle name="Heading 2 7 7 2 2 3" xfId="36551" xr:uid="{9699934F-5600-4A12-B27E-07FFA7592B9B}"/>
    <cellStyle name="Heading 2 7 7 2 3" xfId="16169" xr:uid="{7911BB00-8F1E-408B-A488-2A8D26719B90}"/>
    <cellStyle name="Heading 2 7 7 2 3 2" xfId="43608" xr:uid="{22B67693-DC8A-4473-8E66-A4D2DD6C71E6}"/>
    <cellStyle name="Heading 2 7 7 2 4" xfId="43999" xr:uid="{CA9016EA-EFD1-43D1-9BEB-6DB170C3A3E9}"/>
    <cellStyle name="Heading 2 7 7 3" xfId="9706" xr:uid="{3A6A5992-F065-4817-A7E7-EE4259E1FD3A}"/>
    <cellStyle name="Heading 2 7 7 3 2" xfId="18695" xr:uid="{7592FC17-B2C6-49D0-8B4B-66CADCB4C4F1}"/>
    <cellStyle name="Heading 2 7 7 3 2 2" xfId="37135" xr:uid="{69550D1C-97F2-4329-BE28-82689AF9147C}"/>
    <cellStyle name="Heading 2 7 7 3 3" xfId="22652" xr:uid="{25014B06-4221-4B6B-B81D-0457FBEC5E56}"/>
    <cellStyle name="Heading 2 7 7 4" xfId="4028" xr:uid="{5F643F1C-1B7F-41DC-9162-B09CEAA5622D}"/>
    <cellStyle name="Heading 2 7 7 4 2" xfId="33925" xr:uid="{F78BAB63-1DD1-4888-9814-D46F77818912}"/>
    <cellStyle name="Heading 2 7 7 5" xfId="13583" xr:uid="{3CFF98C4-318D-4EFB-9731-6F8D12FB19FE}"/>
    <cellStyle name="Heading 2 7 7 5 2" xfId="31164" xr:uid="{BAC9C2FF-0CEA-4495-A89B-8D6313D1B13D}"/>
    <cellStyle name="Heading 2 7 7 6" xfId="32547" xr:uid="{26BDB8ED-9A40-48A3-A301-BB82008683D6}"/>
    <cellStyle name="Heading 2 7 8" xfId="6556" xr:uid="{2CEA2DC4-5079-4C8F-A1DE-A3423507CB4A}"/>
    <cellStyle name="Heading 2 7 8 2" xfId="12818" xr:uid="{DA85FA8B-CF55-4171-B683-F2F07CDAA6B3}"/>
    <cellStyle name="Heading 2 7 8 2 2" xfId="21807" xr:uid="{2995FDCE-DD51-4022-B9E9-93BDCE7528B5}"/>
    <cellStyle name="Heading 2 7 8 2 2 2" xfId="26901" xr:uid="{5BBF82AF-D08A-4FB9-AD8C-4CD2C044BAD6}"/>
    <cellStyle name="Heading 2 7 8 2 3" xfId="37357" xr:uid="{F405CD99-FBFB-4346-99AF-A2CFE54A9F1B}"/>
    <cellStyle name="Heading 2 7 8 3" xfId="15545" xr:uid="{1771951B-E8B3-4F85-91E4-F6965D283EAE}"/>
    <cellStyle name="Heading 2 7 8 3 2" xfId="27721" xr:uid="{671CB242-EBED-4998-883C-D6F4400BDB03}"/>
    <cellStyle name="Heading 2 7 8 4" xfId="42440" xr:uid="{0AC5088E-A272-4F03-AE4D-23AE36926448}"/>
    <cellStyle name="Heading 2 7 9" xfId="9740" xr:uid="{7218ED93-D3BA-48C0-BE76-BCF0BF8D17CA}"/>
    <cellStyle name="Heading 2 7 9 2" xfId="18729" xr:uid="{1B2AECB5-FCA8-4C2F-8D38-9D2BAF81E056}"/>
    <cellStyle name="Heading 2 7 9 2 2" xfId="30322" xr:uid="{85146E87-7924-48FE-864B-4FF63686E757}"/>
    <cellStyle name="Heading 2 7 9 3" xfId="40539" xr:uid="{8847BD81-C16A-48E2-851E-A81D0F4D52A8}"/>
    <cellStyle name="Heading 2 8" xfId="27142" xr:uid="{538F0FD6-750C-42DC-B899-301442A29791}"/>
    <cellStyle name="Heading 2 9" xfId="79" xr:uid="{8A780A25-4AE3-40B6-B272-E82FE90B4433}"/>
    <cellStyle name="Heading 3 2" xfId="80" xr:uid="{82781532-4D77-40BA-9CB5-270BAEB6DC2F}"/>
    <cellStyle name="Heading 3 2 2" xfId="44176" xr:uid="{C59786ED-A4ED-4242-B7A6-802D8A8A945E}"/>
    <cellStyle name="Heading 3 2 2 2" xfId="52884" xr:uid="{0CC418A8-308F-4C42-B481-A251FC5BB393}"/>
    <cellStyle name="Heading 3 2 2 3" xfId="45993" xr:uid="{9783F391-CBDE-426F-A64F-00F346603776}"/>
    <cellStyle name="Heading 3 2 3" xfId="45861" xr:uid="{42F8F451-7F40-40EB-9050-02AB65BB026A}"/>
    <cellStyle name="Heading 3 3" xfId="44231" xr:uid="{C1815F89-4469-410D-8978-0CDDC5287F15}"/>
    <cellStyle name="Heading 3 3 2" xfId="45955" xr:uid="{BEDBD997-DB36-4626-ACD2-052A13AB5EA2}"/>
    <cellStyle name="Heading 3 3 2 2" xfId="52860" xr:uid="{BB2A661A-5A68-469F-8E5C-040A68F104DC}"/>
    <cellStyle name="Heading 3 3 3" xfId="45860" xr:uid="{0D19C51A-FDA4-454C-B4BC-84803F9A01D3}"/>
    <cellStyle name="Heading 3 4" xfId="37" xr:uid="{1E3D2943-C14E-4497-BFE8-D97048F977B3}"/>
    <cellStyle name="Heading 3 4 2" xfId="52856" xr:uid="{CFD87579-ECC3-43B3-8117-3E6D21A4318D}"/>
    <cellStyle name="Heading 3 4 3" xfId="45949" xr:uid="{7EB64248-ADAF-4198-9CC4-CD9DF3414ADA}"/>
    <cellStyle name="Heading 3 5" xfId="47301" xr:uid="{EFC6F5CF-F45E-4508-AAF8-7B9DE7E350AE}"/>
    <cellStyle name="Heading 3 5 2" xfId="53978" xr:uid="{7BC52BEA-4BDB-4EF6-A234-B8C8588CC2CA}"/>
    <cellStyle name="Heading 3 6" xfId="45849" xr:uid="{3F538CCF-47B3-4600-9C45-F3659FF3A202}"/>
    <cellStyle name="Heading 4 2" xfId="81" xr:uid="{A1C0EE50-7CFB-41B9-9CCD-001F7655DB7A}"/>
    <cellStyle name="Heading 4 2 2" xfId="44177" xr:uid="{EC8F9465-A87B-4D9E-929D-D05712169EB3}"/>
    <cellStyle name="Heading 4 3" xfId="44232" xr:uid="{8F4E4A46-5C1B-494E-B2ED-23326D5808A7}"/>
    <cellStyle name="Heading 4 4" xfId="38" xr:uid="{F1119FE8-18C8-4FD2-98A1-E1CFF8126631}"/>
    <cellStyle name="Heading 4 5" xfId="45850" xr:uid="{A049F00A-D340-4588-9FED-9FE10E6C8564}"/>
    <cellStyle name="Hyperlink" xfId="45816" builtinId="8"/>
    <cellStyle name="Hyperlink 2" xfId="82" xr:uid="{DFF2FE63-984A-4845-B030-9832B563881B}"/>
    <cellStyle name="Hyperlink 2 2" xfId="44188" xr:uid="{A8FFCCF0-B923-498D-BB33-53E7F09BD6F0}"/>
    <cellStyle name="Hyperlink 3" xfId="45489" xr:uid="{75014316-84F9-4D09-ACE1-144FAB0ADF47}"/>
    <cellStyle name="Hyperlink 4" xfId="47302" xr:uid="{110054AF-437B-4A2E-97B2-45C0055BDEF1}"/>
    <cellStyle name="Hyperlink 5" xfId="47295" xr:uid="{91AAC60D-175E-4116-BA07-ACD04B4D6459}"/>
    <cellStyle name="Hyperlink 6" xfId="45851" xr:uid="{32604A4B-E2C0-4F9A-8339-DE67F84B5C24}"/>
    <cellStyle name="Input 10" xfId="2582" xr:uid="{6B9F19F0-E387-4F9A-98B6-02B586046324}"/>
    <cellStyle name="Input 10 2" xfId="6823" xr:uid="{C667606F-72D2-40B2-B363-86E7EE5120A6}"/>
    <cellStyle name="Input 10 2 2" xfId="12000" xr:uid="{DFCF364D-42D7-4B38-AE8F-6FF493D63379}"/>
    <cellStyle name="Input 10 2 2 2" xfId="20989" xr:uid="{D18B6A99-17C0-449D-88ED-4BF9BE52D7B3}"/>
    <cellStyle name="Input 10 2 2 2 2" xfId="41373" xr:uid="{8D179CD6-8E05-402A-BB95-78750176BC1B}"/>
    <cellStyle name="Input 10 2 2 3" xfId="40481" xr:uid="{A039489F-1D65-4044-A8FA-3CF5B5F6541B}"/>
    <cellStyle name="Input 10 2 2 4" xfId="56221" xr:uid="{9145D3C4-4688-4E83-A520-D6BEC0024CC7}"/>
    <cellStyle name="Input 10 2 3" xfId="15812" xr:uid="{6BB057D3-D3C0-4E34-B6A4-7615FAFC67E6}"/>
    <cellStyle name="Input 10 2 3 2" xfId="37404" xr:uid="{06B8EF80-2654-4495-A3BB-129D9349A7DB}"/>
    <cellStyle name="Input 10 2 4" xfId="35199" xr:uid="{5F354CE0-C3CE-4054-A374-DE46B796C0C9}"/>
    <cellStyle name="Input 10 2 5" xfId="49439" xr:uid="{B1CF860A-FB65-4F18-86F5-14083A78C670}"/>
    <cellStyle name="Input 10 3" xfId="9393" xr:uid="{9248782B-BA84-42C7-B07E-7BFB101C2DF2}"/>
    <cellStyle name="Input 10 3 2" xfId="18382" xr:uid="{5F5E80E0-690B-413B-8657-72819C97CD9C}"/>
    <cellStyle name="Input 10 3 2 2" xfId="36920" xr:uid="{80F99FAF-F449-4749-BB13-A8B3CCDA663F}"/>
    <cellStyle name="Input 10 3 2 3" xfId="57925" xr:uid="{5A1BE6FB-9E9E-4B3A-9084-8CD253C7819E}"/>
    <cellStyle name="Input 10 3 3" xfId="31861" xr:uid="{39985799-8DE3-4E41-8520-3A8D3244B55A}"/>
    <cellStyle name="Input 10 3 4" xfId="51143" xr:uid="{6A65E007-321E-49BA-9170-39EAC215B88A}"/>
    <cellStyle name="Input 10 4" xfId="12608" xr:uid="{42DAA4D3-FA88-4570-956C-FD723B736417}"/>
    <cellStyle name="Input 10 4 2" xfId="21597" xr:uid="{AEF6DF09-F5CD-4649-9160-DAB73A4B5B77}"/>
    <cellStyle name="Input 10 4 2 2" xfId="24327" xr:uid="{5B7295F8-A719-455B-831B-277B35D272C5}"/>
    <cellStyle name="Input 10 4 2 3" xfId="54372" xr:uid="{F7501AEA-8378-4F56-A448-582CD8762694}"/>
    <cellStyle name="Input 10 4 3" xfId="28919" xr:uid="{5715626A-246E-485E-A728-787884A728A7}"/>
    <cellStyle name="Input 10 4 4" xfId="47559" xr:uid="{2F51AAC0-E08D-45EA-8126-4E91AFB27DEE}"/>
    <cellStyle name="Input 10 5" xfId="13436" xr:uid="{FEE60252-1B4A-4B5A-922A-D69B7A4D21C6}"/>
    <cellStyle name="Input 10 5 2" xfId="25471" xr:uid="{B27DA1A7-4289-452C-A06C-6BC1F1C1E478}"/>
    <cellStyle name="Input 10 5 3" xfId="52855" xr:uid="{0E2841A2-D551-4B12-9A29-02B48556B5A7}"/>
    <cellStyle name="Input 10 6" xfId="37193" xr:uid="{12A82CD1-C5FB-423E-896A-D708196AD959}"/>
    <cellStyle name="Input 10 7" xfId="44824" xr:uid="{CDBBFC7A-E429-458A-9F9C-C56F63DE2381}"/>
    <cellStyle name="Input 10 8" xfId="45948" xr:uid="{97B81EAE-EF14-4FF0-ACC5-77589AA33B94}"/>
    <cellStyle name="Input 11" xfId="2202" xr:uid="{E2D1F3BA-BE71-4D67-BFE5-6E702990EBC9}"/>
    <cellStyle name="Input 11 2" xfId="30565" xr:uid="{B9E23DEA-39CE-4D6E-9D64-72A3958DD738}"/>
    <cellStyle name="Input 11 2 2" xfId="57153" xr:uid="{48221BDA-7637-4E44-AD83-EF530096F170}"/>
    <cellStyle name="Input 11 2 3" xfId="50371" xr:uid="{565C2292-7C51-43E2-9701-72049217B5E5}"/>
    <cellStyle name="Input 11 3" xfId="51973" xr:uid="{BAD75EB2-E628-489B-8E31-EF7FE2584AC6}"/>
    <cellStyle name="Input 11 3 2" xfId="58754" xr:uid="{59D807C1-CC7D-4742-AE3D-AF54C0B97ED4}"/>
    <cellStyle name="Input 11 4" xfId="51573" xr:uid="{5270EB2E-8829-49CA-A6B4-37FD1992D12F}"/>
    <cellStyle name="Input 11 4 2" xfId="58355" xr:uid="{6617B4D4-8162-45E3-A769-A35E0439A611}"/>
    <cellStyle name="Input 11 5" xfId="48488" xr:uid="{DAA643FA-0653-40CD-A611-31F5B6B0A6CE}"/>
    <cellStyle name="Input 11 5 2" xfId="55280" xr:uid="{CE06CCD3-F714-42D0-8ECC-8AE9E094C500}"/>
    <cellStyle name="Input 11 6" xfId="53566" xr:uid="{5AC8CBC6-286C-49C1-8974-AA0DFB060F36}"/>
    <cellStyle name="Input 11 7" xfId="46874" xr:uid="{21E6005A-009F-4E2A-B027-BE8B9B45580E}"/>
    <cellStyle name="Input 12" xfId="23552" xr:uid="{0E90B2E4-ED7D-4D83-B409-06D462A26DC7}"/>
    <cellStyle name="Input 12 2" xfId="53979" xr:uid="{CC90DE84-EF06-4A0B-A30B-4FE5C3E9A41A}"/>
    <cellStyle name="Input 12 3" xfId="47303" xr:uid="{F6D5544B-9347-4338-8C99-007774EC16BB}"/>
    <cellStyle name="Input 13" xfId="83" xr:uid="{FE9D4934-874D-4C9D-95E1-D7754ECF2E45}"/>
    <cellStyle name="Input 13 2" xfId="55690" xr:uid="{3913702E-B933-4EC2-AD99-4C15C2A929D6}"/>
    <cellStyle name="Input 13 3" xfId="48909" xr:uid="{31704EAD-CF02-4736-9615-7C4C0C4B0A8E}"/>
    <cellStyle name="Input 14" xfId="44127" xr:uid="{A0C25896-2B5D-4D14-86D4-ECE691712C06}"/>
    <cellStyle name="Input 14 2" xfId="45852" xr:uid="{CB948526-6880-4DD5-9D10-9456EE006B66}"/>
    <cellStyle name="Input 15" xfId="45454" xr:uid="{42610A4C-E4BD-472C-9E07-FA9F5332EE40}"/>
    <cellStyle name="Input 16" xfId="39" xr:uid="{67560E5D-26C0-4236-9F2B-80AFD10F0CD9}"/>
    <cellStyle name="Input 2" xfId="95" xr:uid="{DE495392-DE12-42BA-9EAD-1269878B684E}"/>
    <cellStyle name="Input 2 10" xfId="900" xr:uid="{C51743D4-EC2C-414A-860A-F1EA74F8C95F}"/>
    <cellStyle name="Input 2 10 2" xfId="5267" xr:uid="{A7278163-24B8-4EB6-9ECE-9A8CF1963C9E}"/>
    <cellStyle name="Input 2 10 2 2" xfId="7853" xr:uid="{D3E8074B-3A13-496B-A639-06184115E127}"/>
    <cellStyle name="Input 2 10 2 2 2" xfId="16842" xr:uid="{F3C99A4A-CF11-4031-9430-C33A44613867}"/>
    <cellStyle name="Input 2 10 2 2 2 2" xfId="38277" xr:uid="{405D7892-F894-460A-8EDB-35254D890AD5}"/>
    <cellStyle name="Input 2 10 2 2 2 3" xfId="56610" xr:uid="{E5ED9E45-1402-47DB-933E-F85B6148E040}"/>
    <cellStyle name="Input 2 10 2 2 3" xfId="37042" xr:uid="{5A06E960-97F6-4149-A38C-8E815FF4E1AE}"/>
    <cellStyle name="Input 2 10 2 2 4" xfId="49828" xr:uid="{475CD559-C9FF-41F3-BBF8-6E79B7D39A9D}"/>
    <cellStyle name="Input 2 10 2 3" xfId="10490" xr:uid="{EA86CABC-064F-4C3C-AD88-4CFC97DE0332}"/>
    <cellStyle name="Input 2 10 2 3 2" xfId="19479" xr:uid="{39FC78A7-561B-4DA9-A855-578A2EA0AF47}"/>
    <cellStyle name="Input 2 10 2 3 2 2" xfId="36614" xr:uid="{E60B788D-9856-4FDC-B47C-310323FA1B54}"/>
    <cellStyle name="Input 2 10 2 3 2 3" xfId="57947" xr:uid="{2D86781C-0214-460C-BED5-7B8B527A65D3}"/>
    <cellStyle name="Input 2 10 2 3 3" xfId="34507" xr:uid="{1716A831-979B-41F7-B00B-60460C882EC7}"/>
    <cellStyle name="Input 2 10 2 3 4" xfId="51165" xr:uid="{758900AC-903F-40F5-83A2-A152409F27DC}"/>
    <cellStyle name="Input 2 10 2 4" xfId="14256" xr:uid="{F8B8AD22-9F94-4FE5-BCA9-BC5F5DBE7F4D}"/>
    <cellStyle name="Input 2 10 2 4 2" xfId="34830" xr:uid="{0D3A374A-BBD5-44CD-9721-682426BA85BE}"/>
    <cellStyle name="Input 2 10 2 4 2 2" xfId="54743" xr:uid="{9374D43C-32A4-4380-81FE-018AE059D92F}"/>
    <cellStyle name="Input 2 10 2 4 3" xfId="47945" xr:uid="{B6187DDC-4590-446C-83EF-9F2988EE4E86}"/>
    <cellStyle name="Input 2 10 2 5" xfId="39380" xr:uid="{DA12C9B7-0707-4F9E-B5D3-9DD654DECD23}"/>
    <cellStyle name="Input 2 10 2 5 2" xfId="53077" xr:uid="{851B47C0-A8D2-417B-A008-330DBECA124D}"/>
    <cellStyle name="Input 2 10 2 6" xfId="46331" xr:uid="{0AE61F99-B5CD-4501-92F5-9F6095B07ED3}"/>
    <cellStyle name="Input 2 10 3" xfId="3337" xr:uid="{8B1C6020-3A78-4E1C-831A-3AAB24C15B27}"/>
    <cellStyle name="Input 2 10 3 2" xfId="34321" xr:uid="{AE29C524-95A3-49C2-AC36-6C6DD9EF4C73}"/>
    <cellStyle name="Input 2 10 3 2 2" xfId="57006" xr:uid="{8EC48859-8BCA-418C-AA99-46E3143D623C}"/>
    <cellStyle name="Input 2 10 3 2 3" xfId="50224" xr:uid="{950B687D-7A64-4A97-B0F4-1C18EBFC45BF}"/>
    <cellStyle name="Input 2 10 3 3" xfId="51675" xr:uid="{A5572555-78A0-45DA-B25D-36F77006579A}"/>
    <cellStyle name="Input 2 10 3 3 2" xfId="58456" xr:uid="{3368016F-5A64-45AB-AA5B-90ED06BAC322}"/>
    <cellStyle name="Input 2 10 3 4" xfId="48341" xr:uid="{1E685467-27FF-4775-AE8E-DA07438D72E4}"/>
    <cellStyle name="Input 2 10 3 4 2" xfId="55133" xr:uid="{18FBF8A2-622A-46D5-8213-02A21C13DCB2}"/>
    <cellStyle name="Input 2 10 3 5" xfId="53431" xr:uid="{C2E9F73C-6300-4DA8-8427-E5E14067DAC7}"/>
    <cellStyle name="Input 2 10 3 6" xfId="46727" xr:uid="{AFC4F825-B7C7-4311-91DD-70A1788FA368}"/>
    <cellStyle name="Input 2 10 4" xfId="35272" xr:uid="{81147768-62AB-445F-900D-8724FAD38907}"/>
    <cellStyle name="Input 2 10 4 2" xfId="56138" xr:uid="{44926C97-1640-4CCD-A209-D25E88197274}"/>
    <cellStyle name="Input 2 10 4 3" xfId="49356" xr:uid="{8FC8D81B-1BCD-41E2-B6A3-360692253DA1}"/>
    <cellStyle name="Input 2 10 5" xfId="44512" xr:uid="{1B563E3E-ACD5-4EFC-822D-7C672594EB98}"/>
    <cellStyle name="Input 2 10 5 2" xfId="58416" xr:uid="{8FF236F8-4EAB-4DFB-A065-E8C779130351}"/>
    <cellStyle name="Input 2 10 5 3" xfId="51635" xr:uid="{4E102086-94E5-442A-95C0-549B0C136B05}"/>
    <cellStyle name="Input 2 10 6" xfId="47476" xr:uid="{F2382B2B-9CDA-44B2-8314-2C264039D53B}"/>
    <cellStyle name="Input 2 10 6 2" xfId="54295" xr:uid="{47F3CADC-DEE3-4128-8242-57402EA52CEF}"/>
    <cellStyle name="Input 2 10 7" xfId="52810" xr:uid="{6ABF0F30-D058-481F-B040-0CB00AD13633}"/>
    <cellStyle name="Input 2 10 8" xfId="45868" xr:uid="{BEE2B1BE-9CE1-457C-9786-D4649F5D51F7}"/>
    <cellStyle name="Input 2 11" xfId="1244" xr:uid="{968E91BF-4C5A-4C5D-BBAD-149B3D0C11DA}"/>
    <cellStyle name="Input 2 11 2" xfId="5589" xr:uid="{5A9D9BB5-569C-4F4B-A56A-DEBB8864CF34}"/>
    <cellStyle name="Input 2 11 2 2" xfId="8175" xr:uid="{0BB1FFB8-3C08-4AF8-9D72-8DDCFB25C472}"/>
    <cellStyle name="Input 2 11 2 2 2" xfId="17164" xr:uid="{82A95997-A42B-4075-9FAE-31DCCAD5EA36}"/>
    <cellStyle name="Input 2 11 2 2 2 2" xfId="30798" xr:uid="{86A18FD0-2FED-4BFB-8E8C-4402ECC7D2F5}"/>
    <cellStyle name="Input 2 11 2 2 2 3" xfId="56649" xr:uid="{E3883A56-3B00-46B4-B508-30DB9B577ACC}"/>
    <cellStyle name="Input 2 11 2 2 3" xfId="42220" xr:uid="{4A9A18E5-5CC2-45D5-A6B7-61B6999B3349}"/>
    <cellStyle name="Input 2 11 2 2 4" xfId="49867" xr:uid="{2ADC6B94-83E6-4F89-BDB8-289BA4571344}"/>
    <cellStyle name="Input 2 11 2 3" xfId="10812" xr:uid="{443ADE8A-444D-41B4-BA98-19A7D3C34B2A}"/>
    <cellStyle name="Input 2 11 2 3 2" xfId="19801" xr:uid="{EE2E5966-1611-4233-9543-70E348739693}"/>
    <cellStyle name="Input 2 11 2 3 2 2" xfId="24141" xr:uid="{82C3457D-6441-476F-8210-F40A999194F3}"/>
    <cellStyle name="Input 2 11 2 3 2 3" xfId="55748" xr:uid="{D1A6F356-8A0A-4672-B58F-5F4539C55038}"/>
    <cellStyle name="Input 2 11 2 3 3" xfId="22468" xr:uid="{8A961864-0DBD-4C8E-80C9-B72E6CD5E6AC}"/>
    <cellStyle name="Input 2 11 2 3 4" xfId="48965" xr:uid="{1F7CC554-22F9-4739-A4BD-120309C7111D}"/>
    <cellStyle name="Input 2 11 2 4" xfId="14578" xr:uid="{5AA19FCF-A10D-41A8-A335-C9C74C80C6B1}"/>
    <cellStyle name="Input 2 11 2 4 2" xfId="36924" xr:uid="{30755760-7DEB-4BDD-A946-72EFB5AE13C6}"/>
    <cellStyle name="Input 2 11 2 4 2 2" xfId="54779" xr:uid="{AF8C3B90-B3C9-4901-A9D3-88E9BDCDC9ED}"/>
    <cellStyle name="Input 2 11 2 4 3" xfId="47984" xr:uid="{DC7A02FE-3560-48F9-A17A-F1E014E09A71}"/>
    <cellStyle name="Input 2 11 2 5" xfId="30630" xr:uid="{EDC778E2-8CFA-4326-ABBD-8BD0A260A621}"/>
    <cellStyle name="Input 2 11 2 5 2" xfId="53098" xr:uid="{9FBF570B-0BED-49BB-B783-DE48A7504887}"/>
    <cellStyle name="Input 2 11 2 6" xfId="46370" xr:uid="{88BEFEE6-CEC7-4941-AC21-F04D12D0A290}"/>
    <cellStyle name="Input 2 11 3" xfId="3681" xr:uid="{6E2FE260-E7C8-4E5B-A719-57ED73F57038}"/>
    <cellStyle name="Input 2 11 3 2" xfId="39985" xr:uid="{C489228D-5F8E-45B1-90D5-06276566546E}"/>
    <cellStyle name="Input 2 11 3 2 2" xfId="57042" xr:uid="{46B72DAE-50E9-409E-8A34-9C88FBA45344}"/>
    <cellStyle name="Input 2 11 3 2 3" xfId="50260" xr:uid="{AD506FC1-3E62-45A2-9C5C-CA16D73AABD2}"/>
    <cellStyle name="Input 2 11 3 3" xfId="50929" xr:uid="{4286E76F-435C-42F3-B3B6-DBCB635613F1}"/>
    <cellStyle name="Input 2 11 3 3 2" xfId="57711" xr:uid="{BF050E6B-9675-4730-9C42-F382C9E3A895}"/>
    <cellStyle name="Input 2 11 3 4" xfId="48377" xr:uid="{5CB6363B-1A32-4FF8-8B01-C9F6431EC223}"/>
    <cellStyle name="Input 2 11 3 4 2" xfId="55169" xr:uid="{CCD436A2-B4AD-41BA-ACBE-B1E2B704B70A}"/>
    <cellStyle name="Input 2 11 3 5" xfId="53465" xr:uid="{3A40BC76-093B-4703-8C85-96DA7BF624FF}"/>
    <cellStyle name="Input 2 11 3 6" xfId="46763" xr:uid="{07102B05-363F-4BCE-89D1-FF0BE952DA92}"/>
    <cellStyle name="Input 2 11 4" xfId="31983" xr:uid="{15A040AC-E415-4254-AE20-99B058D3760B}"/>
    <cellStyle name="Input 2 11 4 2" xfId="56177" xr:uid="{AEFD4ED2-8BC3-4C8E-B27A-C226CC8C3AFC}"/>
    <cellStyle name="Input 2 11 4 3" xfId="49395" xr:uid="{DD2E2366-486A-4101-9CF2-53C5E3000C67}"/>
    <cellStyle name="Input 2 11 5" xfId="44606" xr:uid="{229CE167-0482-41ED-887E-2C64AEE5405D}"/>
    <cellStyle name="Input 2 11 5 2" xfId="58353" xr:uid="{04F33A10-83F4-4ADD-8FA3-C48669DEBD1D}"/>
    <cellStyle name="Input 2 11 5 3" xfId="51571" xr:uid="{8ACE3279-5579-4740-8FED-2ACEBE7D4F53}"/>
    <cellStyle name="Input 2 11 6" xfId="47515" xr:uid="{30476FBF-7D03-4825-BE13-35B2C63350B2}"/>
    <cellStyle name="Input 2 11 6 2" xfId="54331" xr:uid="{2C29326B-8864-4686-9E4E-870B8392F775}"/>
    <cellStyle name="Input 2 11 7" xfId="52831" xr:uid="{F879DD27-6920-44F2-8E65-F05AFE8968F6}"/>
    <cellStyle name="Input 2 11 8" xfId="45904" xr:uid="{4245E5E6-B055-4526-BDCE-E9F8DFF121FE}"/>
    <cellStyle name="Input 2 12" xfId="1665" xr:uid="{031A9552-1C2E-4A52-A03C-64BC456A8C30}"/>
    <cellStyle name="Input 2 12 2" xfId="5993" xr:uid="{F44EFFCE-CB92-4AFE-AAED-4DA4D3547762}"/>
    <cellStyle name="Input 2 12 2 2" xfId="8579" xr:uid="{E617CFBC-4882-4DA9-AF52-08BF17EABE45}"/>
    <cellStyle name="Input 2 12 2 2 2" xfId="17568" xr:uid="{31E35CC0-D334-47A7-8D23-393087FEF64C}"/>
    <cellStyle name="Input 2 12 2 2 2 2" xfId="25807" xr:uid="{344B0F4D-BA30-4A37-86F8-096DAB3552B6}"/>
    <cellStyle name="Input 2 12 2 2 3" xfId="36084" xr:uid="{1644DE0B-C611-4D58-91FD-200B441EEBEC}"/>
    <cellStyle name="Input 2 12 2 2 4" xfId="56274" xr:uid="{627512BD-E3DD-4DD5-B8BB-D1F056454EB4}"/>
    <cellStyle name="Input 2 12 2 3" xfId="11216" xr:uid="{11CA49B9-17F1-4C53-B8C1-CE35BB92BD0C}"/>
    <cellStyle name="Input 2 12 2 3 2" xfId="20205" xr:uid="{FA1C06E7-481E-4761-8349-22CDE839B77C}"/>
    <cellStyle name="Input 2 12 2 3 2 2" xfId="23064" xr:uid="{2338F98A-807F-477D-B096-3EF6E17EA914}"/>
    <cellStyle name="Input 2 12 2 3 3" xfId="32232" xr:uid="{6A747A7C-B11B-4194-9E12-24C5723B0236}"/>
    <cellStyle name="Input 2 12 2 4" xfId="14982" xr:uid="{9E18166D-0117-47B3-864E-1BC23403C6A4}"/>
    <cellStyle name="Input 2 12 2 4 2" xfId="38181" xr:uid="{B819A267-5149-474E-BED9-C0E702B056CA}"/>
    <cellStyle name="Input 2 12 2 5" xfId="42602" xr:uid="{8105E84E-1A1D-4B48-98C5-082AB8FBF0DF}"/>
    <cellStyle name="Input 2 12 2 6" xfId="49492" xr:uid="{EABBC2F1-DB92-4F61-8016-838BEE89EE0F}"/>
    <cellStyle name="Input 2 12 3" xfId="4102" xr:uid="{E56C2CF5-6975-443F-BF1E-46BC2A467B3F}"/>
    <cellStyle name="Input 2 12 3 2" xfId="42361" xr:uid="{2E7A935B-144A-4E94-AD4B-E83C4C885EFB}"/>
    <cellStyle name="Input 2 12 3 2 2" xfId="57867" xr:uid="{68CD37A4-132F-4DE2-BB38-2475B7878C56}"/>
    <cellStyle name="Input 2 12 3 3" xfId="51085" xr:uid="{C93F5F17-F223-40C9-B5AF-C81628D5A41B}"/>
    <cellStyle name="Input 2 12 4" xfId="24101" xr:uid="{47CAB162-B40F-4746-9A18-662864FCFDCE}"/>
    <cellStyle name="Input 2 12 4 2" xfId="54420" xr:uid="{2E460CB0-66F5-473B-BE0B-CF8621751807}"/>
    <cellStyle name="Input 2 12 4 3" xfId="47609" xr:uid="{171AFE18-C360-4EB1-9257-FD0E45A54BA9}"/>
    <cellStyle name="Input 2 12 5" xfId="44659" xr:uid="{E2848BB1-E240-4AA1-ADD0-6A60AE431A49}"/>
    <cellStyle name="Input 2 12 5 2" xfId="52889" xr:uid="{1FC36ED0-94F4-41A9-AEFE-2FF55B5F3A29}"/>
    <cellStyle name="Input 2 12 6" xfId="46001" xr:uid="{C848DEC2-3886-45FC-8FC6-D7F20A6BA472}"/>
    <cellStyle name="Input 2 13" xfId="1934" xr:uid="{C49A3717-F1A4-4F37-A988-BBB6C098B392}"/>
    <cellStyle name="Input 2 13 2" xfId="6247" xr:uid="{C5818F8E-109D-4A1D-882F-A2556AA2F021}"/>
    <cellStyle name="Input 2 13 2 2" xfId="8833" xr:uid="{2AAA5597-B13B-464B-B065-CB3891EE6990}"/>
    <cellStyle name="Input 2 13 2 2 2" xfId="17822" xr:uid="{2442F064-B79C-4E24-9E58-67BE723F1DC9}"/>
    <cellStyle name="Input 2 13 2 2 2 2" xfId="37558" xr:uid="{8A47789E-041F-479D-B29E-79A6C74F2DD4}"/>
    <cellStyle name="Input 2 13 2 2 3" xfId="36733" xr:uid="{46EA7A91-A0E1-4C4E-B917-4A49424D4F00}"/>
    <cellStyle name="Input 2 13 2 2 4" xfId="56689" xr:uid="{894EBFC3-09BC-441C-A362-177B520764CD}"/>
    <cellStyle name="Input 2 13 2 3" xfId="11470" xr:uid="{3A22EDC4-9AD0-4B25-AFB6-1D4F4BB2A0A5}"/>
    <cellStyle name="Input 2 13 2 3 2" xfId="20459" xr:uid="{0DFD54A5-B0F3-405D-B3C1-E6884DAB86BD}"/>
    <cellStyle name="Input 2 13 2 3 2 2" xfId="39130" xr:uid="{AF39572D-76FF-41A8-9DB8-4A80268693A7}"/>
    <cellStyle name="Input 2 13 2 3 3" xfId="26488" xr:uid="{1B2F69D8-CEE4-4DC5-8659-0872543F7834}"/>
    <cellStyle name="Input 2 13 2 4" xfId="15236" xr:uid="{9117EF66-7330-44A2-B5EA-0A81FB92F878}"/>
    <cellStyle name="Input 2 13 2 4 2" xfId="30532" xr:uid="{93B64066-CE31-4AC8-B9FE-184403D11899}"/>
    <cellStyle name="Input 2 13 2 5" xfId="29102" xr:uid="{DDA63A6F-5288-4411-9D58-4B61797467FC}"/>
    <cellStyle name="Input 2 13 2 6" xfId="49907" xr:uid="{22D7E9F3-9C1A-4223-9ACE-CDA793C5B966}"/>
    <cellStyle name="Input 2 13 3" xfId="4371" xr:uid="{0F496273-AC85-4995-8DA8-AB9B50A7697B}"/>
    <cellStyle name="Input 2 13 3 2" xfId="39226" xr:uid="{305AD382-9E96-4619-8EFB-342CA2246671}"/>
    <cellStyle name="Input 2 13 3 2 2" xfId="58151" xr:uid="{9E49D799-8AD4-4624-9495-552FFAA53CA3}"/>
    <cellStyle name="Input 2 13 3 3" xfId="51369" xr:uid="{E1294A15-71E9-4388-86A9-93FA428DC413}"/>
    <cellStyle name="Input 2 13 4" xfId="26031" xr:uid="{112AC578-12A1-4F77-80FF-4969EC77B3CF}"/>
    <cellStyle name="Input 2 13 4 2" xfId="54816" xr:uid="{5E838014-4151-44A3-AA9C-9C1698AC0C60}"/>
    <cellStyle name="Input 2 13 4 3" xfId="48024" xr:uid="{4CE55F6A-A3EB-46BA-A650-1D64DD3F7BDA}"/>
    <cellStyle name="Input 2 13 5" xfId="44669" xr:uid="{51DD3294-ED52-4FBB-BFA2-146CFD9AA5BA}"/>
    <cellStyle name="Input 2 13 5 2" xfId="53119" xr:uid="{0FB71037-A375-4740-BD12-3CD0836DF73F}"/>
    <cellStyle name="Input 2 13 6" xfId="46410" xr:uid="{20C55CB4-AC08-46B4-927E-FA6905C76F61}"/>
    <cellStyle name="Input 2 14" xfId="2974" xr:uid="{1047550D-508D-42FE-8A28-06C9D1A67A3A}"/>
    <cellStyle name="Input 2 14 2" xfId="7124" xr:uid="{D63353EC-60E8-4105-A764-8A1E3E39390E}"/>
    <cellStyle name="Input 2 14 2 2" xfId="16113" xr:uid="{08D9D32B-E42D-4BF2-B3F4-A8DB768321A7}"/>
    <cellStyle name="Input 2 14 2 2 2" xfId="31921" xr:uid="{D84AAAA1-B83F-4778-9F9C-2B3DDA67BCDF}"/>
    <cellStyle name="Input 2 14 2 2 3" xfId="57101" xr:uid="{1FD24C8E-0543-41B7-8AB0-B8B35489A14A}"/>
    <cellStyle name="Input 2 14 2 3" xfId="30219" xr:uid="{6B6B2E42-E636-4F20-B91E-41A52D6596CF}"/>
    <cellStyle name="Input 2 14 2 4" xfId="50319" xr:uid="{407BDC6E-F76E-4429-B4E4-4785E5F5326C}"/>
    <cellStyle name="Input 2 14 3" xfId="9687" xr:uid="{7C63609C-44B5-47BD-AD0E-D310D395D654}"/>
    <cellStyle name="Input 2 14 3 2" xfId="18676" xr:uid="{7851B13A-DE36-48E2-84AD-3742E63ADDCF}"/>
    <cellStyle name="Input 2 14 3 2 2" xfId="37001" xr:uid="{FD037386-2518-4EE0-9D46-0AFA83781343}"/>
    <cellStyle name="Input 2 14 3 2 3" xfId="58701" xr:uid="{B3F4BA5A-72D3-4D38-9F3C-B5C9168890AD}"/>
    <cellStyle name="Input 2 14 3 3" xfId="34819" xr:uid="{8BB59FDC-3763-49FF-9614-5689575E201D}"/>
    <cellStyle name="Input 2 14 3 4" xfId="51920" xr:uid="{AAE2AE0F-03B5-4BD1-B55D-7819F50D3C5D}"/>
    <cellStyle name="Input 2 14 4" xfId="13527" xr:uid="{77CB598D-F168-46F7-AC51-BC13B4C0D274}"/>
    <cellStyle name="Input 2 14 4 2" xfId="35836" xr:uid="{E9EEA886-251D-4E21-86A5-815874B423A5}"/>
    <cellStyle name="Input 2 14 4 2 2" xfId="55228" xr:uid="{325B3B8B-C28C-46FB-B064-A89119125F22}"/>
    <cellStyle name="Input 2 14 4 3" xfId="48436" xr:uid="{90DAA907-7D1F-468D-82C0-191001FAC964}"/>
    <cellStyle name="Input 2 14 5" xfId="41031" xr:uid="{375496EF-6FBD-494B-9478-3514BA1D780E}"/>
    <cellStyle name="Input 2 14 5 2" xfId="53514" xr:uid="{8EAB8DB6-7050-4687-ABA6-48F09044B749}"/>
    <cellStyle name="Input 2 14 6" xfId="44712" xr:uid="{FF24B712-C25A-49C1-9A03-7A61A6BE1122}"/>
    <cellStyle name="Input 2 14 7" xfId="46822" xr:uid="{90AB1C6A-9ABF-4DCC-9466-D1F729BF1223}"/>
    <cellStyle name="Input 2 15" xfId="6508" xr:uid="{917DC366-4480-4C87-9480-413EB38C8729}"/>
    <cellStyle name="Input 2 15 2" xfId="11729" xr:uid="{C40BC349-E440-445C-ACA1-A8A606CB5737}"/>
    <cellStyle name="Input 2 15 2 2" xfId="20718" xr:uid="{E0604764-0B2F-4909-A63C-38A9F333928B}"/>
    <cellStyle name="Input 2 15 2 2 2" xfId="37924" xr:uid="{E0C5E62B-7B35-4F6B-8908-5E9F3E1F327F}"/>
    <cellStyle name="Input 2 15 2 2 3" xfId="57147" xr:uid="{AECA0D12-68FB-4808-BDB7-4AE5C550BF46}"/>
    <cellStyle name="Input 2 15 2 3" xfId="27518" xr:uid="{E1CB3946-6B14-4816-974A-611FD78723BA}"/>
    <cellStyle name="Input 2 15 2 4" xfId="50365" xr:uid="{4F5F8DDC-D14D-4EE3-9ED0-1B3DA9EEA43E}"/>
    <cellStyle name="Input 2 15 3" xfId="15497" xr:uid="{628D7C3A-DBFD-43AE-8793-EDC0B0AE7673}"/>
    <cellStyle name="Input 2 15 3 2" xfId="38502" xr:uid="{DE44BA32-AAC3-4308-9290-E4673DC174B8}"/>
    <cellStyle name="Input 2 15 3 2 2" xfId="58748" xr:uid="{A3E8E2EF-EA80-423A-9329-73198F2F3307}"/>
    <cellStyle name="Input 2 15 3 3" xfId="51967" xr:uid="{C378BB59-97E5-4A6E-8BD4-DB2B7E93E9C6}"/>
    <cellStyle name="Input 2 15 4" xfId="40931" xr:uid="{234C7781-0BCD-4B52-9A1A-B261666BDD69}"/>
    <cellStyle name="Input 2 15 4 2" xfId="59146" xr:uid="{CEBFD136-FB75-4E3D-ADEE-A4222FABCDD7}"/>
    <cellStyle name="Input 2 15 4 3" xfId="52365" xr:uid="{251AAFF9-0347-4C81-9DF3-53A189F60E48}"/>
    <cellStyle name="Input 2 15 5" xfId="44732" xr:uid="{8433CED7-8C23-4BF6-8F99-289F9AF20815}"/>
    <cellStyle name="Input 2 15 5 2" xfId="55274" xr:uid="{585DCEC2-22E6-4A09-998F-C6966ADB8D6E}"/>
    <cellStyle name="Input 2 15 5 3" xfId="48482" xr:uid="{55048357-FFB0-497B-B05A-06D1B6F08CE0}"/>
    <cellStyle name="Input 2 15 6" xfId="53560" xr:uid="{67633EED-DBD6-4062-8A69-C7112D0D99B2}"/>
    <cellStyle name="Input 2 15 7" xfId="46868" xr:uid="{9C9EC696-EB73-4488-B255-C891A5466DCF}"/>
    <cellStyle name="Input 2 16" xfId="9092" xr:uid="{4BCCFB47-FAAE-45EB-8988-34C9D7861CDF}"/>
    <cellStyle name="Input 2 16 2" xfId="18081" xr:uid="{47E353D8-27F0-40C9-8E9A-0DEAC1F2BD29}"/>
    <cellStyle name="Input 2 16 2 2" xfId="41913" xr:uid="{D974C92A-ABC5-4BF9-9431-9227AEDA639A}"/>
    <cellStyle name="Input 2 16 2 2 2" xfId="57095" xr:uid="{6515F21C-2304-4CFD-BAE2-3B6E9570B48B}"/>
    <cellStyle name="Input 2 16 2 3" xfId="50313" xr:uid="{B6D429EB-0095-4926-B872-1C1F539FE107}"/>
    <cellStyle name="Input 2 16 3" xfId="23891" xr:uid="{1BA65EF0-C6B9-4996-946F-535C972E169D}"/>
    <cellStyle name="Input 2 16 3 2" xfId="58700" xr:uid="{E2F6733E-F6DE-4A4F-9A33-F48819040671}"/>
    <cellStyle name="Input 2 16 3 3" xfId="51919" xr:uid="{1E600333-70DF-47FB-90DE-64CBD72DBC90}"/>
    <cellStyle name="Input 2 16 4" xfId="44820" xr:uid="{1C66329B-7DAF-45FF-8E13-734DCC576485}"/>
    <cellStyle name="Input 2 16 4 2" xfId="58951" xr:uid="{91B18407-F28B-4039-9C3C-D4971AA06383}"/>
    <cellStyle name="Input 2 16 4 3" xfId="52170" xr:uid="{849D125E-F58F-4721-922B-D8540B7C27AB}"/>
    <cellStyle name="Input 2 16 5" xfId="48430" xr:uid="{14AC357F-4C65-4D00-AFD1-8D225A6D2C16}"/>
    <cellStyle name="Input 2 16 5 2" xfId="55222" xr:uid="{6422894E-659C-4408-95F8-717838285590}"/>
    <cellStyle name="Input 2 16 6" xfId="53508" xr:uid="{40E2A81B-39E8-4F31-9620-9751334F402A}"/>
    <cellStyle name="Input 2 16 7" xfId="46816" xr:uid="{C1221F1B-FC4B-4F6B-A9F7-76DE0B8D3522}"/>
    <cellStyle name="Input 2 17" xfId="12508" xr:uid="{089C1781-943B-4F9C-BC61-62F3A973A933}"/>
    <cellStyle name="Input 2 17 2" xfId="21497" xr:uid="{7065262E-5551-4C56-AB13-C9196DDAB5D6}"/>
    <cellStyle name="Input 2 17 2 2" xfId="36961" xr:uid="{0318F391-CA7D-48EF-B5DB-39DC05AD07D3}"/>
    <cellStyle name="Input 2 17 2 2 2" xfId="57222" xr:uid="{2117B88A-CEE8-4E26-AB92-411696C51F72}"/>
    <cellStyle name="Input 2 17 2 3" xfId="50440" xr:uid="{F5055048-0ADA-4E2A-8763-E61B58951DE3}"/>
    <cellStyle name="Input 2 17 3" xfId="37160" xr:uid="{3B258477-E252-4725-B2F9-76FFB8EE6F13}"/>
    <cellStyle name="Input 2 17 3 2" xfId="58823" xr:uid="{E8A41919-3EAF-4B75-8F83-A2BEE047D4F3}"/>
    <cellStyle name="Input 2 17 3 3" xfId="52042" xr:uid="{4AA9C2BB-8340-4F16-BA8A-4FE803BA9497}"/>
    <cellStyle name="Input 2 17 4" xfId="44839" xr:uid="{AB6D8910-9C88-48BF-A9F8-8D37DFF06400}"/>
    <cellStyle name="Input 2 17 4 2" xfId="58135" xr:uid="{8550A58E-1633-4852-AFF6-016178ADD823}"/>
    <cellStyle name="Input 2 17 4 3" xfId="51353" xr:uid="{EF3B69CA-9720-4EF4-AC1E-AE327314A729}"/>
    <cellStyle name="Input 2 17 5" xfId="48557" xr:uid="{A1D1FCB4-9B9D-423C-A753-EECD71C42B1A}"/>
    <cellStyle name="Input 2 17 5 2" xfId="55346" xr:uid="{56119FD3-C7CC-4229-93DB-D2318895C416}"/>
    <cellStyle name="Input 2 17 6" xfId="53632" xr:uid="{36D7E0FF-06DA-4BEF-811E-72D42EB63032}"/>
    <cellStyle name="Input 2 17 7" xfId="46943" xr:uid="{96509954-7A9E-4AD2-A2CE-12C51013F5AA}"/>
    <cellStyle name="Input 2 18" xfId="2212" xr:uid="{1DEEADFC-10FE-4D55-96CA-20BC0E6F5A4F}"/>
    <cellStyle name="Input 2 18 2" xfId="38658" xr:uid="{BB10FF49-8EA8-4896-8253-9FBFA1203C43}"/>
    <cellStyle name="Input 2 18 2 2" xfId="57281" xr:uid="{A8F14D30-167E-4DD9-82E9-06E60E66A22C}"/>
    <cellStyle name="Input 2 18 2 3" xfId="50499" xr:uid="{915C1AEC-645E-4EBC-B7A8-65C1D937C691}"/>
    <cellStyle name="Input 2 18 3" xfId="44871" xr:uid="{33CE6BA9-B4E3-4614-9990-BD6CEDE0FC9C}"/>
    <cellStyle name="Input 2 18 3 2" xfId="58882" xr:uid="{226E7912-50D0-4E14-896A-3544763D477C}"/>
    <cellStyle name="Input 2 18 3 3" xfId="52101" xr:uid="{676156B6-EC5B-4EA6-91DD-24C0E8E7ED33}"/>
    <cellStyle name="Input 2 18 4" xfId="49019" xr:uid="{2C3C6ED9-ADE7-486A-A7C6-8428ED18CB9D}"/>
    <cellStyle name="Input 2 18 4 2" xfId="55802" xr:uid="{2074C895-1682-4CF6-84F7-E5215137D444}"/>
    <cellStyle name="Input 2 18 5" xfId="48616" xr:uid="{BD6CF1F4-43D2-4472-B56A-BA29BCE48708}"/>
    <cellStyle name="Input 2 18 5 2" xfId="55405" xr:uid="{05AE1FA2-9AE2-415D-A018-A083FDAFBF49}"/>
    <cellStyle name="Input 2 18 6" xfId="53691" xr:uid="{CC64C1B1-A41F-4E12-8F37-C84F84210738}"/>
    <cellStyle name="Input 2 18 7" xfId="47002" xr:uid="{83176C52-D2E5-4CD9-BD3D-68E259DA7EDC}"/>
    <cellStyle name="Input 2 19" xfId="13121" xr:uid="{4ED3E308-1467-4B2D-AA1B-347B1F53C41A}"/>
    <cellStyle name="Input 2 19 2" xfId="33460" xr:uid="{60EA0051-E98D-40CA-A352-3DA3AE401484}"/>
    <cellStyle name="Input 2 19 2 2" xfId="57133" xr:uid="{9313D528-6FAF-443D-919B-9666CF156CB5}"/>
    <cellStyle name="Input 2 19 2 3" xfId="50351" xr:uid="{7B1CB33C-7988-4F5C-83E0-2D4B78B3C854}"/>
    <cellStyle name="Input 2 19 3" xfId="44951" xr:uid="{2E2FA655-5657-4C9F-AF83-0C3CDB896323}"/>
    <cellStyle name="Input 2 19 3 2" xfId="58735" xr:uid="{0657567F-6F5D-44D5-A999-12858790A350}"/>
    <cellStyle name="Input 2 19 3 3" xfId="51954" xr:uid="{33A8F5B4-9EE3-47BF-8222-011A03F92A49}"/>
    <cellStyle name="Input 2 19 4" xfId="51392" xr:uid="{169FC2B9-3898-4AB6-8166-0A70632359CD}"/>
    <cellStyle name="Input 2 19 4 2" xfId="58174" xr:uid="{48B17169-AD69-4D8B-9E5C-D9067FA9B89E}"/>
    <cellStyle name="Input 2 19 5" xfId="48468" xr:uid="{D0C12CC2-FE35-4BFD-B88C-2968D4C82DD7}"/>
    <cellStyle name="Input 2 19 5 2" xfId="55260" xr:uid="{A4C7DECD-71C2-4AA9-AC9B-BE6E72F33977}"/>
    <cellStyle name="Input 2 19 6" xfId="53546" xr:uid="{E7292413-DE3C-4ACF-AF22-DD0105FC621E}"/>
    <cellStyle name="Input 2 19 7" xfId="46854" xr:uid="{1709BE8B-0B10-4B9B-86CE-F39DF3D3C463}"/>
    <cellStyle name="Input 2 2" xfId="150" xr:uid="{AD5B67B4-9579-4D50-B4CC-3E3752ABFE5F}"/>
    <cellStyle name="Input 2 2 10" xfId="1961" xr:uid="{6B6EE47B-D7E2-4E1E-9B06-9AEBE3BE8CAB}"/>
    <cellStyle name="Input 2 2 10 2" xfId="6269" xr:uid="{39FBD699-8AC4-4C76-BF04-3AA13C666469}"/>
    <cellStyle name="Input 2 2 10 2 2" xfId="8855" xr:uid="{EF4C6D0D-E8C0-4EAB-8263-A15913C1B247}"/>
    <cellStyle name="Input 2 2 10 2 2 2" xfId="17844" xr:uid="{791BC2E9-B2D2-460D-9EDD-10117A614BF0}"/>
    <cellStyle name="Input 2 2 10 2 2 2 2" xfId="23529" xr:uid="{49E02C8B-4B84-4AEF-8EA4-D29ED2879502}"/>
    <cellStyle name="Input 2 2 10 2 2 3" xfId="34949" xr:uid="{AA0E3E98-FC7A-48CC-9402-D0BA2EB67665}"/>
    <cellStyle name="Input 2 2 10 2 3" xfId="11492" xr:uid="{2989898A-7FA9-45D0-AE3F-82BFB7F3CBD4}"/>
    <cellStyle name="Input 2 2 10 2 3 2" xfId="20481" xr:uid="{220D9C91-21A9-418A-A6A3-03D91A026FA6}"/>
    <cellStyle name="Input 2 2 10 2 3 2 2" xfId="28010" xr:uid="{975B4362-4D75-4BB4-8217-0450487A3ABB}"/>
    <cellStyle name="Input 2 2 10 2 3 3" xfId="33154" xr:uid="{8591EC7F-FB8F-43D8-884E-51328A82D6D4}"/>
    <cellStyle name="Input 2 2 10 2 4" xfId="15258" xr:uid="{494C352E-1B95-47A0-89F6-B973F135F56D}"/>
    <cellStyle name="Input 2 2 10 2 4 2" xfId="25128" xr:uid="{92F61459-29EE-402D-A814-A3F6FB569D56}"/>
    <cellStyle name="Input 2 2 10 2 5" xfId="34070" xr:uid="{5751B61E-96A7-46FD-BBE3-97203FB64153}"/>
    <cellStyle name="Input 2 2 10 3" xfId="4398" xr:uid="{0025A1F1-688C-4712-89A2-FB63B911DA9A}"/>
    <cellStyle name="Input 2 2 10 3 2" xfId="22980" xr:uid="{2B1E1279-A237-446B-A6D9-81FF3DCE9B65}"/>
    <cellStyle name="Input 2 2 10 4" xfId="37456" xr:uid="{64CEF229-9F29-4191-B8B8-DEE1B88BC4DA}"/>
    <cellStyle name="Input 2 2 11" xfId="2887" xr:uid="{F261F65C-D8A6-4D6F-AD53-3CBBAC9484DE}"/>
    <cellStyle name="Input 2 2 11 2" xfId="7037" xr:uid="{8434200B-7AAA-4F62-BE6D-F9BF391F4A8E}"/>
    <cellStyle name="Input 2 2 11 2 2" xfId="16026" xr:uid="{1D9BB526-44FF-4DAB-8081-091CAE0D1C6B}"/>
    <cellStyle name="Input 2 2 11 2 2 2" xfId="30012" xr:uid="{2B1386F8-E348-4B83-A2E5-16D8EE12893A}"/>
    <cellStyle name="Input 2 2 11 2 3" xfId="28641" xr:uid="{E13421AD-3D30-4A20-85BE-661775976C36}"/>
    <cellStyle name="Input 2 2 11 3" xfId="9600" xr:uid="{BA7D60F4-8ECD-40DE-B26E-489A9342992E}"/>
    <cellStyle name="Input 2 2 11 3 2" xfId="18589" xr:uid="{A0B089CB-46DA-4626-B2D3-66C00CE2A313}"/>
    <cellStyle name="Input 2 2 11 3 2 2" xfId="33034" xr:uid="{7C5D513E-EFB4-47C8-A27F-4CFDF5DAB949}"/>
    <cellStyle name="Input 2 2 11 3 3" xfId="23446" xr:uid="{F6010AA9-1AEC-48E7-85C8-65E562D26703}"/>
    <cellStyle name="Input 2 2 11 4" xfId="13507" xr:uid="{932E050D-6D8E-41AB-A21D-BE8C86FFF6F1}"/>
    <cellStyle name="Input 2 2 11 4 2" xfId="28112" xr:uid="{43A51DF2-3350-45B1-90B4-4A6794778D0B}"/>
    <cellStyle name="Input 2 2 11 5" xfId="39749" xr:uid="{484BF417-8DDA-4B14-8F56-A229FB9B6EA2}"/>
    <cellStyle name="Input 2 2 12" xfId="6606" xr:uid="{644EE960-FC15-4A84-B0D2-AF432638407D}"/>
    <cellStyle name="Input 2 2 12 2" xfId="11812" xr:uid="{CC1E94F4-48CE-418A-909D-952C03E3596E}"/>
    <cellStyle name="Input 2 2 12 2 2" xfId="20801" xr:uid="{56B3C285-5288-4859-BF45-B48226B20533}"/>
    <cellStyle name="Input 2 2 12 2 2 2" xfId="29340" xr:uid="{80C5641F-D010-49AC-98F2-837813565643}"/>
    <cellStyle name="Input 2 2 12 2 3" xfId="37792" xr:uid="{8B12198A-9D69-4B07-807C-22E4BB891FD8}"/>
    <cellStyle name="Input 2 2 12 3" xfId="15595" xr:uid="{E64CD0F8-B171-464A-B5A5-A7228E4EB605}"/>
    <cellStyle name="Input 2 2 12 3 2" xfId="40822" xr:uid="{40E0CCBB-67E2-4DEB-A43C-DB561FE19CA3}"/>
    <cellStyle name="Input 2 2 12 4" xfId="35885" xr:uid="{6EBEC72F-977F-4CCE-9FDD-C022F9F5B6A2}"/>
    <cellStyle name="Input 2 2 13" xfId="9175" xr:uid="{661DDBCE-FBFE-4159-8E6B-70C888C8B455}"/>
    <cellStyle name="Input 2 2 13 2" xfId="18164" xr:uid="{A95F384B-507C-4F21-85A7-AF39F19B20E3}"/>
    <cellStyle name="Input 2 2 13 2 2" xfId="39687" xr:uid="{93FD4006-6584-4696-827D-81C2E2A4511E}"/>
    <cellStyle name="Input 2 2 13 3" xfId="34980" xr:uid="{EA7E796A-7EED-4D32-B43F-663B026DAD29}"/>
    <cellStyle name="Input 2 2 14" xfId="12275" xr:uid="{73B2F882-9CC1-42FB-943A-61687D593939}"/>
    <cellStyle name="Input 2 2 14 2" xfId="21264" xr:uid="{168F4E58-2129-4988-8235-154571022994}"/>
    <cellStyle name="Input 2 2 14 2 2" xfId="26924" xr:uid="{9A599EB8-610E-4890-9417-FE47801FF3BA}"/>
    <cellStyle name="Input 2 2 14 3" xfId="43622" xr:uid="{36A6EC71-E244-4751-B5CF-B0313CBBD14D}"/>
    <cellStyle name="Input 2 2 15" xfId="2310" xr:uid="{DF3FD355-82AE-454D-8FEE-F153AF4AAEC2}"/>
    <cellStyle name="Input 2 2 15 2" xfId="28355" xr:uid="{5C347F74-9564-430F-93C6-7B8FACF9D7CB}"/>
    <cellStyle name="Input 2 2 16" xfId="13219" xr:uid="{BB3A9A45-E978-4EBD-ACA0-A3A3484F2237}"/>
    <cellStyle name="Input 2 2 16 2" xfId="42350" xr:uid="{352DAC55-4F6E-454C-9719-74ADC55B91B1}"/>
    <cellStyle name="Input 2 2 17" xfId="40437" xr:uid="{A2C36365-362E-461F-BC3A-5A6E8BE1B1DC}"/>
    <cellStyle name="Input 2 2 18" xfId="44289" xr:uid="{E8D92702-1019-4737-91B5-F7C8945A0D70}"/>
    <cellStyle name="Input 2 2 19" xfId="45532" xr:uid="{9C58258A-BF50-4717-AB64-DEF0AE912E84}"/>
    <cellStyle name="Input 2 2 2" xfId="351" xr:uid="{51D11676-926B-44F1-8377-9838357B9620}"/>
    <cellStyle name="Input 2 2 2 10" xfId="6653" xr:uid="{22994B48-7329-4C07-B948-4809EECEF0BE}"/>
    <cellStyle name="Input 2 2 2 10 2" xfId="11859" xr:uid="{C0430CA1-797B-4B11-A918-5F25AC390473}"/>
    <cellStyle name="Input 2 2 2 10 2 2" xfId="20848" xr:uid="{E8FB28B5-DA33-4727-8A12-013677A20888}"/>
    <cellStyle name="Input 2 2 2 10 2 2 2" xfId="36830" xr:uid="{89FD242C-B25A-4A30-9129-32235F995C59}"/>
    <cellStyle name="Input 2 2 2 10 2 3" xfId="26516" xr:uid="{2D796BCB-2F18-4DF0-9AC8-86207AB03EC6}"/>
    <cellStyle name="Input 2 2 2 10 3" xfId="15642" xr:uid="{91D6EF56-0DED-41E6-BB2A-45E2633DD05E}"/>
    <cellStyle name="Input 2 2 2 10 3 2" xfId="32840" xr:uid="{5851298A-5281-4FD7-9DCC-1D8A2C165BAF}"/>
    <cellStyle name="Input 2 2 2 10 4" xfId="25823" xr:uid="{A1AA5D3A-0B2F-4A84-A02D-7DF0C6313BD3}"/>
    <cellStyle name="Input 2 2 2 11" xfId="9222" xr:uid="{8C1DDD37-2717-4A72-A633-A051A5853652}"/>
    <cellStyle name="Input 2 2 2 11 2" xfId="18211" xr:uid="{EDF5A791-6B18-4748-8DA4-D0D1E7012DD1}"/>
    <cellStyle name="Input 2 2 2 11 2 2" xfId="34256" xr:uid="{3A3E1438-DBE3-402A-9518-648D80E82497}"/>
    <cellStyle name="Input 2 2 2 11 3" xfId="33991" xr:uid="{4C7ECBD9-B504-4CFB-983D-23E70DCD604F}"/>
    <cellStyle name="Input 2 2 2 12" xfId="12290" xr:uid="{F1E69B71-CC4D-40C8-800D-B2EB9E4FE06A}"/>
    <cellStyle name="Input 2 2 2 12 2" xfId="21279" xr:uid="{FF1278CE-1A44-40BB-AD61-9B8CEECB95DA}"/>
    <cellStyle name="Input 2 2 2 12 2 2" xfId="31839" xr:uid="{133A7034-D89B-4F65-A7DC-248204A8B9F6}"/>
    <cellStyle name="Input 2 2 2 12 3" xfId="30722" xr:uid="{4C56A093-748F-410D-BA1F-8FFB202EB4E9}"/>
    <cellStyle name="Input 2 2 2 13" xfId="2357" xr:uid="{DA885D83-90AF-4B5B-AF81-F0F8A3F6C732}"/>
    <cellStyle name="Input 2 2 2 13 2" xfId="24392" xr:uid="{D25DC275-0EB2-4781-9528-AEE4ABE7E7CD}"/>
    <cellStyle name="Input 2 2 2 14" xfId="13266" xr:uid="{AD62ECDF-4E8D-467A-B970-333AFBC5506D}"/>
    <cellStyle name="Input 2 2 2 14 2" xfId="38973" xr:uid="{9C8D2C05-C8FD-4504-B5E2-C66EC4B0E2C4}"/>
    <cellStyle name="Input 2 2 2 15" xfId="37284" xr:uid="{AD17101C-42F7-4A08-A3E8-3887221362E7}"/>
    <cellStyle name="Input 2 2 2 16" xfId="46047" xr:uid="{64701831-FC1F-462F-9917-CF3BBE4A0E68}"/>
    <cellStyle name="Input 2 2 2 2" xfId="483" xr:uid="{99E80E1A-C181-4B0C-BE6C-FDA0E13A6219}"/>
    <cellStyle name="Input 2 2 2 2 10" xfId="9347" xr:uid="{6ECA9352-44FA-4627-A3FD-798DDEB42A48}"/>
    <cellStyle name="Input 2 2 2 2 10 2" xfId="18336" xr:uid="{20B5CC94-2194-4427-B4C9-B76BFF9A128A}"/>
    <cellStyle name="Input 2 2 2 2 10 2 2" xfId="23207" xr:uid="{C326E1B5-6142-40A0-BCE2-AB9FCB56E040}"/>
    <cellStyle name="Input 2 2 2 2 10 3" xfId="42160" xr:uid="{AE258EF6-5CC5-476D-9886-AC796D66B655}"/>
    <cellStyle name="Input 2 2 2 2 11" xfId="12266" xr:uid="{15FC4ED6-5D68-4DA7-BEFC-056B5470E70F}"/>
    <cellStyle name="Input 2 2 2 2 11 2" xfId="21255" xr:uid="{0D91BF7E-4EE9-4717-A17B-42DF140554BB}"/>
    <cellStyle name="Input 2 2 2 2 11 2 2" xfId="25302" xr:uid="{A0845EA3-88EB-4000-8AD2-3ECD42BF6645}"/>
    <cellStyle name="Input 2 2 2 2 11 3" xfId="26786" xr:uid="{E1F99BA9-54BF-4F6C-97D0-F7C564938702}"/>
    <cellStyle name="Input 2 2 2 2 12" xfId="2489" xr:uid="{40E5DE0F-FDD9-4EC5-9361-2574F3FA1D51}"/>
    <cellStyle name="Input 2 2 2 2 12 2" xfId="41533" xr:uid="{A59AC7E0-530C-4CD7-A5A3-06FC6DB04B50}"/>
    <cellStyle name="Input 2 2 2 2 13" xfId="13398" xr:uid="{7E441990-2F47-4ABF-B335-0607BB22F950}"/>
    <cellStyle name="Input 2 2 2 2 13 2" xfId="43504" xr:uid="{CCA5B162-605C-4E96-84D2-4AA8602FB8A1}"/>
    <cellStyle name="Input 2 2 2 2 14" xfId="29231" xr:uid="{3ECD3B00-0030-4A4C-A8C6-CE87AE20C03D}"/>
    <cellStyle name="Input 2 2 2 2 15" xfId="49538" xr:uid="{0A2203C8-99AC-4B8A-AF44-33A6FDC50E26}"/>
    <cellStyle name="Input 2 2 2 2 2" xfId="832" xr:uid="{D5D6A26C-8E50-4222-95F1-025BD334A5D0}"/>
    <cellStyle name="Input 2 2 2 2 2 2" xfId="5201" xr:uid="{9AFDEBB5-46FE-4343-8C98-302C255B177A}"/>
    <cellStyle name="Input 2 2 2 2 2 2 2" xfId="7787" xr:uid="{84A43E42-7D54-41B3-85CC-17BA2B7E9725}"/>
    <cellStyle name="Input 2 2 2 2 2 2 2 2" xfId="16776" xr:uid="{5EDBDCE0-D3F1-4213-8ADE-6FEB85129A5B}"/>
    <cellStyle name="Input 2 2 2 2 2 2 2 2 2" xfId="26884" xr:uid="{50FBFBBE-40F3-40FB-820B-6AAE863D6649}"/>
    <cellStyle name="Input 2 2 2 2 2 2 2 3" xfId="35914" xr:uid="{717FBCAF-02B8-4E15-BFB5-BED4AA7708B6}"/>
    <cellStyle name="Input 2 2 2 2 2 2 3" xfId="10424" xr:uid="{65F73B49-4A58-4254-9027-9E58F950DDB5}"/>
    <cellStyle name="Input 2 2 2 2 2 2 3 2" xfId="19413" xr:uid="{2A39E53F-2DA9-4DE6-A452-7B001EF7E70A}"/>
    <cellStyle name="Input 2 2 2 2 2 2 3 2 2" xfId="43090" xr:uid="{A8745B60-6712-4EAA-A2E6-52713719E529}"/>
    <cellStyle name="Input 2 2 2 2 2 2 3 3" xfId="37773" xr:uid="{11B1BC1F-2C87-48A6-93EF-64066E69AD00}"/>
    <cellStyle name="Input 2 2 2 2 2 2 4" xfId="14190" xr:uid="{BD22BF2A-7216-4DB9-B26C-4B6FD74BA3FB}"/>
    <cellStyle name="Input 2 2 2 2 2 2 4 2" xfId="35545" xr:uid="{9176DD35-4903-4B4D-98C6-C46A372E773E}"/>
    <cellStyle name="Input 2 2 2 2 2 2 5" xfId="24487" xr:uid="{52E685EA-1A34-4802-862D-748D80D22ADC}"/>
    <cellStyle name="Input 2 2 2 2 2 3" xfId="3269" xr:uid="{11591623-4A1E-489C-8F62-FEE55893B3D4}"/>
    <cellStyle name="Input 2 2 2 2 2 3 2" xfId="39281" xr:uid="{FC175F4F-078C-40D1-B0DC-D25BF5EDDC64}"/>
    <cellStyle name="Input 2 2 2 2 2 4" xfId="25443" xr:uid="{38161B85-6A1D-40A7-9D81-89E960D5BD85}"/>
    <cellStyle name="Input 2 2 2 2 2 5" xfId="56320" xr:uid="{29B9661A-5B09-4A1F-9265-9458C800B06A}"/>
    <cellStyle name="Input 2 2 2 2 3" xfId="1177" xr:uid="{839CA2A0-95B6-415E-BE86-573AF73F5FCC}"/>
    <cellStyle name="Input 2 2 2 2 3 2" xfId="5522" xr:uid="{074C2C1A-A6C5-4399-95F6-65973F758AFD}"/>
    <cellStyle name="Input 2 2 2 2 3 2 2" xfId="8108" xr:uid="{56E7C803-623A-4F60-83BB-5FB9C1779A7D}"/>
    <cellStyle name="Input 2 2 2 2 3 2 2 2" xfId="17097" xr:uid="{A01F5048-EC01-4734-A5DC-6B364D3BF327}"/>
    <cellStyle name="Input 2 2 2 2 3 2 2 2 2" xfId="22775" xr:uid="{E4CB585D-6764-43F4-9684-030ED2759832}"/>
    <cellStyle name="Input 2 2 2 2 3 2 2 3" xfId="27855" xr:uid="{B155A736-7E66-44D4-98B9-2FF257208A22}"/>
    <cellStyle name="Input 2 2 2 2 3 2 3" xfId="10745" xr:uid="{2686860C-5B32-43DB-9CE4-B6E8E5AC1E5B}"/>
    <cellStyle name="Input 2 2 2 2 3 2 3 2" xfId="19734" xr:uid="{9C3CBA4D-14AB-4563-9339-61F51FF60742}"/>
    <cellStyle name="Input 2 2 2 2 3 2 3 2 2" xfId="30060" xr:uid="{790D4D2B-DDF6-412B-B5AC-B294D857D1D4}"/>
    <cellStyle name="Input 2 2 2 2 3 2 3 3" xfId="34662" xr:uid="{976FD52B-6D4D-46A6-A021-052EF4E71AF8}"/>
    <cellStyle name="Input 2 2 2 2 3 2 4" xfId="14511" xr:uid="{461035CD-D70C-4CEC-84C4-C801701688A9}"/>
    <cellStyle name="Input 2 2 2 2 3 2 4 2" xfId="24137" xr:uid="{A35C5A69-F607-4D9B-AE11-D913C9D63A82}"/>
    <cellStyle name="Input 2 2 2 2 3 2 5" xfId="27971" xr:uid="{4D1B4422-106D-449C-ABEC-BCC340FC76E8}"/>
    <cellStyle name="Input 2 2 2 2 3 3" xfId="3614" xr:uid="{A02CBCD0-3B76-486B-927E-3E849342D660}"/>
    <cellStyle name="Input 2 2 2 2 3 3 2" xfId="43399" xr:uid="{D0D982BE-0DC4-4A3A-9EEF-651834B1178D}"/>
    <cellStyle name="Input 2 2 2 2 3 4" xfId="35827" xr:uid="{BC965A44-566D-4552-8061-C1400CA9AA34}"/>
    <cellStyle name="Input 2 2 2 2 4" xfId="1521" xr:uid="{D59405B6-E407-4620-836C-6F894E71AEEC}"/>
    <cellStyle name="Input 2 2 2 2 4 2" xfId="5866" xr:uid="{9DAD4EF8-C455-4423-9EBA-975A7A5441D1}"/>
    <cellStyle name="Input 2 2 2 2 4 2 2" xfId="8452" xr:uid="{4827AA3A-FF77-4C1A-AC8D-7AFBB0AB323F}"/>
    <cellStyle name="Input 2 2 2 2 4 2 2 2" xfId="17441" xr:uid="{0CA72042-9A80-4D5D-8917-A74F4BA683DC}"/>
    <cellStyle name="Input 2 2 2 2 4 2 2 2 2" xfId="42596" xr:uid="{8AC28271-DEB5-4B04-AF14-F67997BDD54D}"/>
    <cellStyle name="Input 2 2 2 2 4 2 2 3" xfId="22768" xr:uid="{2955143F-7B76-4196-8330-F7F49126697F}"/>
    <cellStyle name="Input 2 2 2 2 4 2 3" xfId="11089" xr:uid="{2A0592CE-4DFC-4D50-A92A-962005C7F800}"/>
    <cellStyle name="Input 2 2 2 2 4 2 3 2" xfId="20078" xr:uid="{75C78575-A383-490F-9AB6-5C5F82CCFC9E}"/>
    <cellStyle name="Input 2 2 2 2 4 2 3 2 2" xfId="38599" xr:uid="{42E8EE4D-C6A5-45B3-A21C-BAED240C83CA}"/>
    <cellStyle name="Input 2 2 2 2 4 2 3 3" xfId="34641" xr:uid="{4F43458E-DE90-4B80-AF1D-6BB1AF1D3F60}"/>
    <cellStyle name="Input 2 2 2 2 4 2 4" xfId="14855" xr:uid="{9B959E1C-3CBA-4346-B83C-5A9967B1389D}"/>
    <cellStyle name="Input 2 2 2 2 4 2 4 2" xfId="36042" xr:uid="{76E86366-4D67-4C13-BBFD-2D31AB347C89}"/>
    <cellStyle name="Input 2 2 2 2 4 2 5" xfId="23155" xr:uid="{6417BF50-406A-4319-8296-255C417756F6}"/>
    <cellStyle name="Input 2 2 2 2 4 3" xfId="3958" xr:uid="{D331BF41-A92F-4685-9719-09CAF94E71EF}"/>
    <cellStyle name="Input 2 2 2 2 4 3 2" xfId="35816" xr:uid="{151498C8-7F04-4FE6-9E6C-6D30378938EB}"/>
    <cellStyle name="Input 2 2 2 2 4 4" xfId="30656" xr:uid="{D4B5B972-B2A7-4530-BBD5-A26EE6CD7DE3}"/>
    <cellStyle name="Input 2 2 2 2 5" xfId="1912" xr:uid="{511ECDC4-3A34-4FA8-8B81-D97F3D2D6906}"/>
    <cellStyle name="Input 2 2 2 2 5 2" xfId="6228" xr:uid="{AF75A6B8-EC75-4F32-8404-2EFDF7BB871C}"/>
    <cellStyle name="Input 2 2 2 2 5 2 2" xfId="8814" xr:uid="{D4A294C5-963F-4AB9-8E83-705F31558605}"/>
    <cellStyle name="Input 2 2 2 2 5 2 2 2" xfId="17803" xr:uid="{A9D81AA1-2BB8-4D92-AA8C-97435FA819AB}"/>
    <cellStyle name="Input 2 2 2 2 5 2 2 2 2" xfId="37903" xr:uid="{774F14A9-354E-41AD-9219-6A0B2AD385C4}"/>
    <cellStyle name="Input 2 2 2 2 5 2 2 3" xfId="36821" xr:uid="{8E2C8173-665B-4B80-AB4F-E62D31DCE5E3}"/>
    <cellStyle name="Input 2 2 2 2 5 2 3" xfId="11451" xr:uid="{8E20A5F5-1E28-485F-B782-6171AC58EDB3}"/>
    <cellStyle name="Input 2 2 2 2 5 2 3 2" xfId="20440" xr:uid="{E4AF9EF1-C1D4-4905-8A7A-4EE04E277870}"/>
    <cellStyle name="Input 2 2 2 2 5 2 3 2 2" xfId="34257" xr:uid="{AC816AE6-15F6-4D64-BE8B-B90D2835AB8A}"/>
    <cellStyle name="Input 2 2 2 2 5 2 3 3" xfId="41673" xr:uid="{89C2BA98-7040-4F6F-B3DF-5C369A47BF41}"/>
    <cellStyle name="Input 2 2 2 2 5 2 4" xfId="15217" xr:uid="{38F1CA7F-09FD-4BE5-AEE9-2A921352DBBA}"/>
    <cellStyle name="Input 2 2 2 2 5 2 4 2" xfId="24323" xr:uid="{A9510507-4751-4CE1-81ED-2042C4E518A3}"/>
    <cellStyle name="Input 2 2 2 2 5 2 5" xfId="29139" xr:uid="{CC4F1723-EACC-4EB6-92E2-8B6FF6EAE94D}"/>
    <cellStyle name="Input 2 2 2 2 5 3" xfId="4349" xr:uid="{070E35E6-F6F9-40FB-8DE9-90C2AAA7AB8A}"/>
    <cellStyle name="Input 2 2 2 2 5 3 2" xfId="33533" xr:uid="{CFACD410-0BB5-427F-BD6D-A48C6FA314A0}"/>
    <cellStyle name="Input 2 2 2 2 5 4" xfId="42192" xr:uid="{24DE696E-9DE0-4E88-8835-0737E404A709}"/>
    <cellStyle name="Input 2 2 2 2 6" xfId="2140" xr:uid="{EC568199-E8DD-47D2-B907-8146E159893A}"/>
    <cellStyle name="Input 2 2 2 2 6 2" xfId="6441" xr:uid="{F7DCDDE3-CF89-4CF6-8083-FC9052898206}"/>
    <cellStyle name="Input 2 2 2 2 6 2 2" xfId="9027" xr:uid="{2EC350F2-7783-44AD-AE21-CE807612AB2C}"/>
    <cellStyle name="Input 2 2 2 2 6 2 2 2" xfId="18016" xr:uid="{219897B4-22A4-4A19-BC2E-E7FBA04E990F}"/>
    <cellStyle name="Input 2 2 2 2 6 2 2 2 2" xfId="31958" xr:uid="{73430507-9AE7-4D21-9BE8-0A0AF0DA3D8B}"/>
    <cellStyle name="Input 2 2 2 2 6 2 2 3" xfId="31370" xr:uid="{950EE5C4-22ED-453F-B815-B525BDD55282}"/>
    <cellStyle name="Input 2 2 2 2 6 2 3" xfId="11664" xr:uid="{77C05EB3-1DFA-4613-8176-279F00B0646A}"/>
    <cellStyle name="Input 2 2 2 2 6 2 3 2" xfId="20653" xr:uid="{931564DD-711D-4FA8-BD49-61AB55C7112D}"/>
    <cellStyle name="Input 2 2 2 2 6 2 3 2 2" xfId="22892" xr:uid="{B0AF51B9-12E2-4136-9CFD-6E38E7B4CF8E}"/>
    <cellStyle name="Input 2 2 2 2 6 2 3 3" xfId="40072" xr:uid="{BF424E12-8898-4791-A62F-BFC6ACE2BAA1}"/>
    <cellStyle name="Input 2 2 2 2 6 2 4" xfId="15430" xr:uid="{F2CD13B2-C1E5-4BEE-A2EC-8F0ED3E268BD}"/>
    <cellStyle name="Input 2 2 2 2 6 2 4 2" xfId="36856" xr:uid="{751ED9FD-31C7-4D00-813F-D92607D8331F}"/>
    <cellStyle name="Input 2 2 2 2 6 2 5" xfId="41562" xr:uid="{4C5BF807-82AC-4D04-82E7-8F7AEAA023D9}"/>
    <cellStyle name="Input 2 2 2 2 6 3" xfId="4577" xr:uid="{4ABD10FD-1AD1-4F91-BAD5-006356761100}"/>
    <cellStyle name="Input 2 2 2 2 6 3 2" xfId="31872" xr:uid="{5CF63BD2-5933-426B-BF9E-29A940867D89}"/>
    <cellStyle name="Input 2 2 2 2 6 4" xfId="24964" xr:uid="{75AB8ECC-C6F1-45F0-862A-34050A216735}"/>
    <cellStyle name="Input 2 2 2 2 7" xfId="2950" xr:uid="{4496D53C-ADB6-4618-8E4E-B92C63F620A6}"/>
    <cellStyle name="Input 2 2 2 2 7 2" xfId="7100" xr:uid="{83A8133A-1AE2-4A20-B916-D4B3FD758628}"/>
    <cellStyle name="Input 2 2 2 2 7 2 2" xfId="12226" xr:uid="{D3512B77-5C8A-4293-8033-3A426CCE3A0E}"/>
    <cellStyle name="Input 2 2 2 2 7 2 2 2" xfId="21215" xr:uid="{5F6473AC-3EF5-477F-ACAF-C36B1822A926}"/>
    <cellStyle name="Input 2 2 2 2 7 2 2 2 2" xfId="29014" xr:uid="{881F32AD-8522-4AA5-854E-87619B9C12E8}"/>
    <cellStyle name="Input 2 2 2 2 7 2 2 3" xfId="28379" xr:uid="{2A02EAF5-0BF4-4C14-9768-DCB6682CEAE1}"/>
    <cellStyle name="Input 2 2 2 2 7 2 3" xfId="13017" xr:uid="{2947D1EA-8F39-422A-84EA-6330E7DEFBB9}"/>
    <cellStyle name="Input 2 2 2 2 7 2 3 2" xfId="22006" xr:uid="{3FFFAF72-2869-4787-B389-8AB9D2A1EE64}"/>
    <cellStyle name="Input 2 2 2 2 7 2 3 2 2" xfId="33893" xr:uid="{FA9DFCE3-72D8-4C33-82BC-F8044E7873B4}"/>
    <cellStyle name="Input 2 2 2 2 7 2 3 3" xfId="23489" xr:uid="{D2024BD0-66CB-4E8F-90FB-9D7D2C8782FD}"/>
    <cellStyle name="Input 2 2 2 2 7 2 4" xfId="16089" xr:uid="{7EA5548A-1623-441E-ACAE-FB8A7D7853E5}"/>
    <cellStyle name="Input 2 2 2 2 7 2 4 2" xfId="27552" xr:uid="{700962C6-E52A-41B5-8358-538B8817059F}"/>
    <cellStyle name="Input 2 2 2 2 7 2 5" xfId="29035" xr:uid="{74E9DA06-8637-4E77-9A1F-5573017BC602}"/>
    <cellStyle name="Input 2 2 2 2 7 3" xfId="9663" xr:uid="{15B7E43F-FBB2-47A8-B689-A62F8AA8750E}"/>
    <cellStyle name="Input 2 2 2 2 7 3 2" xfId="18652" xr:uid="{CBDD6D31-931A-4536-8BB0-312EFE7F0003}"/>
    <cellStyle name="Input 2 2 2 2 7 3 2 2" xfId="29909" xr:uid="{0FFB317E-BC21-4157-9D31-AB11989A64B5}"/>
    <cellStyle name="Input 2 2 2 2 7 3 3" xfId="30871" xr:uid="{D698B2DC-7CFA-4108-A332-C16EB51DD27F}"/>
    <cellStyle name="Input 2 2 2 2 7 4" xfId="33728" xr:uid="{10C1BCDA-5291-4DF3-8ADC-4338BC71427C}"/>
    <cellStyle name="Input 2 2 2 2 8" xfId="4877" xr:uid="{B1FB44AF-52E9-4C37-8CF5-A4CA88F78975}"/>
    <cellStyle name="Input 2 2 2 2 8 2" xfId="7463" xr:uid="{8EE8A57D-B6F5-4AD3-B1D6-ED59F0F74E07}"/>
    <cellStyle name="Input 2 2 2 2 8 2 2" xfId="16452" xr:uid="{37C59F68-2A1E-4168-A933-23A488DF6615}"/>
    <cellStyle name="Input 2 2 2 2 8 2 2 2" xfId="23842" xr:uid="{5FBE7A88-B558-4C10-B370-D0720B3A56A9}"/>
    <cellStyle name="Input 2 2 2 2 8 2 3" xfId="26193" xr:uid="{B890DAC5-A05B-4406-8740-E21C4E325A1A}"/>
    <cellStyle name="Input 2 2 2 2 8 3" xfId="10100" xr:uid="{C164FDCF-49C2-4B91-8E12-2BC6D8A5767A}"/>
    <cellStyle name="Input 2 2 2 2 8 3 2" xfId="19089" xr:uid="{86F7DC0C-3A94-4059-B3D6-BA80AAC41B20}"/>
    <cellStyle name="Input 2 2 2 2 8 3 2 2" xfId="38995" xr:uid="{A1AD7EE8-6D10-405D-823C-2DAB3B4CF29D}"/>
    <cellStyle name="Input 2 2 2 2 8 3 3" xfId="37769" xr:uid="{D11B54C7-4866-4057-AF5D-97740C3FE8FA}"/>
    <cellStyle name="Input 2 2 2 2 8 4" xfId="13866" xr:uid="{3FE7FF1C-1F1A-483A-881B-EC4C12DC22EA}"/>
    <cellStyle name="Input 2 2 2 2 8 4 2" xfId="30821" xr:uid="{7BC3BB15-5487-4572-8CFF-BFC7850C0B59}"/>
    <cellStyle name="Input 2 2 2 2 8 5" xfId="38777" xr:uid="{3508FBEF-95C6-4099-B9E9-4141E9B31FC9}"/>
    <cellStyle name="Input 2 2 2 2 9" xfId="6785" xr:uid="{2671F64A-D570-4CEF-86D0-5FDECB5A8868}"/>
    <cellStyle name="Input 2 2 2 2 9 2" xfId="11984" xr:uid="{13E39453-C8BE-4936-8E13-1F51D427BCB3}"/>
    <cellStyle name="Input 2 2 2 2 9 2 2" xfId="20973" xr:uid="{239B3617-98C6-4915-AADD-0243B5BA2AE5}"/>
    <cellStyle name="Input 2 2 2 2 9 2 2 2" xfId="25309" xr:uid="{A6798782-96EA-4327-9C2B-C8440661E8BD}"/>
    <cellStyle name="Input 2 2 2 2 9 2 3" xfId="22470" xr:uid="{7CFFB371-DF47-46F5-A64E-B0FAE8479D0D}"/>
    <cellStyle name="Input 2 2 2 2 9 3" xfId="15774" xr:uid="{06970064-73A0-4193-BCBD-9BED12CD9391}"/>
    <cellStyle name="Input 2 2 2 2 9 3 2" xfId="37163" xr:uid="{EBB6370E-DFF9-469D-AEE0-F3255438E528}"/>
    <cellStyle name="Input 2 2 2 2 9 4" xfId="34891" xr:uid="{6D707AF6-43A5-472A-B2FE-F7A43F77376C}"/>
    <cellStyle name="Input 2 2 2 3" xfId="700" xr:uid="{F626B322-B81A-490C-97F8-70A9FD5BFB53}"/>
    <cellStyle name="Input 2 2 2 3 2" xfId="5076" xr:uid="{86C4F94C-A9EA-43C6-AB7A-EE83056B5753}"/>
    <cellStyle name="Input 2 2 2 3 2 2" xfId="7662" xr:uid="{CA8B4688-962C-4B82-BAD0-20668C649A30}"/>
    <cellStyle name="Input 2 2 2 3 2 2 2" xfId="16651" xr:uid="{D381A77F-6388-425A-8F60-E552BB2078FC}"/>
    <cellStyle name="Input 2 2 2 3 2 2 2 2" xfId="31238" xr:uid="{BD9D5369-90B3-481B-973C-2932505DFF81}"/>
    <cellStyle name="Input 2 2 2 3 2 2 3" xfId="26268" xr:uid="{B507EA06-1FCE-416D-A638-E69292718CAB}"/>
    <cellStyle name="Input 2 2 2 3 2 3" xfId="10299" xr:uid="{2F3AC01C-82CA-4528-96D5-4F634E3050C0}"/>
    <cellStyle name="Input 2 2 2 3 2 3 2" xfId="19288" xr:uid="{0B17C241-6F70-4659-92C3-BA4AD18A8419}"/>
    <cellStyle name="Input 2 2 2 3 2 3 2 2" xfId="27281" xr:uid="{B8CB0AE7-AF30-4481-BCB0-BE65EE08CF59}"/>
    <cellStyle name="Input 2 2 2 3 2 3 3" xfId="26463" xr:uid="{1933B17C-8349-4D86-93E8-0AE3DE3A5BD1}"/>
    <cellStyle name="Input 2 2 2 3 2 4" xfId="14065" xr:uid="{FDC24783-F537-48F7-B618-4BB5F48704ED}"/>
    <cellStyle name="Input 2 2 2 3 2 4 2" xfId="43060" xr:uid="{8BF29938-2455-4361-A17D-514A891C4B02}"/>
    <cellStyle name="Input 2 2 2 3 2 5" xfId="40973" xr:uid="{E750AF18-6FBA-4505-B7A9-0632C1351883}"/>
    <cellStyle name="Input 2 2 2 3 2 6" xfId="58065" xr:uid="{906CFC0C-A092-4E87-98AE-ABE373BE9A03}"/>
    <cellStyle name="Input 2 2 2 3 3" xfId="3137" xr:uid="{0BE885FE-0ACD-44DC-924D-2ADE4B062563}"/>
    <cellStyle name="Input 2 2 2 3 3 2" xfId="37268" xr:uid="{D9AE5227-B3DF-4C7B-88E4-E790BD4668DC}"/>
    <cellStyle name="Input 2 2 2 3 4" xfId="36798" xr:uid="{083E6730-4918-42F3-BC3D-6EE5709F522D}"/>
    <cellStyle name="Input 2 2 2 3 5" xfId="51283" xr:uid="{8D31E3CC-A9DB-4B7E-9558-F64B8B509FFD}"/>
    <cellStyle name="Input 2 2 2 4" xfId="1045" xr:uid="{13C2D318-C7D9-4490-8041-DBBA0E6D8B77}"/>
    <cellStyle name="Input 2 2 2 4 2" xfId="5397" xr:uid="{B502BC97-351E-4737-B515-ADD5614F77BE}"/>
    <cellStyle name="Input 2 2 2 4 2 2" xfId="7983" xr:uid="{22A29187-8E0C-455F-9E62-E9AD097D64D6}"/>
    <cellStyle name="Input 2 2 2 4 2 2 2" xfId="16972" xr:uid="{63F8C209-0A11-42BD-AA2B-6CA61969489D}"/>
    <cellStyle name="Input 2 2 2 4 2 2 2 2" xfId="36378" xr:uid="{A8D0F886-1A7F-4EBA-A331-AE132EC294C5}"/>
    <cellStyle name="Input 2 2 2 4 2 2 3" xfId="24662" xr:uid="{5F4E6263-073B-44C9-8615-3C5F5483DACD}"/>
    <cellStyle name="Input 2 2 2 4 2 3" xfId="10620" xr:uid="{4AECB2ED-5CB3-4EAF-80C4-0C130721FBF2}"/>
    <cellStyle name="Input 2 2 2 4 2 3 2" xfId="19609" xr:uid="{AE4216DC-DF9D-45BC-A0DF-7B6FDD37FE21}"/>
    <cellStyle name="Input 2 2 2 4 2 3 2 2" xfId="33889" xr:uid="{E6CB7DEE-46B5-48BB-ACB3-2951748B53BB}"/>
    <cellStyle name="Input 2 2 2 4 2 3 3" xfId="43964" xr:uid="{3462671E-A127-4913-B3DF-D736D757FC1A}"/>
    <cellStyle name="Input 2 2 2 4 2 4" xfId="14386" xr:uid="{8948C8DE-6A26-439F-874F-1C3723DCA592}"/>
    <cellStyle name="Input 2 2 2 4 2 4 2" xfId="42687" xr:uid="{20E1F848-2BB3-4C7E-BE74-41608B72AF48}"/>
    <cellStyle name="Input 2 2 2 4 2 5" xfId="35246" xr:uid="{D3BB7FD1-C13A-40A1-81B5-800C66FC8052}"/>
    <cellStyle name="Input 2 2 2 4 2 6" xfId="54465" xr:uid="{5DC06550-3C0B-40BA-A66E-ED42E37F5C5D}"/>
    <cellStyle name="Input 2 2 2 4 3" xfId="3482" xr:uid="{3186DFE9-30FD-4500-B595-79A38C592128}"/>
    <cellStyle name="Input 2 2 2 4 3 2" xfId="39849" xr:uid="{7CA2B779-1980-41E4-B9BB-B032E2219845}"/>
    <cellStyle name="Input 2 2 2 4 4" xfId="38548" xr:uid="{56CC2F77-C1FD-4007-B87B-A17EF0E9F4FA}"/>
    <cellStyle name="Input 2 2 2 4 5" xfId="47655" xr:uid="{36B87FB9-A8AD-438C-8C8E-D5FC1D1FE7FD}"/>
    <cellStyle name="Input 2 2 2 5" xfId="1389" xr:uid="{15C2FCD8-FA2F-41D2-AFD9-F352D54F8F80}"/>
    <cellStyle name="Input 2 2 2 5 2" xfId="5734" xr:uid="{B371D1D6-FD2D-4604-B6DA-AD07AE642E1B}"/>
    <cellStyle name="Input 2 2 2 5 2 2" xfId="8320" xr:uid="{34795376-3BF2-442E-855B-010CB759ED53}"/>
    <cellStyle name="Input 2 2 2 5 2 2 2" xfId="17309" xr:uid="{CA14F7CE-232D-4256-BBFC-9B522A1F0744}"/>
    <cellStyle name="Input 2 2 2 5 2 2 2 2" xfId="23148" xr:uid="{EB1BBD49-3E44-486D-8E21-C2D1C3152A9D}"/>
    <cellStyle name="Input 2 2 2 5 2 2 3" xfId="30208" xr:uid="{B4046951-50C0-4133-8A38-355593D6A15F}"/>
    <cellStyle name="Input 2 2 2 5 2 3" xfId="10957" xr:uid="{555A19B4-93A2-4D10-A944-4704DCF07703}"/>
    <cellStyle name="Input 2 2 2 5 2 3 2" xfId="19946" xr:uid="{9B936ACE-56B4-44D4-8C98-6E24A51EAA39}"/>
    <cellStyle name="Input 2 2 2 5 2 3 2 2" xfId="36673" xr:uid="{0629EB82-36D3-45B5-8020-17C2A8411537}"/>
    <cellStyle name="Input 2 2 2 5 2 3 3" xfId="34686" xr:uid="{C4F1478D-B68D-477C-B7D6-76A62D0261FB}"/>
    <cellStyle name="Input 2 2 2 5 2 4" xfId="14723" xr:uid="{A45C531B-FC7E-42E9-B2EE-34C5AC030DFF}"/>
    <cellStyle name="Input 2 2 2 5 2 4 2" xfId="36139" xr:uid="{AB9A0C0F-F393-4944-A5DB-786B2A8CAA5C}"/>
    <cellStyle name="Input 2 2 2 5 2 5" xfId="39649" xr:uid="{268CF8F2-436F-48DA-9E22-3ECAB3EB7ED0}"/>
    <cellStyle name="Input 2 2 2 5 3" xfId="3826" xr:uid="{A5337260-ED7C-484A-A4E5-56B79708D779}"/>
    <cellStyle name="Input 2 2 2 5 3 2" xfId="41400" xr:uid="{F34FCC20-F213-41B5-B863-3C05BBDD8A0F}"/>
    <cellStyle name="Input 2 2 2 5 4" xfId="37741" xr:uid="{AB8A7E77-98B5-47F2-8E34-BB1BE948E224}"/>
    <cellStyle name="Input 2 2 2 5 5" xfId="52915" xr:uid="{D0FF96A5-ED2F-4E24-A632-769219369313}"/>
    <cellStyle name="Input 2 2 2 6" xfId="1662" xr:uid="{C37694D6-FC00-420A-8ECF-71D901109B08}"/>
    <cellStyle name="Input 2 2 2 6 2" xfId="5990" xr:uid="{BC05FE32-3F74-4FF2-87AA-1C26719624CE}"/>
    <cellStyle name="Input 2 2 2 6 2 2" xfId="8576" xr:uid="{D839C728-550E-4188-833D-F439C3490940}"/>
    <cellStyle name="Input 2 2 2 6 2 2 2" xfId="17565" xr:uid="{61967A05-D741-469E-89C8-DD29AE2CBF3F}"/>
    <cellStyle name="Input 2 2 2 6 2 2 2 2" xfId="42091" xr:uid="{33147F08-D42E-42E5-96CC-D0F9187950EE}"/>
    <cellStyle name="Input 2 2 2 6 2 2 3" xfId="27906" xr:uid="{8EEDE40D-3CB3-4A1E-A08D-2DDD5A808C36}"/>
    <cellStyle name="Input 2 2 2 6 2 3" xfId="11213" xr:uid="{C11F31CF-39B8-4D16-A536-61313D257237}"/>
    <cellStyle name="Input 2 2 2 6 2 3 2" xfId="20202" xr:uid="{308B81D6-9152-48B0-9F84-B0329E9F527A}"/>
    <cellStyle name="Input 2 2 2 6 2 3 2 2" xfId="36438" xr:uid="{8D544803-CDD9-4D7B-BB77-71D230D2BDA9}"/>
    <cellStyle name="Input 2 2 2 6 2 3 3" xfId="34655" xr:uid="{FDE1E27A-EF41-463E-B015-B683793C07F5}"/>
    <cellStyle name="Input 2 2 2 6 2 4" xfId="14979" xr:uid="{9EE4F4AA-74C1-4CDE-B0ED-4DCD6BD75FE8}"/>
    <cellStyle name="Input 2 2 2 6 2 4 2" xfId="32618" xr:uid="{47F76711-2299-4B5E-98B5-E691131E66D3}"/>
    <cellStyle name="Input 2 2 2 6 2 5" xfId="38635" xr:uid="{11B32E11-E6C8-4890-83B3-B526D03447C9}"/>
    <cellStyle name="Input 2 2 2 6 3" xfId="4099" xr:uid="{45E3151A-B30C-46E9-800A-E12E983B2342}"/>
    <cellStyle name="Input 2 2 2 6 3 2" xfId="23834" xr:uid="{D64048D2-1EA8-413E-8442-0F79F1D9F840}"/>
    <cellStyle name="Input 2 2 2 6 4" xfId="36477" xr:uid="{7F87269E-DDC5-4B80-8CAF-CB060FE70790}"/>
    <cellStyle name="Input 2 2 2 7" xfId="2008" xr:uid="{ED91D81B-DB7C-4E87-A427-59A6B54023B8}"/>
    <cellStyle name="Input 2 2 2 7 2" xfId="6316" xr:uid="{3BD3E50C-F063-4DCD-A6D8-AE158D81944E}"/>
    <cellStyle name="Input 2 2 2 7 2 2" xfId="8902" xr:uid="{23D49391-7E55-4A43-ABBA-AFAA7E75280B}"/>
    <cellStyle name="Input 2 2 2 7 2 2 2" xfId="17891" xr:uid="{92014991-3EAD-4AED-AF9C-72A189E09289}"/>
    <cellStyle name="Input 2 2 2 7 2 2 2 2" xfId="30376" xr:uid="{481B5DF9-B673-4142-9A40-DA70F1D2624D}"/>
    <cellStyle name="Input 2 2 2 7 2 2 3" xfId="33974" xr:uid="{BD05569E-D559-40BA-9F8A-B7A103DEF35E}"/>
    <cellStyle name="Input 2 2 2 7 2 3" xfId="11539" xr:uid="{3008023A-C196-4BF5-98BA-28881E25811F}"/>
    <cellStyle name="Input 2 2 2 7 2 3 2" xfId="20528" xr:uid="{697F6EC5-7E7A-4577-8952-C3C2390E953A}"/>
    <cellStyle name="Input 2 2 2 7 2 3 2 2" xfId="42372" xr:uid="{81F9E87C-2D32-4C6C-9CA6-7455F95AD752}"/>
    <cellStyle name="Input 2 2 2 7 2 3 3" xfId="34711" xr:uid="{49B06B84-5008-44C4-B26F-DF1FEEBAC557}"/>
    <cellStyle name="Input 2 2 2 7 2 4" xfId="15305" xr:uid="{93F73890-D641-456F-AB09-E81EBC037384}"/>
    <cellStyle name="Input 2 2 2 7 2 4 2" xfId="40883" xr:uid="{982406D0-85EA-406A-9440-B0F5E8402521}"/>
    <cellStyle name="Input 2 2 2 7 2 5" xfId="36752" xr:uid="{1D6F5A9E-33FB-461F-BC24-1DB50F5D77B5}"/>
    <cellStyle name="Input 2 2 2 7 3" xfId="4445" xr:uid="{E5B312B2-2D10-4D05-BDED-009B712EB4AF}"/>
    <cellStyle name="Input 2 2 2 7 3 2" xfId="43941" xr:uid="{15DE4EA0-FFA9-42F3-BED7-7F0517D84672}"/>
    <cellStyle name="Input 2 2 2 7 4" xfId="37974" xr:uid="{58981229-7151-4E96-8C77-7576CE44A1F6}"/>
    <cellStyle name="Input 2 2 2 8" xfId="2819" xr:uid="{1FC83715-CBAB-47D2-B985-6BF2EFFEC414}"/>
    <cellStyle name="Input 2 2 2 8 2" xfId="6969" xr:uid="{0A6B893E-63C1-47B1-87C3-CB9B6F554CF7}"/>
    <cellStyle name="Input 2 2 2 8 2 2" xfId="12098" xr:uid="{CC81CAAD-2455-40AF-A473-F536E3CC0018}"/>
    <cellStyle name="Input 2 2 2 8 2 2 2" xfId="21087" xr:uid="{8C2D0D71-31E6-4323-ABF3-020119EAE900}"/>
    <cellStyle name="Input 2 2 2 8 2 2 2 2" xfId="22862" xr:uid="{B3919BE7-0AA9-4379-B06B-216CB299B954}"/>
    <cellStyle name="Input 2 2 2 8 2 2 3" xfId="24555" xr:uid="{66E7994E-5390-4CD4-93BC-4C0C63A9DFAC}"/>
    <cellStyle name="Input 2 2 2 8 2 3" xfId="12917" xr:uid="{3E2D7DE7-DD8C-4EC4-A885-990FB02209F3}"/>
    <cellStyle name="Input 2 2 2 8 2 3 2" xfId="21906" xr:uid="{C14FCE1C-AF66-4F0F-8706-AAA0481E9552}"/>
    <cellStyle name="Input 2 2 2 8 2 3 2 2" xfId="34215" xr:uid="{9B9551FC-6B0A-43C6-A9B5-64EB1B923511}"/>
    <cellStyle name="Input 2 2 2 8 2 3 3" xfId="23596" xr:uid="{425DE4DD-68E2-413E-8D0E-E19428445B98}"/>
    <cellStyle name="Input 2 2 2 8 2 4" xfId="15958" xr:uid="{BAB257A8-F11B-429B-B9DB-DB58A78439F5}"/>
    <cellStyle name="Input 2 2 2 8 2 4 2" xfId="35638" xr:uid="{2C68FD9D-3BFB-4481-8C24-860A47E42A66}"/>
    <cellStyle name="Input 2 2 2 8 2 5" xfId="32725" xr:uid="{46E1FDCE-E2B8-47FB-9E16-232CA4B04525}"/>
    <cellStyle name="Input 2 2 2 8 3" xfId="9532" xr:uid="{114EA8CE-6B80-4192-8404-A3B9942CD993}"/>
    <cellStyle name="Input 2 2 2 8 3 2" xfId="18521" xr:uid="{EECB331E-46CC-495F-B14E-22C5CE9980A7}"/>
    <cellStyle name="Input 2 2 2 8 3 2 2" xfId="39202" xr:uid="{04D003B4-88D4-4518-8F7B-AE14CB0B422C}"/>
    <cellStyle name="Input 2 2 2 8 3 3" xfId="34142" xr:uid="{CAEB1EB3-6D9A-4C32-8CE2-C654054A38DE}"/>
    <cellStyle name="Input 2 2 2 8 4" xfId="36875" xr:uid="{0ADCC2C4-D23A-4AC0-AA3F-7255761268CE}"/>
    <cellStyle name="Input 2 2 2 9" xfId="4752" xr:uid="{43C00EB9-2DEF-48E1-935D-34E7633FDEAD}"/>
    <cellStyle name="Input 2 2 2 9 2" xfId="7338" xr:uid="{FE03C743-3701-4327-93C6-8EBE689AEFC9}"/>
    <cellStyle name="Input 2 2 2 9 2 2" xfId="16327" xr:uid="{8610C4EF-41CF-4710-A54B-91B742510D2E}"/>
    <cellStyle name="Input 2 2 2 9 2 2 2" xfId="35614" xr:uid="{61A8905A-99F4-4617-88D1-F0EEAE93CBA9}"/>
    <cellStyle name="Input 2 2 2 9 2 3" xfId="37867" xr:uid="{3522AB17-BA9A-4037-8BE7-4791AB788EDD}"/>
    <cellStyle name="Input 2 2 2 9 3" xfId="9975" xr:uid="{9380E9F7-C451-45D1-A34A-94751192E62A}"/>
    <cellStyle name="Input 2 2 2 9 3 2" xfId="18964" xr:uid="{95C12FF7-6483-4407-9B72-76D3218C7A7A}"/>
    <cellStyle name="Input 2 2 2 9 3 2 2" xfId="24463" xr:uid="{86257C9F-71D9-4BE2-9C07-772F5DF107BE}"/>
    <cellStyle name="Input 2 2 2 9 3 3" xfId="26419" xr:uid="{DCBE0BB0-FDCF-4729-93BD-E5DF37ABB6BC}"/>
    <cellStyle name="Input 2 2 2 9 4" xfId="13741" xr:uid="{4D262F16-A209-44B9-BCFC-B4D3AD308692}"/>
    <cellStyle name="Input 2 2 2 9 4 2" xfId="31929" xr:uid="{86E7A91E-E22D-44CE-82C6-DA1D9DE9844D}"/>
    <cellStyle name="Input 2 2 2 9 5" xfId="25442" xr:uid="{59677003-3B43-4C42-9E8E-D72248DABEFB}"/>
    <cellStyle name="Input 2 2 3" xfId="436" xr:uid="{59F90158-6D66-4D32-B901-69C6A18A5236}"/>
    <cellStyle name="Input 2 2 3 10" xfId="9300" xr:uid="{2043A2A6-11F6-413D-9DE5-E4FE2CE20668}"/>
    <cellStyle name="Input 2 2 3 10 2" xfId="18289" xr:uid="{75CE927E-2614-497D-B0CB-48BA6B572BDF}"/>
    <cellStyle name="Input 2 2 3 10 2 2" xfId="41105" xr:uid="{24C4DD9B-A1D8-42C0-A93A-E2BC117D4016}"/>
    <cellStyle name="Input 2 2 3 10 3" xfId="26827" xr:uid="{54761F95-3897-4F29-88DC-816698E73B3A}"/>
    <cellStyle name="Input 2 2 3 11" xfId="12584" xr:uid="{8D4E0E32-2185-4C02-9843-98E9357710FB}"/>
    <cellStyle name="Input 2 2 3 11 2" xfId="21573" xr:uid="{C4619AC4-C665-41E9-9F03-E8B246EDB32D}"/>
    <cellStyle name="Input 2 2 3 11 2 2" xfId="37470" xr:uid="{2177AAAF-C474-4D1C-9A57-DF7F422754D4}"/>
    <cellStyle name="Input 2 2 3 11 3" xfId="40610" xr:uid="{7DB56455-3A9B-4717-AB2A-044A22C0818F}"/>
    <cellStyle name="Input 2 2 3 12" xfId="2442" xr:uid="{B9F6676A-BA05-475A-8A5A-94F105238A05}"/>
    <cellStyle name="Input 2 2 3 12 2" xfId="42264" xr:uid="{DAD5871B-495F-48E9-8CAF-6E847EA913BB}"/>
    <cellStyle name="Input 2 2 3 13" xfId="13351" xr:uid="{9758BA38-1BD9-4876-807F-3C00D834AFA5}"/>
    <cellStyle name="Input 2 2 3 13 2" xfId="22824" xr:uid="{84BCAB01-98F4-415F-A005-541BF9E66571}"/>
    <cellStyle name="Input 2 2 3 14" xfId="36851" xr:uid="{863389AA-C658-4E88-88BE-73E2157059DA}"/>
    <cellStyle name="Input 2 2 3 15" xfId="46449" xr:uid="{6BAE31E6-70A4-4E6F-8133-C5D4D1D247C8}"/>
    <cellStyle name="Input 2 2 3 2" xfId="785" xr:uid="{A219C528-26E8-47FE-9730-B4DFD9C46808}"/>
    <cellStyle name="Input 2 2 3 2 2" xfId="5154" xr:uid="{24AF2AF2-AE1E-4F17-B3DD-C5DEE687E350}"/>
    <cellStyle name="Input 2 2 3 2 2 2" xfId="7740" xr:uid="{57524126-00B3-497E-A36D-1CA8E6A8715D}"/>
    <cellStyle name="Input 2 2 3 2 2 2 2" xfId="16729" xr:uid="{1753861E-2F46-4428-818F-8664A879E983}"/>
    <cellStyle name="Input 2 2 3 2 2 2 2 2" xfId="38488" xr:uid="{723BEAF5-44C4-4ECB-90E1-A90929E81908}"/>
    <cellStyle name="Input 2 2 3 2 2 2 3" xfId="31745" xr:uid="{8E334191-ADBF-472F-834C-4A9AD38D2608}"/>
    <cellStyle name="Input 2 2 3 2 2 3" xfId="10377" xr:uid="{FE3175B3-B1FE-416F-9D5B-ADF2FC29A912}"/>
    <cellStyle name="Input 2 2 3 2 2 3 2" xfId="19366" xr:uid="{4AF8C1EA-B419-4424-977A-3F3E359DBD69}"/>
    <cellStyle name="Input 2 2 3 2 2 3 2 2" xfId="22341" xr:uid="{557CFBD7-DB7A-4572-A009-EE3B547D1B07}"/>
    <cellStyle name="Input 2 2 3 2 2 3 3" xfId="31139" xr:uid="{AF383C98-CD2E-4D01-9EF6-463FAF5B7154}"/>
    <cellStyle name="Input 2 2 3 2 2 4" xfId="14143" xr:uid="{D5D2FEC6-F543-4574-AB6B-1ED6289FC564}"/>
    <cellStyle name="Input 2 2 3 2 2 4 2" xfId="31019" xr:uid="{4CBC0B2F-1B40-44F2-B098-A9CE3E11A146}"/>
    <cellStyle name="Input 2 2 3 2 2 5" xfId="40581" xr:uid="{D664F23A-4F49-4BCA-84CC-E7CA0A768DA5}"/>
    <cellStyle name="Input 2 2 3 2 2 6" xfId="56728" xr:uid="{63A2DAA0-1FE1-468C-81CF-5562D1C6235E}"/>
    <cellStyle name="Input 2 2 3 2 3" xfId="3222" xr:uid="{37E9817A-8F42-4EB3-9532-BACEC10311AF}"/>
    <cellStyle name="Input 2 2 3 2 3 2" xfId="34787" xr:uid="{293EA9B1-7797-434C-AB56-E50E4F38E158}"/>
    <cellStyle name="Input 2 2 3 2 4" xfId="27579" xr:uid="{797FE80C-7413-4200-A808-A125642EA740}"/>
    <cellStyle name="Input 2 2 3 2 5" xfId="49946" xr:uid="{934C61A8-C6AF-4843-BBF1-CAC0B4823ED7}"/>
    <cellStyle name="Input 2 2 3 3" xfId="1130" xr:uid="{E94613EC-73E7-430E-BA59-7F902F66B6C5}"/>
    <cellStyle name="Input 2 2 3 3 2" xfId="5475" xr:uid="{4D333CD5-F054-40C9-A66E-60BEA7D916D4}"/>
    <cellStyle name="Input 2 2 3 3 2 2" xfId="8061" xr:uid="{E5901767-9123-4057-9EB3-7BAED0029C37}"/>
    <cellStyle name="Input 2 2 3 3 2 2 2" xfId="17050" xr:uid="{05179BEC-665E-4AB5-8DF5-8E68ACDA16FE}"/>
    <cellStyle name="Input 2 2 3 3 2 2 2 2" xfId="26244" xr:uid="{FD5CC056-197F-4F1A-855D-83D276065664}"/>
    <cellStyle name="Input 2 2 3 3 2 2 3" xfId="28811" xr:uid="{AAEFF70F-1858-4306-A513-B34BFD6A9D9D}"/>
    <cellStyle name="Input 2 2 3 3 2 3" xfId="10698" xr:uid="{F101577C-96A5-45A5-8E8C-684D05DB2471}"/>
    <cellStyle name="Input 2 2 3 3 2 3 2" xfId="19687" xr:uid="{CDA3278F-41E0-4322-B7DF-44FEEE0A2216}"/>
    <cellStyle name="Input 2 2 3 3 2 3 2 2" xfId="33493" xr:uid="{9DA14971-E30D-41D1-8F01-C38FCD6D18C0}"/>
    <cellStyle name="Input 2 2 3 3 2 3 3" xfId="34418" xr:uid="{9D81215C-9910-4B8E-9F05-D27689673F56}"/>
    <cellStyle name="Input 2 2 3 3 2 4" xfId="14464" xr:uid="{55BEC110-1DAB-44E6-95E3-FE7BABE67BFD}"/>
    <cellStyle name="Input 2 2 3 3 2 4 2" xfId="39398" xr:uid="{DA24ADA2-B65A-4164-8728-7767A8B40DB3}"/>
    <cellStyle name="Input 2 2 3 3 2 5" xfId="33053" xr:uid="{31177A0C-7056-40A1-BE01-B200DBFBAD3A}"/>
    <cellStyle name="Input 2 2 3 3 2 6" xfId="57841" xr:uid="{05B185D9-BBAF-41C7-B236-253F6610F603}"/>
    <cellStyle name="Input 2 2 3 3 3" xfId="3567" xr:uid="{ABB21DE6-46FD-4EC2-A399-DDC8B45E3F8F}"/>
    <cellStyle name="Input 2 2 3 3 3 2" xfId="22760" xr:uid="{33431C7D-55D7-47AD-B00E-5FB28A4EB5A8}"/>
    <cellStyle name="Input 2 2 3 3 4" xfId="38121" xr:uid="{EE913D3F-8D8C-429B-B60A-9DD44D75C32F}"/>
    <cellStyle name="Input 2 2 3 3 5" xfId="51059" xr:uid="{645B60EA-BA78-4DCD-813A-AB24478FD016}"/>
    <cellStyle name="Input 2 2 3 4" xfId="1474" xr:uid="{54E9FA3F-90DF-4CA1-B716-501B7C00728E}"/>
    <cellStyle name="Input 2 2 3 4 2" xfId="5819" xr:uid="{E3956593-FA0F-4CBA-8D79-62785309321D}"/>
    <cellStyle name="Input 2 2 3 4 2 2" xfId="8405" xr:uid="{3E19117C-7234-4D83-9112-1A0E790FAA96}"/>
    <cellStyle name="Input 2 2 3 4 2 2 2" xfId="17394" xr:uid="{E5F54C77-20FB-4333-B454-6D003D5DDF69}"/>
    <cellStyle name="Input 2 2 3 4 2 2 2 2" xfId="22670" xr:uid="{3217E8E7-A92C-4735-BFF6-416917D5DB49}"/>
    <cellStyle name="Input 2 2 3 4 2 2 3" xfId="26237" xr:uid="{6CF0774E-711D-4E4C-BA29-D2611C1EA672}"/>
    <cellStyle name="Input 2 2 3 4 2 3" xfId="11042" xr:uid="{D0A631AE-21D9-4261-9B89-09AD9F8EF15C}"/>
    <cellStyle name="Input 2 2 3 4 2 3 2" xfId="20031" xr:uid="{DE019795-586B-4E45-BA30-D5CCB2DB5805}"/>
    <cellStyle name="Input 2 2 3 4 2 3 2 2" xfId="27285" xr:uid="{4E261E29-255B-4824-9035-ADA60ECD5203}"/>
    <cellStyle name="Input 2 2 3 4 2 3 3" xfId="22297" xr:uid="{EF546012-A71E-4D78-9881-B8693620130A}"/>
    <cellStyle name="Input 2 2 3 4 2 4" xfId="14808" xr:uid="{897C8B97-C76A-40FD-9E94-470F6EDD31E6}"/>
    <cellStyle name="Input 2 2 3 4 2 4 2" xfId="33514" xr:uid="{87551F01-FF45-472A-9F1C-B0BC3968F78F}"/>
    <cellStyle name="Input 2 2 3 4 2 5" xfId="30120" xr:uid="{FFD4A7BF-798E-43D0-B594-705F13B3D68B}"/>
    <cellStyle name="Input 2 2 3 4 2 6" xfId="54855" xr:uid="{690B3E3D-54E4-439B-B4B8-DDC88C1BFD1D}"/>
    <cellStyle name="Input 2 2 3 4 3" xfId="3911" xr:uid="{2ECEF25A-5AEA-465C-AE98-0EB63C0AD76E}"/>
    <cellStyle name="Input 2 2 3 4 3 2" xfId="29454" xr:uid="{B010BD6A-DD2E-4441-92CF-779C3FA47F54}"/>
    <cellStyle name="Input 2 2 3 4 4" xfId="37157" xr:uid="{E01F7077-4EFA-4556-B81B-4D1405868F96}"/>
    <cellStyle name="Input 2 2 3 4 5" xfId="48063" xr:uid="{F1376BC8-2179-41AE-80A8-74BA3C743BA7}"/>
    <cellStyle name="Input 2 2 3 5" xfId="1592" xr:uid="{AD0CA5F3-07C0-4DBB-A356-3B498CC6E3CC}"/>
    <cellStyle name="Input 2 2 3 5 2" xfId="5936" xr:uid="{778823D9-D0EE-43DC-83A3-4772AF21874F}"/>
    <cellStyle name="Input 2 2 3 5 2 2" xfId="8522" xr:uid="{18BA72C0-03C4-4529-BFE9-159E23D7B07F}"/>
    <cellStyle name="Input 2 2 3 5 2 2 2" xfId="17511" xr:uid="{7C57F787-7317-4744-84FD-89D1CB06A0CC}"/>
    <cellStyle name="Input 2 2 3 5 2 2 2 2" xfId="29479" xr:uid="{5AC708BB-A2C7-4302-9E93-2EA73E17BC2B}"/>
    <cellStyle name="Input 2 2 3 5 2 2 3" xfId="41502" xr:uid="{5E92B221-4570-48B0-A995-8FBEC4F12BD4}"/>
    <cellStyle name="Input 2 2 3 5 2 3" xfId="11159" xr:uid="{4AF41479-AD19-46B2-BA9F-A4A13410D0F7}"/>
    <cellStyle name="Input 2 2 3 5 2 3 2" xfId="20148" xr:uid="{85F947D9-496A-4CC2-A639-9583245294EE}"/>
    <cellStyle name="Input 2 2 3 5 2 3 2 2" xfId="23453" xr:uid="{17F55C11-0BBE-43E5-B689-0A0BD2189C9F}"/>
    <cellStyle name="Input 2 2 3 5 2 3 3" xfId="26529" xr:uid="{89DE5F4D-01C1-4F45-A3D4-572F6E0F8F54}"/>
    <cellStyle name="Input 2 2 3 5 2 4" xfId="14925" xr:uid="{32215A79-3668-4453-A139-D92EF0C402BD}"/>
    <cellStyle name="Input 2 2 3 5 2 4 2" xfId="37520" xr:uid="{C5FBDF47-4175-477D-8158-02B49D2E1427}"/>
    <cellStyle name="Input 2 2 3 5 2 5" xfId="27835" xr:uid="{1F44CC8E-A65E-4802-9A61-65A525B05E40}"/>
    <cellStyle name="Input 2 2 3 5 3" xfId="4029" xr:uid="{D87B0318-7810-431E-8353-E23AF01B8CF0}"/>
    <cellStyle name="Input 2 2 3 5 3 2" xfId="43335" xr:uid="{334F22D0-9F9A-4D30-9720-DCFD8F07CC75}"/>
    <cellStyle name="Input 2 2 3 5 4" xfId="41956" xr:uid="{78CFDF1C-85A8-44CB-80D2-6B888CE381D6}"/>
    <cellStyle name="Input 2 2 3 5 5" xfId="53155" xr:uid="{B29D214A-0BA1-4CB6-9A6F-FBD87B14E090}"/>
    <cellStyle name="Input 2 2 3 6" xfId="2093" xr:uid="{85897173-D875-4F32-896C-3273B57B06F0}"/>
    <cellStyle name="Input 2 2 3 6 2" xfId="6394" xr:uid="{4A3423C0-D315-44B2-9E72-CA55674781F2}"/>
    <cellStyle name="Input 2 2 3 6 2 2" xfId="8980" xr:uid="{250F44E3-16A9-4749-A317-A5DCB614059A}"/>
    <cellStyle name="Input 2 2 3 6 2 2 2" xfId="17969" xr:uid="{CE4FC130-1CE6-4154-A960-011201AF2633}"/>
    <cellStyle name="Input 2 2 3 6 2 2 2 2" xfId="40691" xr:uid="{1317C57C-4526-48EC-A4EC-B831D0B68A50}"/>
    <cellStyle name="Input 2 2 3 6 2 2 3" xfId="31976" xr:uid="{2D224FFE-C7C5-424C-947E-1F9B16A7AE0E}"/>
    <cellStyle name="Input 2 2 3 6 2 3" xfId="11617" xr:uid="{07860836-3750-4799-A02A-CB96CA90CF07}"/>
    <cellStyle name="Input 2 2 3 6 2 3 2" xfId="20606" xr:uid="{01DA0E58-9C6D-41DF-AD21-37FCB82A75C1}"/>
    <cellStyle name="Input 2 2 3 6 2 3 2 2" xfId="29960" xr:uid="{F35AB25D-F990-450D-9863-F4F873E180DB}"/>
    <cellStyle name="Input 2 2 3 6 2 3 3" xfId="43831" xr:uid="{A0412EB5-08BE-4A85-AE7D-CF24150976A9}"/>
    <cellStyle name="Input 2 2 3 6 2 4" xfId="15383" xr:uid="{8800C1BF-557B-40A9-92CB-918E4FB42181}"/>
    <cellStyle name="Input 2 2 3 6 2 4 2" xfId="37705" xr:uid="{2873FFD2-2E47-4515-A6A2-9283820748CE}"/>
    <cellStyle name="Input 2 2 3 6 2 5" xfId="42310" xr:uid="{2506FF25-EB6C-48F5-9C45-66F2F213D773}"/>
    <cellStyle name="Input 2 2 3 6 3" xfId="4530" xr:uid="{D64D0608-8596-4168-9E55-CC66FF00F58B}"/>
    <cellStyle name="Input 2 2 3 6 3 2" xfId="32761" xr:uid="{9A5DBF8B-C503-4F26-9D93-AAD040AF8404}"/>
    <cellStyle name="Input 2 2 3 6 4" xfId="28363" xr:uid="{5D971351-AC73-4614-909D-09F8A47D7696}"/>
    <cellStyle name="Input 2 2 3 7" xfId="2903" xr:uid="{3D5A812F-3CB8-490E-8AF6-0C588DF92ADC}"/>
    <cellStyle name="Input 2 2 3 7 2" xfId="7053" xr:uid="{AADA7E0E-3D88-441A-8CA6-4634BDA5AF80}"/>
    <cellStyle name="Input 2 2 3 7 2 2" xfId="12179" xr:uid="{3FCF8795-F372-41A3-9E40-D2D4EEC5D30A}"/>
    <cellStyle name="Input 2 2 3 7 2 2 2" xfId="21168" xr:uid="{55E31A72-9D3F-4A29-AA94-5B95848AB279}"/>
    <cellStyle name="Input 2 2 3 7 2 2 2 2" xfId="32383" xr:uid="{873760D6-C618-47FD-B58D-6EC75B09299E}"/>
    <cellStyle name="Input 2 2 3 7 2 2 3" xfId="33293" xr:uid="{103A1D89-F67A-4B62-A29F-2B1E95C87B19}"/>
    <cellStyle name="Input 2 2 3 7 2 3" xfId="12982" xr:uid="{4875F4FB-24CE-4175-BAAA-ACBE20B3EF71}"/>
    <cellStyle name="Input 2 2 3 7 2 3 2" xfId="21971" xr:uid="{659AE631-8C17-4A94-BF33-98141F25B6D3}"/>
    <cellStyle name="Input 2 2 3 7 2 3 2 2" xfId="24658" xr:uid="{7984AA5F-7832-419A-9DCC-2F9FB02AEEB7}"/>
    <cellStyle name="Input 2 2 3 7 2 3 3" xfId="25130" xr:uid="{0D0DFCE8-E53F-4898-BD7A-4DAAA0B6E913}"/>
    <cellStyle name="Input 2 2 3 7 2 4" xfId="16042" xr:uid="{BD881926-3DE2-4D4A-BE48-947A87CB07EB}"/>
    <cellStyle name="Input 2 2 3 7 2 4 2" xfId="25799" xr:uid="{E9E9C02A-01D4-43F2-A662-05118DEE5A8F}"/>
    <cellStyle name="Input 2 2 3 7 2 5" xfId="42852" xr:uid="{6DE0F3BE-29D3-442B-9CEA-1057D4421973}"/>
    <cellStyle name="Input 2 2 3 7 3" xfId="9616" xr:uid="{BADBBEED-BE92-4260-B8AB-FD47DD275374}"/>
    <cellStyle name="Input 2 2 3 7 3 2" xfId="18605" xr:uid="{ECF7A793-0850-4A6B-9628-BD61D8F273B7}"/>
    <cellStyle name="Input 2 2 3 7 3 2 2" xfId="23280" xr:uid="{F73D4CDC-485B-4F66-A055-C8D2AAC148F1}"/>
    <cellStyle name="Input 2 2 3 7 3 3" xfId="36178" xr:uid="{FF9BB9D0-6E0C-4569-BAF0-8F03A3181CC2}"/>
    <cellStyle name="Input 2 2 3 7 4" xfId="35686" xr:uid="{58613249-565F-4866-96E9-ED57C396397A}"/>
    <cellStyle name="Input 2 2 3 8" xfId="4830" xr:uid="{35FCF82D-EB39-4686-A930-4A52A24896D8}"/>
    <cellStyle name="Input 2 2 3 8 2" xfId="7416" xr:uid="{48704239-0156-42C4-B803-D1729739C085}"/>
    <cellStyle name="Input 2 2 3 8 2 2" xfId="16405" xr:uid="{B3C1DE3B-5409-4ECF-A4F0-AAC342F79B41}"/>
    <cellStyle name="Input 2 2 3 8 2 2 2" xfId="39257" xr:uid="{B52CFF53-1723-4B36-8626-5720D76F15D8}"/>
    <cellStyle name="Input 2 2 3 8 2 3" xfId="33995" xr:uid="{CD572864-04E9-42F1-B1B7-B8F59FC890A7}"/>
    <cellStyle name="Input 2 2 3 8 3" xfId="10053" xr:uid="{3D09539D-9A17-42E8-82ED-A2A25B554800}"/>
    <cellStyle name="Input 2 2 3 8 3 2" xfId="19042" xr:uid="{1D8150A3-98EE-4D66-944F-58462D78E8FD}"/>
    <cellStyle name="Input 2 2 3 8 3 2 2" xfId="42366" xr:uid="{FBEBC519-C938-4BAD-8BA1-2A799467975D}"/>
    <cellStyle name="Input 2 2 3 8 3 3" xfId="31141" xr:uid="{3876357E-0D1B-4A2D-9310-46BEDEA451AC}"/>
    <cellStyle name="Input 2 2 3 8 4" xfId="13819" xr:uid="{3DA8F2A7-61D9-44B9-9FA7-EF33C8568F34}"/>
    <cellStyle name="Input 2 2 3 8 4 2" xfId="23730" xr:uid="{A10DB464-6A6E-4969-8807-536FB8EFB6B6}"/>
    <cellStyle name="Input 2 2 3 8 5" xfId="43394" xr:uid="{34BA91F4-FFB2-459B-9FF2-8D5E596E8CCC}"/>
    <cellStyle name="Input 2 2 3 9" xfId="6738" xr:uid="{7512E01C-45C6-457E-8CB4-BFD2E87A98BE}"/>
    <cellStyle name="Input 2 2 3 9 2" xfId="11937" xr:uid="{F4EE6D45-E394-470A-9748-7700B6ECE049}"/>
    <cellStyle name="Input 2 2 3 9 2 2" xfId="20926" xr:uid="{C7326133-0A10-4902-AC8C-1AF437BDBEA6}"/>
    <cellStyle name="Input 2 2 3 9 2 2 2" xfId="36338" xr:uid="{3394F795-6CC0-46FC-9A71-0093FCDBC26B}"/>
    <cellStyle name="Input 2 2 3 9 2 3" xfId="40270" xr:uid="{F065FB84-C4D0-40EA-939C-CA1507DB19D3}"/>
    <cellStyle name="Input 2 2 3 9 3" xfId="15727" xr:uid="{A0D9C604-678D-43C3-A857-BE8E9F2BCCA8}"/>
    <cellStyle name="Input 2 2 3 9 3 2" xfId="38027" xr:uid="{DA629595-90D1-4F8C-BDC3-2B7EF427A465}"/>
    <cellStyle name="Input 2 2 3 9 4" xfId="38959" xr:uid="{74ADF84E-F481-412C-8B6D-3FC348928ADF}"/>
    <cellStyle name="Input 2 2 4" xfId="533" xr:uid="{724DABF4-4A15-43A4-AA49-851F7AD128DE}"/>
    <cellStyle name="Input 2 2 4 10" xfId="49066" xr:uid="{26CD8762-052F-415B-A447-E509674AB8B1}"/>
    <cellStyle name="Input 2 2 4 2" xfId="882" xr:uid="{DAF89834-067D-494C-B894-2CDF23F574A6}"/>
    <cellStyle name="Input 2 2 4 2 2" xfId="5251" xr:uid="{809381BD-B1AB-4D09-A2E4-1651F396CFCD}"/>
    <cellStyle name="Input 2 2 4 2 2 2" xfId="7837" xr:uid="{304A693A-94F9-44DA-8015-D9CA52CC9B22}"/>
    <cellStyle name="Input 2 2 4 2 2 2 2" xfId="16826" xr:uid="{B63C67C6-2DB5-4415-A90B-49628E178635}"/>
    <cellStyle name="Input 2 2 4 2 2 2 2 2" xfId="43101" xr:uid="{18027E05-E0D4-438A-8A60-6D46DDA894C0}"/>
    <cellStyle name="Input 2 2 4 2 2 2 3" xfId="35011" xr:uid="{5C27C40A-CFA8-40D2-A492-01B0BE7AD0FF}"/>
    <cellStyle name="Input 2 2 4 2 2 3" xfId="10474" xr:uid="{C04E54C1-1F92-4B3C-A859-8A8BB85BBEE5}"/>
    <cellStyle name="Input 2 2 4 2 2 3 2" xfId="19463" xr:uid="{14130682-E091-459F-A45F-C82132FBD0F5}"/>
    <cellStyle name="Input 2 2 4 2 2 3 2 2" xfId="23830" xr:uid="{BDC99903-D38F-4184-BF6A-FF5D580AD0ED}"/>
    <cellStyle name="Input 2 2 4 2 2 3 3" xfId="44111" xr:uid="{E67B21D6-A5B7-4767-81F0-EFF606CFB34B}"/>
    <cellStyle name="Input 2 2 4 2 2 4" xfId="14240" xr:uid="{4FDA3ADD-F0E5-47E3-B70B-535E29250D67}"/>
    <cellStyle name="Input 2 2 4 2 2 4 2" xfId="28520" xr:uid="{70643C98-0209-4EDE-AEF7-64963FCF68AD}"/>
    <cellStyle name="Input 2 2 4 2 2 5" xfId="28165" xr:uid="{0F2335F4-FDC3-4165-83AF-D234D451E4DD}"/>
    <cellStyle name="Input 2 2 4 2 3" xfId="3319" xr:uid="{198732E1-2B88-47A6-8776-7CC9D5FE4A8D}"/>
    <cellStyle name="Input 2 2 4 2 3 2" xfId="42393" xr:uid="{FF551997-CE94-42F4-A1CD-4CEA5DB96B27}"/>
    <cellStyle name="Input 2 2 4 2 4" xfId="22795" xr:uid="{C0236336-54C4-4EA0-A704-BF78CCE32C1C}"/>
    <cellStyle name="Input 2 2 4 2 5" xfId="55848" xr:uid="{A279A63F-6935-41D5-8064-9355A75D7AD4}"/>
    <cellStyle name="Input 2 2 4 3" xfId="1227" xr:uid="{1AEE43BE-FEBB-4DC6-A384-2E3AE219F58F}"/>
    <cellStyle name="Input 2 2 4 3 2" xfId="5572" xr:uid="{54A6BA1C-1BE3-4563-9806-05F35D2590AC}"/>
    <cellStyle name="Input 2 2 4 3 2 2" xfId="8158" xr:uid="{8C6E70E6-CBBB-4829-8815-7295CA9448E9}"/>
    <cellStyle name="Input 2 2 4 3 2 2 2" xfId="17147" xr:uid="{E733495E-A779-40C5-8F49-88CEA017BAF4}"/>
    <cellStyle name="Input 2 2 4 3 2 2 2 2" xfId="31725" xr:uid="{31AFFF29-5D7C-4386-BE6A-0DAB2E853632}"/>
    <cellStyle name="Input 2 2 4 3 2 2 3" xfId="25937" xr:uid="{0DAA6574-EA83-4854-80E8-A6A3CB959FAF}"/>
    <cellStyle name="Input 2 2 4 3 2 3" xfId="10795" xr:uid="{9A7F4E58-BA89-413D-81B3-B18A85C76A4E}"/>
    <cellStyle name="Input 2 2 4 3 2 3 2" xfId="19784" xr:uid="{6E6AD3DB-94FF-423B-A9E4-8991F15EF0E1}"/>
    <cellStyle name="Input 2 2 4 3 2 3 2 2" xfId="32967" xr:uid="{D5E217BC-A077-4C36-B96E-89708E75E4F2}"/>
    <cellStyle name="Input 2 2 4 3 2 3 3" xfId="35583" xr:uid="{DC24DCB7-CDE5-4538-8486-43D261811E6C}"/>
    <cellStyle name="Input 2 2 4 3 2 4" xfId="14561" xr:uid="{0147213C-99D9-4E2E-A661-3C22977164CD}"/>
    <cellStyle name="Input 2 2 4 3 2 4 2" xfId="40387" xr:uid="{FC43A4F2-C5F3-499E-B9FE-B0A4D2EDFE3E}"/>
    <cellStyle name="Input 2 2 4 3 2 5" xfId="26015" xr:uid="{E7888342-14EC-4FA0-9521-749504807CD1}"/>
    <cellStyle name="Input 2 2 4 3 3" xfId="3664" xr:uid="{113DC6BA-BB2F-4961-A04E-E56104153BEB}"/>
    <cellStyle name="Input 2 2 4 3 3 2" xfId="43575" xr:uid="{BB83F572-4E35-4727-AA96-CE78B5167A1F}"/>
    <cellStyle name="Input 2 2 4 3 4" xfId="37862" xr:uid="{F041C7CE-99FB-47F2-AE3C-AA0A4A915F9B}"/>
    <cellStyle name="Input 2 2 4 4" xfId="1571" xr:uid="{BC3F6AE3-991E-4328-9DE2-1CE6D92E2270}"/>
    <cellStyle name="Input 2 2 4 4 2" xfId="5916" xr:uid="{4F0DBE61-26C1-4FDA-84B0-7E854A4B6971}"/>
    <cellStyle name="Input 2 2 4 4 2 2" xfId="8502" xr:uid="{EAF78AFE-19F4-447E-B688-06A05DC5FDEB}"/>
    <cellStyle name="Input 2 2 4 4 2 2 2" xfId="17491" xr:uid="{3543E88A-2172-48C5-BC12-40FC15DA3677}"/>
    <cellStyle name="Input 2 2 4 4 2 2 2 2" xfId="35924" xr:uid="{1CE91D7D-DAB1-470E-AA42-FFC854F6DBA3}"/>
    <cellStyle name="Input 2 2 4 4 2 2 3" xfId="31758" xr:uid="{56DD3BCC-FFD9-4F3F-817F-EAC9156ECD94}"/>
    <cellStyle name="Input 2 2 4 4 2 3" xfId="11139" xr:uid="{76BA6A12-062E-4CAF-8981-885534E23612}"/>
    <cellStyle name="Input 2 2 4 4 2 3 2" xfId="20128" xr:uid="{228A9107-97C7-4CBA-8745-904DF652F084}"/>
    <cellStyle name="Input 2 2 4 4 2 3 2 2" xfId="22491" xr:uid="{DD561FEC-D30A-48B9-B7DC-CDDD457FAD9C}"/>
    <cellStyle name="Input 2 2 4 4 2 3 3" xfId="35453" xr:uid="{6A0A320B-EF3B-460F-B4CC-757E80DE9E3F}"/>
    <cellStyle name="Input 2 2 4 4 2 4" xfId="14905" xr:uid="{1CF0EF14-FBBC-4276-BF32-2C1CEF1798CC}"/>
    <cellStyle name="Input 2 2 4 4 2 4 2" xfId="30361" xr:uid="{2A1B9F55-DC1F-4499-8574-F5605D7406AD}"/>
    <cellStyle name="Input 2 2 4 4 2 5" xfId="40418" xr:uid="{C8FDCA68-ACB6-40F2-BD67-A83F10FE0A34}"/>
    <cellStyle name="Input 2 2 4 4 3" xfId="4008" xr:uid="{4AEF21E4-B55C-4A4A-9829-5D6E416B3858}"/>
    <cellStyle name="Input 2 2 4 4 3 2" xfId="25795" xr:uid="{62567087-1DA3-470F-A11A-A3A1CF3A2BA6}"/>
    <cellStyle name="Input 2 2 4 4 4" xfId="24431" xr:uid="{050EB10D-D716-46F6-9CFB-9C3B4316AC02}"/>
    <cellStyle name="Input 2 2 4 5" xfId="1883" xr:uid="{A234856A-0252-4CA2-BA5D-93EA4ADBC16F}"/>
    <cellStyle name="Input 2 2 4 5 2" xfId="6199" xr:uid="{70D99CD1-3484-4360-8918-3DAE3EDA7EB0}"/>
    <cellStyle name="Input 2 2 4 5 2 2" xfId="8785" xr:uid="{3A8DD66A-05F8-476C-8E16-A58E169901C4}"/>
    <cellStyle name="Input 2 2 4 5 2 2 2" xfId="17774" xr:uid="{D3E51133-0F69-44F2-B026-3D3BB8D4F2B8}"/>
    <cellStyle name="Input 2 2 4 5 2 2 2 2" xfId="36646" xr:uid="{4775724A-A07E-46AC-9F88-1BEC145B967A}"/>
    <cellStyle name="Input 2 2 4 5 2 2 3" xfId="42436" xr:uid="{D814D1D1-6204-4BC6-939F-4463E25BAB84}"/>
    <cellStyle name="Input 2 2 4 5 2 3" xfId="11422" xr:uid="{C54A3E40-3B59-421F-AAC1-AD45863C09A0}"/>
    <cellStyle name="Input 2 2 4 5 2 3 2" xfId="20411" xr:uid="{0C11DC71-20CA-4D9F-90EB-F78E56821478}"/>
    <cellStyle name="Input 2 2 4 5 2 3 2 2" xfId="30858" xr:uid="{2C9147B4-64D3-4911-A215-0B33F981B526}"/>
    <cellStyle name="Input 2 2 4 5 2 3 3" xfId="36187" xr:uid="{7456A632-690D-4C6F-982D-2B1903D96227}"/>
    <cellStyle name="Input 2 2 4 5 2 4" xfId="15188" xr:uid="{991CB8A6-E8F4-4ACC-8437-DBACC1104A0D}"/>
    <cellStyle name="Input 2 2 4 5 2 4 2" xfId="41171" xr:uid="{3E7D9F52-47E8-46FC-81F4-AE39099A350F}"/>
    <cellStyle name="Input 2 2 4 5 2 5" xfId="27875" xr:uid="{BA2273DC-20B6-4E0A-974C-81A510D23B7E}"/>
    <cellStyle name="Input 2 2 4 5 3" xfId="4320" xr:uid="{E6DA0010-6BAC-437C-8893-89A9F7A33CE7}"/>
    <cellStyle name="Input 2 2 4 5 3 2" xfId="28764" xr:uid="{03DC2DE4-E1E4-479D-8AC7-C57C7C9F5EB7}"/>
    <cellStyle name="Input 2 2 4 5 4" xfId="40794" xr:uid="{3DD325E8-3FC5-45E4-A4EF-D0B1D38A25FF}"/>
    <cellStyle name="Input 2 2 4 6" xfId="2190" xr:uid="{07DB5CDC-D4D2-4CE1-833D-BD250C125818}"/>
    <cellStyle name="Input 2 2 4 6 2" xfId="6491" xr:uid="{7E3019D3-CD0A-4891-A071-B0B05B51DF36}"/>
    <cellStyle name="Input 2 2 4 6 2 2" xfId="9077" xr:uid="{7F025D15-DD2A-4E7A-AEE5-31F58B6DEB13}"/>
    <cellStyle name="Input 2 2 4 6 2 2 2" xfId="18066" xr:uid="{ABC34E9B-F053-46CE-B5ED-1689F12AB9E3}"/>
    <cellStyle name="Input 2 2 4 6 2 2 2 2" xfId="38706" xr:uid="{263C79DF-548B-4440-9FC9-454392858552}"/>
    <cellStyle name="Input 2 2 4 6 2 2 3" xfId="28600" xr:uid="{4EC1E5AC-837C-49BB-B654-B836158091BE}"/>
    <cellStyle name="Input 2 2 4 6 2 3" xfId="11714" xr:uid="{4AAE1C54-0CD5-4E38-A97E-49C7090535A7}"/>
    <cellStyle name="Input 2 2 4 6 2 3 2" xfId="20703" xr:uid="{6E4D9655-05CD-409D-ABE6-827DFAC0483F}"/>
    <cellStyle name="Input 2 2 4 6 2 3 2 2" xfId="32159" xr:uid="{F899EC91-2906-4903-A51D-F7662444DCFE}"/>
    <cellStyle name="Input 2 2 4 6 2 3 3" xfId="40519" xr:uid="{B58D469E-D710-4B93-9554-D322B3E9248D}"/>
    <cellStyle name="Input 2 2 4 6 2 4" xfId="15480" xr:uid="{233EB63E-1014-482F-8AFE-2FD4AB81913B}"/>
    <cellStyle name="Input 2 2 4 6 2 4 2" xfId="33916" xr:uid="{30D62579-600B-4014-89CA-C3B6769DFA57}"/>
    <cellStyle name="Input 2 2 4 6 2 5" xfId="36954" xr:uid="{E9D8E1D3-50D7-4FC5-8FA4-5F7E36C15CF1}"/>
    <cellStyle name="Input 2 2 4 6 3" xfId="4627" xr:uid="{DBFA4B13-7559-49D7-AD16-D1A33A865BC2}"/>
    <cellStyle name="Input 2 2 4 6 3 2" xfId="32027" xr:uid="{0322F565-DEBE-47B0-8F31-F9BAA3C7E561}"/>
    <cellStyle name="Input 2 2 4 6 4" xfId="29739" xr:uid="{60B2D82C-4B8B-4570-8B41-577B662C1EE1}"/>
    <cellStyle name="Input 2 2 4 7" xfId="4927" xr:uid="{F4C9F610-E920-4191-98D7-AA47B5664453}"/>
    <cellStyle name="Input 2 2 4 7 2" xfId="7513" xr:uid="{DA4D672C-8FAA-4905-806D-6D235C3C9DCB}"/>
    <cellStyle name="Input 2 2 4 7 2 2" xfId="16502" xr:uid="{F96D5B9F-3475-4F6C-91DF-FB36667A5B7C}"/>
    <cellStyle name="Input 2 2 4 7 2 2 2" xfId="38998" xr:uid="{4035EF7C-65F5-4158-A63F-F74C35D7B00C}"/>
    <cellStyle name="Input 2 2 4 7 2 3" xfId="22225" xr:uid="{D42BFAB6-A3E8-4EB0-A013-E7E5899194C9}"/>
    <cellStyle name="Input 2 2 4 7 3" xfId="10150" xr:uid="{94728445-2509-417F-9A3B-74680FCB358B}"/>
    <cellStyle name="Input 2 2 4 7 3 2" xfId="19139" xr:uid="{A667F427-A163-4462-98A2-F1C87DD9281F}"/>
    <cellStyle name="Input 2 2 4 7 3 2 2" xfId="30087" xr:uid="{E9DF248D-6D5D-4944-B7FF-7158A3DDE75B}"/>
    <cellStyle name="Input 2 2 4 7 3 3" xfId="44107" xr:uid="{A199A2C8-1CE5-4E28-8A1E-5D26804EC0FB}"/>
    <cellStyle name="Input 2 2 4 7 4" xfId="13916" xr:uid="{4BA25669-8BD8-4DB2-A97B-38A0F9A16D68}"/>
    <cellStyle name="Input 2 2 4 7 4 2" xfId="31384" xr:uid="{7DC28F42-E58A-4B09-BEC0-DD42544921A8}"/>
    <cellStyle name="Input 2 2 4 7 5" xfId="38311" xr:uid="{78BE5A9A-8D1C-494D-AE2D-5510D028AA9D}"/>
    <cellStyle name="Input 2 2 4 8" xfId="2539" xr:uid="{CCF0E92C-6EAC-4370-9211-3D81702F129F}"/>
    <cellStyle name="Input 2 2 4 8 2" xfId="29964" xr:uid="{0B97FACB-B359-4F14-9797-FECBD1DAB7A9}"/>
    <cellStyle name="Input 2 2 4 9" xfId="33201" xr:uid="{9DC4F58F-82B9-490E-AF9B-BF7DA3BBFFF1}"/>
    <cellStyle name="Input 2 2 5" xfId="304" xr:uid="{F8DB0275-09F6-4C00-A94D-5C3B3DF53DB1}"/>
    <cellStyle name="Input 2 2 5 2" xfId="4705" xr:uid="{27A4D7F8-5281-4BDF-A80B-CCB614C3BCA2}"/>
    <cellStyle name="Input 2 2 5 2 2" xfId="7291" xr:uid="{1E127D5A-A881-4160-9455-BADE9A909EFE}"/>
    <cellStyle name="Input 2 2 5 2 2 2" xfId="16280" xr:uid="{E9F2BC35-5E51-4F5B-A0FC-F561FFA7BAED}"/>
    <cellStyle name="Input 2 2 5 2 2 2 2" xfId="43291" xr:uid="{EBB2225A-0B53-4317-95AE-599740B1C38F}"/>
    <cellStyle name="Input 2 2 5 2 2 3" xfId="37343" xr:uid="{CA753624-776B-46D5-A060-2639B0257A3F}"/>
    <cellStyle name="Input 2 2 5 2 3" xfId="9928" xr:uid="{ED9BDA34-F9C0-42BC-AECD-D05A03F3A9FD}"/>
    <cellStyle name="Input 2 2 5 2 3 2" xfId="18917" xr:uid="{7CF1B5D8-C004-4361-94A6-34439339B1B3}"/>
    <cellStyle name="Input 2 2 5 2 3 2 2" xfId="26359" xr:uid="{C467EB75-2BE8-4A1F-B0F1-67803112EF77}"/>
    <cellStyle name="Input 2 2 5 2 3 3" xfId="34486" xr:uid="{349C4D8A-FD02-40D4-85A1-9181448A13AC}"/>
    <cellStyle name="Input 2 2 5 2 4" xfId="13694" xr:uid="{E7FD1FE7-4F01-4B5A-A4D6-85D98A95CEE0}"/>
    <cellStyle name="Input 2 2 5 2 4 2" xfId="37278" xr:uid="{B0557328-CBE0-42F6-BEA5-4DF778B5C077}"/>
    <cellStyle name="Input 2 2 5 2 5" xfId="27578" xr:uid="{7589DA27-CC52-4A8A-9045-64792E9D5BAC}"/>
    <cellStyle name="Input 2 2 5 2 6" xfId="58529" xr:uid="{9699E1E7-B7FA-404E-AD9D-60708FB70900}"/>
    <cellStyle name="Input 2 2 5 3" xfId="2772" xr:uid="{E485B7E6-3057-4F37-A2CD-A168F192B83F}"/>
    <cellStyle name="Input 2 2 5 3 2" xfId="37966" xr:uid="{0F6D8191-FCCE-4859-8405-7761355FE421}"/>
    <cellStyle name="Input 2 2 5 4" xfId="38163" xr:uid="{34463E74-F313-428F-A154-3F18C3FE2450}"/>
    <cellStyle name="Input 2 2 5 5" xfId="51748" xr:uid="{DE7C0D77-4BB7-48DB-8E20-75A0073A558B}"/>
    <cellStyle name="Input 2 2 6" xfId="653" xr:uid="{F14336B2-DA2A-46EF-957C-F9386580EAA6}"/>
    <cellStyle name="Input 2 2 6 2" xfId="5029" xr:uid="{6F90B04A-BDC2-4121-8B19-F1CEC60856E1}"/>
    <cellStyle name="Input 2 2 6 2 2" xfId="7615" xr:uid="{57A2326F-5C5C-4FC4-8C52-5E62D9813835}"/>
    <cellStyle name="Input 2 2 6 2 2 2" xfId="16604" xr:uid="{C28375BF-52C1-4368-86FD-354D098D8822}"/>
    <cellStyle name="Input 2 2 6 2 2 2 2" xfId="29428" xr:uid="{5269E5CF-9A11-45C1-AF66-C6CCB2403E66}"/>
    <cellStyle name="Input 2 2 6 2 2 3" xfId="30480" xr:uid="{5C22FBD3-57C2-4CCD-A771-CBBBC48B8556}"/>
    <cellStyle name="Input 2 2 6 2 3" xfId="10252" xr:uid="{8DCFC99D-C07E-4750-A73A-737E2CA4421F}"/>
    <cellStyle name="Input 2 2 6 2 3 2" xfId="19241" xr:uid="{924E0579-C0B5-4B77-A8EC-30BE6374E703}"/>
    <cellStyle name="Input 2 2 6 2 3 2 2" xfId="36789" xr:uid="{F6304B22-4486-4BE5-AE7D-84DCE50C8D1E}"/>
    <cellStyle name="Input 2 2 6 2 3 3" xfId="40534" xr:uid="{34BAF0DA-30A4-49BD-B074-595AF25B2507}"/>
    <cellStyle name="Input 2 2 6 2 4" xfId="14018" xr:uid="{719647DB-C9EE-4404-A95D-918E40652237}"/>
    <cellStyle name="Input 2 2 6 2 4 2" xfId="22265" xr:uid="{34865126-F776-444B-BA25-F6E091B71C97}"/>
    <cellStyle name="Input 2 2 6 2 5" xfId="41841" xr:uid="{FAD4E7D6-7306-407C-AB2B-09A7F38A201E}"/>
    <cellStyle name="Input 2 2 6 2 6" xfId="54017" xr:uid="{00FFAB65-B1A6-4AB9-AE16-2ECF49E1F054}"/>
    <cellStyle name="Input 2 2 6 3" xfId="3090" xr:uid="{9BEA4966-2A71-4C6D-BE76-F40BA1730C3D}"/>
    <cellStyle name="Input 2 2 6 3 2" xfId="38129" xr:uid="{7A1A96DA-DCE3-4C8B-A84D-C1711F95A089}"/>
    <cellStyle name="Input 2 2 6 4" xfId="34116" xr:uid="{5252F792-DB04-4164-A0C7-364C67C937B2}"/>
    <cellStyle name="Input 2 2 6 5" xfId="47349" xr:uid="{1A20907F-1AFA-40F3-B3FB-D2563DEA91BF}"/>
    <cellStyle name="Input 2 2 7" xfId="998" xr:uid="{CFEBD829-177B-43BC-8C62-788D58EA66C7}"/>
    <cellStyle name="Input 2 2 7 2" xfId="5350" xr:uid="{1D44FEDF-C8A9-48B8-ADBE-8999A1680F88}"/>
    <cellStyle name="Input 2 2 7 2 2" xfId="7936" xr:uid="{DE5F5F56-16D6-4031-8F4B-DAC80B501C18}"/>
    <cellStyle name="Input 2 2 7 2 2 2" xfId="16925" xr:uid="{4E708F4E-AB23-4EBA-A064-7E26AB5CF2BF}"/>
    <cellStyle name="Input 2 2 7 2 2 2 2" xfId="33591" xr:uid="{46B12957-300F-4AD0-80E5-C56FE96F7D0C}"/>
    <cellStyle name="Input 2 2 7 2 2 3" xfId="23233" xr:uid="{67204356-A473-452A-A33D-97B589A4EE75}"/>
    <cellStyle name="Input 2 2 7 2 3" xfId="10573" xr:uid="{1B497129-2698-49A8-B0DD-1A60904904A3}"/>
    <cellStyle name="Input 2 2 7 2 3 2" xfId="19562" xr:uid="{538E672B-A903-488E-B066-7B8C0E614843}"/>
    <cellStyle name="Input 2 2 7 2 3 2 2" xfId="34892" xr:uid="{3C145BC6-64D9-49D8-90DB-5F268A995328}"/>
    <cellStyle name="Input 2 2 7 2 3 3" xfId="25313" xr:uid="{AD83E894-1961-4A6F-B3FF-E18B711AED39}"/>
    <cellStyle name="Input 2 2 7 2 4" xfId="14339" xr:uid="{E39D271D-7C16-4446-8B3A-0C502B6F9344}"/>
    <cellStyle name="Input 2 2 7 2 4 2" xfId="43451" xr:uid="{1F134366-2DF8-4109-8246-26F0CB255DD8}"/>
    <cellStyle name="Input 2 2 7 2 5" xfId="42945" xr:uid="{27E4D5A8-D6CD-4FD4-97CB-B19D21A6EFA4}"/>
    <cellStyle name="Input 2 2 7 3" xfId="3435" xr:uid="{AAB31C63-83AA-4F01-9599-27CB138A3FD6}"/>
    <cellStyle name="Input 2 2 7 3 2" xfId="27315" xr:uid="{927C6711-DFA4-4CD0-9DD3-BF6CE067062E}"/>
    <cellStyle name="Input 2 2 7 4" xfId="27228" xr:uid="{11BAC135-89BB-4771-A39C-183F1CA00E12}"/>
    <cellStyle name="Input 2 2 7 5" xfId="52652" xr:uid="{E8A67CAC-B24C-42DB-BBC8-2818521317FB}"/>
    <cellStyle name="Input 2 2 8" xfId="1342" xr:uid="{FC8BBCF8-8A06-414D-A747-C9324849D360}"/>
    <cellStyle name="Input 2 2 8 2" xfId="5687" xr:uid="{51944B12-770C-4CA9-A3CB-8B8CA71EDAC8}"/>
    <cellStyle name="Input 2 2 8 2 2" xfId="8273" xr:uid="{392E0E01-DEAD-47A0-8B87-7BAF63C7878A}"/>
    <cellStyle name="Input 2 2 8 2 2 2" xfId="17262" xr:uid="{4D430D54-BC02-4ECE-9B96-0B4194D8EE56}"/>
    <cellStyle name="Input 2 2 8 2 2 2 2" xfId="30113" xr:uid="{B683DB96-7D66-417E-B8E9-6A31E5ED7832}"/>
    <cellStyle name="Input 2 2 8 2 2 3" xfId="23354" xr:uid="{A443ADE7-7E8E-4547-849C-6AB58CA3365F}"/>
    <cellStyle name="Input 2 2 8 2 3" xfId="10910" xr:uid="{7AC37CFD-0AAE-4CB3-B9EB-66E4B1075E54}"/>
    <cellStyle name="Input 2 2 8 2 3 2" xfId="19899" xr:uid="{442A371C-4B92-4347-ABED-438AA5CDB048}"/>
    <cellStyle name="Input 2 2 8 2 3 2 2" xfId="33870" xr:uid="{DE63B43D-8392-44A5-B187-C588E121CAAC}"/>
    <cellStyle name="Input 2 2 8 2 3 3" xfId="34444" xr:uid="{3E30B788-77C3-4279-96FE-9FBDBDF8D770}"/>
    <cellStyle name="Input 2 2 8 2 4" xfId="14676" xr:uid="{8A37314E-4EEA-466C-83C3-FA43DBA736B7}"/>
    <cellStyle name="Input 2 2 8 2 4 2" xfId="42674" xr:uid="{316403B4-74FC-46A1-BC74-1DF038C8DDB8}"/>
    <cellStyle name="Input 2 2 8 2 5" xfId="24746" xr:uid="{C98DBAA9-DA6F-4556-A114-323CFA34536E}"/>
    <cellStyle name="Input 2 2 8 3" xfId="3779" xr:uid="{51F11871-481F-43B8-9B4F-87391C1D2034}"/>
    <cellStyle name="Input 2 2 8 3 2" xfId="27636" xr:uid="{FEFE435D-8A25-427D-B608-219DEADAC47B}"/>
    <cellStyle name="Input 2 2 8 4" xfId="38493" xr:uid="{332B3588-9778-4A8F-AD21-F24CE64D3E81}"/>
    <cellStyle name="Input 2 2 9" xfId="1695" xr:uid="{6F33EF12-FD8F-4754-9B45-9305D5288ADA}"/>
    <cellStyle name="Input 2 2 9 2" xfId="6021" xr:uid="{EAAB02B5-8562-4BAB-A342-9919A1C2CC80}"/>
    <cellStyle name="Input 2 2 9 2 2" xfId="8607" xr:uid="{5D537DE3-E1AF-4A88-AC7B-527360FA6D26}"/>
    <cellStyle name="Input 2 2 9 2 2 2" xfId="17596" xr:uid="{0F486A79-1CEE-4DCD-8EAB-A38F2B2A78B0}"/>
    <cellStyle name="Input 2 2 9 2 2 2 2" xfId="27556" xr:uid="{4C27822F-82C9-450A-9D26-5D3B7F71190A}"/>
    <cellStyle name="Input 2 2 9 2 2 3" xfId="25873" xr:uid="{E8EE2EEF-4747-4A19-9729-671B57EFD0AF}"/>
    <cellStyle name="Input 2 2 9 2 3" xfId="11244" xr:uid="{0F237C1E-0B82-4984-B901-933C7F1FA158}"/>
    <cellStyle name="Input 2 2 9 2 3 2" xfId="20233" xr:uid="{AA156477-DDB6-40A1-B69B-0E4E8EE0E5AF}"/>
    <cellStyle name="Input 2 2 9 2 3 2 2" xfId="29705" xr:uid="{678F9377-3B0D-498B-BDF1-94A862D77A62}"/>
    <cellStyle name="Input 2 2 9 2 3 3" xfId="40531" xr:uid="{DC7D2F08-491D-4CC6-8FD1-B34D5D32137D}"/>
    <cellStyle name="Input 2 2 9 2 4" xfId="15010" xr:uid="{EC014902-C477-4037-9B21-D937D9BF5C0E}"/>
    <cellStyle name="Input 2 2 9 2 4 2" xfId="37187" xr:uid="{6C68AA6F-2782-48BA-936C-CA64216F599A}"/>
    <cellStyle name="Input 2 2 9 2 5" xfId="38921" xr:uid="{EC5B9DBD-AFDD-4A62-80DA-1C5AF26576BE}"/>
    <cellStyle name="Input 2 2 9 3" xfId="4132" xr:uid="{2CA1B981-1B7B-4515-A98D-77B138C90CF8}"/>
    <cellStyle name="Input 2 2 9 3 2" xfId="23980" xr:uid="{8E85FEB4-B89A-455C-806A-12BC075D3E5D}"/>
    <cellStyle name="Input 2 2 9 4" xfId="29579" xr:uid="{8C6F2E2C-0258-4E00-BF98-8F20FC8727A6}"/>
    <cellStyle name="Input 2 20" xfId="28095" xr:uid="{76E5A1B3-07EB-421C-9699-BFE988E37D71}"/>
    <cellStyle name="Input 2 20 2" xfId="44988" xr:uid="{8EE61835-3674-45EE-838B-4882E37140E1}"/>
    <cellStyle name="Input 2 20 2 2" xfId="57227" xr:uid="{C4C2EEFB-457A-4A72-932B-E31447577B0D}"/>
    <cellStyle name="Input 2 20 2 3" xfId="50445" xr:uid="{3DBB0955-439D-4F65-B111-47C06B9FC81E}"/>
    <cellStyle name="Input 2 20 3" xfId="52047" xr:uid="{F9D23CF7-EDEB-44B7-AA5C-BF6A40C69DFC}"/>
    <cellStyle name="Input 2 20 3 2" xfId="58828" xr:uid="{690F2FE9-7F74-4955-9247-357CB741E7CF}"/>
    <cellStyle name="Input 2 20 4" xfId="51664" xr:uid="{056E176D-0DF5-4AEE-B61B-0F17892E85A4}"/>
    <cellStyle name="Input 2 20 4 2" xfId="58445" xr:uid="{1AEB1E50-1DB6-42D7-96BE-BFEC9F61B3E2}"/>
    <cellStyle name="Input 2 20 5" xfId="48562" xr:uid="{CAB230FD-11F2-45EE-8997-5322E2E63DBC}"/>
    <cellStyle name="Input 2 20 5 2" xfId="55351" xr:uid="{506F7CE8-CC87-4CC0-9F55-96EFAE7C2E4E}"/>
    <cellStyle name="Input 2 20 6" xfId="53637" xr:uid="{255AFB95-E015-45DB-8E9B-4A21840265B8}"/>
    <cellStyle name="Input 2 20 7" xfId="46948" xr:uid="{40253343-5EAC-45B8-ACA8-161B5F8F5144}"/>
    <cellStyle name="Input 2 21" xfId="45027" xr:uid="{771BBD58-0CB2-4D32-9438-485D5EA89FB6}"/>
    <cellStyle name="Input 2 21 2" xfId="50584" xr:uid="{0709D614-D6A0-4C79-B0B6-4D3D09C3DED0}"/>
    <cellStyle name="Input 2 21 2 2" xfId="57366" xr:uid="{726DD400-E784-4DA0-BD88-2F52291D1557}"/>
    <cellStyle name="Input 2 21 3" xfId="52398" xr:uid="{5183E8F6-C1B4-463E-8106-9B79DAA645E5}"/>
    <cellStyle name="Input 2 21 3 2" xfId="59179" xr:uid="{15F22F12-59A1-4240-A26F-0940FA2C2C8A}"/>
    <cellStyle name="Input 2 21 4" xfId="48701" xr:uid="{14315CCE-2580-48B8-A44B-90C52F07854A}"/>
    <cellStyle name="Input 2 21 4 2" xfId="55490" xr:uid="{3CFF1317-8961-41A1-8247-D204FC4FEC61}"/>
    <cellStyle name="Input 2 21 5" xfId="53776" xr:uid="{5CD4A841-B14B-4F39-B534-17FC4D2AA110}"/>
    <cellStyle name="Input 2 21 6" xfId="47087" xr:uid="{52742E8B-F334-42BE-9C44-B12119529D16}"/>
    <cellStyle name="Input 2 22" xfId="45080" xr:uid="{5AB91481-6C71-4436-908E-BB6F63A401DD}"/>
    <cellStyle name="Input 2 22 2" xfId="50616" xr:uid="{E19CBA83-144C-4D3A-B1D9-A3800C2C0454}"/>
    <cellStyle name="Input 2 22 2 2" xfId="57398" xr:uid="{DD81DC80-3194-44C1-B994-B558FB63F386}"/>
    <cellStyle name="Input 2 22 3" xfId="52430" xr:uid="{D97285ED-03C6-4BD6-B6C6-51D913200A57}"/>
    <cellStyle name="Input 2 22 3 2" xfId="59211" xr:uid="{9A3E5F96-D58F-40C5-9223-A1EE4953C3AD}"/>
    <cellStyle name="Input 2 22 4" xfId="48733" xr:uid="{10D1956F-8408-437A-815C-AB0DE88C0C0D}"/>
    <cellStyle name="Input 2 22 4 2" xfId="55522" xr:uid="{BD9A61CF-98F2-44EC-89AD-5579A6B1188C}"/>
    <cellStyle name="Input 2 22 5" xfId="53808" xr:uid="{5E02DD4F-45FE-4A16-9671-75679BA75CE7}"/>
    <cellStyle name="Input 2 22 6" xfId="47119" xr:uid="{56638C2B-B4D6-4507-9851-A7A092C1CD33}"/>
    <cellStyle name="Input 2 23" xfId="45081" xr:uid="{61A29DCE-D31E-419C-8965-4D63C0DDAB14}"/>
    <cellStyle name="Input 2 23 2" xfId="50619" xr:uid="{AC7C5609-3E4F-405D-BBFC-F18C2BA2EDF0}"/>
    <cellStyle name="Input 2 23 2 2" xfId="57401" xr:uid="{F675B677-CE53-4377-9602-6DF38C3B36C4}"/>
    <cellStyle name="Input 2 23 3" xfId="52433" xr:uid="{F9C17ECD-591F-41E0-B595-E409CFCB6B27}"/>
    <cellStyle name="Input 2 23 3 2" xfId="59214" xr:uid="{3F7FC717-D171-43BF-BE0F-7A9DE4649DD2}"/>
    <cellStyle name="Input 2 23 4" xfId="48736" xr:uid="{1757280F-FE96-4A81-A521-623B2CDEBAF4}"/>
    <cellStyle name="Input 2 23 4 2" xfId="55525" xr:uid="{13DBC3A7-E4DA-4F3E-864D-022BEBAB77DB}"/>
    <cellStyle name="Input 2 23 5" xfId="53811" xr:uid="{B375A52F-0F06-4E77-87D5-099A95144199}"/>
    <cellStyle name="Input 2 23 6" xfId="47122" xr:uid="{465490A4-9FE8-4566-89E4-6D5F30BEF376}"/>
    <cellStyle name="Input 2 24" xfId="45136" xr:uid="{309EC406-E6D9-451D-A2D0-1C29A7BCD029}"/>
    <cellStyle name="Input 2 24 2" xfId="50722" xr:uid="{1800B80D-0FF6-4C80-BA35-243043C7DC91}"/>
    <cellStyle name="Input 2 24 2 2" xfId="57504" xr:uid="{672067F5-EA1B-4456-9678-DFC74CD2CE77}"/>
    <cellStyle name="Input 2 24 3" xfId="52533" xr:uid="{539ED238-CAC6-4F4A-919B-F3D281644D57}"/>
    <cellStyle name="Input 2 24 3 2" xfId="59314" xr:uid="{6BC17AC4-98F7-4762-AB8D-5D030CCC1215}"/>
    <cellStyle name="Input 2 24 4" xfId="48831" xr:uid="{41145BD3-A36E-41FA-A876-A906A3F7512C}"/>
    <cellStyle name="Input 2 24 4 2" xfId="55616" xr:uid="{738EE137-4FB8-495F-9468-ECA72DDD020B}"/>
    <cellStyle name="Input 2 24 5" xfId="53911" xr:uid="{37E6AB25-065F-4BC6-9175-2C550AFF5C66}"/>
    <cellStyle name="Input 2 24 6" xfId="47225" xr:uid="{51313EC1-28F8-4A29-AC64-E23F54C94B1D}"/>
    <cellStyle name="Input 2 25" xfId="45203" xr:uid="{9358460D-E078-4420-8FDD-85A797A47A2F}"/>
    <cellStyle name="Input 2 25 2" xfId="50706" xr:uid="{5F20D2D4-6C74-48E9-8582-129B66DEEA37}"/>
    <cellStyle name="Input 2 25 2 2" xfId="57488" xr:uid="{8F9428F7-941F-40CA-9983-E86A272EDC7E}"/>
    <cellStyle name="Input 2 25 3" xfId="52517" xr:uid="{6F6601D4-B62C-40F3-887C-4F7CA09D5BC9}"/>
    <cellStyle name="Input 2 25 3 2" xfId="59298" xr:uid="{D913E260-2672-42BF-936A-D979A0FFD862}"/>
    <cellStyle name="Input 2 25 4" xfId="48818" xr:uid="{8526B3E4-974F-4058-9733-28CD916EE4E1}"/>
    <cellStyle name="Input 2 25 4 2" xfId="55604" xr:uid="{653B4D46-689F-4A5B-B959-5930AC6509EF}"/>
    <cellStyle name="Input 2 25 5" xfId="53895" xr:uid="{FE6206A1-255A-4EBD-AC80-A900EF0D1FB8}"/>
    <cellStyle name="Input 2 25 6" xfId="47209" xr:uid="{ACF3835B-E9A0-4731-BD65-73B4BE937733}"/>
    <cellStyle name="Input 2 26" xfId="45194" xr:uid="{DF3C12D9-047F-411E-A2A7-462B141FA7B5}"/>
    <cellStyle name="Input 2 26 2" xfId="50760" xr:uid="{1FD2DEAF-15E3-4E79-A915-8B1B6BD05265}"/>
    <cellStyle name="Input 2 26 2 2" xfId="57542" xr:uid="{A3B29D6D-1629-4FF8-B9E5-8AADBC505763}"/>
    <cellStyle name="Input 2 26 3" xfId="52569" xr:uid="{D43A681A-7E16-444C-B721-A232C7897C9E}"/>
    <cellStyle name="Input 2 26 3 2" xfId="59350" xr:uid="{B47E4E0C-2ACD-4F1E-B510-6A2859C9EDBB}"/>
    <cellStyle name="Input 2 26 4" xfId="53947" xr:uid="{CF898DB4-7593-4D78-AF48-74D2DE9834F6}"/>
    <cellStyle name="Input 2 26 5" xfId="47264" xr:uid="{B9008787-FDC4-4271-815D-BB5CFB00C325}"/>
    <cellStyle name="Input 2 27" xfId="45242" xr:uid="{CCDAA438-88DC-407E-AE55-D2B6A59A31BD}"/>
    <cellStyle name="Input 2 27 2" xfId="55787" xr:uid="{383F02B6-2F05-400F-B77C-76159FBDF61B}"/>
    <cellStyle name="Input 2 27 3" xfId="49004" xr:uid="{7A325B5B-B0DF-4769-BD24-652F217453DE}"/>
    <cellStyle name="Input 2 28" xfId="45321" xr:uid="{019BA4FB-1361-4C9D-955F-46626697CEAE}"/>
    <cellStyle name="Input 2 28 2" xfId="57704" xr:uid="{0CC1F92E-AE79-44BC-BE63-8BDC5998040F}"/>
    <cellStyle name="Input 2 28 3" xfId="50922" xr:uid="{9A734DC1-5107-46D1-AFB2-9E8AA88FF14C}"/>
    <cellStyle name="Input 2 29" xfId="45350" xr:uid="{33FE102E-386F-45B6-8783-EBFD5763D52E}"/>
    <cellStyle name="Input 2 29 2" xfId="52626" xr:uid="{A90FEDDE-2AC9-4F46-BB1C-0D45C31E9478}"/>
    <cellStyle name="Input 2 3" xfId="249" xr:uid="{2A07EB75-D7C5-49FA-AE08-4795C2F7822D}"/>
    <cellStyle name="Input 2 3 10" xfId="6551" xr:uid="{60799583-FFF1-4CB2-B621-4F2C6C4C6463}"/>
    <cellStyle name="Input 2 3 10 2" xfId="11770" xr:uid="{E820EAB5-B90B-4450-82BF-283EB02D6D6B}"/>
    <cellStyle name="Input 2 3 10 2 2" xfId="20759" xr:uid="{B6A2E632-7DCB-4FB5-B2FF-AC85BA40441C}"/>
    <cellStyle name="Input 2 3 10 2 2 2" xfId="23540" xr:uid="{F73E5E9E-D13B-4FFE-AF3B-A1AAEF3E114B}"/>
    <cellStyle name="Input 2 3 10 2 3" xfId="26558" xr:uid="{6FA66EBF-F0B0-47CF-87FF-6DC9A6A89327}"/>
    <cellStyle name="Input 2 3 10 3" xfId="15540" xr:uid="{2569F9A9-6B97-4FD2-B06C-49AE1CE12B76}"/>
    <cellStyle name="Input 2 3 10 3 2" xfId="42818" xr:uid="{046DCD0D-43C8-40D0-B13A-748B3D693378}"/>
    <cellStyle name="Input 2 3 10 4" xfId="35502" xr:uid="{DABE7187-7605-41C5-9410-2892B8C45BA7}"/>
    <cellStyle name="Input 2 3 11" xfId="9133" xr:uid="{84EB03EA-5CFA-4B53-80EE-A16E3BF1A3D6}"/>
    <cellStyle name="Input 2 3 11 2" xfId="18122" xr:uid="{FB0D6E1C-F43E-4265-81B0-9DC7416E0B44}"/>
    <cellStyle name="Input 2 3 11 2 2" xfId="25896" xr:uid="{82DAA36B-3134-4477-9046-E1F8451779AB}"/>
    <cellStyle name="Input 2 3 11 3" xfId="24386" xr:uid="{1500BFE5-A76E-43C5-9A41-63DAB6813517}"/>
    <cellStyle name="Input 2 3 12" xfId="12648" xr:uid="{14ED089E-E7DB-4465-80C6-4F190B1534C3}"/>
    <cellStyle name="Input 2 3 12 2" xfId="21637" xr:uid="{8902CECF-B9A1-4F8A-9C42-40DEE6DED8D5}"/>
    <cellStyle name="Input 2 3 12 2 2" xfId="41981" xr:uid="{D69E9546-E224-437B-B557-1AD28F91E8D0}"/>
    <cellStyle name="Input 2 3 12 3" xfId="25889" xr:uid="{116290D8-2F44-4DF6-9388-FDCBEB8FB2A0}"/>
    <cellStyle name="Input 2 3 13" xfId="2255" xr:uid="{76072804-EB74-4776-BF70-7AA45D2152A1}"/>
    <cellStyle name="Input 2 3 13 2" xfId="27108" xr:uid="{F65F4E75-1F28-4A45-BC52-D4496F3281A4}"/>
    <cellStyle name="Input 2 3 14" xfId="13164" xr:uid="{C363F76E-FD20-45BB-AC91-462CBD1DBAF2}"/>
    <cellStyle name="Input 2 3 14 2" xfId="38120" xr:uid="{18CCE408-1DD6-4B2F-80B2-06D1B7E4A16A}"/>
    <cellStyle name="Input 2 3 15" xfId="33057" xr:uid="{516E24FE-8EA5-4811-A921-4A1E65711036}"/>
    <cellStyle name="Input 2 3 16" xfId="44314" xr:uid="{0D605B37-95FC-4E93-8D56-18DA43AEE535}"/>
    <cellStyle name="Input 2 3 17" xfId="45545" xr:uid="{C00CC75A-1A77-4D37-BAB3-99124E1F64A6}"/>
    <cellStyle name="Input 2 3 2" xfId="387" xr:uid="{5A77C3CF-4438-4560-9C74-736CACEEC91E}"/>
    <cellStyle name="Input 2 3 2 10" xfId="9258" xr:uid="{B26665B6-0F70-4B76-B908-E95EC8618553}"/>
    <cellStyle name="Input 2 3 2 10 2" xfId="18247" xr:uid="{A9F8C94D-A6B1-427F-865D-E101520D43EE}"/>
    <cellStyle name="Input 2 3 2 10 2 2" xfId="43107" xr:uid="{552D80E7-4893-4387-A9B2-B7DB902D6816}"/>
    <cellStyle name="Input 2 3 2 10 3" xfId="39859" xr:uid="{C8C5A22A-A58D-401A-9B3A-6BB8BB1081C9}"/>
    <cellStyle name="Input 2 3 2 11" xfId="12674" xr:uid="{8916E842-CE6A-40E2-B844-12B947E76A91}"/>
    <cellStyle name="Input 2 3 2 11 2" xfId="21663" xr:uid="{F9C485CE-092D-4EF6-ADB0-44ED499DD981}"/>
    <cellStyle name="Input 2 3 2 11 2 2" xfId="39383" xr:uid="{54297D04-8415-4B67-8221-B88D1578F210}"/>
    <cellStyle name="Input 2 3 2 11 3" xfId="28232" xr:uid="{8C1F1138-90BD-4293-AE44-AEFD7DD83618}"/>
    <cellStyle name="Input 2 3 2 12" xfId="2393" xr:uid="{D78B5AA4-312D-4A92-A008-8F3ACCF8F401}"/>
    <cellStyle name="Input 2 3 2 12 2" xfId="31326" xr:uid="{2BF79846-C2EF-40E2-844B-B999B365BCA0}"/>
    <cellStyle name="Input 2 3 2 13" xfId="13302" xr:uid="{E1E3C748-314E-4C15-98B4-10DC535B6133}"/>
    <cellStyle name="Input 2 3 2 13 2" xfId="38676" xr:uid="{A85D7B9D-0839-42B4-BF17-AC1591B0FD0C}"/>
    <cellStyle name="Input 2 3 2 14" xfId="41546" xr:uid="{CD2D1767-42C8-4B70-8985-3140E62235BF}"/>
    <cellStyle name="Input 2 3 2 15" xfId="46060" xr:uid="{F58B3AC5-47D2-4AB4-BE07-C139300CA586}"/>
    <cellStyle name="Input 2 3 2 2" xfId="736" xr:uid="{4BEA7841-2076-4B7E-9AAC-387DC4D45DC8}"/>
    <cellStyle name="Input 2 3 2 2 2" xfId="5112" xr:uid="{827C963B-2EA9-487F-A4C6-422E3C4D80A9}"/>
    <cellStyle name="Input 2 3 2 2 2 2" xfId="7698" xr:uid="{2A937A75-D983-4E60-963B-2891B3B9C5A1}"/>
    <cellStyle name="Input 2 3 2 2 2 2 2" xfId="16687" xr:uid="{615C6770-9418-4A21-B750-2D49E3CC17A6}"/>
    <cellStyle name="Input 2 3 2 2 2 2 2 2" xfId="24680" xr:uid="{16B7CE8B-AD78-457C-90D5-DD24FB908397}"/>
    <cellStyle name="Input 2 3 2 2 2 2 3" xfId="33695" xr:uid="{47B8EAC7-86E8-49DD-B37E-19C5ADF89E07}"/>
    <cellStyle name="Input 2 3 2 2 2 3" xfId="10335" xr:uid="{EAFA4F0D-FEFE-461E-B17F-827632496F1A}"/>
    <cellStyle name="Input 2 3 2 2 2 3 2" xfId="19324" xr:uid="{7CDD0E47-ED29-4FE4-A480-7F8CFC5204F0}"/>
    <cellStyle name="Input 2 3 2 2 2 3 2 2" xfId="28340" xr:uid="{FFF3B655-149F-467C-A36C-6BDC9985C848}"/>
    <cellStyle name="Input 2 3 2 2 2 3 3" xfId="26462" xr:uid="{B0FB65DA-A651-4385-8A09-9228B86B3952}"/>
    <cellStyle name="Input 2 3 2 2 2 4" xfId="14101" xr:uid="{9990275D-0DA9-4172-A200-D33B60609453}"/>
    <cellStyle name="Input 2 3 2 2 2 4 2" xfId="25935" xr:uid="{1450BAD0-B9B3-404D-AE31-EAE922D8E495}"/>
    <cellStyle name="Input 2 3 2 2 2 5" xfId="39533" xr:uid="{1E3A52E2-7F0C-450E-B992-26E1AC466CDC}"/>
    <cellStyle name="Input 2 3 2 2 2 6" xfId="56333" xr:uid="{59D3D15C-224E-4071-9BDC-AFA3E5E7FEE1}"/>
    <cellStyle name="Input 2 3 2 2 3" xfId="3173" xr:uid="{4729E441-0E47-4BF7-AE7E-8BA98561AB73}"/>
    <cellStyle name="Input 2 3 2 2 3 2" xfId="41512" xr:uid="{E7082456-5ECA-4EBF-B2F1-6C6DC1515768}"/>
    <cellStyle name="Input 2 3 2 2 4" xfId="29086" xr:uid="{A722B0D4-E5FE-4D87-831A-25C4AA19DEF6}"/>
    <cellStyle name="Input 2 3 2 2 5" xfId="49551" xr:uid="{B52E6560-113B-4E9F-B0FB-7E3C99BE0439}"/>
    <cellStyle name="Input 2 3 2 3" xfId="1081" xr:uid="{373F6170-E20B-48CE-B1AB-0E6A870A71AE}"/>
    <cellStyle name="Input 2 3 2 3 2" xfId="5433" xr:uid="{AF5340D2-9AC5-4935-BAFF-9E9BBE5831D9}"/>
    <cellStyle name="Input 2 3 2 3 2 2" xfId="8019" xr:uid="{581D03B5-880D-49F2-ABC9-B2AD72819840}"/>
    <cellStyle name="Input 2 3 2 3 2 2 2" xfId="17008" xr:uid="{37C65FD3-D728-48E7-97C8-7B257D8CA862}"/>
    <cellStyle name="Input 2 3 2 3 2 2 2 2" xfId="37419" xr:uid="{E619A177-CC3C-41DA-81B8-FAB744F29577}"/>
    <cellStyle name="Input 2 3 2 3 2 2 3" xfId="23020" xr:uid="{E11EF48D-E941-44C9-A950-AE5150680022}"/>
    <cellStyle name="Input 2 3 2 3 2 3" xfId="10656" xr:uid="{32EB7758-2F1B-48E7-B67E-8D079B5A7C45}"/>
    <cellStyle name="Input 2 3 2 3 2 3 2" xfId="19645" xr:uid="{8114496B-6361-418A-951C-685096AE72FB}"/>
    <cellStyle name="Input 2 3 2 3 2 3 2 2" xfId="38580" xr:uid="{653579E4-323E-4A39-9AFE-7447FDEF1024}"/>
    <cellStyle name="Input 2 3 2 3 2 3 3" xfId="44071" xr:uid="{65CEFFA8-1ABB-45DD-9067-937AA54C415B}"/>
    <cellStyle name="Input 2 3 2 3 2 4" xfId="14422" xr:uid="{A417767F-9A57-4875-9AB4-D2CE7E48E088}"/>
    <cellStyle name="Input 2 3 2 3 2 4 2" xfId="25582" xr:uid="{FDE4478D-AFD3-4136-A0D3-8DB010C18F03}"/>
    <cellStyle name="Input 2 3 2 3 2 5" xfId="27461" xr:uid="{636A6141-E787-4B80-B784-AEFAA0BC4A2F}"/>
    <cellStyle name="Input 2 3 2 3 2 6" xfId="58017" xr:uid="{2CC1126B-5A13-4A3E-9751-80F6ED006AC0}"/>
    <cellStyle name="Input 2 3 2 3 3" xfId="3518" xr:uid="{81467250-B130-48C0-9B78-29913E5E67B3}"/>
    <cellStyle name="Input 2 3 2 3 3 2" xfId="38615" xr:uid="{BC8650B5-E164-4493-8A59-E4EAC456C302}"/>
    <cellStyle name="Input 2 3 2 3 4" xfId="24363" xr:uid="{2F5348CA-576F-4B70-B9F1-D128D5FB719B}"/>
    <cellStyle name="Input 2 3 2 3 5" xfId="51235" xr:uid="{CEF32B58-507B-4AA8-8C04-486ED6B2DF0E}"/>
    <cellStyle name="Input 2 3 2 4" xfId="1425" xr:uid="{0474A554-D629-4D0C-945B-97F4EE0A571A}"/>
    <cellStyle name="Input 2 3 2 4 2" xfId="5770" xr:uid="{D569318C-9840-48AE-A7E4-4C2BC3256BE6}"/>
    <cellStyle name="Input 2 3 2 4 2 2" xfId="8356" xr:uid="{6A89C03B-1D08-4EDC-B3E7-13E6343EB187}"/>
    <cellStyle name="Input 2 3 2 4 2 2 2" xfId="17345" xr:uid="{A692DB3C-82B7-4434-99AD-3EE0B1652814}"/>
    <cellStyle name="Input 2 3 2 4 2 2 2 2" xfId="33284" xr:uid="{F8D8F3E0-B1DF-46A6-B871-8E318F6EA929}"/>
    <cellStyle name="Input 2 3 2 4 2 2 3" xfId="34092" xr:uid="{66ED9CB0-46A6-4632-8D09-2650DDF4FEEC}"/>
    <cellStyle name="Input 2 3 2 4 2 3" xfId="10993" xr:uid="{814CA72F-D21D-497D-9972-F820AC3E07EF}"/>
    <cellStyle name="Input 2 3 2 4 2 3 2" xfId="19982" xr:uid="{41393CA4-C520-4BCE-B4D5-49A0EF556CF2}"/>
    <cellStyle name="Input 2 3 2 4 2 3 2 2" xfId="40640" xr:uid="{C7C8F8ED-77F8-441D-9A1E-1DF41840AE8F}"/>
    <cellStyle name="Input 2 3 2 4 2 3 3" xfId="40086" xr:uid="{C36C1F32-8E3F-4E47-BA50-39FE5648CD9E}"/>
    <cellStyle name="Input 2 3 2 4 2 4" xfId="14759" xr:uid="{B0CA7AB2-AB83-4F8D-8900-A9AFCE586888}"/>
    <cellStyle name="Input 2 3 2 4 2 4 2" xfId="37230" xr:uid="{E4D16196-2DDC-4435-881A-98C52A86E471}"/>
    <cellStyle name="Input 2 3 2 4 2 5" xfId="25463" xr:uid="{34C1AFE4-1745-40BB-A601-A121DCDFF932}"/>
    <cellStyle name="Input 2 3 2 4 2 6" xfId="54478" xr:uid="{8240E71A-CF5C-4416-A680-30DF041EEBEA}"/>
    <cellStyle name="Input 2 3 2 4 3" xfId="3862" xr:uid="{2FDE5866-87D1-4E6B-8C82-855208994220}"/>
    <cellStyle name="Input 2 3 2 4 3 2" xfId="40932" xr:uid="{31CDEBB2-D570-45B6-AF71-68FB8C360057}"/>
    <cellStyle name="Input 2 3 2 4 4" xfId="41867" xr:uid="{FBE9023D-5CC9-43DF-A62C-CB47745DA71F}"/>
    <cellStyle name="Input 2 3 2 4 5" xfId="47668" xr:uid="{E0D2A7A7-836F-4DED-8099-C6D6BFA77AFD}"/>
    <cellStyle name="Input 2 3 2 5" xfId="1805" xr:uid="{A94AC1EA-32AA-452F-A0E0-22CEC16E071F}"/>
    <cellStyle name="Input 2 3 2 5 2" xfId="6122" xr:uid="{8B1A6667-36DB-4137-AC39-F3281600B1F7}"/>
    <cellStyle name="Input 2 3 2 5 2 2" xfId="8708" xr:uid="{3E384F54-215C-4DB0-B143-B6C30FDDC6EA}"/>
    <cellStyle name="Input 2 3 2 5 2 2 2" xfId="17697" xr:uid="{0E4973BB-C63A-43A5-B265-4E60E08F26BB}"/>
    <cellStyle name="Input 2 3 2 5 2 2 2 2" xfId="27063" xr:uid="{49FAE6CC-3EBF-4BD0-8E2E-19DD0A31A1F9}"/>
    <cellStyle name="Input 2 3 2 5 2 2 3" xfId="32519" xr:uid="{1DA8385E-8BFA-440B-BE65-119E2DA6C696}"/>
    <cellStyle name="Input 2 3 2 5 2 3" xfId="11345" xr:uid="{D4490368-D448-49EA-A61B-623AE611A196}"/>
    <cellStyle name="Input 2 3 2 5 2 3 2" xfId="20334" xr:uid="{79F8516D-BE2B-46FA-85FE-2B4BF1D257FF}"/>
    <cellStyle name="Input 2 3 2 5 2 3 2 2" xfId="43158" xr:uid="{8BC27869-8221-4879-B62A-FDC237A79E07}"/>
    <cellStyle name="Input 2 3 2 5 2 3 3" xfId="41696" xr:uid="{85C0AF76-3676-4638-814C-5A62432DBC32}"/>
    <cellStyle name="Input 2 3 2 5 2 4" xfId="15111" xr:uid="{E2C5DE9E-8D0E-4650-971B-44ABD9D29727}"/>
    <cellStyle name="Input 2 3 2 5 2 4 2" xfId="31307" xr:uid="{8124E420-E4C1-4F4E-A3D8-52FF62349359}"/>
    <cellStyle name="Input 2 3 2 5 2 5" xfId="33007" xr:uid="{813B92E1-E974-4EE3-B3AA-AD1A2A960AA1}"/>
    <cellStyle name="Input 2 3 2 5 3" xfId="4242" xr:uid="{C2FBE1BB-271D-47AC-A5C5-10A06AB8318F}"/>
    <cellStyle name="Input 2 3 2 5 3 2" xfId="29160" xr:uid="{6F8FF1AC-94A0-4315-8993-69D115C9777E}"/>
    <cellStyle name="Input 2 3 2 5 4" xfId="24988" xr:uid="{4F418804-DD6A-4800-BED2-30B72F82896D}"/>
    <cellStyle name="Input 2 3 2 5 5" xfId="52924" xr:uid="{E43D55FA-717A-4615-8277-E14A1231F46F}"/>
    <cellStyle name="Input 2 3 2 6" xfId="2044" xr:uid="{525EB693-F5A0-49B0-8CEA-9B5CAA3BAFFE}"/>
    <cellStyle name="Input 2 3 2 6 2" xfId="6352" xr:uid="{EA8CCB47-1F7F-4B00-9149-B66EECA2CFE2}"/>
    <cellStyle name="Input 2 3 2 6 2 2" xfId="8938" xr:uid="{1C60C8DE-9B5F-44C5-8F3B-AAB5C0D667E8}"/>
    <cellStyle name="Input 2 3 2 6 2 2 2" xfId="17927" xr:uid="{2D6087BC-D1F3-4987-8A5B-2A3BADA219A2}"/>
    <cellStyle name="Input 2 3 2 6 2 2 2 2" xfId="42910" xr:uid="{96B87103-62DC-4FE3-BEC0-06DB55DC7019}"/>
    <cellStyle name="Input 2 3 2 6 2 2 3" xfId="37759" xr:uid="{6A8709CD-F844-46F4-97FC-74577ACA19BE}"/>
    <cellStyle name="Input 2 3 2 6 2 3" xfId="11575" xr:uid="{0EA8B850-26BF-45AF-B882-6BB754977B32}"/>
    <cellStyle name="Input 2 3 2 6 2 3 2" xfId="20564" xr:uid="{151AC23C-DEFC-4915-878D-5002B26F6536}"/>
    <cellStyle name="Input 2 3 2 6 2 3 2 2" xfId="35916" xr:uid="{A246EAD5-3351-4A0D-BB4C-596757C76B60}"/>
    <cellStyle name="Input 2 3 2 6 2 3 3" xfId="40115" xr:uid="{73E0A846-4185-4714-8DB6-B155A7F59458}"/>
    <cellStyle name="Input 2 3 2 6 2 4" xfId="15341" xr:uid="{E04BE8DF-4256-4CCB-83AD-433F97C7E37C}"/>
    <cellStyle name="Input 2 3 2 6 2 4 2" xfId="39347" xr:uid="{2C230D3B-D90C-403D-BA14-D54229AF09EA}"/>
    <cellStyle name="Input 2 3 2 6 2 5" xfId="22694" xr:uid="{C63034C1-AAF5-4BBF-AF98-DEE6F4305EDD}"/>
    <cellStyle name="Input 2 3 2 6 3" xfId="4481" xr:uid="{5D05EA30-5AF0-4A35-BCB9-3090288771A9}"/>
    <cellStyle name="Input 2 3 2 6 3 2" xfId="42798" xr:uid="{2916DFB3-02A5-4542-83E9-2A8454C25009}"/>
    <cellStyle name="Input 2 3 2 6 4" xfId="32668" xr:uid="{147B6A2D-BB6F-4DF6-9593-B2A25049FD00}"/>
    <cellStyle name="Input 2 3 2 7" xfId="2855" xr:uid="{56B6D166-02D8-430E-BA40-CEC9291AA8BA}"/>
    <cellStyle name="Input 2 3 2 7 2" xfId="7005" xr:uid="{78E589E4-A316-495F-A72F-E468163E5B6E}"/>
    <cellStyle name="Input 2 3 2 7 2 2" xfId="12134" xr:uid="{77C2F637-B563-4843-941C-ECB54C909405}"/>
    <cellStyle name="Input 2 3 2 7 2 2 2" xfId="21123" xr:uid="{3F8B427C-9E5A-4A61-9D79-6DA23E3FAA2E}"/>
    <cellStyle name="Input 2 3 2 7 2 2 2 2" xfId="36596" xr:uid="{2DD3BBCC-03B9-4F1A-A4C3-A849A3F7F7A6}"/>
    <cellStyle name="Input 2 3 2 7 2 2 3" xfId="22937" xr:uid="{8A39CC3B-D843-4BA7-B876-010744A9CD77}"/>
    <cellStyle name="Input 2 3 2 7 2 3" xfId="12947" xr:uid="{8922CE7C-65C2-470C-A64E-A1E2F68B1CD8}"/>
    <cellStyle name="Input 2 3 2 7 2 3 2" xfId="21936" xr:uid="{18DC9B4B-EDC5-4E57-9560-6741CC7855E7}"/>
    <cellStyle name="Input 2 3 2 7 2 3 2 2" xfId="33376" xr:uid="{9C02D9A0-5A63-4A5F-8146-A2339D031A98}"/>
    <cellStyle name="Input 2 3 2 7 2 3 3" xfId="31718" xr:uid="{B04EFBF5-683A-4B05-BC38-83B1A653237D}"/>
    <cellStyle name="Input 2 3 2 7 2 4" xfId="15994" xr:uid="{6B551A36-D4F1-4B9C-BAF3-438058738E4B}"/>
    <cellStyle name="Input 2 3 2 7 2 4 2" xfId="35854" xr:uid="{7185AE05-6A13-4D26-BD97-83F9C48EDE6D}"/>
    <cellStyle name="Input 2 3 2 7 2 5" xfId="23849" xr:uid="{C28B9BF2-3E83-4766-B77E-B2706F871396}"/>
    <cellStyle name="Input 2 3 2 7 3" xfId="9568" xr:uid="{160A5BFB-9430-41D1-8BDF-B80CC2D82C38}"/>
    <cellStyle name="Input 2 3 2 7 3 2" xfId="18557" xr:uid="{C0D38116-41F1-46C4-8523-7A37074C53DD}"/>
    <cellStyle name="Input 2 3 2 7 3 2 2" xfId="43316" xr:uid="{DEF9C246-F1CF-4135-9FAC-DD04284DE355}"/>
    <cellStyle name="Input 2 3 2 7 3 3" xfId="25431" xr:uid="{9FEFD19E-2CAE-4ECA-B2FC-2FFAE19C8CE6}"/>
    <cellStyle name="Input 2 3 2 7 4" xfId="40988" xr:uid="{EDD0DD35-90D8-4E91-8295-4D796FDE36D5}"/>
    <cellStyle name="Input 2 3 2 8" xfId="4788" xr:uid="{BF48FE44-111C-4721-9F13-BF5358539E4B}"/>
    <cellStyle name="Input 2 3 2 8 2" xfId="7374" xr:uid="{F12F1ED0-8269-453C-9223-582AB126DDD0}"/>
    <cellStyle name="Input 2 3 2 8 2 2" xfId="16363" xr:uid="{D07101A2-CCFD-4562-A54C-CEF3E11856DA}"/>
    <cellStyle name="Input 2 3 2 8 2 2 2" xfId="27798" xr:uid="{FF606E60-265D-42C3-AF5A-A66703C2DD1F}"/>
    <cellStyle name="Input 2 3 2 8 2 3" xfId="41972" xr:uid="{6B6F99A2-DD66-4368-960A-E6D984D8FD3C}"/>
    <cellStyle name="Input 2 3 2 8 3" xfId="10011" xr:uid="{665E1B8E-411B-4763-873D-F5B1AEE54C93}"/>
    <cellStyle name="Input 2 3 2 8 3 2" xfId="19000" xr:uid="{C832C56F-1008-4831-B76C-03EA8E08D060}"/>
    <cellStyle name="Input 2 3 2 8 3 2 2" xfId="22799" xr:uid="{538305F0-D163-4950-AC3F-384CBCABEE9A}"/>
    <cellStyle name="Input 2 3 2 8 3 3" xfId="26418" xr:uid="{E1AA2845-ADC8-4442-9768-10683C07C3B7}"/>
    <cellStyle name="Input 2 3 2 8 4" xfId="13777" xr:uid="{D7311A90-87E3-4962-B3A2-E0387FA3DB5A}"/>
    <cellStyle name="Input 2 3 2 8 4 2" xfId="27062" xr:uid="{80F03308-1E26-4768-8DD8-DFA35A40F81E}"/>
    <cellStyle name="Input 2 3 2 8 5" xfId="28997" xr:uid="{3A32C452-356A-4E79-862E-D15FB96F5FA5}"/>
    <cellStyle name="Input 2 3 2 9" xfId="6689" xr:uid="{EAA2E28B-5751-405F-9683-01002D9C489C}"/>
    <cellStyle name="Input 2 3 2 9 2" xfId="11895" xr:uid="{798E9893-AD7E-4119-AFC8-0D93F4FA57C5}"/>
    <cellStyle name="Input 2 3 2 9 2 2" xfId="20884" xr:uid="{C5C85D6A-5DEE-4AEE-A3B1-81407EC6DBD1}"/>
    <cellStyle name="Input 2 3 2 9 2 2 2" xfId="40718" xr:uid="{8072F0CC-9EED-40C2-A36E-D2E5BDD27306}"/>
    <cellStyle name="Input 2 3 2 9 2 3" xfId="35009" xr:uid="{ADD07B13-D0CE-4916-AB62-308ED53D3518}"/>
    <cellStyle name="Input 2 3 2 9 3" xfId="15678" xr:uid="{E78B80C7-53E2-44BC-8238-59BE2A2E94F9}"/>
    <cellStyle name="Input 2 3 2 9 3 2" xfId="38757" xr:uid="{AAEF6ABB-9211-4260-99C6-6A0A87363A89}"/>
    <cellStyle name="Input 2 3 2 9 4" xfId="42284" xr:uid="{D0C6AB3E-6AF8-4A69-97BF-60384E380A74}"/>
    <cellStyle name="Input 2 3 3" xfId="598" xr:uid="{7803BFAC-44CA-424B-836D-24F6158C7384}"/>
    <cellStyle name="Input 2 3 3 2" xfId="4987" xr:uid="{94B9F454-BB3D-45F8-9929-143477122AB7}"/>
    <cellStyle name="Input 2 3 3 2 2" xfId="7573" xr:uid="{3BA5698A-AE22-466D-9615-063EB481BC3E}"/>
    <cellStyle name="Input 2 3 3 2 2 2" xfId="16562" xr:uid="{4126A536-D3FB-4273-838A-0F91EDCFF0A1}"/>
    <cellStyle name="Input 2 3 3 2 2 2 2" xfId="23647" xr:uid="{882C2026-60D2-4E70-A275-C6284B69766A}"/>
    <cellStyle name="Input 2 3 3 2 2 3" xfId="38332" xr:uid="{292CAB8D-666E-4838-82EC-97D8E801458F}"/>
    <cellStyle name="Input 2 3 3 2 2 4" xfId="56741" xr:uid="{153D02EC-9138-4A75-B7AB-49CDC20D4CDE}"/>
    <cellStyle name="Input 2 3 3 2 3" xfId="10210" xr:uid="{04244B13-A29A-43B2-8121-423D9FB00172}"/>
    <cellStyle name="Input 2 3 3 2 3 2" xfId="19199" xr:uid="{4F000CA6-F086-4C05-AC0B-D8500F6A2F34}"/>
    <cellStyle name="Input 2 3 3 2 3 2 2" xfId="41273" xr:uid="{86F469F3-ED27-4819-902A-7FA268F408DA}"/>
    <cellStyle name="Input 2 3 3 2 3 3" xfId="34450" xr:uid="{1395AD6B-E922-4BD1-BB30-2113C3FE96F9}"/>
    <cellStyle name="Input 2 3 3 2 4" xfId="13976" xr:uid="{C3AA4EDB-1EE6-4C55-B922-00417F747D46}"/>
    <cellStyle name="Input 2 3 3 2 4 2" xfId="37337" xr:uid="{EB284BD4-0A95-47FE-A217-105B4CAF4B08}"/>
    <cellStyle name="Input 2 3 3 2 5" xfId="43998" xr:uid="{6C09B136-299E-4FF6-9161-78CEF94A61CC}"/>
    <cellStyle name="Input 2 3 3 2 6" xfId="49959" xr:uid="{3D127034-4F06-4C24-ACCC-4D5D4BAA3D86}"/>
    <cellStyle name="Input 2 3 3 3" xfId="3035" xr:uid="{C71B2CC5-8027-4515-B8EC-F621533DD60D}"/>
    <cellStyle name="Input 2 3 3 3 2" xfId="33255" xr:uid="{E51D0463-6BC1-480B-96E2-61A1F3C05E6C}"/>
    <cellStyle name="Input 2 3 3 3 2 2" xfId="58457" xr:uid="{566904F4-F93B-4048-9A05-4D5648C13BAC}"/>
    <cellStyle name="Input 2 3 3 3 3" xfId="51676" xr:uid="{BF8B68D2-275B-4E2A-87D3-35AB5FCA4AA0}"/>
    <cellStyle name="Input 2 3 3 4" xfId="30096" xr:uid="{C56BC3A1-DDBB-4B68-962F-A0D93E9F3256}"/>
    <cellStyle name="Input 2 3 3 4 2" xfId="54868" xr:uid="{60CC5D76-45ED-4CEA-BBA7-4150BD44FB3D}"/>
    <cellStyle name="Input 2 3 3 4 3" xfId="48076" xr:uid="{0ABB237B-0236-4223-8478-A21B768656A9}"/>
    <cellStyle name="Input 2 3 3 5" xfId="53168" xr:uid="{E71C3C95-89FF-411A-A065-C536335BF9AC}"/>
    <cellStyle name="Input 2 3 3 6" xfId="46462" xr:uid="{CC412F58-C1B4-4C47-AE90-FF650A16ADF5}"/>
    <cellStyle name="Input 2 3 4" xfId="943" xr:uid="{333A5F07-FA32-47C6-A7D3-A3350A1A5BEC}"/>
    <cellStyle name="Input 2 3 4 2" xfId="5308" xr:uid="{4026CD97-3A63-4BC9-BF38-AB4BC2E0CADE}"/>
    <cellStyle name="Input 2 3 4 2 2" xfId="7894" xr:uid="{12EDC4FC-D83D-4124-99EA-FE6811B68438}"/>
    <cellStyle name="Input 2 3 4 2 2 2" xfId="16883" xr:uid="{643CECD5-0FF8-4BA0-A255-C302B0471A61}"/>
    <cellStyle name="Input 2 3 4 2 2 2 2" xfId="41351" xr:uid="{9D98AA75-1549-49D1-8489-D5E19947AFC0}"/>
    <cellStyle name="Input 2 3 4 2 2 3" xfId="35448" xr:uid="{B8D1D91B-0FB3-4852-8CE2-18394C94EBA0}"/>
    <cellStyle name="Input 2 3 4 2 3" xfId="10531" xr:uid="{ADDCB51E-038D-406D-94DA-B266CD581270}"/>
    <cellStyle name="Input 2 3 4 2 3 2" xfId="19520" xr:uid="{4C54E725-D4CE-48B9-9738-926E115C3449}"/>
    <cellStyle name="Input 2 3 4 2 3 2 2" xfId="34738" xr:uid="{3DB770E4-8810-4E5C-B1B2-404FF9D3D28B}"/>
    <cellStyle name="Input 2 3 4 2 3 3" xfId="34644" xr:uid="{E40FC7E0-B6A2-40AD-98D3-664B3DB3ED80}"/>
    <cellStyle name="Input 2 3 4 2 4" xfId="14297" xr:uid="{D1753065-098E-489D-BD75-91388C8B2839}"/>
    <cellStyle name="Input 2 3 4 2 4 2" xfId="29058" xr:uid="{F16851F9-C381-4D94-9742-06A4622F0AEB}"/>
    <cellStyle name="Input 2 3 4 2 5" xfId="28655" xr:uid="{1AFCCA5C-B827-4795-9A62-81D24BF22FBF}"/>
    <cellStyle name="Input 2 3 4 2 6" xfId="55861" xr:uid="{7F79E876-60C2-48E6-86FC-0322995497E2}"/>
    <cellStyle name="Input 2 3 4 3" xfId="3380" xr:uid="{A3A76D87-6D86-4001-971B-7CC3C42D8794}"/>
    <cellStyle name="Input 2 3 4 3 2" xfId="37565" xr:uid="{241006CC-6BFF-44BD-ABE5-2759C77353F4}"/>
    <cellStyle name="Input 2 3 4 4" xfId="35677" xr:uid="{F2CD9D30-1C88-4552-9B0F-E0EF6C4D46B7}"/>
    <cellStyle name="Input 2 3 4 5" xfId="49079" xr:uid="{EAF9F015-4958-4EE3-87FA-E0E45427B2A8}"/>
    <cellStyle name="Input 2 3 5" xfId="1287" xr:uid="{17B17660-3806-401F-8468-EB2000F5E27A}"/>
    <cellStyle name="Input 2 3 5 2" xfId="5632" xr:uid="{9DBF5AC2-FACA-4E99-B335-C6F2E35A7FEA}"/>
    <cellStyle name="Input 2 3 5 2 2" xfId="8218" xr:uid="{E5B687A5-444C-4475-BDE5-5F3739DDDD13}"/>
    <cellStyle name="Input 2 3 5 2 2 2" xfId="17207" xr:uid="{04DD1A77-E2FA-46A8-89F5-C8D2E79F4B97}"/>
    <cellStyle name="Input 2 3 5 2 2 2 2" xfId="26285" xr:uid="{5C6807B0-DA81-4956-A5D8-C03A9D895CC4}"/>
    <cellStyle name="Input 2 3 5 2 2 3" xfId="29491" xr:uid="{B4281593-DF6B-4919-A2A0-A269224004E7}"/>
    <cellStyle name="Input 2 3 5 2 3" xfId="10855" xr:uid="{16E6FDEB-02FE-4D10-8CC2-FF78799873A7}"/>
    <cellStyle name="Input 2 3 5 2 3 2" xfId="19844" xr:uid="{E0E0AE99-76CC-4418-81F2-C5693F51BE1D}"/>
    <cellStyle name="Input 2 3 5 2 3 2 2" xfId="33307" xr:uid="{420F3835-E499-48EE-A7CE-C5A8EC545FCD}"/>
    <cellStyle name="Input 2 3 5 2 3 3" xfId="41656" xr:uid="{9CAA4A4C-0DC5-4BAB-955B-5E2DD39B87FF}"/>
    <cellStyle name="Input 2 3 5 2 4" xfId="14621" xr:uid="{A8E7E9F5-1312-4E10-B092-4D4BB25A0B0F}"/>
    <cellStyle name="Input 2 3 5 2 4 2" xfId="23732" xr:uid="{A52C39A4-6368-455C-BFCF-97A73F0EFED4}"/>
    <cellStyle name="Input 2 3 5 2 5" xfId="25119" xr:uid="{2A740295-54ED-42AB-9350-082EF7C24D96}"/>
    <cellStyle name="Input 2 3 5 2 6" xfId="58043" xr:uid="{CFF01929-1FB9-4618-848F-C039CB752154}"/>
    <cellStyle name="Input 2 3 5 3" xfId="3724" xr:uid="{CD19A2B9-779F-4A73-AC8C-037A43FD8D7F}"/>
    <cellStyle name="Input 2 3 5 3 2" xfId="35148" xr:uid="{125CCBE1-5856-4073-AEC7-415BB00EB629}"/>
    <cellStyle name="Input 2 3 5 4" xfId="33620" xr:uid="{3F1800AE-A202-432B-924D-12A26BA6F99B}"/>
    <cellStyle name="Input 2 3 5 5" xfId="51261" xr:uid="{F2A12542-CEF1-4120-9430-882D3B78B86C}"/>
    <cellStyle name="Input 2 3 6" xfId="1815" xr:uid="{CC4AEE14-EF1A-4745-A8C1-F928B96D87F4}"/>
    <cellStyle name="Input 2 3 6 2" xfId="6132" xr:uid="{307B4527-CD40-49AD-8F0D-39C5B05C5CAE}"/>
    <cellStyle name="Input 2 3 6 2 2" xfId="8718" xr:uid="{88F804F2-61EA-4E7B-BCE0-DA9B17369917}"/>
    <cellStyle name="Input 2 3 6 2 2 2" xfId="17707" xr:uid="{D9B56653-5A14-4885-A485-CFBF318A6A29}"/>
    <cellStyle name="Input 2 3 6 2 2 2 2" xfId="25725" xr:uid="{11CD493F-EE4B-4202-B314-9B8B480745FF}"/>
    <cellStyle name="Input 2 3 6 2 2 3" xfId="40797" xr:uid="{4B8B6969-E99F-4AF4-8925-395313689729}"/>
    <cellStyle name="Input 2 3 6 2 3" xfId="11355" xr:uid="{63AA046A-F56D-4CD4-B940-AFDC90B280E8}"/>
    <cellStyle name="Input 2 3 6 2 3 2" xfId="20344" xr:uid="{62036612-5ECB-42A1-B79B-F93EA8A1100C}"/>
    <cellStyle name="Input 2 3 6 2 3 2 2" xfId="22855" xr:uid="{2EE53E09-D730-4A5E-8C71-C94D6A3C4031}"/>
    <cellStyle name="Input 2 3 6 2 3 3" xfId="35597" xr:uid="{58D275E6-0248-449D-8E83-A00FE54244DE}"/>
    <cellStyle name="Input 2 3 6 2 4" xfId="15121" xr:uid="{4E41DE96-D0F0-4735-A887-2863C4086537}"/>
    <cellStyle name="Input 2 3 6 2 4 2" xfId="32568" xr:uid="{0785C754-893C-4503-B6B6-366BFA3E966F}"/>
    <cellStyle name="Input 2 3 6 2 5" xfId="41286" xr:uid="{80FD27F6-68EE-4ABE-91DA-E8CE6A2449CE}"/>
    <cellStyle name="Input 2 3 6 2 6" xfId="54030" xr:uid="{DE4D933C-16B5-4EB0-980A-1ECB2CDC32CD}"/>
    <cellStyle name="Input 2 3 6 3" xfId="4252" xr:uid="{E9694999-3B8A-4429-A7E3-5996D188FA83}"/>
    <cellStyle name="Input 2 3 6 3 2" xfId="37170" xr:uid="{1A144F83-0288-4794-8DF6-B0A71F2AAC3C}"/>
    <cellStyle name="Input 2 3 6 4" xfId="31844" xr:uid="{B97AE94D-B914-4A35-8FF2-8B8E68E00A73}"/>
    <cellStyle name="Input 2 3 6 5" xfId="47362" xr:uid="{8C57BC81-0086-4E9C-8886-238E19B59F49}"/>
    <cellStyle name="Input 2 3 7" xfId="1927" xr:uid="{ABDCAC40-6BC5-4E43-AF55-476739267B37}"/>
    <cellStyle name="Input 2 3 7 2" xfId="6242" xr:uid="{2BCEA645-1C79-4A1A-A4D1-0656818F6D70}"/>
    <cellStyle name="Input 2 3 7 2 2" xfId="8828" xr:uid="{B681A751-8924-4231-98F0-0CB2D192F25F}"/>
    <cellStyle name="Input 2 3 7 2 2 2" xfId="17817" xr:uid="{80D0B206-26A6-4ADC-ABEE-A181A7858E83}"/>
    <cellStyle name="Input 2 3 7 2 2 2 2" xfId="30578" xr:uid="{26CBC7CD-AD2C-4B32-BA25-1A21204E334B}"/>
    <cellStyle name="Input 2 3 7 2 2 3" xfId="29772" xr:uid="{683052CC-41C0-4B33-BA65-60CE7029CAD2}"/>
    <cellStyle name="Input 2 3 7 2 3" xfId="11465" xr:uid="{1C64BC1F-1751-472D-92A6-A1B69E66E0D4}"/>
    <cellStyle name="Input 2 3 7 2 3 2" xfId="20454" xr:uid="{9B66A82C-3ADA-4137-89F5-7AE1B7DFF039}"/>
    <cellStyle name="Input 2 3 7 2 3 2 2" xfId="38018" xr:uid="{F885AC72-7E95-4347-9704-8CEC936DC511}"/>
    <cellStyle name="Input 2 3 7 2 3 3" xfId="43916" xr:uid="{13635CE9-25EE-4FBD-8165-F1372FFD656A}"/>
    <cellStyle name="Input 2 3 7 2 4" xfId="15231" xr:uid="{282E3C7C-76E8-482F-9183-77BCE4550BD0}"/>
    <cellStyle name="Input 2 3 7 2 4 2" xfId="22125" xr:uid="{391309DF-D269-4E58-8C00-C21ACDE2967A}"/>
    <cellStyle name="Input 2 3 7 2 5" xfId="22763" xr:uid="{D7C5C9EB-0D6C-44E3-B93D-76AEAFE1A851}"/>
    <cellStyle name="Input 2 3 7 3" xfId="4364" xr:uid="{F26CFB8A-631A-4D68-A0F7-A1EBD3C6CC0B}"/>
    <cellStyle name="Input 2 3 7 3 2" xfId="41960" xr:uid="{6717B7C2-E33A-408A-853F-585DF5935BC7}"/>
    <cellStyle name="Input 2 3 7 4" xfId="23018" xr:uid="{3100A5FF-2B6C-43CA-8FFC-550B733F0EEB}"/>
    <cellStyle name="Input 2 3 7 5" xfId="52661" xr:uid="{085C72A7-5A4F-470C-8C98-5DCEF11845D3}"/>
    <cellStyle name="Input 2 3 8" xfId="2717" xr:uid="{DF5CB62D-518B-4D2C-9E32-5939653AF254}"/>
    <cellStyle name="Input 2 3 8 2" xfId="6907" xr:uid="{9128A209-5484-426F-9EDF-2F83B9D3749F}"/>
    <cellStyle name="Input 2 3 8 2 2" xfId="12048" xr:uid="{BE89D704-6843-490E-B16E-90B6B73EAEF5}"/>
    <cellStyle name="Input 2 3 8 2 2 2" xfId="21037" xr:uid="{95F43508-604C-443B-862E-B804CF68D915}"/>
    <cellStyle name="Input 2 3 8 2 2 2 2" xfId="29574" xr:uid="{48E770A8-3AC5-4C63-BD45-AE306839499F}"/>
    <cellStyle name="Input 2 3 8 2 2 3" xfId="33305" xr:uid="{5012D95F-A3D1-45D9-AADE-9BA7271FB78B}"/>
    <cellStyle name="Input 2 3 8 2 3" xfId="12867" xr:uid="{E604AF90-A9A0-4E4F-B239-D3A3ED92ACAE}"/>
    <cellStyle name="Input 2 3 8 2 3 2" xfId="21856" xr:uid="{994A9354-B958-4963-869C-8904FD55AA41}"/>
    <cellStyle name="Input 2 3 8 2 3 2 2" xfId="36625" xr:uid="{FA204603-0798-4A13-90E4-36083604F117}"/>
    <cellStyle name="Input 2 3 8 2 3 3" xfId="33430" xr:uid="{2089C18C-C75B-43CA-93EC-06C2FD9B0928}"/>
    <cellStyle name="Input 2 3 8 2 4" xfId="15896" xr:uid="{45DCD305-6A9E-4CC4-A46C-833243DA6D84}"/>
    <cellStyle name="Input 2 3 8 2 4 2" xfId="40934" xr:uid="{C6F2DC04-58E7-409F-A9CF-C27C1456C7C2}"/>
    <cellStyle name="Input 2 3 8 2 5" xfId="28802" xr:uid="{D585BE30-03B0-4B33-AB77-CB572023E915}"/>
    <cellStyle name="Input 2 3 8 3" xfId="9478" xr:uid="{6C43CB35-3309-493D-B669-9CBEDFF492F6}"/>
    <cellStyle name="Input 2 3 8 3 2" xfId="18467" xr:uid="{9A632652-710C-455A-9626-16BE0ECC5AE9}"/>
    <cellStyle name="Input 2 3 8 3 2 2" xfId="30688" xr:uid="{5D5CAF03-4F72-41DD-93B8-8BD0901CCCF6}"/>
    <cellStyle name="Input 2 3 8 3 3" xfId="39327" xr:uid="{B02D406C-2BD3-4435-A654-1EE46B299828}"/>
    <cellStyle name="Input 2 3 8 4" xfId="25924" xr:uid="{4CE4D141-335F-4C75-8652-E3E15AF5870A}"/>
    <cellStyle name="Input 2 3 9" xfId="4663" xr:uid="{74173CBF-3994-40BA-8C0F-5C9E7EEB47FE}"/>
    <cellStyle name="Input 2 3 9 2" xfId="7249" xr:uid="{6F9AC2E9-1809-4940-885C-A52ECA451837}"/>
    <cellStyle name="Input 2 3 9 2 2" xfId="16238" xr:uid="{C12FFD21-1B2D-472B-945C-F4124682CE7E}"/>
    <cellStyle name="Input 2 3 9 2 2 2" xfId="28924" xr:uid="{A40143C8-5044-4983-8981-F6A6CCD136F3}"/>
    <cellStyle name="Input 2 3 9 2 3" xfId="39326" xr:uid="{944DCDEE-4101-440F-B0FB-32EE85F89967}"/>
    <cellStyle name="Input 2 3 9 3" xfId="9886" xr:uid="{650E8C19-24A1-4FDB-83C1-490161C62E91}"/>
    <cellStyle name="Input 2 3 9 3 2" xfId="18875" xr:uid="{88A1275C-3B11-4C69-81C7-5B557BD9B51D}"/>
    <cellStyle name="Input 2 3 9 3 2 2" xfId="36398" xr:uid="{F88C0253-5171-4036-AB56-3E76C20A2EA8}"/>
    <cellStyle name="Input 2 3 9 3 3" xfId="44031" xr:uid="{4935BAEB-75B3-4554-A0E3-2F00C91CE04F}"/>
    <cellStyle name="Input 2 3 9 4" xfId="13652" xr:uid="{B4068F36-D583-48CB-896C-CC0F8AC90199}"/>
    <cellStyle name="Input 2 3 9 4 2" xfId="39356" xr:uid="{90560CEC-CEAE-4FAC-B933-0A257B89D055}"/>
    <cellStyle name="Input 2 3 9 5" xfId="31532" xr:uid="{F7DC3844-E637-4366-88BE-B63E5BF99346}"/>
    <cellStyle name="Input 2 30" xfId="45378" xr:uid="{8E84BEA4-02BA-46BB-80BE-FEAB5C154EAB}"/>
    <cellStyle name="Input 2 31" xfId="45298" xr:uid="{69B61716-D7C3-4EDA-AD80-A9DBF6F458BC}"/>
    <cellStyle name="Input 2 32" xfId="44241" xr:uid="{BC8CEFF1-FD64-4BD6-8364-F6375B53233E}"/>
    <cellStyle name="Input 2 33" xfId="44137" xr:uid="{4BEBBEF2-9194-4C85-997D-2BB78F9B0E28}"/>
    <cellStyle name="Input 2 34" xfId="45492" xr:uid="{EAA32720-3E19-4672-9B39-3000D1AA127C}"/>
    <cellStyle name="Input 2 4" xfId="241" xr:uid="{04C53156-E438-4AB4-B7B9-B4A1823D1B1C}"/>
    <cellStyle name="Input 2 4 10" xfId="6543" xr:uid="{01EE0697-4E9D-487E-85D2-559B2DD1CBE8}"/>
    <cellStyle name="Input 2 4 10 2" xfId="11762" xr:uid="{B4CA76A2-EF03-4B19-A81A-6EC7B8E82509}"/>
    <cellStyle name="Input 2 4 10 2 2" xfId="20751" xr:uid="{E1DD6E14-1740-4113-BF6D-CA279F924D23}"/>
    <cellStyle name="Input 2 4 10 2 2 2" xfId="31397" xr:uid="{22F11898-AD3B-48F9-A43D-2DD845BD04B9}"/>
    <cellStyle name="Input 2 4 10 2 3" xfId="42789" xr:uid="{D9057AA3-7D82-42F0-B4B2-DF8ECC98DFA0}"/>
    <cellStyle name="Input 2 4 10 3" xfId="15532" xr:uid="{90C2EB2E-72E3-4C4C-BD69-A3A0DB27B175}"/>
    <cellStyle name="Input 2 4 10 3 2" xfId="23178" xr:uid="{BC74243A-2102-458A-B4F2-0A44D3A0E509}"/>
    <cellStyle name="Input 2 4 10 4" xfId="30382" xr:uid="{79EDF073-9D76-4A89-9E00-DC1B52148FCF}"/>
    <cellStyle name="Input 2 4 11" xfId="9125" xr:uid="{960FD373-B326-41FC-BAE1-A91D57664C52}"/>
    <cellStyle name="Input 2 4 11 2" xfId="18114" xr:uid="{C6DE7936-77CA-4EC7-8B80-4C3AEE6CBBA2}"/>
    <cellStyle name="Input 2 4 11 2 2" xfId="35194" xr:uid="{5B75E2D8-0C40-4C35-B9C4-7EB59EE0F27F}"/>
    <cellStyle name="Input 2 4 11 3" xfId="37734" xr:uid="{7CEC535E-A597-4766-BB17-BB99D2C88C18}"/>
    <cellStyle name="Input 2 4 12" xfId="9783" xr:uid="{9F0FE795-BAF3-4D79-87BF-50CB317BD196}"/>
    <cellStyle name="Input 2 4 12 2" xfId="18772" xr:uid="{B4555D80-54E4-4012-8C83-073936B12016}"/>
    <cellStyle name="Input 2 4 12 2 2" xfId="38896" xr:uid="{AE3B976E-C693-47B8-AA09-E8CC4A094C97}"/>
    <cellStyle name="Input 2 4 12 3" xfId="41609" xr:uid="{415BF5BE-630E-4BF8-A2FB-9F375B86A96E}"/>
    <cellStyle name="Input 2 4 13" xfId="2247" xr:uid="{8C2A6CB2-E44F-43FC-B725-66B718F0EC04}"/>
    <cellStyle name="Input 2 4 13 2" xfId="33619" xr:uid="{C55B4EFC-3EAD-4207-A64A-5F4A70CDAB16}"/>
    <cellStyle name="Input 2 4 14" xfId="13156" xr:uid="{0A3091F4-3CC3-4938-826A-7E491EC157CF}"/>
    <cellStyle name="Input 2 4 14 2" xfId="36015" xr:uid="{17F8C484-8C3A-46DE-9526-346CFC109E45}"/>
    <cellStyle name="Input 2 4 15" xfId="43580" xr:uid="{3B5BD28F-D220-466A-9C35-EDA4C3EAE700}"/>
    <cellStyle name="Input 2 4 16" xfId="44304" xr:uid="{131F7D0F-C6DF-4F36-A4BB-370BF51E3605}"/>
    <cellStyle name="Input 2 4 17" xfId="45596" xr:uid="{13BEA053-CB9F-4F6D-8D33-F76B1699AFB4}"/>
    <cellStyle name="Input 2 4 2" xfId="379" xr:uid="{2C4B4F83-6836-46F4-B3BE-C7E41AFB558F}"/>
    <cellStyle name="Input 2 4 2 10" xfId="9250" xr:uid="{C023152C-EC54-44F8-B5E1-4C6A2B4CBEE1}"/>
    <cellStyle name="Input 2 4 2 10 2" xfId="18239" xr:uid="{803F4E45-165A-453F-8D2E-9E11D99E31C0}"/>
    <cellStyle name="Input 2 4 2 10 2 2" xfId="23466" xr:uid="{56F842DD-A9F4-44BF-AB3E-03294CCE272A}"/>
    <cellStyle name="Input 2 4 2 10 3" xfId="36628" xr:uid="{D931FCCA-128F-43D2-8278-9F31A32D4794}"/>
    <cellStyle name="Input 2 4 2 11" xfId="9778" xr:uid="{947CB4E7-F24A-47D0-8ACB-6C6A0BD6AA90}"/>
    <cellStyle name="Input 2 4 2 11 2" xfId="18767" xr:uid="{5B7B8C57-3544-44D2-ACF5-A73D313BF2CE}"/>
    <cellStyle name="Input 2 4 2 11 2 2" xfId="38637" xr:uid="{2C44E161-B2C2-4D37-8EA3-07E818BF4AC1}"/>
    <cellStyle name="Input 2 4 2 11 3" xfId="26637" xr:uid="{DCE8E5A4-CEF7-4220-91BB-A23F8950A908}"/>
    <cellStyle name="Input 2 4 2 12" xfId="2385" xr:uid="{19C2FEDE-B12A-4CA4-9721-AA5BDB354887}"/>
    <cellStyle name="Input 2 4 2 12 2" xfId="41866" xr:uid="{303342A7-D7BE-4B09-8C2B-1601414383C3}"/>
    <cellStyle name="Input 2 4 2 13" xfId="13294" xr:uid="{2C24C093-5B6F-4D80-BAC9-1F26F4E9D1F4}"/>
    <cellStyle name="Input 2 4 2 13 2" xfId="30888" xr:uid="{CC84D897-9BBD-4B1C-8B44-60168FF6F2B9}"/>
    <cellStyle name="Input 2 4 2 14" xfId="30668" xr:uid="{AA6ACF0A-FF05-4B6F-9969-7384015CF200}"/>
    <cellStyle name="Input 2 4 2 15" xfId="46108" xr:uid="{3135D97E-CEFB-4672-B56A-B79754EECFD0}"/>
    <cellStyle name="Input 2 4 2 2" xfId="728" xr:uid="{A715229D-5533-4844-901B-89CD61AEE43F}"/>
    <cellStyle name="Input 2 4 2 2 2" xfId="5104" xr:uid="{6101C969-7144-46A1-8649-90A15BE4735F}"/>
    <cellStyle name="Input 2 4 2 2 2 2" xfId="7690" xr:uid="{5D81C50D-2EC4-4AEF-8902-D5154F4CEDA1}"/>
    <cellStyle name="Input 2 4 2 2 2 2 2" xfId="16679" xr:uid="{94ED0134-2603-4420-88CC-361C1233FDE1}"/>
    <cellStyle name="Input 2 4 2 2 2 2 2 2" xfId="40814" xr:uid="{88237150-0B2C-4129-9436-8C8747AD450E}"/>
    <cellStyle name="Input 2 4 2 2 2 2 3" xfId="22660" xr:uid="{0FE95E4D-3277-4989-A8CD-EA2612D82C96}"/>
    <cellStyle name="Input 2 4 2 2 2 3" xfId="10327" xr:uid="{028B4928-B0A4-4B9B-A241-DE92B5F1E925}"/>
    <cellStyle name="Input 2 4 2 2 2 3 2" xfId="19316" xr:uid="{15CE85A8-ADD3-4FD7-9BDE-707AF4AA374A}"/>
    <cellStyle name="Input 2 4 2 2 2 3 2 2" xfId="38477" xr:uid="{C1B5B5C3-6434-4C4D-A6A6-021F17696621}"/>
    <cellStyle name="Input 2 4 2 2 2 3 3" xfId="24242" xr:uid="{5B727505-2C47-4D1A-AD9D-77BD65417B3F}"/>
    <cellStyle name="Input 2 4 2 2 2 4" xfId="14093" xr:uid="{2FCBEFA9-597D-44C4-8030-3CD65B49BCD9}"/>
    <cellStyle name="Input 2 4 2 2 2 4 2" xfId="35227" xr:uid="{069E25A3-66FE-4837-B48B-F748FF0407EA}"/>
    <cellStyle name="Input 2 4 2 2 2 5" xfId="32857" xr:uid="{724A77B1-F138-4F97-AEBA-22F7E1058F13}"/>
    <cellStyle name="Input 2 4 2 2 2 6" xfId="56384" xr:uid="{442B2335-CE63-49A6-842C-3BCCDA8533C0}"/>
    <cellStyle name="Input 2 4 2 2 3" xfId="3165" xr:uid="{F7839652-5BB2-4398-AE80-34BF4A7617B7}"/>
    <cellStyle name="Input 2 4 2 2 3 2" xfId="30645" xr:uid="{F8D75E5A-5B72-450C-882F-20C8BD074495}"/>
    <cellStyle name="Input 2 4 2 2 4" xfId="27135" xr:uid="{3161A1FD-01F6-4061-8C1F-4A34492ABB9E}"/>
    <cellStyle name="Input 2 4 2 2 5" xfId="49602" xr:uid="{0E249136-DEFD-4FC7-8974-507750DC5368}"/>
    <cellStyle name="Input 2 4 2 3" xfId="1073" xr:uid="{E4ABBC50-6334-4A84-A7B5-B98C36D1B7C9}"/>
    <cellStyle name="Input 2 4 2 3 2" xfId="5425" xr:uid="{3A7C4A22-77CE-49D9-9124-0D9665822F7A}"/>
    <cellStyle name="Input 2 4 2 3 2 2" xfId="8011" xr:uid="{237736BC-E18D-45A8-BF54-B3E5DC008A23}"/>
    <cellStyle name="Input 2 4 2 3 2 2 2" xfId="17000" xr:uid="{F900DFC2-38CB-4822-8B0C-0687545F29D6}"/>
    <cellStyle name="Input 2 4 2 3 2 2 2 2" xfId="26112" xr:uid="{808E4290-8431-456B-A95C-961C37583484}"/>
    <cellStyle name="Input 2 4 2 3 2 2 3" xfId="39460" xr:uid="{68B8A123-9760-4116-95E9-69036C192138}"/>
    <cellStyle name="Input 2 4 2 3 2 3" xfId="10648" xr:uid="{0D4BC3E2-A5BE-49D0-AFC8-D3468354BAE2}"/>
    <cellStyle name="Input 2 4 2 3 2 3 2" xfId="19637" xr:uid="{95ED6F92-F675-4102-9358-1CE706EFBB4D}"/>
    <cellStyle name="Input 2 4 2 3 2 3 2 2" xfId="36594" xr:uid="{BB885F0C-F900-4A1B-BC36-1116DB6659B8}"/>
    <cellStyle name="Input 2 4 2 3 2 3 3" xfId="36047" xr:uid="{0054625D-6B14-48DE-9FB8-71E5E604410A}"/>
    <cellStyle name="Input 2 4 2 3 2 4" xfId="14414" xr:uid="{1C4C9741-6BE2-4179-9ADB-6C9A932972DB}"/>
    <cellStyle name="Input 2 4 2 3 2 4 2" xfId="37602" xr:uid="{97BB96C2-DFF8-404A-83D3-79DFE4668065}"/>
    <cellStyle name="Input 2 4 2 3 2 5" xfId="33936" xr:uid="{15C5DC0B-80FF-4E1D-A506-09069C7B5A8B}"/>
    <cellStyle name="Input 2 4 2 3 2 6" xfId="58643" xr:uid="{C8D06BEC-5CFB-4F99-8CD8-9EB8FB280BFD}"/>
    <cellStyle name="Input 2 4 2 3 3" xfId="3510" xr:uid="{6EB5A321-F403-4EC0-BDFA-BF5CC6246B9D}"/>
    <cellStyle name="Input 2 4 2 3 3 2" xfId="40575" xr:uid="{944DFF80-91D7-4519-A305-79C3DEBB84A3}"/>
    <cellStyle name="Input 2 4 2 3 4" xfId="37708" xr:uid="{659F5D5A-6FD6-4997-B756-8740F785F435}"/>
    <cellStyle name="Input 2 4 2 3 5" xfId="51862" xr:uid="{B8021ABA-9376-46C5-84B0-CABC76EAF637}"/>
    <cellStyle name="Input 2 4 2 4" xfId="1417" xr:uid="{D87A720E-991D-4333-9820-383CBD634CAB}"/>
    <cellStyle name="Input 2 4 2 4 2" xfId="5762" xr:uid="{17B15330-E132-40B2-99A1-4876E149E409}"/>
    <cellStyle name="Input 2 4 2 4 2 2" xfId="8348" xr:uid="{CD1DE90A-21A8-4BD4-AFA9-F7E2139EB3EF}"/>
    <cellStyle name="Input 2 4 2 4 2 2 2" xfId="17337" xr:uid="{566EEE6E-B181-479B-BC49-F1264C3E21D5}"/>
    <cellStyle name="Input 2 4 2 4 2 2 2 2" xfId="44029" xr:uid="{B2C2D889-9BB1-489E-A0FE-A18033FBB95D}"/>
    <cellStyle name="Input 2 4 2 4 2 2 3" xfId="23100" xr:uid="{D6113785-3C0A-4ABC-BBC1-5E18B4063D6E}"/>
    <cellStyle name="Input 2 4 2 4 2 3" xfId="10985" xr:uid="{D1F32322-740B-4D59-AC74-AD07A30881BC}"/>
    <cellStyle name="Input 2 4 2 4 2 3 2" xfId="19974" xr:uid="{82B47EB9-6D11-4AB9-B44D-CB9017B739CF}"/>
    <cellStyle name="Input 2 4 2 4 2 3 2 2" xfId="28784" xr:uid="{CF000A20-B6F9-4D09-9E08-B35D48EADA3D}"/>
    <cellStyle name="Input 2 4 2 4 2 3 3" xfId="35665" xr:uid="{04F7AD91-E163-4687-98A8-7D726E26F4B4}"/>
    <cellStyle name="Input 2 4 2 4 2 4" xfId="14751" xr:uid="{6A226E86-37E5-40FC-837C-CCD74F226284}"/>
    <cellStyle name="Input 2 4 2 4 2 4 2" xfId="25923" xr:uid="{DC161397-7EF6-4DBC-AF1D-51B61E84322C}"/>
    <cellStyle name="Input 2 4 2 4 2 5" xfId="38797" xr:uid="{385AEA10-0E3E-4AE9-A28C-C0F718D0B53F}"/>
    <cellStyle name="Input 2 4 2 4 2 6" xfId="54526" xr:uid="{6FD47CD9-3F9E-4F5D-BD76-5671484A58D5}"/>
    <cellStyle name="Input 2 4 2 4 3" xfId="3854" xr:uid="{5A4D5247-5C32-4BDD-AC68-9C7614B4583A}"/>
    <cellStyle name="Input 2 4 2 4 3 2" xfId="29076" xr:uid="{9A5E256C-2D45-4781-90F2-00103E64D656}"/>
    <cellStyle name="Input 2 4 2 4 4" xfId="32041" xr:uid="{4B527E72-1A30-409F-8316-276DEC7CCCCD}"/>
    <cellStyle name="Input 2 4 2 4 5" xfId="47719" xr:uid="{4EE17B69-E5DF-4071-9EF7-1B1F76BA9F1D}"/>
    <cellStyle name="Input 2 4 2 5" xfId="1317" xr:uid="{EFDDD43B-45F5-4B1B-9D3F-5B5F328A6299}"/>
    <cellStyle name="Input 2 4 2 5 2" xfId="5662" xr:uid="{C4EB8466-AE77-4D14-83EA-EA1C14F2FC2E}"/>
    <cellStyle name="Input 2 4 2 5 2 2" xfId="8248" xr:uid="{03A62CBB-3680-499D-88C1-5B0C834D7106}"/>
    <cellStyle name="Input 2 4 2 5 2 2 2" xfId="17237" xr:uid="{31189E92-64ED-4DE4-A712-5673F39F32EF}"/>
    <cellStyle name="Input 2 4 2 5 2 2 2 2" xfId="41922" xr:uid="{52E79133-EE49-4E23-A1E9-26EC513497C5}"/>
    <cellStyle name="Input 2 4 2 5 2 2 3" xfId="42804" xr:uid="{B0F78D2E-F4C9-42AA-B58C-B3378E88C24B}"/>
    <cellStyle name="Input 2 4 2 5 2 3" xfId="10885" xr:uid="{E0C2B12C-6759-4B2B-B671-74D763BEBB8F}"/>
    <cellStyle name="Input 2 4 2 5 2 3 2" xfId="19874" xr:uid="{2D06561C-977D-4A39-809B-30D4F8BDCB23}"/>
    <cellStyle name="Input 2 4 2 5 2 3 2 2" xfId="24635" xr:uid="{2859F23E-67CF-46DC-8D2D-6B112349B3B8}"/>
    <cellStyle name="Input 2 4 2 5 2 3 3" xfId="26513" xr:uid="{17DA7278-A0EE-4B2F-8B8C-D26588B1F435}"/>
    <cellStyle name="Input 2 4 2 5 2 4" xfId="14651" xr:uid="{87258580-622F-4EC2-BA5C-CA0D225DFEA2}"/>
    <cellStyle name="Input 2 4 2 5 2 4 2" xfId="31870" xr:uid="{22B6263C-5F9E-49CB-B55F-61129C9E7DBB}"/>
    <cellStyle name="Input 2 4 2 5 2 5" xfId="36897" xr:uid="{CFB1656D-A8B1-4993-BF73-8682D2E62112}"/>
    <cellStyle name="Input 2 4 2 5 3" xfId="3754" xr:uid="{2BDCFC4B-5237-4E42-A689-0D7B81B11A91}"/>
    <cellStyle name="Input 2 4 2 5 3 2" xfId="30291" xr:uid="{8BB70599-1AB0-4A1C-B00C-A17111E6D97B}"/>
    <cellStyle name="Input 2 4 2 5 4" xfId="22858" xr:uid="{E524D52B-88B3-4ED7-8F38-B4B3519A85A2}"/>
    <cellStyle name="Input 2 4 2 5 5" xfId="52953" xr:uid="{0CC39665-513D-4EDE-8FA6-D0D2A7ED0DB9}"/>
    <cellStyle name="Input 2 4 2 6" xfId="2036" xr:uid="{49F79775-8171-49DB-865F-41CBCD612830}"/>
    <cellStyle name="Input 2 4 2 6 2" xfId="6344" xr:uid="{93BD7B53-D4C4-42DB-AB2B-E5B0077204DD}"/>
    <cellStyle name="Input 2 4 2 6 2 2" xfId="8930" xr:uid="{E550C01F-524E-4C2C-99A6-FE9F94C71E12}"/>
    <cellStyle name="Input 2 4 2 6 2 2 2" xfId="17919" xr:uid="{98503D0E-B562-4840-9CBB-844C5CA72EA5}"/>
    <cellStyle name="Input 2 4 2 6 2 2 2 2" xfId="23270" xr:uid="{5B31FB20-4C51-4910-94B7-8842D9A1B2C2}"/>
    <cellStyle name="Input 2 4 2 6 2 2 3" xfId="27462" xr:uid="{5D32324A-0FD0-44A6-B1EF-C6933C56F84B}"/>
    <cellStyle name="Input 2 4 2 6 2 3" xfId="11567" xr:uid="{721AFE96-B470-4CDF-AC7B-7DCA687C5263}"/>
    <cellStyle name="Input 2 4 2 6 2 3 2" xfId="20556" xr:uid="{2FDECD61-A1F5-491F-9A74-308A6A3D5FAA}"/>
    <cellStyle name="Input 2 4 2 6 2 3 2 2" xfId="41531" xr:uid="{C085BC5E-1387-4343-985B-7AEEF17743FF}"/>
    <cellStyle name="Input 2 4 2 6 2 3 3" xfId="35760" xr:uid="{8D6C1976-D54A-4213-8B05-648ABCCECE6D}"/>
    <cellStyle name="Input 2 4 2 6 2 4" xfId="15333" xr:uid="{6E46D926-0196-4802-BCCC-B8FF828A8ECA}"/>
    <cellStyle name="Input 2 4 2 6 2 4 2" xfId="32671" xr:uid="{7747A11C-1EF9-48C5-BA1C-542CCCFF123F}"/>
    <cellStyle name="Input 2 4 2 6 2 5" xfId="39160" xr:uid="{CE93F83B-D772-4DCF-83B9-55D1952F3525}"/>
    <cellStyle name="Input 2 4 2 6 3" xfId="4473" xr:uid="{474B2902-C874-43E4-8589-A2806F72B1EE}"/>
    <cellStyle name="Input 2 4 2 6 3 2" xfId="22216" xr:uid="{0702276B-68FD-4B49-BDC5-BCFDA60BDB03}"/>
    <cellStyle name="Input 2 4 2 6 4" xfId="27964" xr:uid="{A662670C-E808-40AD-B2EA-A371E9608B1F}"/>
    <cellStyle name="Input 2 4 2 7" xfId="2847" xr:uid="{F84F7AF5-42DB-4845-940E-85D7405259A4}"/>
    <cellStyle name="Input 2 4 2 7 2" xfId="6997" xr:uid="{56712E09-4F38-49E0-A2FE-1D3484AF0DC0}"/>
    <cellStyle name="Input 2 4 2 7 2 2" xfId="12126" xr:uid="{F4B14C4B-B4DC-4B9C-837C-1A283440F9F8}"/>
    <cellStyle name="Input 2 4 2 7 2 2 2" xfId="21115" xr:uid="{7333BDAE-A1A0-491E-8ABE-FF481A99CB91}"/>
    <cellStyle name="Input 2 4 2 7 2 2 2 2" xfId="43457" xr:uid="{AF534BC8-4444-4C6B-8074-C658ABA97C9D}"/>
    <cellStyle name="Input 2 4 2 7 2 2 3" xfId="39348" xr:uid="{62831090-5E06-48D3-87E7-5C187B3B05B1}"/>
    <cellStyle name="Input 2 4 2 7 2 3" xfId="12940" xr:uid="{C8BC18DA-908E-4E25-A147-4AA2707CCD05}"/>
    <cellStyle name="Input 2 4 2 7 2 3 2" xfId="21929" xr:uid="{E4E40739-47B1-452D-90BB-37666C2BE406}"/>
    <cellStyle name="Input 2 4 2 7 2 3 2 2" xfId="22236" xr:uid="{D075EAB1-691F-47C1-BB66-A3EC1883C1A2}"/>
    <cellStyle name="Input 2 4 2 7 2 3 3" xfId="29271" xr:uid="{366011BF-39AF-425B-A68F-534464374D38}"/>
    <cellStyle name="Input 2 4 2 7 2 4" xfId="15986" xr:uid="{C2FC313C-88DB-4D7A-925F-1AB0E069165A}"/>
    <cellStyle name="Input 2 4 2 7 2 4 2" xfId="42578" xr:uid="{FCCA8155-B7DE-4C16-96B8-770D8858B6D3}"/>
    <cellStyle name="Input 2 4 2 7 2 5" xfId="31735" xr:uid="{E49BEEA6-6EDF-4013-B37F-BE8D77208D12}"/>
    <cellStyle name="Input 2 4 2 7 3" xfId="9560" xr:uid="{41AFE776-63F1-4BFA-B60F-BFAB8D819EBC}"/>
    <cellStyle name="Input 2 4 2 7 3 2" xfId="18549" xr:uid="{FAA7AFB8-5673-49A0-8A05-D11CDE5AED4E}"/>
    <cellStyle name="Input 2 4 2 7 3 2 2" xfId="23676" xr:uid="{7918AFD2-E4AA-45D2-989F-0ACFFBA5ED43}"/>
    <cellStyle name="Input 2 4 2 7 3 3" xfId="34904" xr:uid="{FEA68115-35A8-431B-8BD9-F90791D12A5F}"/>
    <cellStyle name="Input 2 4 2 7 4" xfId="29132" xr:uid="{BC9470E3-BF2D-4549-B5E9-9A6A8C81D7DD}"/>
    <cellStyle name="Input 2 4 2 8" xfId="4780" xr:uid="{F62383E6-AE46-40AD-A789-33042CD37D88}"/>
    <cellStyle name="Input 2 4 2 8 2" xfId="7366" xr:uid="{08161BAD-751D-45EA-B5E8-20B9009C6732}"/>
    <cellStyle name="Input 2 4 2 8 2 2" xfId="16355" xr:uid="{743A5984-C2F3-4707-982F-CFCDF0F19BAD}"/>
    <cellStyle name="Input 2 4 2 8 2 2 2" xfId="37936" xr:uid="{305CE98A-7263-45DE-95F3-000A75C77544}"/>
    <cellStyle name="Input 2 4 2 8 2 3" xfId="36864" xr:uid="{0F7D2218-3DDE-4120-9BC2-87D88BD00551}"/>
    <cellStyle name="Input 2 4 2 8 3" xfId="10003" xr:uid="{83353162-D836-41C5-8C21-ADA4681F2EA5}"/>
    <cellStyle name="Input 2 4 2 8 3 2" xfId="18992" xr:uid="{0A41A403-8276-43C6-8BCB-3C44EF62AF7A}"/>
    <cellStyle name="Input 2 4 2 8 3 2 2" xfId="39254" xr:uid="{B373AE97-90E4-403A-9EE6-EDAF75A408AF}"/>
    <cellStyle name="Input 2 4 2 8 3 3" xfId="24245" xr:uid="{86BEF32E-A99E-4192-99FD-A7E4D8B039AB}"/>
    <cellStyle name="Input 2 4 2 8 4" xfId="13769" xr:uid="{3409F889-3554-44DA-A5BB-E022FEBBDF17}"/>
    <cellStyle name="Input 2 4 2 8 4 2" xfId="33580" xr:uid="{704A6F7A-1C7A-441A-931A-185E7EEFF34F}"/>
    <cellStyle name="Input 2 4 2 8 5" xfId="27037" xr:uid="{FE2CA320-A201-48AF-AF01-B3B3EDE7FD59}"/>
    <cellStyle name="Input 2 4 2 9" xfId="6681" xr:uid="{B645D417-BEEB-4210-A645-73A3F30F8129}"/>
    <cellStyle name="Input 2 4 2 9 2" xfId="11887" xr:uid="{6A3C8CCC-A8CA-4F42-A966-239CC63D306A}"/>
    <cellStyle name="Input 2 4 2 9 2 2" xfId="20876" xr:uid="{3E658C4F-73C6-4FDA-9C6A-99B6B5E67C65}"/>
    <cellStyle name="Input 2 4 2 9 2 2 2" xfId="28862" xr:uid="{1C44ED43-0CED-4598-8AEA-4EBDDAA45997}"/>
    <cellStyle name="Input 2 4 2 9 2 3" xfId="26502" xr:uid="{9D1D0F84-84DA-4BDE-9AC2-35F42572314D}"/>
    <cellStyle name="Input 2 4 2 9 3" xfId="15670" xr:uid="{5C8E1053-7714-442C-9427-4DAA55E06D28}"/>
    <cellStyle name="Input 2 4 2 9 3 2" xfId="32084" xr:uid="{1A096AA6-E3D0-48BC-9914-F0A57C6733AA}"/>
    <cellStyle name="Input 2 4 2 9 4" xfId="27490" xr:uid="{A5E854CD-D56D-4BE4-8B2F-E57C4C598A0B}"/>
    <cellStyle name="Input 2 4 3" xfId="590" xr:uid="{641B4B6D-2CD2-4B08-B335-A2D4D7212DFA}"/>
    <cellStyle name="Input 2 4 3 2" xfId="4979" xr:uid="{8738F5AC-AFEA-41F4-9311-81939685895D}"/>
    <cellStyle name="Input 2 4 3 2 2" xfId="7565" xr:uid="{78304871-F8E3-4601-AD48-85098A7189A7}"/>
    <cellStyle name="Input 2 4 3 2 2 2" xfId="16554" xr:uid="{B21F94C8-E936-4003-B62D-236B8C9E2DD9}"/>
    <cellStyle name="Input 2 4 3 2 2 2 2" xfId="31497" xr:uid="{9048EA2F-7690-4593-9F45-DE9F50B31473}"/>
    <cellStyle name="Input 2 4 3 2 2 3" xfId="36265" xr:uid="{F6457420-48CA-482A-B198-D4DFDD514F24}"/>
    <cellStyle name="Input 2 4 3 2 2 4" xfId="56789" xr:uid="{8ABAFE45-824C-47AE-A649-4C39421F0FA8}"/>
    <cellStyle name="Input 2 4 3 2 3" xfId="10202" xr:uid="{C3E77AE4-51A7-4D3B-8D98-432C9BDFE77B}"/>
    <cellStyle name="Input 2 4 3 2 3 2" xfId="19191" xr:uid="{9A98BE59-D0B1-47FE-B461-4A050FF6CF18}"/>
    <cellStyle name="Input 2 4 3 2 3 2 2" xfId="29417" xr:uid="{1F10C1D2-73B2-4B03-B353-A52C52B108F3}"/>
    <cellStyle name="Input 2 4 3 2 3 3" xfId="26648" xr:uid="{B4566CB0-BF9D-4258-884A-02CDA90B8FFE}"/>
    <cellStyle name="Input 2 4 3 2 4" xfId="13968" xr:uid="{686F523D-207D-40E3-A167-44BAB4967BC3}"/>
    <cellStyle name="Input 2 4 3 2 4 2" xfId="26030" xr:uid="{B11523DD-7059-439E-9829-C9A5E3AEFEF3}"/>
    <cellStyle name="Input 2 4 3 2 5" xfId="24164" xr:uid="{661E2801-4EE5-43C5-8552-01AE780EA26C}"/>
    <cellStyle name="Input 2 4 3 2 6" xfId="50007" xr:uid="{025B65A9-0AAC-4902-92A8-434024B86276}"/>
    <cellStyle name="Input 2 4 3 3" xfId="3027" xr:uid="{73399EFE-47E4-4DA8-8072-C097E59AA17C}"/>
    <cellStyle name="Input 2 4 3 3 2" xfId="44002" xr:uid="{79F09578-43B6-450B-879E-58E32CD1F230}"/>
    <cellStyle name="Input 2 4 3 3 2 2" xfId="59056" xr:uid="{40480DD9-6E55-4B05-9B60-BB913C9C2AB9}"/>
    <cellStyle name="Input 2 4 3 3 3" xfId="52275" xr:uid="{886CE266-A0A3-48F8-AF25-1D9EFC870710}"/>
    <cellStyle name="Input 2 4 3 4" xfId="24640" xr:uid="{5BBF9340-F5A8-4FC5-A8EE-1A6E89EAA32B}"/>
    <cellStyle name="Input 2 4 3 4 2" xfId="54916" xr:uid="{54967E89-626D-4073-B3A1-2C9FD16D1929}"/>
    <cellStyle name="Input 2 4 3 4 3" xfId="48124" xr:uid="{D2C8FF29-D14D-420E-B6C2-B9AFE8F71E25}"/>
    <cellStyle name="Input 2 4 3 5" xfId="53216" xr:uid="{642EDFF5-A262-406C-B8E4-647698080570}"/>
    <cellStyle name="Input 2 4 3 6" xfId="46510" xr:uid="{43247505-C9F1-41F3-B6FD-1D9C8D1BF8E6}"/>
    <cellStyle name="Input 2 4 4" xfId="935" xr:uid="{418A7BA3-CE5F-46F5-BC20-AE88CE6689E4}"/>
    <cellStyle name="Input 2 4 4 2" xfId="5300" xr:uid="{071D7376-5857-4B23-AB5D-ED63D4ABF2FD}"/>
    <cellStyle name="Input 2 4 4 2 2" xfId="7886" xr:uid="{433AA139-8297-48DB-9E56-DB3542634474}"/>
    <cellStyle name="Input 2 4 4 2 2 2" xfId="16875" xr:uid="{A2C74A82-A718-4CF4-B3F9-FB95B64E28E1}"/>
    <cellStyle name="Input 2 4 4 2 2 2 2" xfId="22131" xr:uid="{35CB3D58-B3CE-48B3-9CD7-50E051AD8B43}"/>
    <cellStyle name="Input 2 4 4 2 2 3" xfId="30336" xr:uid="{5C1E3731-DD5D-410B-B141-E9F0E6B6646E}"/>
    <cellStyle name="Input 2 4 4 2 3" xfId="10523" xr:uid="{45F3FC9C-3D21-4E25-86AC-E80BC03D676E}"/>
    <cellStyle name="Input 2 4 4 2 3 2" xfId="19512" xr:uid="{2A25C001-779A-434E-B15B-E79DBD072C30}"/>
    <cellStyle name="Input 2 4 4 2 3 2 2" xfId="34455" xr:uid="{56278B46-765E-4FB7-BC4C-5502C7C84A74}"/>
    <cellStyle name="Input 2 4 4 2 3 3" xfId="30923" xr:uid="{72A71BDB-0E77-4194-B74D-028AEF99AD0A}"/>
    <cellStyle name="Input 2 4 4 2 4" xfId="14289" xr:uid="{D430BCAC-AD7A-47B7-9449-832BEC45C8E8}"/>
    <cellStyle name="Input 2 4 4 2 4 2" xfId="27107" xr:uid="{D1284F8B-07FD-46C0-ABFA-787E8A3939F2}"/>
    <cellStyle name="Input 2 4 4 2 5" xfId="39881" xr:uid="{FB7B05C1-A650-4017-A709-E704F858861E}"/>
    <cellStyle name="Input 2 4 4 2 6" xfId="55912" xr:uid="{B6A3DED6-BDF8-4055-AEAD-9EE4F662FB9E}"/>
    <cellStyle name="Input 2 4 4 3" xfId="3372" xr:uid="{F5A1A79C-B1A1-44FD-9238-C62F96443DDE}"/>
    <cellStyle name="Input 2 4 4 3 2" xfId="26241" xr:uid="{8A828736-CBBF-4A89-BA4B-A943D383FF6B}"/>
    <cellStyle name="Input 2 4 4 4" xfId="29488" xr:uid="{D1C837DF-8D10-43ED-A78D-C9859C7C96BA}"/>
    <cellStyle name="Input 2 4 4 5" xfId="49130" xr:uid="{115E8B54-E68B-4CFA-8583-481D3F090F00}"/>
    <cellStyle name="Input 2 4 5" xfId="1279" xr:uid="{632514BE-558D-49A6-987A-9A145204B53E}"/>
    <cellStyle name="Input 2 4 5 2" xfId="5624" xr:uid="{2B84DBEA-A0B5-4A4D-B1FA-B0A5242AF171}"/>
    <cellStyle name="Input 2 4 5 2 2" xfId="8210" xr:uid="{0CBA6FFE-A94E-4D5D-814B-04E76D6767E3}"/>
    <cellStyle name="Input 2 4 5 2 2 2" xfId="17199" xr:uid="{3B45AA23-A330-4D69-BF08-E7CF6CBDC040}"/>
    <cellStyle name="Input 2 4 5 2 2 2 2" xfId="41397" xr:uid="{E97628F6-28B5-41A3-932A-BDD3A7757DD0}"/>
    <cellStyle name="Input 2 4 5 2 2 3" xfId="39744" xr:uid="{F75D62B6-2BB1-4C82-8432-E0E5BBE4DF64}"/>
    <cellStyle name="Input 2 4 5 2 3" xfId="10847" xr:uid="{BCCA25BC-FB39-48F5-BF23-E52DF195EA98}"/>
    <cellStyle name="Input 2 4 5 2 3 2" xfId="19836" xr:uid="{8F9C7290-0428-476D-A9E1-16668CA357AC}"/>
    <cellStyle name="Input 2 4 5 2 3 2 2" xfId="36762" xr:uid="{B7FDCBB7-FD4E-40A8-B472-74896763BB13}"/>
    <cellStyle name="Input 2 4 5 2 3 3" xfId="35098" xr:uid="{49E33292-E7BC-4533-B106-AD594E8DEB92}"/>
    <cellStyle name="Input 2 4 5 2 4" xfId="14613" xr:uid="{DEF91E5F-FE4E-4E83-AC79-61A923864CB9}"/>
    <cellStyle name="Input 2 4 5 2 4 2" xfId="31629" xr:uid="{54C2EB33-7D66-44DA-997B-E3C6F683069D}"/>
    <cellStyle name="Input 2 4 5 2 5" xfId="43576" xr:uid="{B0FDC529-E8D4-45B3-B3F2-7846275CA56A}"/>
    <cellStyle name="Input 2 4 5 2 6" xfId="57621" xr:uid="{5CB4FBDF-BA3B-452B-8D46-5D6D8E5DC21F}"/>
    <cellStyle name="Input 2 4 5 3" xfId="3716" xr:uid="{A2A5D13A-5770-4052-BB30-D5A9A869DFFF}"/>
    <cellStyle name="Input 2 4 5 3 2" xfId="30065" xr:uid="{62B79D0D-7658-42AA-B241-80C5791D8275}"/>
    <cellStyle name="Input 2 4 5 4" xfId="22568" xr:uid="{DA2857A9-FF0D-4881-BEB5-59FAE54A8D16}"/>
    <cellStyle name="Input 2 4 5 5" xfId="50839" xr:uid="{55C4E218-DD51-4108-9779-9669878E0ABD}"/>
    <cellStyle name="Input 2 4 6" xfId="189" xr:uid="{E4A60A74-B257-4AD1-851A-4502B78BFB56}"/>
    <cellStyle name="Input 2 4 6 2" xfId="2621" xr:uid="{721194B5-F651-4AE7-8E80-774378ABA629}"/>
    <cellStyle name="Input 2 4 6 2 2" xfId="6862" xr:uid="{58DFB21E-DC29-4873-B15C-90DFF45171BE}"/>
    <cellStyle name="Input 2 4 6 2 2 2" xfId="15851" xr:uid="{EFC4A824-420F-4129-BCCF-09DDB70A543F}"/>
    <cellStyle name="Input 2 4 6 2 2 2 2" xfId="27760" xr:uid="{818D9F0C-ED02-4299-B0D1-39980E271BAA}"/>
    <cellStyle name="Input 2 4 6 2 2 3" xfId="23144" xr:uid="{D7A8766E-5446-4DE2-B93C-C21026465DBF}"/>
    <cellStyle name="Input 2 4 6 2 3" xfId="9432" xr:uid="{5EE021B5-1D50-4218-9005-6CFA507B7F92}"/>
    <cellStyle name="Input 2 4 6 2 3 2" xfId="18421" xr:uid="{DAF7B406-F29C-44F5-AD81-4EB7A8863295}"/>
    <cellStyle name="Input 2 4 6 2 3 2 2" xfId="27382" xr:uid="{61F4D06E-683E-486E-870C-66D06DE1F8B9}"/>
    <cellStyle name="Input 2 4 6 2 3 3" xfId="39030" xr:uid="{492D4F8B-D5F4-4862-AE47-77B979D60D9A}"/>
    <cellStyle name="Input 2 4 6 2 4" xfId="13475" xr:uid="{C1CDD0A4-6588-403D-9036-09CCBD040151}"/>
    <cellStyle name="Input 2 4 6 2 4 2" xfId="23436" xr:uid="{C4F8FCF1-76FB-47F8-ADAF-783E3438E349}"/>
    <cellStyle name="Input 2 4 6 2 5" xfId="27671" xr:uid="{CC992AA3-42E4-434C-9748-74F3E37EB9E8}"/>
    <cellStyle name="Input 2 4 6 2 6" xfId="54078" xr:uid="{24C7B337-D4A5-4ED1-960C-19818B8BFAF9}"/>
    <cellStyle name="Input 2 4 6 3" xfId="2657" xr:uid="{B0FE9BF2-8BBE-4EBA-9EFF-D7FA3918C72C}"/>
    <cellStyle name="Input 2 4 6 3 2" xfId="31234" xr:uid="{06FCCB68-1348-409E-AC73-F72E2E219315}"/>
    <cellStyle name="Input 2 4 6 4" xfId="39628" xr:uid="{52DF5040-FFEF-4847-8B23-4BAA198F898F}"/>
    <cellStyle name="Input 2 4 6 5" xfId="47401" xr:uid="{73249B97-500F-4A1F-9024-41DD5774476B}"/>
    <cellStyle name="Input 2 4 7" xfId="1679" xr:uid="{772EC412-1CEC-4F90-B0E0-60710AB387EC}"/>
    <cellStyle name="Input 2 4 7 2" xfId="6006" xr:uid="{1124DF91-A61B-42C9-934F-65B3C67B1BAD}"/>
    <cellStyle name="Input 2 4 7 2 2" xfId="8592" xr:uid="{0E6821FE-AF43-44B2-8825-7683938D5B2A}"/>
    <cellStyle name="Input 2 4 7 2 2 2" xfId="17581" xr:uid="{F15638E6-44AE-48E1-9CAA-9EC1A7563782}"/>
    <cellStyle name="Input 2 4 7 2 2 2 2" xfId="23784" xr:uid="{373C49CD-3C0E-45EE-B9F8-E7486D4140C7}"/>
    <cellStyle name="Input 2 4 7 2 2 3" xfId="39286" xr:uid="{A6D1ECB9-A4CE-4A25-9CF2-7D23A770D039}"/>
    <cellStyle name="Input 2 4 7 2 3" xfId="11229" xr:uid="{751F3E5B-1A2F-4E04-BE17-0686A271B356}"/>
    <cellStyle name="Input 2 4 7 2 3 2" xfId="20218" xr:uid="{456B0036-74F6-4311-8215-A3B9124F4D3E}"/>
    <cellStyle name="Input 2 4 7 2 3 2 2" xfId="41225" xr:uid="{212430C2-06FB-4828-90B7-18D76AD84E42}"/>
    <cellStyle name="Input 2 4 7 2 3 3" xfId="24267" xr:uid="{6E1168B2-549C-4925-8A30-9D288E418A8C}"/>
    <cellStyle name="Input 2 4 7 2 4" xfId="14995" xr:uid="{3C0AD74C-B3EA-4691-98F8-09B7796F54F5}"/>
    <cellStyle name="Input 2 4 7 2 4 2" xfId="22838" xr:uid="{6D6DA2E7-61DB-49CD-B581-7B861DD46954}"/>
    <cellStyle name="Input 2 4 7 2 5" xfId="30558" xr:uid="{25352255-723D-41B1-80BF-FBE6C26212C7}"/>
    <cellStyle name="Input 2 4 7 3" xfId="4116" xr:uid="{27925152-ED96-41AC-80DE-DD672960C246}"/>
    <cellStyle name="Input 2 4 7 3 2" xfId="35547" xr:uid="{20ED0FD8-C040-4949-9D9C-598ECE221A21}"/>
    <cellStyle name="Input 2 4 7 4" xfId="37650" xr:uid="{196AB71B-0E7D-4AA1-BE1B-37FFFDB3799C}"/>
    <cellStyle name="Input 2 4 7 5" xfId="52690" xr:uid="{2AEBF9B9-6E23-4CAF-B325-966A0ADB4F3F}"/>
    <cellStyle name="Input 2 4 8" xfId="2709" xr:uid="{9A3F9BD9-7ED6-4BFE-AAA0-DF8A6CE34F3B}"/>
    <cellStyle name="Input 2 4 8 2" xfId="6899" xr:uid="{B1D0B5EF-E0C6-4C73-A817-7F1D9D67D27B}"/>
    <cellStyle name="Input 2 4 8 2 2" xfId="12040" xr:uid="{0DEF94C3-F99A-4B91-817F-14E95D131FD6}"/>
    <cellStyle name="Input 2 4 8 2 2 2" xfId="21029" xr:uid="{B9756C9F-E4CD-44D8-B86C-AC29AB82302F}"/>
    <cellStyle name="Input 2 4 8 2 2 2 2" xfId="35724" xr:uid="{C9F1C81A-A298-4C9A-B473-92AED6B97301}"/>
    <cellStyle name="Input 2 4 8 2 2 3" xfId="26683" xr:uid="{99298012-3E41-4B9C-AF19-95E7E3DC4303}"/>
    <cellStyle name="Input 2 4 8 2 3" xfId="12860" xr:uid="{A90C67A2-7247-4B3B-8349-C06371EE6722}"/>
    <cellStyle name="Input 2 4 8 2 3 2" xfId="21849" xr:uid="{6CD6579B-5ED2-44C8-9ECD-10B4CFBA6A6B}"/>
    <cellStyle name="Input 2 4 8 2 3 2 2" xfId="30425" xr:uid="{F429F5D7-8975-49CF-BB34-C8BABC35D467}"/>
    <cellStyle name="Input 2 4 8 2 3 3" xfId="23200" xr:uid="{104CDB22-9EA2-43D8-BFDD-A0DB070E7093}"/>
    <cellStyle name="Input 2 4 8 2 4" xfId="15888" xr:uid="{728748A0-3B09-4569-9E63-A1EB994F90AD}"/>
    <cellStyle name="Input 2 4 8 2 4 2" xfId="29078" xr:uid="{26997E49-F6CB-4B63-9AB3-C9E12566C1C7}"/>
    <cellStyle name="Input 2 4 8 2 5" xfId="42690" xr:uid="{1382FCA9-2446-495F-9FB5-C35BAA458700}"/>
    <cellStyle name="Input 2 4 8 3" xfId="9470" xr:uid="{14917922-8C77-41EE-BFE3-90F5FA7C4BAD}"/>
    <cellStyle name="Input 2 4 8 3 2" xfId="18459" xr:uid="{CBF22561-1597-48E0-92CC-808D178D06BE}"/>
    <cellStyle name="Input 2 4 8 3 2 2" xfId="27665" xr:uid="{1AE8E6C0-76A2-4BEE-AD93-8372D26F1EE0}"/>
    <cellStyle name="Input 2 4 8 3 3" xfId="32652" xr:uid="{C0D51D85-FC7A-4ED5-AE28-866061B9BBC2}"/>
    <cellStyle name="Input 2 4 8 4" xfId="35222" xr:uid="{E009E5A9-7D1F-4B37-A21E-F08B5B44A1DB}"/>
    <cellStyle name="Input 2 4 9" xfId="4655" xr:uid="{B4194279-4440-480C-8D13-C4DA340B8A71}"/>
    <cellStyle name="Input 2 4 9 2" xfId="7241" xr:uid="{9945E3F1-D96A-4021-BC52-DFCE880B85E0}"/>
    <cellStyle name="Input 2 4 9 2 2" xfId="16230" xr:uid="{F8E1E3D2-6AAE-4F39-AEFC-B753FBA1CB2B}"/>
    <cellStyle name="Input 2 4 9 2 2 2" xfId="30988" xr:uid="{8F9D8174-D11D-4A2C-8CD7-06A5B86D446B}"/>
    <cellStyle name="Input 2 4 9 2 3" xfId="32651" xr:uid="{484CE0F7-2696-4023-8237-A0A70E66F57D}"/>
    <cellStyle name="Input 2 4 9 3" xfId="9878" xr:uid="{E7CFCFA7-BE3C-41D4-9E2F-CDA966E80126}"/>
    <cellStyle name="Input 2 4 9 3 2" xfId="18867" xr:uid="{08A66C49-7067-4A35-84D0-7402B8CD8E96}"/>
    <cellStyle name="Input 2 4 9 3 2 2" xfId="43288" xr:uid="{94C99756-F9F3-42BB-8392-788C1F44E0B3}"/>
    <cellStyle name="Input 2 4 9 3 3" xfId="35858" xr:uid="{4C5171A2-5012-479B-BF59-36BCE0EF96C7}"/>
    <cellStyle name="Input 2 4 9 4" xfId="13644" xr:uid="{F9C7308E-8E48-49C0-B0DC-0B16508FD099}"/>
    <cellStyle name="Input 2 4 9 4 2" xfId="32680" xr:uid="{D481A124-B8D0-4833-B3C9-1BD9532D9132}"/>
    <cellStyle name="Input 2 4 9 5" xfId="42072" xr:uid="{B0ED6E5C-5BC4-483D-B60E-34E26780FE7A}"/>
    <cellStyle name="Input 2 5" xfId="223" xr:uid="{5B20094C-8EED-4233-93B3-1D2B22A8785F}"/>
    <cellStyle name="Input 2 5 10" xfId="9107" xr:uid="{4E8AA2BA-2B11-4DC9-A463-43040042DF77}"/>
    <cellStyle name="Input 2 5 10 2" xfId="18096" xr:uid="{C4DCACE9-0807-432B-BC95-94544481C081}"/>
    <cellStyle name="Input 2 5 10 2 2" xfId="22718" xr:uid="{0E37226F-FD09-48BF-B799-4952C8B23855}"/>
    <cellStyle name="Input 2 5 10 3" xfId="27679" xr:uid="{649C8ACF-3DF7-4520-8484-102C0EFF0206}"/>
    <cellStyle name="Input 2 5 11" xfId="12325" xr:uid="{A8A5CE45-3F04-4259-9897-6A13B2AA2511}"/>
    <cellStyle name="Input 2 5 11 2" xfId="21314" xr:uid="{D8F8D104-E06A-4227-B0C4-A1DDF10F6E6A}"/>
    <cellStyle name="Input 2 5 11 2 2" xfId="25459" xr:uid="{173AF143-6985-45AE-AF15-513C1E90ADD2}"/>
    <cellStyle name="Input 2 5 11 3" xfId="31380" xr:uid="{42A4E7DE-5E95-4633-9437-A3373DB10296}"/>
    <cellStyle name="Input 2 5 12" xfId="2229" xr:uid="{61B612FA-2471-423D-98D7-6CAB226C2B8F}"/>
    <cellStyle name="Input 2 5 12 2" xfId="25384" xr:uid="{E2C19C15-3175-42B5-8A42-9571EAD1796E}"/>
    <cellStyle name="Input 2 5 13" xfId="13138" xr:uid="{5AC1D3E7-4658-4466-BEFD-6A360DBDAB56}"/>
    <cellStyle name="Input 2 5 13 2" xfId="37566" xr:uid="{42272C15-00AB-4F1E-8A46-A98DF9AF4D05}"/>
    <cellStyle name="Input 2 5 14" xfId="33083" xr:uid="{5F0AB93A-176B-4A52-A4F0-37406612212D}"/>
    <cellStyle name="Input 2 5 15" xfId="44394" xr:uid="{001417AA-081C-487E-B399-93CF7F154942}"/>
    <cellStyle name="Input 2 5 16" xfId="45586" xr:uid="{CFF3BB46-CC56-457E-A0C2-E4912F00221B}"/>
    <cellStyle name="Input 2 5 2" xfId="572" xr:uid="{4931B8E5-25CA-424F-83BB-79183A2DDCB8}"/>
    <cellStyle name="Input 2 5 2 2" xfId="4961" xr:uid="{5B6E18F7-3E72-4ADF-9C3B-DB7B30E33C0A}"/>
    <cellStyle name="Input 2 5 2 2 2" xfId="7547" xr:uid="{B2E9F1CF-CB3C-442C-B654-8FA10A03AED1}"/>
    <cellStyle name="Input 2 5 2 2 2 2" xfId="16536" xr:uid="{3473585B-2275-4E4E-B0C0-22B57452F1C3}"/>
    <cellStyle name="Input 2 5 2 2 2 2 2" xfId="40776" xr:uid="{760F8498-4573-413A-96F7-2716B2D0D578}"/>
    <cellStyle name="Input 2 5 2 2 2 3" xfId="35039" xr:uid="{3FC4FD8A-E051-41C0-BDD4-836B3B80B5CB}"/>
    <cellStyle name="Input 2 5 2 2 2 4" xfId="56374" xr:uid="{BDDD45C0-E981-4ADE-8270-88357199506B}"/>
    <cellStyle name="Input 2 5 2 2 3" xfId="10184" xr:uid="{04C8F4FC-EF57-4702-9454-6AE6CB739CCB}"/>
    <cellStyle name="Input 2 5 2 2 3 2" xfId="19173" xr:uid="{9D48B922-B38E-44BF-BA24-E218CC406E5C}"/>
    <cellStyle name="Input 2 5 2 2 3 2 2" xfId="38432" xr:uid="{BC2021C2-B869-4B12-A03E-2D2A594F5317}"/>
    <cellStyle name="Input 2 5 2 2 3 3" xfId="26565" xr:uid="{9D3D27F6-64E8-4666-AA4A-287817728A25}"/>
    <cellStyle name="Input 2 5 2 2 4" xfId="13950" xr:uid="{E0CF255E-F9C7-4E2A-BCE2-1D819929E6A3}"/>
    <cellStyle name="Input 2 5 2 2 4 2" xfId="33894" xr:uid="{CB262232-2575-4767-8224-223C8E35CDFA}"/>
    <cellStyle name="Input 2 5 2 2 5" xfId="25003" xr:uid="{5884D6CA-E8F1-4D8D-8B2A-8A2AA40491E9}"/>
    <cellStyle name="Input 2 5 2 2 6" xfId="49592" xr:uid="{F8908D1E-FC07-427D-97DD-0BB5B8B2EE7B}"/>
    <cellStyle name="Input 2 5 2 3" xfId="3009" xr:uid="{C901C242-4B0D-4AB2-AF4C-D377E03F4BDC}"/>
    <cellStyle name="Input 2 5 2 3 2" xfId="30463" xr:uid="{D4AA58E7-B943-4142-A898-FE91D2FD1B65}"/>
    <cellStyle name="Input 2 5 2 3 2 2" xfId="59017" xr:uid="{18CC04B5-5B2B-4E3C-8C42-2BB72BD32E15}"/>
    <cellStyle name="Input 2 5 2 3 3" xfId="52236" xr:uid="{AC13135B-F95D-4BE9-90EE-59748E0FDEC5}"/>
    <cellStyle name="Input 2 5 2 4" xfId="32496" xr:uid="{94E41A35-8475-42ED-9FF6-200EA262D640}"/>
    <cellStyle name="Input 2 5 2 4 2" xfId="54516" xr:uid="{EC91B147-8581-4C6A-B980-008FEBF15E94}"/>
    <cellStyle name="Input 2 5 2 4 3" xfId="47709" xr:uid="{A4B05F45-8F7E-4F3B-B5DF-C73177FB7BF5}"/>
    <cellStyle name="Input 2 5 2 5" xfId="52946" xr:uid="{3ED8B919-02B3-4DC7-95BE-2AE312A0A2BD}"/>
    <cellStyle name="Input 2 5 2 6" xfId="46098" xr:uid="{F0ACD7B8-84E2-4411-A3EF-026D25014606}"/>
    <cellStyle name="Input 2 5 3" xfId="917" xr:uid="{19505111-A73D-40F6-9A36-662E39764A98}"/>
    <cellStyle name="Input 2 5 3 2" xfId="5282" xr:uid="{A7171975-0B75-4477-8CC4-9A7334A69575}"/>
    <cellStyle name="Input 2 5 3 2 2" xfId="7868" xr:uid="{A43B4A1E-325B-4D39-AC4D-4E10E49C7307}"/>
    <cellStyle name="Input 2 5 3 2 2 2" xfId="16857" xr:uid="{831CCF8C-45BA-4BC2-9FAF-7C1E00DED327}"/>
    <cellStyle name="Input 2 5 3 2 2 2 2" xfId="24851" xr:uid="{F64F2BCC-46D4-400F-B962-3F3C51BBD295}"/>
    <cellStyle name="Input 2 5 3 2 2 3" xfId="39422" xr:uid="{F5B79664-61E1-42CC-A979-7F2678165ACA}"/>
    <cellStyle name="Input 2 5 3 2 2 4" xfId="56779" xr:uid="{D5125423-5B14-4680-A681-BDF2B3D8D696}"/>
    <cellStyle name="Input 2 5 3 2 3" xfId="10505" xr:uid="{60B2D527-89BE-4F37-BBE9-561B6455BC76}"/>
    <cellStyle name="Input 2 5 3 2 3 2" xfId="19494" xr:uid="{61642D8B-BB4A-4E64-8C4E-B3CEEB473EEF}"/>
    <cellStyle name="Input 2 5 3 2 3 2 2" xfId="26982" xr:uid="{E9C28771-1B43-43EC-BA36-70645660A1C9}"/>
    <cellStyle name="Input 2 5 3 2 3 3" xfId="34496" xr:uid="{03065850-C9D9-4B93-851E-4C7E647CD50B}"/>
    <cellStyle name="Input 2 5 3 2 4" xfId="14271" xr:uid="{8792F92C-5CCD-4DB4-9B75-4CFC412A5B1E}"/>
    <cellStyle name="Input 2 5 3 2 4 2" xfId="40401" xr:uid="{9B7B7799-8846-41B1-8944-249E3EB69267}"/>
    <cellStyle name="Input 2 5 3 2 5" xfId="26106" xr:uid="{06B33299-7FDA-4D70-922A-E7A002946298}"/>
    <cellStyle name="Input 2 5 3 2 6" xfId="49997" xr:uid="{A1B8C1F4-46AE-4458-8779-75E94D19A96D}"/>
    <cellStyle name="Input 2 5 3 3" xfId="3354" xr:uid="{F2A8934F-7CC9-4C07-ABA7-6516A5D07692}"/>
    <cellStyle name="Input 2 5 3 3 2" xfId="38807" xr:uid="{6DC7E212-0E16-466E-851F-BA026EF21B05}"/>
    <cellStyle name="Input 2 5 3 3 2 2" xfId="58054" xr:uid="{85680EDA-447C-4A26-8E7F-F8774F4FDA15}"/>
    <cellStyle name="Input 2 5 3 3 3" xfId="51272" xr:uid="{6D1FB726-2865-48FB-BA7F-4BE72AC27678}"/>
    <cellStyle name="Input 2 5 3 4" xfId="27458" xr:uid="{F7AD6672-2DD5-4CD4-9055-0D42B9815910}"/>
    <cellStyle name="Input 2 5 3 4 2" xfId="54906" xr:uid="{DDB567B5-B852-4E4B-8E44-312553D811EA}"/>
    <cellStyle name="Input 2 5 3 4 3" xfId="48114" xr:uid="{C599282B-5CCE-4676-8BFC-DD6E117F077B}"/>
    <cellStyle name="Input 2 5 3 5" xfId="53206" xr:uid="{4C714C8C-D2E9-4904-AE42-D9F3473B01F9}"/>
    <cellStyle name="Input 2 5 3 6" xfId="46500" xr:uid="{8390F3A6-A6D4-48FF-B61A-D8A7A9F21489}"/>
    <cellStyle name="Input 2 5 4" xfId="1261" xr:uid="{2392FCE0-5F2C-48F8-A585-7AE2A84A1E0B}"/>
    <cellStyle name="Input 2 5 4 2" xfId="5606" xr:uid="{62589491-AB16-4A83-A95A-32B17AAA3F6B}"/>
    <cellStyle name="Input 2 5 4 2 2" xfId="8192" xr:uid="{B03ACDFB-BF99-4809-A89D-871A02324008}"/>
    <cellStyle name="Input 2 5 4 2 2 2" xfId="17181" xr:uid="{F177F6CF-BD46-4CC5-8F2F-621DBACFE33C}"/>
    <cellStyle name="Input 2 5 4 2 2 2 2" xfId="37863" xr:uid="{4B4B2C3E-8821-4758-A224-C698217A2194}"/>
    <cellStyle name="Input 2 5 4 2 2 3" xfId="32191" xr:uid="{582081E3-C6AE-4843-A505-0EABAE3436B7}"/>
    <cellStyle name="Input 2 5 4 2 3" xfId="10829" xr:uid="{D6D641DD-9BC3-442E-ACE1-A05D124BFEA9}"/>
    <cellStyle name="Input 2 5 4 2 3 2" xfId="19818" xr:uid="{D2218D01-F2EE-453F-9FB8-4748AED67F76}"/>
    <cellStyle name="Input 2 5 4 2 3 2 2" xfId="42638" xr:uid="{D27F86DD-5398-4695-8018-0AF40339EF87}"/>
    <cellStyle name="Input 2 5 4 2 3 3" xfId="34944" xr:uid="{DEA5C471-E1F4-4339-96A9-4DD4137C530C}"/>
    <cellStyle name="Input 2 5 4 2 4" xfId="14595" xr:uid="{560299E5-C43A-46F9-827C-FF87A1B6F2BC}"/>
    <cellStyle name="Input 2 5 4 2 4 2" xfId="40901" xr:uid="{32C6FED8-970B-440A-80A8-6E5D73622FB3}"/>
    <cellStyle name="Input 2 5 4 2 5" xfId="22261" xr:uid="{1E4A5BA3-1B5C-4AD5-8C6A-38B219A05318}"/>
    <cellStyle name="Input 2 5 4 2 6" xfId="55902" xr:uid="{7B1C3504-C7E0-4A0F-982F-23261C770041}"/>
    <cellStyle name="Input 2 5 4 3" xfId="3698" xr:uid="{AC4A27BF-4EA8-4831-870E-18CFA520354E}"/>
    <cellStyle name="Input 2 5 4 3 2" xfId="39140" xr:uid="{DCFA7F96-92C9-45E8-A5B3-F0260FE3C144}"/>
    <cellStyle name="Input 2 5 4 4" xfId="40345" xr:uid="{97F93687-7692-4852-9F7C-603B656B5F71}"/>
    <cellStyle name="Input 2 5 4 5" xfId="49120" xr:uid="{709BBD3F-DE22-4565-911F-A2FD888B90B4}"/>
    <cellStyle name="Input 2 5 5" xfId="1745" xr:uid="{B411C048-EC08-46DD-BD58-A134C94CD337}"/>
    <cellStyle name="Input 2 5 5 2" xfId="6070" xr:uid="{AF034BD0-E277-408F-B39B-0F0F7264A3AA}"/>
    <cellStyle name="Input 2 5 5 2 2" xfId="8656" xr:uid="{F0D5C9BC-FA79-487C-BFC8-57B775EF7ECF}"/>
    <cellStyle name="Input 2 5 5 2 2 2" xfId="17645" xr:uid="{D0EBCE32-5893-4137-9243-B396F1818D58}"/>
    <cellStyle name="Input 2 5 5 2 2 2 2" xfId="37853" xr:uid="{9575F5F1-D235-4C8A-AC5B-4ED4DE16DEA0}"/>
    <cellStyle name="Input 2 5 5 2 2 3" xfId="35588" xr:uid="{214243F1-02FC-4346-A580-7037F1330731}"/>
    <cellStyle name="Input 2 5 5 2 3" xfId="11293" xr:uid="{D997B1FC-40BE-4BDA-BD62-104C0E945A32}"/>
    <cellStyle name="Input 2 5 5 2 3 2" xfId="20282" xr:uid="{2359CED3-6328-40A8-9E5D-9BAC11AC5BE8}"/>
    <cellStyle name="Input 2 5 5 2 3 2 2" xfId="43799" xr:uid="{93E6C1EA-D866-417E-8D2A-074311355DEC}"/>
    <cellStyle name="Input 2 5 5 2 3 3" xfId="25205" xr:uid="{C2CC3832-042F-43C2-9D54-232D32339958}"/>
    <cellStyle name="Input 2 5 5 2 4" xfId="15059" xr:uid="{B2FBA6D0-C82F-47FF-8B7F-F5D7FAEAEBF1}"/>
    <cellStyle name="Input 2 5 5 2 4 2" xfId="26608" xr:uid="{E2462E7C-A5B8-4D8D-8211-94F11EAB8EAB}"/>
    <cellStyle name="Input 2 5 5 2 5" xfId="33742" xr:uid="{775DF678-388B-426D-BCA7-AA1AA280E25F}"/>
    <cellStyle name="Input 2 5 5 2 6" xfId="58138" xr:uid="{FA5CFFEE-7DCB-408C-93EB-2C9FACAB493A}"/>
    <cellStyle name="Input 2 5 5 3" xfId="4182" xr:uid="{B1F3C514-4B9B-4CB0-B396-CA1334C38522}"/>
    <cellStyle name="Input 2 5 5 3 2" xfId="34782" xr:uid="{10E3B606-668B-4731-B70A-DC6D75528BBF}"/>
    <cellStyle name="Input 2 5 5 4" xfId="34996" xr:uid="{9AF9CC16-1AEC-47BE-AF38-BF71EF907489}"/>
    <cellStyle name="Input 2 5 5 5" xfId="51356" xr:uid="{3FAD298F-ACDD-4F11-BA1A-FC0DEF9CE591}"/>
    <cellStyle name="Input 2 5 6" xfId="1688" xr:uid="{4BBD2B6A-20EE-4F2A-BE67-FB3F44D2E369}"/>
    <cellStyle name="Input 2 5 6 2" xfId="6014" xr:uid="{11D519B3-ED88-49A8-BD97-A781988F0A33}"/>
    <cellStyle name="Input 2 5 6 2 2" xfId="8600" xr:uid="{110E95F7-7930-4560-BDD0-1E0BD75C0F73}"/>
    <cellStyle name="Input 2 5 6 2 2 2" xfId="17589" xr:uid="{D10DA7F8-BC15-4700-AF1B-C4921DF2CF34}"/>
    <cellStyle name="Input 2 5 6 2 2 2 2" xfId="43424" xr:uid="{A9C729C6-66E5-457C-B1AE-872863AF7BC7}"/>
    <cellStyle name="Input 2 5 6 2 2 3" xfId="22831" xr:uid="{713E7ADD-1B0E-4574-8901-032EBB998CBE}"/>
    <cellStyle name="Input 2 5 6 2 3" xfId="11237" xr:uid="{571B77AE-9ADE-44FD-8FDC-BBCAA224A36B}"/>
    <cellStyle name="Input 2 5 6 2 3 2" xfId="20226" xr:uid="{25303731-CEE2-4B9B-B4B1-A877ADBDF2E7}"/>
    <cellStyle name="Input 2 5 6 2 3 2 2" xfId="32188" xr:uid="{F5B155E6-EA91-493E-9FC8-D4AEF803B98D}"/>
    <cellStyle name="Input 2 5 6 2 3 3" xfId="25331" xr:uid="{9A1D3C2B-2A99-487C-B517-2E305421F30F}"/>
    <cellStyle name="Input 2 5 6 2 4" xfId="15003" xr:uid="{8AE18ED8-C591-441B-8A9F-EE2FA3C98378}"/>
    <cellStyle name="Input 2 5 6 2 4 2" xfId="33867" xr:uid="{B2D8A637-C7A7-4CCB-AC5F-56887483A473}"/>
    <cellStyle name="Input 2 5 6 2 5" xfId="42498" xr:uid="{36561099-A565-4281-B362-42ECE5E5FA5F}"/>
    <cellStyle name="Input 2 5 6 2 6" xfId="54068" xr:uid="{C560CBE2-2CFF-4145-A526-521308AF6D23}"/>
    <cellStyle name="Input 2 5 6 3" xfId="4125" xr:uid="{AABADC11-3B6F-4D3F-AD42-7B0C267456FF}"/>
    <cellStyle name="Input 2 5 6 3 2" xfId="42657" xr:uid="{29643B7A-877C-48FE-A804-02D4F4293D1A}"/>
    <cellStyle name="Input 2 5 6 4" xfId="32048" xr:uid="{E9B485CC-34F9-425C-8C2C-72D4037244AA}"/>
    <cellStyle name="Input 2 5 6 5" xfId="47394" xr:uid="{223AA241-0A72-45EF-B5D4-DD96CD1D2FBC}"/>
    <cellStyle name="Input 2 5 7" xfId="2691" xr:uid="{3311C2D3-56C3-4371-8BCC-E5D3A0C448F8}"/>
    <cellStyle name="Input 2 5 7 2" xfId="6881" xr:uid="{7C7C46AB-27EB-44ED-88E4-9B4756779634}"/>
    <cellStyle name="Input 2 5 7 2 2" xfId="12022" xr:uid="{96D7AAF2-F3AE-4FF8-8A5E-D87612F3CD1F}"/>
    <cellStyle name="Input 2 5 7 2 2 2" xfId="21011" xr:uid="{8B8786C6-9685-4A1C-ACD1-AD5B0A1E7FAD}"/>
    <cellStyle name="Input 2 5 7 2 2 2 2" xfId="43623" xr:uid="{BD41D8C4-5ADB-44B9-9809-293137168DB2}"/>
    <cellStyle name="Input 2 5 7 2 2 3" xfId="26685" xr:uid="{E1E3C983-3EE7-4195-B62E-ED597CF0FC25}"/>
    <cellStyle name="Input 2 5 7 2 3" xfId="12846" xr:uid="{43673188-BD0D-406A-8B28-9CF0FB8E32E9}"/>
    <cellStyle name="Input 2 5 7 2 3 2" xfId="21835" xr:uid="{7399D097-98E3-4098-A0E3-E8EDC81ECA0F}"/>
    <cellStyle name="Input 2 5 7 2 3 2 2" xfId="23838" xr:uid="{A0DE5352-38CA-49D4-B39A-568FF180FD31}"/>
    <cellStyle name="Input 2 5 7 2 3 3" xfId="37969" xr:uid="{B4AF2433-3178-4581-81BC-FAACFF33E54D}"/>
    <cellStyle name="Input 2 5 7 2 4" xfId="15870" xr:uid="{FE2E3FFD-1755-46CE-9873-61F0589061AD}"/>
    <cellStyle name="Input 2 5 7 2 4 2" xfId="38089" xr:uid="{5D94F4C8-A48A-415F-BAD4-0934DFC0932E}"/>
    <cellStyle name="Input 2 5 7 2 5" xfId="22425" xr:uid="{C3196EE4-5B2E-4C90-97EE-E0693B0320B4}"/>
    <cellStyle name="Input 2 5 7 3" xfId="9452" xr:uid="{EF3DF3A7-90A7-46EF-8AB5-3EF2EAA0CABF}"/>
    <cellStyle name="Input 2 5 7 3 2" xfId="18441" xr:uid="{7C375C02-905C-477D-92D6-4ED8DB8EF4C8}"/>
    <cellStyle name="Input 2 5 7 3 2 2" xfId="35851" xr:uid="{74B73F3E-6C8A-4BEF-9013-7A0A5E737F9F}"/>
    <cellStyle name="Input 2 5 7 3 3" xfId="41931" xr:uid="{0AB53170-90FA-4C95-9EDC-0BBCECD58DCF}"/>
    <cellStyle name="Input 2 5 7 4" xfId="22746" xr:uid="{A8813324-48F8-4D12-B47D-25E17F6C260A}"/>
    <cellStyle name="Input 2 5 7 5" xfId="52683" xr:uid="{61514534-AB4E-4003-B4CB-267309F2374B}"/>
    <cellStyle name="Input 2 5 8" xfId="2587" xr:uid="{0368CFE4-22AA-4D5E-96BB-C165B7F74D6D}"/>
    <cellStyle name="Input 2 5 8 2" xfId="6828" xr:uid="{CA5A7C4D-A5EE-43EB-929C-4A78029DDBF8}"/>
    <cellStyle name="Input 2 5 8 2 2" xfId="15817" xr:uid="{ECEB810F-D3C0-40A5-8101-E088194AA0C8}"/>
    <cellStyle name="Input 2 5 8 2 2 2" xfId="24145" xr:uid="{07F50BB7-E34B-4B30-805C-16FE74365248}"/>
    <cellStyle name="Input 2 5 8 2 3" xfId="42185" xr:uid="{15648DDC-B767-4AC6-AC85-1359F091D732}"/>
    <cellStyle name="Input 2 5 8 3" xfId="9398" xr:uid="{C3F225B0-935E-402B-AA4F-32390DDC3916}"/>
    <cellStyle name="Input 2 5 8 3 2" xfId="18387" xr:uid="{A3BC4F61-08B3-43F6-B7AE-A6C7C42E582A}"/>
    <cellStyle name="Input 2 5 8 3 2 2" xfId="23501" xr:uid="{38A23CE1-B73A-4329-B654-27614C363E6D}"/>
    <cellStyle name="Input 2 5 8 3 3" xfId="36663" xr:uid="{1F4B67F6-08C8-4891-B1C2-016B7BEAC080}"/>
    <cellStyle name="Input 2 5 8 4" xfId="13441" xr:uid="{95CF22A7-8B66-4881-9CB8-D0291E480F09}"/>
    <cellStyle name="Input 2 5 8 4 2" xfId="31214" xr:uid="{EFA94DCA-86DC-4B8D-82B5-61599D79B159}"/>
    <cellStyle name="Input 2 5 8 5" xfId="23746" xr:uid="{DA852DFC-33B8-43CA-9563-8D0B4310B151}"/>
    <cellStyle name="Input 2 5 9" xfId="6525" xr:uid="{6930BA4F-4A94-4E4A-9289-987F2A02DB65}"/>
    <cellStyle name="Input 2 5 9 2" xfId="11744" xr:uid="{097B4C3D-E0FD-4249-AE72-D9D9F8C43EEE}"/>
    <cellStyle name="Input 2 5 9 2 2" xfId="20733" xr:uid="{C0D3210B-B46B-4A1F-BEA8-26CE4338765C}"/>
    <cellStyle name="Input 2 5 9 2 2 2" xfId="39805" xr:uid="{545D4CF9-2518-408C-B303-D593DD2780DF}"/>
    <cellStyle name="Input 2 5 9 2 3" xfId="34377" xr:uid="{4688FFCC-90C4-44DE-803B-134E5FCBBD90}"/>
    <cellStyle name="Input 2 5 9 3" xfId="15514" xr:uid="{1954B09C-F4F7-4F66-9459-486E2C76465D}"/>
    <cellStyle name="Input 2 5 9 3 2" xfId="43695" xr:uid="{72CEEF65-300C-4205-8EFF-086BD4CB2B68}"/>
    <cellStyle name="Input 2 5 9 4" xfId="39465" xr:uid="{746657F7-CE2D-4FF3-9131-7959CE36C7E5}"/>
    <cellStyle name="Input 2 6" xfId="361" xr:uid="{615E2019-F32F-4E68-8DA6-9142DF2019D2}"/>
    <cellStyle name="Input 2 6 10" xfId="9232" xr:uid="{CF227D55-C368-4398-A236-5A0B13212884}"/>
    <cellStyle name="Input 2 6 10 2" xfId="18221" xr:uid="{F55CE3AF-BA03-4E16-AA70-57732EB3EDD8}"/>
    <cellStyle name="Input 2 6 10 2 2" xfId="24468" xr:uid="{852DF49F-47B6-426D-9618-B60ED66C7979}"/>
    <cellStyle name="Input 2 6 10 3" xfId="35466" xr:uid="{08767DDF-99C3-499B-AA84-84BA3B02F5B0}"/>
    <cellStyle name="Input 2 6 11" xfId="9711" xr:uid="{B80D1C20-07EE-45B2-B0B8-55AC2E6DBB9C}"/>
    <cellStyle name="Input 2 6 11 2" xfId="18700" xr:uid="{89BA7076-BAA9-4A2B-9385-1AD612163E66}"/>
    <cellStyle name="Input 2 6 11 2 2" xfId="23710" xr:uid="{425950FD-BF32-4D14-A79B-D03F00F41370}"/>
    <cellStyle name="Input 2 6 11 3" xfId="40223" xr:uid="{EDDE9B4D-F8BC-4921-8003-D1CD9952CDB3}"/>
    <cellStyle name="Input 2 6 12" xfId="2367" xr:uid="{EC1D43B9-8C84-4D0D-AA5F-1DCBB856E04F}"/>
    <cellStyle name="Input 2 6 12 2" xfId="31247" xr:uid="{99A77140-A8F0-47EB-AE11-EA8DAE915575}"/>
    <cellStyle name="Input 2 6 13" xfId="13276" xr:uid="{F6650EB0-4B2B-47D8-AF2E-394D26E3CA5B}"/>
    <cellStyle name="Input 2 6 13 2" xfId="30531" xr:uid="{96926675-6FEF-42EB-84D1-7E5CFD8481DE}"/>
    <cellStyle name="Input 2 6 14" xfId="38540" xr:uid="{4FDFD9D9-6211-4482-B731-657A5C0BD729}"/>
    <cellStyle name="Input 2 6 15" xfId="44400" xr:uid="{AD722C53-ECB7-407E-BCF0-D790CF52994E}"/>
    <cellStyle name="Input 2 6 16" xfId="45659" xr:uid="{487D8646-97D8-46D1-AFD2-34796A6429C2}"/>
    <cellStyle name="Input 2 6 2" xfId="710" xr:uid="{82EFA3BF-AB63-4E1A-BB9B-707FA144F765}"/>
    <cellStyle name="Input 2 6 2 2" xfId="5086" xr:uid="{496A4B3C-8658-4F4D-877D-20A4ED448EEC}"/>
    <cellStyle name="Input 2 6 2 2 2" xfId="7672" xr:uid="{489E472D-CFB5-4AF3-AF56-40E2E346C145}"/>
    <cellStyle name="Input 2 6 2 2 2 2" xfId="16661" xr:uid="{80DB4B50-B737-4D63-899E-B2E0F9F6EA02}"/>
    <cellStyle name="Input 2 6 2 2 2 2 2" xfId="32031" xr:uid="{3B6E5608-372D-4E52-9EEC-AAFCBFF1FE4C}"/>
    <cellStyle name="Input 2 6 2 2 2 3" xfId="23335" xr:uid="{B66BCD4C-5547-4DE6-9A28-D70E279C1018}"/>
    <cellStyle name="Input 2 6 2 2 2 4" xfId="56447" xr:uid="{F6DCDB3A-F64F-40CE-9343-8E6584C7CD51}"/>
    <cellStyle name="Input 2 6 2 2 3" xfId="10309" xr:uid="{4260FECC-C2EC-44E4-9C5E-E55BB47C3443}"/>
    <cellStyle name="Input 2 6 2 2 3 2" xfId="19298" xr:uid="{A93127B0-6B99-4151-899D-5294AF781C77}"/>
    <cellStyle name="Input 2 6 2 2 3 2 2" xfId="25917" xr:uid="{62AB3A47-D07A-4763-B604-817028ED4AFC}"/>
    <cellStyle name="Input 2 6 2 2 3 3" xfId="24218" xr:uid="{2C7B7E39-5DB2-4DC1-989C-E7C9039030E3}"/>
    <cellStyle name="Input 2 6 2 2 4" xfId="14075" xr:uid="{D5EE2B57-7010-4B19-AC62-B785EC396D3E}"/>
    <cellStyle name="Input 2 6 2 2 4 2" xfId="22751" xr:uid="{263AD02A-9A2F-4988-ABC1-FC3EE1859846}"/>
    <cellStyle name="Input 2 6 2 2 5" xfId="42223" xr:uid="{D3E69373-6324-4387-A769-D7862F0AABB3}"/>
    <cellStyle name="Input 2 6 2 2 6" xfId="49665" xr:uid="{FFA0DC4B-3869-43AE-9E66-587FCCD751B5}"/>
    <cellStyle name="Input 2 6 2 3" xfId="3147" xr:uid="{D1246D00-6C2D-47F0-86D1-66D1874603BE}"/>
    <cellStyle name="Input 2 6 2 3 2" xfId="38425" xr:uid="{402A0FB3-B2E1-406D-9A29-B75D1E3318E4}"/>
    <cellStyle name="Input 2 6 2 3 2 2" xfId="58031" xr:uid="{5CDF1571-5ED9-4682-B306-C69E1AFF0F30}"/>
    <cellStyle name="Input 2 6 2 3 3" xfId="51249" xr:uid="{9A47F2ED-2AA8-4C39-A958-94C28C5E7915}"/>
    <cellStyle name="Input 2 6 2 4" xfId="37591" xr:uid="{2BC8D259-5B82-4C13-8BE3-1FCDA991FF93}"/>
    <cellStyle name="Input 2 6 2 4 2" xfId="54586" xr:uid="{BB3E5B48-A127-4D4E-A275-291FE4AFCB98}"/>
    <cellStyle name="Input 2 6 2 4 3" xfId="47782" xr:uid="{F092568E-BC35-4743-913E-5C42D8C758B4}"/>
    <cellStyle name="Input 2 6 2 5" xfId="52987" xr:uid="{3CDF0830-77B7-40FD-8B99-B741105257CF}"/>
    <cellStyle name="Input 2 6 2 6" xfId="46168" xr:uid="{30FEE552-B8AC-45CB-9E83-A92A5D1A09D6}"/>
    <cellStyle name="Input 2 6 3" xfId="1055" xr:uid="{053C1EEE-B87D-4F63-873C-ED2D614B65F7}"/>
    <cellStyle name="Input 2 6 3 2" xfId="5407" xr:uid="{C131A139-7EB1-4E07-AAA1-15CE4BFD2C80}"/>
    <cellStyle name="Input 2 6 3 2 2" xfId="7993" xr:uid="{24BF776C-B6DE-4E59-A311-C416CAD7BF02}"/>
    <cellStyle name="Input 2 6 3 2 2 2" xfId="16982" xr:uid="{A52009FA-6E8C-43BC-A3E2-9F0FCB3F18EB}"/>
    <cellStyle name="Input 2 6 3 2 2 2 2" xfId="33931" xr:uid="{A8D87682-3415-49E1-923D-F92E28B128FF}"/>
    <cellStyle name="Input 2 6 3 2 2 3" xfId="31517" xr:uid="{CB5E0CB3-C08F-4366-AE8D-BFD06A809513}"/>
    <cellStyle name="Input 2 6 3 2 2 4" xfId="56849" xr:uid="{AEC6F1E8-258A-445D-B6DF-CD93D1838A44}"/>
    <cellStyle name="Input 2 6 3 2 3" xfId="10630" xr:uid="{473A130E-0A26-43FF-B8ED-FDF9510F0CD4}"/>
    <cellStyle name="Input 2 6 3 2 3 2" xfId="19619" xr:uid="{BBF13F9D-717B-49A6-B517-035BE60E9AFA}"/>
    <cellStyle name="Input 2 6 3 2 3 2 2" xfId="35337" xr:uid="{2F5C6F8A-5560-4AD0-9588-08E8646C79CA}"/>
    <cellStyle name="Input 2 6 3 2 3 3" xfId="35907" xr:uid="{A2CBEEF9-776F-40CC-8B9D-578402849F85}"/>
    <cellStyle name="Input 2 6 3 2 4" xfId="14396" xr:uid="{1DD4CF8D-7566-452A-BDBE-C8D8E3311EE2}"/>
    <cellStyle name="Input 2 6 3 2 4 2" xfId="25503" xr:uid="{40561F74-0519-4D53-80D2-F010C84A9E4E}"/>
    <cellStyle name="Input 2 6 3 2 5" xfId="43369" xr:uid="{4E89DE10-1E01-4B15-822D-249B15FE1B51}"/>
    <cellStyle name="Input 2 6 3 2 6" xfId="50067" xr:uid="{E746898A-5684-4CE2-A8F3-AA0760667747}"/>
    <cellStyle name="Input 2 6 3 3" xfId="3492" xr:uid="{218E47C8-2E35-4E45-AB22-67EED405F080}"/>
    <cellStyle name="Input 2 6 3 3 2" xfId="25221" xr:uid="{B54315B1-8A81-4645-8E4B-6AB37ABCCC5E}"/>
    <cellStyle name="Input 2 6 3 3 2 2" xfId="58548" xr:uid="{8DDE4003-6985-4AAF-BEA1-82C21D02358B}"/>
    <cellStyle name="Input 2 6 3 3 3" xfId="51767" xr:uid="{8ABC07F6-6D2A-42D5-A1FF-6614EDAA9016}"/>
    <cellStyle name="Input 2 6 3 4" xfId="27650" xr:uid="{D7F90603-02B3-4B69-A315-C993DC6CD221}"/>
    <cellStyle name="Input 2 6 3 4 2" xfId="54976" xr:uid="{E1BADA01-88F8-4345-AD69-8DECAD726870}"/>
    <cellStyle name="Input 2 6 3 4 3" xfId="48184" xr:uid="{52745D3F-CD62-4FE6-BF2D-EE7F37785DA3}"/>
    <cellStyle name="Input 2 6 3 5" xfId="53276" xr:uid="{A7370830-818A-4D57-ADD6-EDBB988B039C}"/>
    <cellStyle name="Input 2 6 3 6" xfId="46570" xr:uid="{FE45F33D-C64D-4344-A28F-EFE611A1A5F5}"/>
    <cellStyle name="Input 2 6 4" xfId="1399" xr:uid="{E52726FA-F764-4D6D-86C4-523FECB89F2D}"/>
    <cellStyle name="Input 2 6 4 2" xfId="5744" xr:uid="{4FC64EE7-E7EB-4E68-A874-54DFA1847361}"/>
    <cellStyle name="Input 2 6 4 2 2" xfId="8330" xr:uid="{448BFA76-9B9F-46D5-845E-6F3BAE4E44DA}"/>
    <cellStyle name="Input 2 6 4 2 2 2" xfId="17319" xr:uid="{9CE504C1-8BE5-4445-983C-9E36E3362647}"/>
    <cellStyle name="Input 2 6 4 2 2 2 2" xfId="30490" xr:uid="{AFFF771A-F0C7-43BB-8980-E1EEB075F8B6}"/>
    <cellStyle name="Input 2 6 4 2 2 3" xfId="23583" xr:uid="{43A7BE0E-362E-496A-9F1C-023154DEF3C1}"/>
    <cellStyle name="Input 2 6 4 2 3" xfId="10967" xr:uid="{59B21772-6A98-4BC4-8205-FB2200FFDD26}"/>
    <cellStyle name="Input 2 6 4 2 3 2" xfId="19956" xr:uid="{BCF845AA-9BAA-4E13-811E-C61283A6E54C}"/>
    <cellStyle name="Input 2 6 4 2 3 2 2" xfId="34597" xr:uid="{EA2C7500-A435-47AB-86B8-F41C9C26CB4E}"/>
    <cellStyle name="Input 2 6 4 2 3 3" xfId="27485" xr:uid="{47EDFFC9-393D-4ABE-9FB3-A1C354CFDFD0}"/>
    <cellStyle name="Input 2 6 4 2 4" xfId="14733" xr:uid="{28555FD9-3479-404E-95BD-9AD1190723F1}"/>
    <cellStyle name="Input 2 6 4 2 4 2" xfId="33773" xr:uid="{13FD3B86-06BB-4A55-BEDA-C3B5AA91C9D1}"/>
    <cellStyle name="Input 2 6 4 2 5" xfId="26325" xr:uid="{8458CFD9-5926-471E-BAEB-DFF5F66614CD}"/>
    <cellStyle name="Input 2 6 4 2 6" xfId="55975" xr:uid="{4C716E37-E7CE-4F5C-8D71-07C859E26425}"/>
    <cellStyle name="Input 2 6 4 3" xfId="3836" xr:uid="{12701453-CE26-4E54-A375-737AC81E5C42}"/>
    <cellStyle name="Input 2 6 4 3 2" xfId="38087" xr:uid="{4B280DB5-C83D-42C7-9FF4-F803F6784CF5}"/>
    <cellStyle name="Input 2 6 4 4" xfId="41788" xr:uid="{ED0B9047-BBCA-4FA5-BCCD-27EA9EF9A87B}"/>
    <cellStyle name="Input 2 6 4 5" xfId="49193" xr:uid="{2E757165-85F3-4CF3-9C1F-B9C9D7757FE1}"/>
    <cellStyle name="Input 2 6 5" xfId="1692" xr:uid="{920CB02D-7C13-493A-A540-86A9F1BA543D}"/>
    <cellStyle name="Input 2 6 5 2" xfId="6018" xr:uid="{FA7E51B4-ADD1-46A4-824A-9A670DF9F127}"/>
    <cellStyle name="Input 2 6 5 2 2" xfId="8604" xr:uid="{D98490E1-74B5-474C-B4FC-EE12812EDC6A}"/>
    <cellStyle name="Input 2 6 5 2 2 2" xfId="17593" xr:uid="{3786B61C-BEBD-453E-B8FF-FB5D42C967F6}"/>
    <cellStyle name="Input 2 6 5 2 2 2 2" xfId="41180" xr:uid="{1B3C4A76-8C71-4597-A823-0F49059377CA}"/>
    <cellStyle name="Input 2 6 5 2 2 3" xfId="42157" xr:uid="{34354C5F-6653-422A-9DDD-3CE9768E744B}"/>
    <cellStyle name="Input 2 6 5 2 3" xfId="11241" xr:uid="{313B2BAC-D473-495B-9822-30265C7234B6}"/>
    <cellStyle name="Input 2 6 5 2 3 2" xfId="20230" xr:uid="{69DA1CAF-02E0-497C-A851-A7CAAE75C242}"/>
    <cellStyle name="Input 2 6 5 2 3 2 2" xfId="25303" xr:uid="{2A48103A-8442-4A13-B56D-118D5A06B6F1}"/>
    <cellStyle name="Input 2 6 5 2 3 3" xfId="27455" xr:uid="{9AFE7BA0-5CDB-458D-A395-EC2B270EFE6E}"/>
    <cellStyle name="Input 2 6 5 2 4" xfId="15007" xr:uid="{577C9196-FE92-4E1F-896F-CDB81BD6DFEB}"/>
    <cellStyle name="Input 2 6 5 2 4 2" xfId="31624" xr:uid="{6AA8874C-60E6-42E0-880F-C3D4B6EE438D}"/>
    <cellStyle name="Input 2 6 5 2 5" xfId="33358" xr:uid="{F3CBA17F-2D4F-420E-A604-832867DF85EA}"/>
    <cellStyle name="Input 2 6 5 2 6" xfId="58193" xr:uid="{A322E2D2-66CF-4348-A9DB-6A32D1A80F2D}"/>
    <cellStyle name="Input 2 6 5 3" xfId="4129" xr:uid="{CF409C94-424E-47D0-ABDF-5F8503AAAA9C}"/>
    <cellStyle name="Input 2 6 5 3 2" xfId="40460" xr:uid="{ABBA4814-743E-434F-9917-4DB9EBD49774}"/>
    <cellStyle name="Input 2 6 5 4" xfId="25173" xr:uid="{E8A45339-59BC-4C70-BBC2-8B425DABE153}"/>
    <cellStyle name="Input 2 6 5 5" xfId="51411" xr:uid="{D7F2BCFB-A5E7-4FF9-A3F4-F745935132CA}"/>
    <cellStyle name="Input 2 6 6" xfId="2018" xr:uid="{8D8E8BFF-6960-4F55-A157-66FFC54E90AC}"/>
    <cellStyle name="Input 2 6 6 2" xfId="6326" xr:uid="{A8180F10-E868-4AA2-8DA1-96ED1DB39FD7}"/>
    <cellStyle name="Input 2 6 6 2 2" xfId="8912" xr:uid="{0734D8B8-E98F-4888-98A0-97F74957AD6F}"/>
    <cellStyle name="Input 2 6 6 2 2 2" xfId="17901" xr:uid="{4514D27B-9CF0-44AC-89E9-B4A70CF7CE59}"/>
    <cellStyle name="Input 2 6 6 2 2 2 2" xfId="23907" xr:uid="{D2A3BB09-D0E8-458B-AA2B-48467CC43323}"/>
    <cellStyle name="Input 2 6 6 2 2 3" xfId="35441" xr:uid="{EDE004DE-A8A5-484D-83A9-7A46383ACCF3}"/>
    <cellStyle name="Input 2 6 6 2 3" xfId="11549" xr:uid="{788129A9-4710-463E-8E37-1E976F2260BE}"/>
    <cellStyle name="Input 2 6 6 2 3 2" xfId="20538" xr:uid="{1ACF3F2E-48BC-4584-9384-007562958644}"/>
    <cellStyle name="Input 2 6 6 2 3 2 2" xfId="28388" xr:uid="{EA817052-3682-4D44-8E7B-F1F5F5346D43}"/>
    <cellStyle name="Input 2 6 6 2 3 3" xfId="27668" xr:uid="{36D4416B-3D91-46F3-9F5C-880893162190}"/>
    <cellStyle name="Input 2 6 6 2 4" xfId="15315" xr:uid="{645651E2-8D79-4A37-BC24-78F2EB2B3636}"/>
    <cellStyle name="Input 2 6 6 2 4 2" xfId="42151" xr:uid="{6905E233-62F6-4BEB-87DC-8AA1A8AFFE8B}"/>
    <cellStyle name="Input 2 6 6 2 5" xfId="29759" xr:uid="{936FA9B8-6041-46B4-B285-5F4CAE05572C}"/>
    <cellStyle name="Input 2 6 6 2 6" xfId="54138" xr:uid="{211B30E2-99A0-42EE-A58C-D19A55FBBC68}"/>
    <cellStyle name="Input 2 6 6 3" xfId="4455" xr:uid="{8C2E9434-7CFE-4B78-B03F-406833597D1A}"/>
    <cellStyle name="Input 2 6 6 3 2" xfId="29620" xr:uid="{83626347-5461-4340-B1ED-FD874C7E5B13}"/>
    <cellStyle name="Input 2 6 6 4" xfId="26988" xr:uid="{BDECF620-B5A9-4AD4-BA7E-DAA623FA4F81}"/>
    <cellStyle name="Input 2 6 6 5" xfId="47429" xr:uid="{F6444303-BDB4-4BF1-9991-98C739B7885F}"/>
    <cellStyle name="Input 2 6 7" xfId="2829" xr:uid="{4B97848E-59F9-4594-9AC2-D2B4B2505E6A}"/>
    <cellStyle name="Input 2 6 7 2" xfId="6979" xr:uid="{09BFDDD3-5834-495A-A723-BA5953EB13A8}"/>
    <cellStyle name="Input 2 6 7 2 2" xfId="12108" xr:uid="{2F0C8321-EBF8-4DA4-ACC0-12F3B9A1159E}"/>
    <cellStyle name="Input 2 6 7 2 2 2" xfId="21097" xr:uid="{8ABEF81C-06F2-47C6-B527-65E43999C737}"/>
    <cellStyle name="Input 2 6 7 2 2 2 2" xfId="30248" xr:uid="{139A08F5-562A-43AE-94B7-0788CC811478}"/>
    <cellStyle name="Input 2 6 7 2 2 3" xfId="31410" xr:uid="{59A2470D-EA79-4395-A082-E9A844A8CAF9}"/>
    <cellStyle name="Input 2 6 7 2 3" xfId="12926" xr:uid="{1862CFF2-22AA-4089-9AE7-E2F825F00061}"/>
    <cellStyle name="Input 2 6 7 2 3 2" xfId="21915" xr:uid="{FAD6C63E-5C18-420E-8F64-C0FBE3056DFC}"/>
    <cellStyle name="Input 2 6 7 2 3 2 2" xfId="33102" xr:uid="{8DC1AAD6-EB91-4AC9-8FA0-C9EFDAA70771}"/>
    <cellStyle name="Input 2 6 7 2 3 3" xfId="30183" xr:uid="{66444476-059B-4427-88A3-B2AF82FA1ACD}"/>
    <cellStyle name="Input 2 6 7 2 4" xfId="15968" xr:uid="{D96AC8D7-9254-48FB-9762-8725A9FB3016}"/>
    <cellStyle name="Input 2 6 7 2 4 2" xfId="29867" xr:uid="{3782C01B-AD70-487B-8BDD-4C8454AD3115}"/>
    <cellStyle name="Input 2 6 7 2 5" xfId="41004" xr:uid="{75BBC1F0-9E80-4695-B1E9-A76D3FD7678E}"/>
    <cellStyle name="Input 2 6 7 3" xfId="9542" xr:uid="{C0271896-D52B-4AF0-9E37-B2530EC6758B}"/>
    <cellStyle name="Input 2 6 7 3 2" xfId="18531" xr:uid="{AE7F9AE7-DA5E-475D-BF97-328A9C74ED15}"/>
    <cellStyle name="Input 2 6 7 3 2 2" xfId="24671" xr:uid="{98434733-DFFF-46EC-A19C-75C01726EA33}"/>
    <cellStyle name="Input 2 6 7 3 3" xfId="35634" xr:uid="{C0626A3E-E6AD-46DC-B5E3-EDBF7A8F66CC}"/>
    <cellStyle name="Input 2 6 7 4" xfId="38137" xr:uid="{810D45A5-A80C-4F59-BBD2-71935F2D3C37}"/>
    <cellStyle name="Input 2 6 7 5" xfId="52724" xr:uid="{0CF238E8-DEBF-4345-941E-8089553775BB}"/>
    <cellStyle name="Input 2 6 8" xfId="4762" xr:uid="{C4908821-6654-4BAE-88C9-3E40ADDB8C89}"/>
    <cellStyle name="Input 2 6 8 2" xfId="7348" xr:uid="{F2DDCDD2-4A89-4F4A-901B-D6A48AAD545F}"/>
    <cellStyle name="Input 2 6 8 2 2" xfId="16337" xr:uid="{14B08108-EEE6-4527-83C0-CF44BE151E65}"/>
    <cellStyle name="Input 2 6 8 2 2 2" xfId="44018" xr:uid="{22B4F42C-B2FA-45E6-83BC-C1E45C53B387}"/>
    <cellStyle name="Input 2 6 8 2 3" xfId="26944" xr:uid="{E215D793-CFD0-4AEB-A4AE-3C5BF1289BE6}"/>
    <cellStyle name="Input 2 6 8 3" xfId="9985" xr:uid="{F581A660-5120-48E1-8D32-594F5E0E8D44}"/>
    <cellStyle name="Input 2 6 8 3 2" xfId="18974" xr:uid="{1A4620EC-C795-4CFB-B3A4-F595910A49CB}"/>
    <cellStyle name="Input 2 6 8 3 2 2" xfId="31318" xr:uid="{A6F834D3-03F4-413B-B36A-19E04F77B705}"/>
    <cellStyle name="Input 2 6 8 3 3" xfId="24221" xr:uid="{537C8C67-B035-4B15-8DA0-6EFABEB097BF}"/>
    <cellStyle name="Input 2 6 8 4" xfId="13751" xr:uid="{F8A85A4D-F01B-4D10-B1C8-1E120BC6543F}"/>
    <cellStyle name="Input 2 6 8 4 2" xfId="25320" xr:uid="{5FF66CFE-C4CA-455A-ADD1-FC18B3646438}"/>
    <cellStyle name="Input 2 6 8 5" xfId="35904" xr:uid="{7D6092CF-2959-4C11-8D45-D07760E9896B}"/>
    <cellStyle name="Input 2 6 9" xfId="6663" xr:uid="{D3B21BAC-12AE-4DEA-96C5-42C8C6AAFFA1}"/>
    <cellStyle name="Input 2 6 9 2" xfId="11869" xr:uid="{865BBB30-324D-46EB-A54F-0C069EC2F413}"/>
    <cellStyle name="Input 2 6 9 2 2" xfId="20858" xr:uid="{C7FAADCA-46F4-4E0B-B7E9-A89396B0A76E}"/>
    <cellStyle name="Input 2 6 9 2 2 2" xfId="37874" xr:uid="{86011448-096A-4C09-8C41-26656581A231}"/>
    <cellStyle name="Input 2 6 9 2 3" xfId="39988" xr:uid="{E6D36C73-1FD1-42F1-821E-77D199029BF2}"/>
    <cellStyle name="Input 2 6 9 3" xfId="15652" xr:uid="{82D56150-5AD1-407E-9AAF-C8F8B9E3CA9E}"/>
    <cellStyle name="Input 2 6 9 3 2" xfId="41119" xr:uid="{808321CE-4E20-470D-A84B-658D4E64A19F}"/>
    <cellStyle name="Input 2 6 9 4" xfId="36330" xr:uid="{CD994A95-16FF-4672-9F7C-2C3152EDEDCE}"/>
    <cellStyle name="Input 2 7" xfId="492" xr:uid="{0BC5F588-4D3F-4209-8E58-D42F195B23F6}"/>
    <cellStyle name="Input 2 7 10" xfId="44461" xr:uid="{CA77C8F7-F9E4-4D9A-93E6-3A8806B4B39E}"/>
    <cellStyle name="Input 2 7 11" xfId="45695" xr:uid="{FFDCF553-1A16-4914-A725-0D83D5D6CB0D}"/>
    <cellStyle name="Input 2 7 2" xfId="841" xr:uid="{F11B875C-B206-42DE-AFE6-5E3BAD6E9FAF}"/>
    <cellStyle name="Input 2 7 2 2" xfId="5210" xr:uid="{7D1C788D-9C2A-4113-B893-29988706950B}"/>
    <cellStyle name="Input 2 7 2 2 2" xfId="7796" xr:uid="{CCECD7F0-1D54-420F-8D83-5370E77149EE}"/>
    <cellStyle name="Input 2 7 2 2 2 2" xfId="16785" xr:uid="{7CCFC1B7-D222-4B88-B92F-022C17F2946E}"/>
    <cellStyle name="Input 2 7 2 2 2 2 2" xfId="37882" xr:uid="{784C6EA2-FDD5-44FA-89D3-272A42F33FE9}"/>
    <cellStyle name="Input 2 7 2 2 2 3" xfId="42846" xr:uid="{AF9751C2-0B4B-4195-ADD7-0CF0122E919A}"/>
    <cellStyle name="Input 2 7 2 2 2 4" xfId="56483" xr:uid="{BD619FC6-56DC-4D88-8469-9186B720FBF6}"/>
    <cellStyle name="Input 2 7 2 2 3" xfId="10433" xr:uid="{04E97DE4-B11B-40CA-87C2-610CD1A36296}"/>
    <cellStyle name="Input 2 7 2 2 3 2" xfId="19422" xr:uid="{5BD190CD-13F3-436E-943F-10D3D854423B}"/>
    <cellStyle name="Input 2 7 2 2 3 2 2" xfId="35111" xr:uid="{442C056F-0A95-4993-A374-AF3A766101AB}"/>
    <cellStyle name="Input 2 7 2 2 3 3" xfId="34964" xr:uid="{55433378-9E39-47F1-92C9-3FC9D40FE318}"/>
    <cellStyle name="Input 2 7 2 2 4" xfId="14199" xr:uid="{3E3847C3-D087-4EDE-ACE3-DCC76D87CB99}"/>
    <cellStyle name="Input 2 7 2 2 4 2" xfId="42582" xr:uid="{2FE71169-830A-4423-B1B7-486DDDFAC701}"/>
    <cellStyle name="Input 2 7 2 2 5" xfId="39148" xr:uid="{6104516B-1E6E-4289-9112-D1C0FB5CD9A7}"/>
    <cellStyle name="Input 2 7 2 2 6" xfId="49701" xr:uid="{50979EF3-06DB-44BC-ADEA-05502CB5EE53}"/>
    <cellStyle name="Input 2 7 2 3" xfId="3278" xr:uid="{F2A4E43E-3458-41A5-8FFF-FC1E0425B3B6}"/>
    <cellStyle name="Input 2 7 2 3 2" xfId="23625" xr:uid="{76B8B8D1-4A1B-44A3-AE13-1441704D6215}"/>
    <cellStyle name="Input 2 7 2 3 2 2" xfId="58603" xr:uid="{B4530F77-C0F3-487C-8F0B-B2F5AEBB817B}"/>
    <cellStyle name="Input 2 7 2 3 3" xfId="51822" xr:uid="{19288A7C-7DC7-4A91-9209-9D6709912758}"/>
    <cellStyle name="Input 2 7 2 4" xfId="26964" xr:uid="{680240A7-4FCF-463D-9C61-F3E0C4B31B9D}"/>
    <cellStyle name="Input 2 7 2 4 2" xfId="54622" xr:uid="{A80203A5-FB8F-4CAA-8278-77A8EB7D3214}"/>
    <cellStyle name="Input 2 7 2 4 3" xfId="47818" xr:uid="{617268F1-A4A7-4AA5-9353-B0EB6EB07C54}"/>
    <cellStyle name="Input 2 7 2 5" xfId="53008" xr:uid="{0570D92F-EC1C-4052-89FD-238C944CF051}"/>
    <cellStyle name="Input 2 7 2 6" xfId="46204" xr:uid="{2B50F007-2BA1-4C0E-BCF0-6FDC4DEA4957}"/>
    <cellStyle name="Input 2 7 3" xfId="1186" xr:uid="{D78CC4A7-DA6E-40FD-B054-43CFBCE3C226}"/>
    <cellStyle name="Input 2 7 3 2" xfId="5531" xr:uid="{E27FDBD9-F1C8-409E-8A71-F8025F460E25}"/>
    <cellStyle name="Input 2 7 3 2 2" xfId="8117" xr:uid="{5E16713F-07BE-4145-A2CA-8685D991855B}"/>
    <cellStyle name="Input 2 7 3 2 2 2" xfId="17106" xr:uid="{62625F02-3EF1-479A-9E1F-267A9A423AEA}"/>
    <cellStyle name="Input 2 7 3 2 2 2 2" xfId="43214" xr:uid="{A06FBBE4-1BC1-460E-8093-E2FE79D1F3B1}"/>
    <cellStyle name="Input 2 7 3 2 2 3" xfId="41969" xr:uid="{F53DCD3A-4AA3-4544-B0AB-639822EC614A}"/>
    <cellStyle name="Input 2 7 3 2 2 4" xfId="56885" xr:uid="{F2B16A09-339E-4382-8643-6A84A6902E20}"/>
    <cellStyle name="Input 2 7 3 2 3" xfId="10754" xr:uid="{300FDA9A-3DDB-4EA8-9ACF-81AB22FEFA75}"/>
    <cellStyle name="Input 2 7 3 2 3 2" xfId="19743" xr:uid="{172B73F0-9528-4067-8197-62DF68A87458}"/>
    <cellStyle name="Input 2 7 3 2 3 2 2" xfId="22810" xr:uid="{5A379B92-6C7E-4DD2-80BE-A81C9C2AD073}"/>
    <cellStyle name="Input 2 7 3 2 3 3" xfId="40020" xr:uid="{6AB25FF7-5A14-40C7-AD70-027808BB2C26}"/>
    <cellStyle name="Input 2 7 3 2 4" xfId="14520" xr:uid="{428B5EBA-6F95-433B-9784-A63CDF3221DC}"/>
    <cellStyle name="Input 2 7 3 2 4 2" xfId="30809" xr:uid="{27FBE196-1373-4656-9F1C-03D4EF4A875A}"/>
    <cellStyle name="Input 2 7 3 2 5" xfId="42087" xr:uid="{0A963BCE-8293-446C-AF18-FFFF7D19CEB7}"/>
    <cellStyle name="Input 2 7 3 2 6" xfId="50103" xr:uid="{45B19A10-1F70-4F5A-80EF-9D66C1F1F4D0}"/>
    <cellStyle name="Input 2 7 3 3" xfId="3623" xr:uid="{29F2D419-24D5-43F6-9E03-B91C80CBDF47}"/>
    <cellStyle name="Input 2 7 3 3 2" xfId="35463" xr:uid="{D736B60A-5122-4890-892C-519BA17A4D70}"/>
    <cellStyle name="Input 2 7 3 3 2 2" xfId="55669" xr:uid="{07AD1752-7621-4AA6-9AF0-4C6496A2519A}"/>
    <cellStyle name="Input 2 7 3 3 3" xfId="48888" xr:uid="{BD3DAFE1-3AF3-4630-AF4C-E1F6C494BEC0}"/>
    <cellStyle name="Input 2 7 3 4" xfId="29366" xr:uid="{ABDE77B9-5265-4526-BB7A-4A0456D43750}"/>
    <cellStyle name="Input 2 7 3 4 2" xfId="55012" xr:uid="{CE35A285-FA29-48F4-BD97-90E00C551591}"/>
    <cellStyle name="Input 2 7 3 4 3" xfId="48220" xr:uid="{AC64C71B-4FF8-4663-BAF4-172B2A15B3F5}"/>
    <cellStyle name="Input 2 7 3 5" xfId="53312" xr:uid="{5C022A47-E51B-45A3-8647-0F5D06DDA28A}"/>
    <cellStyle name="Input 2 7 3 6" xfId="46606" xr:uid="{34C0B06A-A8EF-4815-8627-9A0AB2B0E03D}"/>
    <cellStyle name="Input 2 7 4" xfId="1530" xr:uid="{0577D022-0248-4653-A2A3-CC30C93B084F}"/>
    <cellStyle name="Input 2 7 4 2" xfId="5875" xr:uid="{D2C36572-BA6D-42CB-80F2-F81812DCA832}"/>
    <cellStyle name="Input 2 7 4 2 2" xfId="8461" xr:uid="{961D87E2-95B6-4EB7-B8AA-1077586CDC02}"/>
    <cellStyle name="Input 2 7 4 2 2 2" xfId="17450" xr:uid="{3AB3BF89-DCC6-4B08-A01F-952991D25977}"/>
    <cellStyle name="Input 2 7 4 2 2 2 2" xfId="34761" xr:uid="{76C23D1C-CFE3-4B3C-948C-07F82A2D44DE}"/>
    <cellStyle name="Input 2 7 4 2 2 3" xfId="43207" xr:uid="{BADD98E1-67E4-4ABD-9FE7-B4C8637483E0}"/>
    <cellStyle name="Input 2 7 4 2 3" xfId="11098" xr:uid="{9A05B14B-BDD3-4D73-9DEB-9A0447FA3379}"/>
    <cellStyle name="Input 2 7 4 2 3 2" xfId="20087" xr:uid="{2EA89E28-3BB7-4F17-887E-CD5D83547BA0}"/>
    <cellStyle name="Input 2 7 4 2 3 2 2" xfId="37469" xr:uid="{E349F967-3795-4FE0-AA00-9ABAAD16266C}"/>
    <cellStyle name="Input 2 7 4 2 3 3" xfId="39830" xr:uid="{19D37E7D-94BE-4A16-B429-2A2FE41EFC3E}"/>
    <cellStyle name="Input 2 7 4 2 4" xfId="14864" xr:uid="{D54A68E3-0391-4F3C-AEAE-93B2EC27AA7C}"/>
    <cellStyle name="Input 2 7 4 2 4 2" xfId="25699" xr:uid="{B044A427-9F0F-4854-8DF7-9CFFFA76AE87}"/>
    <cellStyle name="Input 2 7 4 2 5" xfId="43550" xr:uid="{3070963E-7215-41EB-90D1-FBB6AB18AA47}"/>
    <cellStyle name="Input 2 7 4 2 6" xfId="56011" xr:uid="{9DDEBBE3-7093-44EB-B8D1-A6FF0A0B65B4}"/>
    <cellStyle name="Input 2 7 4 3" xfId="3967" xr:uid="{B7319D0A-9505-4F2B-95C9-58BF8BCE92A9}"/>
    <cellStyle name="Input 2 7 4 3 2" xfId="28831" xr:uid="{FAB79133-8BA0-4D09-914F-FA12F323B1A0}"/>
    <cellStyle name="Input 2 7 4 4" xfId="28640" xr:uid="{FA1E847D-BDC1-4663-8BD9-4A85AD93EAD5}"/>
    <cellStyle name="Input 2 7 4 5" xfId="49229" xr:uid="{CA5E65D1-34A9-4767-B6A2-BDEB501235F7}"/>
    <cellStyle name="Input 2 7 5" xfId="1842" xr:uid="{CF9F900B-EBBB-41DB-BD8E-8F17B7D8A402}"/>
    <cellStyle name="Input 2 7 5 2" xfId="6158" xr:uid="{CEFF2034-BB49-4293-87B6-2259B05010ED}"/>
    <cellStyle name="Input 2 7 5 2 2" xfId="8744" xr:uid="{0558B9F2-6F61-4983-9B79-164A33E9E911}"/>
    <cellStyle name="Input 2 7 5 2 2 2" xfId="17733" xr:uid="{9DCE9E92-AE41-471D-ADB0-D1CDCBE518A8}"/>
    <cellStyle name="Input 2 7 5 2 2 2 2" xfId="28161" xr:uid="{74FD0A0D-0E15-4D84-9A4F-EE238F5405A4}"/>
    <cellStyle name="Input 2 7 5 2 2 3" xfId="23668" xr:uid="{66F86838-5A04-4ECF-BB63-1493BAF5B96F}"/>
    <cellStyle name="Input 2 7 5 2 3" xfId="11381" xr:uid="{D6A249B4-19D9-4D6C-AA2D-76B768B463AA}"/>
    <cellStyle name="Input 2 7 5 2 3 2" xfId="20370" xr:uid="{9CCC74B2-DB8B-4F79-A310-D64A3C697D2A}"/>
    <cellStyle name="Input 2 7 5 2 3 2 2" xfId="26053" xr:uid="{25FF65CE-A0F2-4CA1-9C27-309A255D966F}"/>
    <cellStyle name="Input 2 7 5 2 3 3" xfId="26302" xr:uid="{B42AD5D6-E265-4F40-BC96-4710BE04CB95}"/>
    <cellStyle name="Input 2 7 5 2 4" xfId="15147" xr:uid="{4939480F-57EF-4D39-8572-4BC8434AD7EE}"/>
    <cellStyle name="Input 2 7 5 2 4 2" xfId="30171" xr:uid="{897E5F52-F5E9-49F4-B37A-27D94A86951B}"/>
    <cellStyle name="Input 2 7 5 2 5" xfId="38834" xr:uid="{DCD707D4-7749-4BEC-85DA-94D1CE906EB1}"/>
    <cellStyle name="Input 2 7 5 2 6" xfId="58537" xr:uid="{FE9B74B7-7D95-48FD-B60D-F4D039DF6F27}"/>
    <cellStyle name="Input 2 7 5 3" xfId="4279" xr:uid="{19D98356-D5BF-463B-AA9E-429F1AFD22E4}"/>
    <cellStyle name="Input 2 7 5 3 2" xfId="42388" xr:uid="{71E9618A-85E5-45A7-8FFB-5D9D0CF20D79}"/>
    <cellStyle name="Input 2 7 5 4" xfId="38798" xr:uid="{639D0B0A-8554-4F84-A6C9-F7DAB90D380B}"/>
    <cellStyle name="Input 2 7 5 5" xfId="51756" xr:uid="{E2B3A511-118A-4593-B4D5-8C41C03A78C1}"/>
    <cellStyle name="Input 2 7 6" xfId="2149" xr:uid="{7D9B8DC0-C099-46A8-AEA7-075BD6BE9439}"/>
    <cellStyle name="Input 2 7 6 2" xfId="6450" xr:uid="{8C88B56F-057A-476F-BC1A-B6075756430E}"/>
    <cellStyle name="Input 2 7 6 2 2" xfId="9036" xr:uid="{5119544E-1F1A-47E5-9DA9-453BEE5FDD13}"/>
    <cellStyle name="Input 2 7 6 2 2 2" xfId="18025" xr:uid="{E9056A5C-C377-42A1-80DA-B91D5C6BA2EC}"/>
    <cellStyle name="Input 2 7 6 2 2 2 2" xfId="25388" xr:uid="{97D83B4A-FC69-43C3-8580-76DE1FD15D69}"/>
    <cellStyle name="Input 2 7 6 2 2 3" xfId="24645" xr:uid="{55346F89-3483-46F5-B9CF-7AF29150258E}"/>
    <cellStyle name="Input 2 7 6 2 3" xfId="11673" xr:uid="{BD606C31-FE0A-4682-99D0-FC850FE32245}"/>
    <cellStyle name="Input 2 7 6 2 3 2" xfId="20662" xr:uid="{E1C28CA2-BF0C-488B-8656-8011D1F83D84}"/>
    <cellStyle name="Input 2 7 6 2 3 2 2" xfId="43330" xr:uid="{1BD47D2A-71AC-48F3-964D-BB85A8FB7625}"/>
    <cellStyle name="Input 2 7 6 2 3 3" xfId="26766" xr:uid="{151D8949-43A1-4688-BE5D-E09222F05FD8}"/>
    <cellStyle name="Input 2 7 6 2 4" xfId="15439" xr:uid="{CD3B4980-2ECC-4A1F-BACA-AB2072313D3B}"/>
    <cellStyle name="Input 2 7 6 2 4 2" xfId="28977" xr:uid="{469F7B5A-5B25-482D-B76E-909AA4EE256C}"/>
    <cellStyle name="Input 2 7 6 2 5" xfId="23238" xr:uid="{31C1465B-5BCF-411D-8689-D0815BDBADE6}"/>
    <cellStyle name="Input 2 7 6 2 6" xfId="54174" xr:uid="{E9C09514-5C28-413E-844C-55FDD32B14FF}"/>
    <cellStyle name="Input 2 7 6 3" xfId="4586" xr:uid="{A2053C37-8927-4619-AC7E-88F855D177F4}"/>
    <cellStyle name="Input 2 7 6 3 2" xfId="26355" xr:uid="{C5190AC0-B157-4504-AB84-965AB1D3BE5E}"/>
    <cellStyle name="Input 2 7 6 4" xfId="39626" xr:uid="{6FE13DE1-9ABE-4429-9FA2-8A7E054A75F1}"/>
    <cellStyle name="Input 2 7 6 5" xfId="47440" xr:uid="{0114318B-B0BF-47F6-8648-6097FDDDDD6C}"/>
    <cellStyle name="Input 2 7 7" xfId="4886" xr:uid="{2B5F23C8-BA19-4670-AEF1-A967BEB6BF73}"/>
    <cellStyle name="Input 2 7 7 2" xfId="7472" xr:uid="{C8A6D02D-164A-40F5-8231-EB335C3B805B}"/>
    <cellStyle name="Input 2 7 7 2 2" xfId="16461" xr:uid="{D257F772-6E99-4B3B-BB31-32436E8DD947}"/>
    <cellStyle name="Input 2 7 7 2 2 2" xfId="30429" xr:uid="{4272DBF0-2402-49E8-B8B2-FB15BAC3A9E2}"/>
    <cellStyle name="Input 2 7 7 2 3" xfId="25081" xr:uid="{12897EA0-1C81-4555-8A92-73BADC63F26E}"/>
    <cellStyle name="Input 2 7 7 3" xfId="10109" xr:uid="{D54E5CA6-CACC-472F-ABD1-BA7E798E141A}"/>
    <cellStyle name="Input 2 7 7 3 2" xfId="19098" xr:uid="{F4097BAC-2E99-4EAB-B2E6-F59670EE0C91}"/>
    <cellStyle name="Input 2 7 7 3 2 2" xfId="29549" xr:uid="{38A4F48B-C205-4101-AF88-5C627FFC7074}"/>
    <cellStyle name="Input 2 7 7 3 3" xfId="34958" xr:uid="{711B391C-EFAB-4D1B-8533-F1893E5C7C98}"/>
    <cellStyle name="Input 2 7 7 4" xfId="13875" xr:uid="{83235925-2550-4D8A-9BB7-79FA00DC21B9}"/>
    <cellStyle name="Input 2 7 7 4 2" xfId="29652" xr:uid="{1E91DF4E-C6FA-4A63-8198-758C1058B6EF}"/>
    <cellStyle name="Input 2 7 7 5" xfId="32482" xr:uid="{D613181C-AAFD-46A1-ABB2-CA6B4BE7F39D}"/>
    <cellStyle name="Input 2 7 7 6" xfId="52745" xr:uid="{B9C9005F-88C4-402C-8F55-CFA108BC2394}"/>
    <cellStyle name="Input 2 7 8" xfId="2498" xr:uid="{B1FAD436-8037-46C6-BB60-BAC1B8048012}"/>
    <cellStyle name="Input 2 7 8 2" xfId="23210" xr:uid="{7498BACD-97AF-458E-9098-267888601B08}"/>
    <cellStyle name="Input 2 7 9" xfId="28234" xr:uid="{527685D8-E058-4A54-AF7A-D5BFEF70127F}"/>
    <cellStyle name="Input 2 8" xfId="206" xr:uid="{1B64DABB-73DD-46F8-902B-ACFE62DFE6B4}"/>
    <cellStyle name="Input 2 8 2" xfId="2565" xr:uid="{413AA63B-9280-422A-80B5-CC19A35D9E63}"/>
    <cellStyle name="Input 2 8 2 2" xfId="6806" xr:uid="{B81FBF68-F7E8-4E54-BCA9-EE67BC780574}"/>
    <cellStyle name="Input 2 8 2 2 2" xfId="15795" xr:uid="{DF727C0A-8B51-4784-9454-2663803AEE63}"/>
    <cellStyle name="Input 2 8 2 2 2 2" xfId="36527" xr:uid="{3D61562E-2FC0-4598-A722-35F1FB8E2B16}"/>
    <cellStyle name="Input 2 8 2 2 2 3" xfId="56530" xr:uid="{9B1F0C08-FBC5-4736-838B-62356D10AE07}"/>
    <cellStyle name="Input 2 8 2 2 3" xfId="23521" xr:uid="{42DD65C0-6D1B-4716-A4AD-D07B19B129B1}"/>
    <cellStyle name="Input 2 8 2 2 4" xfId="49748" xr:uid="{4C3F264E-CF3E-4268-AEBE-9851027C60C4}"/>
    <cellStyle name="Input 2 8 2 3" xfId="9376" xr:uid="{079BFDCC-EA15-49AB-BFE7-E6DE37736460}"/>
    <cellStyle name="Input 2 8 2 3 2" xfId="18365" xr:uid="{C3FA82C6-6FF1-45EB-9DAE-7B30610A0001}"/>
    <cellStyle name="Input 2 8 2 3 2 2" xfId="40382" xr:uid="{26D7671C-653A-48A3-A641-FD13A7AD24FB}"/>
    <cellStyle name="Input 2 8 2 3 2 3" xfId="58171" xr:uid="{D50F4FF8-76CB-4579-B7D3-EEDCC82111C2}"/>
    <cellStyle name="Input 2 8 2 3 3" xfId="28294" xr:uid="{41EC8A0F-4A3B-44F5-A806-4A4B7AEB2CEC}"/>
    <cellStyle name="Input 2 8 2 3 4" xfId="51389" xr:uid="{9C50B884-EB2F-479C-9832-6E532377C1BA}"/>
    <cellStyle name="Input 2 8 2 4" xfId="13419" xr:uid="{1653D55F-63C1-45BB-8C06-C5676F5F6D6E}"/>
    <cellStyle name="Input 2 8 2 4 2" xfId="40143" xr:uid="{0E7ED012-6ED7-4E98-956C-0144DEF09BCF}"/>
    <cellStyle name="Input 2 8 2 4 2 2" xfId="54666" xr:uid="{C10A33E0-2DF4-4521-A6C7-A757B0AA51D2}"/>
    <cellStyle name="Input 2 8 2 4 3" xfId="47865" xr:uid="{0E9023AE-94FA-4854-8BB0-CB3E58D119DF}"/>
    <cellStyle name="Input 2 8 2 5" xfId="36255" xr:uid="{012E88AD-94D2-4B0B-AC8E-1704358C9A51}"/>
    <cellStyle name="Input 2 8 2 5 2" xfId="53032" xr:uid="{529549AC-A3D0-44AC-A17C-41F7030FEAC4}"/>
    <cellStyle name="Input 2 8 2 6" xfId="46251" xr:uid="{3BBE5C2E-BBFF-471F-ACE2-673807035A41}"/>
    <cellStyle name="Input 2 8 3" xfId="2674" xr:uid="{EAD43E1A-6921-47F4-871C-C8D15700C7C2}"/>
    <cellStyle name="Input 2 8 3 2" xfId="24546" xr:uid="{DE5EF262-B8E8-44ED-A074-6F65E16E59EE}"/>
    <cellStyle name="Input 2 8 3 2 2" xfId="56929" xr:uid="{810429C2-4AE6-4B81-9935-6BE5B48D2D63}"/>
    <cellStyle name="Input 2 8 3 2 3" xfId="50147" xr:uid="{8158188B-4891-4233-A12A-34DE937DDFB9}"/>
    <cellStyle name="Input 2 8 3 3" xfId="50898" xr:uid="{A6B87E05-FBFF-42F9-BBB4-EC4F00E1A21A}"/>
    <cellStyle name="Input 2 8 3 3 2" xfId="57680" xr:uid="{3E6066FC-2BCB-4B10-AD6A-C17360533095}"/>
    <cellStyle name="Input 2 8 3 4" xfId="48264" xr:uid="{84CE2CD7-8A9C-4851-9B06-65AC058A566C}"/>
    <cellStyle name="Input 2 8 3 4 2" xfId="55056" xr:uid="{39FBCD98-F68E-4D2D-AF48-4B3199A6FB2C}"/>
    <cellStyle name="Input 2 8 3 5" xfId="53356" xr:uid="{26263CF4-8DF1-4AEB-8B6E-D7FA1BC82704}"/>
    <cellStyle name="Input 2 8 3 6" xfId="46650" xr:uid="{54B9DC42-1CF0-4145-B885-8CA2E542D2E1}"/>
    <cellStyle name="Input 2 8 4" xfId="29597" xr:uid="{DB55DB41-02F3-46AE-9D64-A405878B0DC5}"/>
    <cellStyle name="Input 2 8 4 2" xfId="56058" xr:uid="{DAF17461-681B-4762-9DA7-7737795A376B}"/>
    <cellStyle name="Input 2 8 4 3" xfId="49276" xr:uid="{F1CB1360-AFD7-4BBE-BEDB-2FFDEE56D2D5}"/>
    <cellStyle name="Input 2 8 5" xfId="44476" xr:uid="{D416ECE6-D797-4540-B592-8A0406D67D2E}"/>
    <cellStyle name="Input 2 8 5 2" xfId="58552" xr:uid="{145FF261-FCF3-404B-910C-715BF055B194}"/>
    <cellStyle name="Input 2 8 5 3" xfId="51771" xr:uid="{E99EE42C-024D-40E9-8468-AF4CDD1AFC05}"/>
    <cellStyle name="Input 2 8 6" xfId="45742" xr:uid="{CA77FC58-203B-4F7B-925A-E15F61B6924E}"/>
    <cellStyle name="Input 2 8 6 2" xfId="54218" xr:uid="{BD093083-D610-45DA-B201-E76B066DE33C}"/>
    <cellStyle name="Input 2 8 7" xfId="52769" xr:uid="{F98579D8-A8DF-425E-9B5E-92E9973B2F2E}"/>
    <cellStyle name="Input 2 9" xfId="555" xr:uid="{208A8152-2A02-47B8-8CD2-5C238157D728}"/>
    <cellStyle name="Input 2 9 2" xfId="4946" xr:uid="{F911E71C-FF47-4543-94F0-16D432913BB7}"/>
    <cellStyle name="Input 2 9 2 2" xfId="7532" xr:uid="{CCC013D3-FC12-4B15-AD8D-6E43C8CD4933}"/>
    <cellStyle name="Input 2 9 2 2 2" xfId="16521" xr:uid="{C01914F1-854A-4C27-8B08-195B378EE229}"/>
    <cellStyle name="Input 2 9 2 2 2 2" xfId="40393" xr:uid="{0AEAF64A-F589-4644-98F9-06A397983CBF}"/>
    <cellStyle name="Input 2 9 2 2 2 3" xfId="56571" xr:uid="{0590B5BF-BD05-46D9-BB6F-C41F2322F856}"/>
    <cellStyle name="Input 2 9 2 2 3" xfId="32503" xr:uid="{CBC94DB3-CC03-4602-B931-BBAFF1311EFF}"/>
    <cellStyle name="Input 2 9 2 2 4" xfId="49789" xr:uid="{9E0249A7-B39F-4874-9122-7B2B2BAA22BC}"/>
    <cellStyle name="Input 2 9 2 3" xfId="10169" xr:uid="{8CD409B9-3DAF-408D-82E1-A50E89764F3A}"/>
    <cellStyle name="Input 2 9 2 3 2" xfId="19158" xr:uid="{60AB14CB-E239-4DAB-9418-AAB1525DEFF0}"/>
    <cellStyle name="Input 2 9 2 3 2 2" xfId="30223" xr:uid="{F589AEF4-7F12-4FCE-B353-E47A91B3F93D}"/>
    <cellStyle name="Input 2 9 2 3 2 3" xfId="57829" xr:uid="{28E19AFE-D522-4495-879D-A8A04E6C5129}"/>
    <cellStyle name="Input 2 9 2 3 3" xfId="31953" xr:uid="{9904F966-6A75-4B09-8901-2903649E9349}"/>
    <cellStyle name="Input 2 9 2 3 4" xfId="51047" xr:uid="{8BB674E5-2762-4F53-B9D8-7F9E5588328F}"/>
    <cellStyle name="Input 2 9 2 4" xfId="13935" xr:uid="{4D57FAB0-711F-4412-BDD3-714591AE62DE}"/>
    <cellStyle name="Input 2 9 2 4 2" xfId="31514" xr:uid="{18420992-E5E3-419C-AE2B-25DDED91369B}"/>
    <cellStyle name="Input 2 9 2 4 2 2" xfId="54704" xr:uid="{50FB6B25-5616-4A1F-A47C-13D847B4F2BF}"/>
    <cellStyle name="Input 2 9 2 4 3" xfId="47906" xr:uid="{B8E7A4E0-BCED-4BD6-9B4F-313B472772EA}"/>
    <cellStyle name="Input 2 9 2 5" xfId="38406" xr:uid="{A6E7E5D6-0034-42C6-9446-DF6E1C7C077C}"/>
    <cellStyle name="Input 2 9 2 5 2" xfId="53055" xr:uid="{5EBD2DCE-9A91-4547-AC72-EB1CB472D695}"/>
    <cellStyle name="Input 2 9 2 6" xfId="46292" xr:uid="{179FD751-FBE0-4E90-BB53-8F8056165CE3}"/>
    <cellStyle name="Input 2 9 3" xfId="2992" xr:uid="{1A911894-7D67-47E8-9933-E35C9F041FE5}"/>
    <cellStyle name="Input 2 9 3 2" xfId="31720" xr:uid="{D5C19ACE-822B-42B6-9601-8C2376658198}"/>
    <cellStyle name="Input 2 9 3 2 2" xfId="56967" xr:uid="{8F479722-5867-4887-B665-6B4CC0710A7C}"/>
    <cellStyle name="Input 2 9 3 2 3" xfId="50185" xr:uid="{A29706E4-98DA-4216-A71C-8E4BD9D529C0}"/>
    <cellStyle name="Input 2 9 3 3" xfId="50819" xr:uid="{5E1E0FE8-9643-4A9D-9D2B-4E48353DD344}"/>
    <cellStyle name="Input 2 9 3 3 2" xfId="57601" xr:uid="{00EA2A14-4C57-452D-A1A6-3A41F29F38E3}"/>
    <cellStyle name="Input 2 9 3 4" xfId="48302" xr:uid="{90BD2937-8EDC-4275-96A1-48646FE41085}"/>
    <cellStyle name="Input 2 9 3 4 2" xfId="55094" xr:uid="{20F98971-92B0-4D6B-BAC9-AA45AD707073}"/>
    <cellStyle name="Input 2 9 3 5" xfId="53394" xr:uid="{EADC2B3F-5E91-4F74-A265-7A607001C817}"/>
    <cellStyle name="Input 2 9 3 6" xfId="46688" xr:uid="{C56232E6-18AD-47A2-A201-AED382D68CCC}"/>
    <cellStyle name="Input 2 9 4" xfId="33135" xr:uid="{2AA9F4C6-8293-4D91-831D-9DAC72A79672}"/>
    <cellStyle name="Input 2 9 4 2" xfId="56099" xr:uid="{75B6A67D-F9BA-4A0A-AAA1-5B0AB7FD9549}"/>
    <cellStyle name="Input 2 9 4 3" xfId="49317" xr:uid="{F78F4182-E0B2-41C3-860D-79B6D62BDF2A}"/>
    <cellStyle name="Input 2 9 5" xfId="44536" xr:uid="{70C3DE43-E605-4C75-9B5A-51586344F8D8}"/>
    <cellStyle name="Input 2 9 5 2" xfId="58202" xr:uid="{2D52AF04-CC8E-488C-AB81-69E8DD84B762}"/>
    <cellStyle name="Input 2 9 5 3" xfId="51420" xr:uid="{9F4D0069-F204-4C94-8D45-71A30F14D404}"/>
    <cellStyle name="Input 2 9 6" xfId="45783" xr:uid="{CC72217B-2FFD-4FBC-A6BC-59A5731ADFF4}"/>
    <cellStyle name="Input 2 9 6 2" xfId="54256" xr:uid="{FE80F4BB-3E0A-40B5-AB89-81279460A34A}"/>
    <cellStyle name="Input 2 9 7" xfId="52792" xr:uid="{6D90F244-F962-4D4D-ADE6-353D402BCC88}"/>
    <cellStyle name="Input 3" xfId="116" xr:uid="{1BDDB1C2-5416-4A78-A21D-FDC4B037DC5C}"/>
    <cellStyle name="Input 3 10" xfId="894" xr:uid="{3CE27532-75F0-46FE-81D6-408AB5571ACA}"/>
    <cellStyle name="Input 3 10 2" xfId="5263" xr:uid="{D7EC61EE-849C-4312-BD29-00E5853A0471}"/>
    <cellStyle name="Input 3 10 2 2" xfId="7849" xr:uid="{40E0C175-D48B-44FE-BA9F-16EC3585A9B2}"/>
    <cellStyle name="Input 3 10 2 2 2" xfId="16838" xr:uid="{1E3033A7-92E5-457A-97F9-FDDCDF11C323}"/>
    <cellStyle name="Input 3 10 2 2 2 2" xfId="24728" xr:uid="{5CC20ABE-29F5-4A45-85BE-2F4AAB84E9C7}"/>
    <cellStyle name="Input 3 10 2 2 2 3" xfId="56619" xr:uid="{FE4BEC7B-02D8-4339-85A2-69C3E34A5A4F}"/>
    <cellStyle name="Input 3 10 2 2 3" xfId="39285" xr:uid="{1F0DFD72-D391-4BC3-BB17-C257BB997CD3}"/>
    <cellStyle name="Input 3 10 2 2 4" xfId="49837" xr:uid="{07E19668-F663-4637-8FC1-7B0C44DED0A2}"/>
    <cellStyle name="Input 3 10 2 3" xfId="10486" xr:uid="{8DEAC4FB-571B-4F39-A518-5CC88EF3D931}"/>
    <cellStyle name="Input 3 10 2 3 2" xfId="19475" xr:uid="{A72A3B54-417B-401C-A2B1-7D458B0EE691}"/>
    <cellStyle name="Input 3 10 2 3 2 2" xfId="41226" xr:uid="{CA6E4F34-E919-4613-A9E8-35006284E77A}"/>
    <cellStyle name="Input 3 10 2 3 2 3" xfId="58233" xr:uid="{8137B522-C425-4342-BE15-A91429D71A18}"/>
    <cellStyle name="Input 3 10 2 3 3" xfId="40556" xr:uid="{48EFD67C-200B-4D49-A321-0E546D5D9F3A}"/>
    <cellStyle name="Input 3 10 2 3 4" xfId="51451" xr:uid="{CFE1BBC7-2A75-4D0C-A751-927BDBB3E278}"/>
    <cellStyle name="Input 3 10 2 4" xfId="14252" xr:uid="{B0E77E87-D141-40A9-9A2A-A473466C54B2}"/>
    <cellStyle name="Input 3 10 2 4 2" xfId="26796" xr:uid="{0E8675E5-3251-439E-A81F-68F99F5E67F8}"/>
    <cellStyle name="Input 3 10 2 4 2 2" xfId="54752" xr:uid="{C51ED6A9-157B-4136-A052-206D52CF6DAA}"/>
    <cellStyle name="Input 3 10 2 4 3" xfId="47954" xr:uid="{4E531383-B30D-41EC-AB9F-37213F1B5D3C}"/>
    <cellStyle name="Input 3 10 2 5" xfId="25830" xr:uid="{69909FA9-FBF8-49B6-8BFC-D63EDCD56872}"/>
    <cellStyle name="Input 3 10 2 5 2" xfId="53080" xr:uid="{42FD86F5-8A3F-49BC-98E9-18E8F035739E}"/>
    <cellStyle name="Input 3 10 2 6" xfId="46340" xr:uid="{E0940D9C-A361-4F3B-8B24-B772FA1D5061}"/>
    <cellStyle name="Input 3 10 3" xfId="3331" xr:uid="{58FC0539-B96E-4AA4-95B3-64FC8532D7EC}"/>
    <cellStyle name="Input 3 10 3 2" xfId="27647" xr:uid="{D04FF4E3-9236-47B6-93A3-E1C1F3A779B8}"/>
    <cellStyle name="Input 3 10 3 2 2" xfId="57015" xr:uid="{A5C08A26-49E6-49C7-964B-C1D49B78FCF4}"/>
    <cellStyle name="Input 3 10 3 2 3" xfId="50233" xr:uid="{1200FE1E-E864-44BC-BDFB-6B8A25B8069A}"/>
    <cellStyle name="Input 3 10 3 3" xfId="52265" xr:uid="{F6F8023F-989C-4CB4-8855-5080E974A17A}"/>
    <cellStyle name="Input 3 10 3 3 2" xfId="59046" xr:uid="{A902B7D2-6E4D-425B-B894-01D25C9F425A}"/>
    <cellStyle name="Input 3 10 3 4" xfId="48350" xr:uid="{F9A87638-A318-41C6-BD26-64F834DB03F2}"/>
    <cellStyle name="Input 3 10 3 4 2" xfId="55142" xr:uid="{A2F1B4A0-77AA-416F-BF0D-72AC753536BF}"/>
    <cellStyle name="Input 3 10 3 5" xfId="53440" xr:uid="{55287549-5630-4962-B501-D9E5596B41FE}"/>
    <cellStyle name="Input 3 10 3 6" xfId="46736" xr:uid="{3EA278BB-8597-4838-A693-92FEA255EB98}"/>
    <cellStyle name="Input 3 10 4" xfId="31581" xr:uid="{683E754C-4674-4AEE-95C0-A6D28E47E9E0}"/>
    <cellStyle name="Input 3 10 4 2" xfId="56147" xr:uid="{551DA870-8355-4265-B726-FDB0E8BD40F3}"/>
    <cellStyle name="Input 3 10 4 3" xfId="49365" xr:uid="{252EEB70-E063-424B-967B-4AD08A439507}"/>
    <cellStyle name="Input 3 10 5" xfId="44578" xr:uid="{36C9E80F-C929-4C91-9D99-DBD97278EF9E}"/>
    <cellStyle name="Input 3 10 5 2" xfId="58373" xr:uid="{CBE96369-AC2F-4199-B04D-54B8F4943EE1}"/>
    <cellStyle name="Input 3 10 5 3" xfId="51591" xr:uid="{C9758BC0-40CF-44FC-B094-65D0DEA8B48B}"/>
    <cellStyle name="Input 3 10 6" xfId="47485" xr:uid="{D94B1C73-B03A-4706-A4BB-619349BB9FC3}"/>
    <cellStyle name="Input 3 10 6 2" xfId="54304" xr:uid="{5360F4C0-5A51-4B0E-A24A-71D827C33617}"/>
    <cellStyle name="Input 3 10 7" xfId="52813" xr:uid="{A9736398-5D13-4F12-819A-4ECBB35F2E91}"/>
    <cellStyle name="Input 3 10 8" xfId="45877" xr:uid="{107937D4-0E2E-4A1E-86DF-9BCD3F4F914A}"/>
    <cellStyle name="Input 3 11" xfId="1238" xr:uid="{5A7123C2-16BF-43A2-A334-BA0630240EF1}"/>
    <cellStyle name="Input 3 11 2" xfId="5583" xr:uid="{E0777786-BC41-4C27-8374-CBEA6976E2BC}"/>
    <cellStyle name="Input 3 11 2 2" xfId="8169" xr:uid="{44B4A065-9A4B-4057-8D27-143A4E141306}"/>
    <cellStyle name="Input 3 11 2 2 2" xfId="17158" xr:uid="{47380D62-E9F4-4E59-B526-930259AB2F27}"/>
    <cellStyle name="Input 3 11 2 2 2 2" xfId="43700" xr:uid="{C4070C86-B8E1-432D-9BFE-0EBDC5C3ACB0}"/>
    <cellStyle name="Input 3 11 2 2 2 3" xfId="56658" xr:uid="{74930649-E611-4ABB-A839-40270392744D}"/>
    <cellStyle name="Input 3 11 2 2 3" xfId="35373" xr:uid="{17A28962-0451-4524-8A46-8609C93EB351}"/>
    <cellStyle name="Input 3 11 2 2 4" xfId="49876" xr:uid="{1BC9D2B2-6841-4C83-98B6-3263477DB65D}"/>
    <cellStyle name="Input 3 11 2 3" xfId="10806" xr:uid="{29A4830E-3711-48A7-B0E0-E5DE18E8D5FC}"/>
    <cellStyle name="Input 3 11 2 3 2" xfId="19795" xr:uid="{42917A53-12EB-41E7-8D2E-F7CABFAD5AD0}"/>
    <cellStyle name="Input 3 11 2 3 2 2" xfId="28393" xr:uid="{4951B179-CCBC-4A19-A140-DA8BE66AF037}"/>
    <cellStyle name="Input 3 11 2 3 2 3" xfId="57808" xr:uid="{590D7D6C-0103-42A5-B81D-C39601252D6E}"/>
    <cellStyle name="Input 3 11 2 3 3" xfId="42781" xr:uid="{7568111B-81E4-4634-9E57-605AB3F357F9}"/>
    <cellStyle name="Input 3 11 2 3 4" xfId="51026" xr:uid="{894569FD-4FA4-4515-846D-EACA8F3CB8AE}"/>
    <cellStyle name="Input 3 11 2 4" xfId="14572" xr:uid="{688B0F71-262D-4F8D-BC04-5E78A18513E5}"/>
    <cellStyle name="Input 3 11 2 4 2" xfId="43015" xr:uid="{ECF51766-1174-403E-8BFC-535AA08974AD}"/>
    <cellStyle name="Input 3 11 2 4 2 2" xfId="54788" xr:uid="{B3D611FB-B9AD-401A-8EA8-DD5FD8A662BD}"/>
    <cellStyle name="Input 3 11 2 4 3" xfId="47993" xr:uid="{1453EAF3-0439-4348-BE25-06C45B91AF51}"/>
    <cellStyle name="Input 3 11 2 5" xfId="35478" xr:uid="{DF68863C-CC61-4708-910E-50A3DB572041}"/>
    <cellStyle name="Input 3 11 2 5 2" xfId="53101" xr:uid="{ACDAE0DB-32BC-4EC8-BEF8-AFA1B87C813B}"/>
    <cellStyle name="Input 3 11 2 6" xfId="46379" xr:uid="{017BC54F-4F19-42CD-9ACA-9AC5AB61597E}"/>
    <cellStyle name="Input 3 11 3" xfId="3675" xr:uid="{D90FF618-0531-4AF1-B4E5-51007B15F07D}"/>
    <cellStyle name="Input 3 11 3 2" xfId="29527" xr:uid="{BC328065-2332-4E58-B355-2FE5AAABBFA1}"/>
    <cellStyle name="Input 3 11 3 2 2" xfId="57051" xr:uid="{0A5BC89C-4488-4772-AC77-24D7E01830DD}"/>
    <cellStyle name="Input 3 11 3 2 3" xfId="50269" xr:uid="{B2CC1C5D-4F2B-4B38-8107-80AF144000C2}"/>
    <cellStyle name="Input 3 11 3 3" xfId="50833" xr:uid="{1D9463AC-E8F1-40ED-8EC2-E657B7906468}"/>
    <cellStyle name="Input 3 11 3 3 2" xfId="57615" xr:uid="{72CFDF37-69DD-4ECA-B130-809F945BC828}"/>
    <cellStyle name="Input 3 11 3 4" xfId="48386" xr:uid="{B8F0E247-E3C7-4D73-A439-F6A5CAB6C8A3}"/>
    <cellStyle name="Input 3 11 3 4 2" xfId="55178" xr:uid="{9B092250-A4C5-445C-B4A8-E0D4984030CB}"/>
    <cellStyle name="Input 3 11 3 5" xfId="53468" xr:uid="{7BDD6426-9DAC-4ACF-AD30-A22BE968C400}"/>
    <cellStyle name="Input 3 11 3 6" xfId="46772" xr:uid="{07F2ABD0-BCB3-4B6A-A4E9-EB6FFFC382AE}"/>
    <cellStyle name="Input 3 11 4" xfId="23996" xr:uid="{312A9D1E-C5C4-4795-B6D0-6C6897F97C71}"/>
    <cellStyle name="Input 3 11 4 2" xfId="56186" xr:uid="{08445032-DAAB-4819-AA40-C3C9638BC2B9}"/>
    <cellStyle name="Input 3 11 4 3" xfId="49404" xr:uid="{B00CF47E-790F-443F-ADFB-31E483545797}"/>
    <cellStyle name="Input 3 11 5" xfId="44614" xr:uid="{401CB4C3-75C0-45FE-BCB0-BF12A80E9B44}"/>
    <cellStyle name="Input 3 11 5 2" xfId="58639" xr:uid="{94E516B9-6E1A-4357-B689-55F15BF56E4B}"/>
    <cellStyle name="Input 3 11 5 3" xfId="51858" xr:uid="{A9CB621B-C65D-4900-9573-BA82461B2B60}"/>
    <cellStyle name="Input 3 11 6" xfId="47524" xr:uid="{2D1C80E3-A5F0-4104-A6AA-8F0C47018419}"/>
    <cellStyle name="Input 3 11 6 2" xfId="54340" xr:uid="{D0DD6C27-7150-4F30-8A9E-E324F4F5291F}"/>
    <cellStyle name="Input 3 11 7" xfId="52834" xr:uid="{92B2CF88-52DB-44E1-9CEB-89B933399246}"/>
    <cellStyle name="Input 3 11 8" xfId="45913" xr:uid="{E254050B-04F2-4835-ACE4-39B2542D580F}"/>
    <cellStyle name="Input 3 12" xfId="1598" xr:uid="{CE8D80E4-2D84-4B49-B320-8F65FEA6FA13}"/>
    <cellStyle name="Input 3 12 2" xfId="5942" xr:uid="{90D97FC4-8080-49D0-AF18-857F64CB0DC4}"/>
    <cellStyle name="Input 3 12 2 2" xfId="8528" xr:uid="{704FDB5B-DDE4-48EE-8D96-912C3BD3CEF5}"/>
    <cellStyle name="Input 3 12 2 2 2" xfId="17517" xr:uid="{6EB62A2A-9EC8-4BD8-8AD4-12E2E0A6674C}"/>
    <cellStyle name="Input 3 12 2 2 2 2" xfId="40055" xr:uid="{50AE17AB-44E6-4DA6-AD0F-BA74F71A67C3}"/>
    <cellStyle name="Input 3 12 2 2 3" xfId="29621" xr:uid="{7D5D2B51-8552-4D20-B79D-BF8CBE0649A3}"/>
    <cellStyle name="Input 3 12 2 2 4" xfId="56254" xr:uid="{F1CE7930-7977-4AC1-ABE3-A5C05744B035}"/>
    <cellStyle name="Input 3 12 2 3" xfId="11165" xr:uid="{C5585904-041B-49D5-B2ED-B512599CF095}"/>
    <cellStyle name="Input 3 12 2 3 2" xfId="20154" xr:uid="{EFA702E2-3CED-4758-9CE4-D1A218384F13}"/>
    <cellStyle name="Input 3 12 2 3 2 2" xfId="25697" xr:uid="{92F91C10-1153-4BA9-8280-06B0D9030096}"/>
    <cellStyle name="Input 3 12 2 3 3" xfId="37580" xr:uid="{EE54D1A0-BE12-4FDF-9269-0ECD06D44D46}"/>
    <cellStyle name="Input 3 12 2 4" xfId="14931" xr:uid="{E494689B-08E5-4D4C-9AA2-D9ED65E94E54}"/>
    <cellStyle name="Input 3 12 2 4 2" xfId="25398" xr:uid="{8DE6564F-2DCB-41D4-B5B4-D9C53D1DBC6E}"/>
    <cellStyle name="Input 3 12 2 5" xfId="22900" xr:uid="{50CEB4E2-6DBD-4584-A761-2BDD71609832}"/>
    <cellStyle name="Input 3 12 2 6" xfId="49472" xr:uid="{76D38A28-A759-4195-BB50-29E181CB9117}"/>
    <cellStyle name="Input 3 12 3" xfId="4035" xr:uid="{74753B03-8018-454C-800C-417A615E34BC}"/>
    <cellStyle name="Input 3 12 3 2" xfId="37245" xr:uid="{34A016B9-F031-44AE-AB64-31D46B6E344F}"/>
    <cellStyle name="Input 3 12 3 2 2" xfId="58398" xr:uid="{04FC00CE-630E-4CF1-B914-9826954F282E}"/>
    <cellStyle name="Input 3 12 3 3" xfId="51617" xr:uid="{E1DAD260-C859-44EB-A806-BB30053FD6A0}"/>
    <cellStyle name="Input 3 12 4" xfId="30017" xr:uid="{B8A7DB38-9A3D-4050-AF51-9BDBA6BB6EA7}"/>
    <cellStyle name="Input 3 12 4 2" xfId="54402" xr:uid="{8A1EFB32-B3BE-456F-8AE1-B96C546ADE80}"/>
    <cellStyle name="Input 3 12 4 3" xfId="47590" xr:uid="{8958EF37-E7A5-4CCA-9397-D6E577AB6C5B}"/>
    <cellStyle name="Input 3 12 5" xfId="44622" xr:uid="{AB19836E-8191-448E-8A58-0C269D00A919}"/>
    <cellStyle name="Input 3 12 5 2" xfId="52877" xr:uid="{AEE77E0C-5016-4460-82AB-EDA526E9E51F}"/>
    <cellStyle name="Input 3 12 6" xfId="45981" xr:uid="{8A29CA3D-306C-4652-8B13-1D80392DB0D9}"/>
    <cellStyle name="Input 3 13" xfId="1929" xr:uid="{4EB44D75-98E3-489B-823F-DA89DC2F32AD}"/>
    <cellStyle name="Input 3 13 2" xfId="6244" xr:uid="{5A52818A-76BA-40D0-BCE9-CB22312FE1DE}"/>
    <cellStyle name="Input 3 13 2 2" xfId="8830" xr:uid="{C797855D-28E3-473A-92E2-E97F2401E3AF}"/>
    <cellStyle name="Input 3 13 2 2 2" xfId="17819" xr:uid="{EA56B01B-35DE-40CC-8B46-92A66FEB9B2D}"/>
    <cellStyle name="Input 3 13 2 2 2 2" xfId="31995" xr:uid="{45CAC9D3-CDCD-4F77-98FA-F82E0D8433A1}"/>
    <cellStyle name="Input 3 13 2 2 3" xfId="31171" xr:uid="{AE33A049-C2C1-4C17-B328-A9C74815ABAB}"/>
    <cellStyle name="Input 3 13 2 2 4" xfId="56269" xr:uid="{2B6C0225-EE0E-497D-98FC-589E8AD19FC1}"/>
    <cellStyle name="Input 3 13 2 3" xfId="11467" xr:uid="{206DFC8F-3CD9-458D-86C5-0C7EB6ED958C}"/>
    <cellStyle name="Input 3 13 2 3 2" xfId="20456" xr:uid="{961302D6-77A5-4DF2-B4FC-2348F6F9FD41}"/>
    <cellStyle name="Input 3 13 2 3 2 2" xfId="33567" xr:uid="{E4622877-8918-4642-A15B-4BC7BB53652C}"/>
    <cellStyle name="Input 3 13 2 3 3" xfId="31956" xr:uid="{D4503EAB-5757-413D-BF0B-AB48C0174F18}"/>
    <cellStyle name="Input 3 13 2 4" xfId="15233" xr:uid="{020B1740-2B73-4BC0-B6D7-ACE920B0B1F5}"/>
    <cellStyle name="Input 3 13 2 4 2" xfId="26188" xr:uid="{4D2615B1-F2FC-4CA6-94D9-64A19D1C7ECE}"/>
    <cellStyle name="Input 3 13 2 5" xfId="24693" xr:uid="{85F7C879-1127-4B86-B4D9-63C44449A32A}"/>
    <cellStyle name="Input 3 13 2 6" xfId="49487" xr:uid="{D78EC476-28D8-4E32-9ACD-A0C4C7DF47A9}"/>
    <cellStyle name="Input 3 13 3" xfId="4366" xr:uid="{FC1BD90B-5210-45CF-A234-58399D70BFB8}"/>
    <cellStyle name="Input 3 13 3 2" xfId="38114" xr:uid="{6B2A99B4-A529-4AE2-9A57-C16B61245254}"/>
    <cellStyle name="Input 3 13 3 2 2" xfId="58664" xr:uid="{44E4DD5E-FDE7-48C9-BB12-A36739B1E209}"/>
    <cellStyle name="Input 3 13 3 3" xfId="51883" xr:uid="{30D105A0-79AB-48D6-B913-03394ADD77DC}"/>
    <cellStyle name="Input 3 13 4" xfId="24919" xr:uid="{E313F85F-5F6E-4B12-B72D-50C2F31EE9AB}"/>
    <cellStyle name="Input 3 13 4 2" xfId="54415" xr:uid="{24C67FF2-18AE-4A85-A0DB-467BC6594DF8}"/>
    <cellStyle name="Input 3 13 4 3" xfId="47604" xr:uid="{E45E3F08-6A2B-4973-98F4-9946ACCFA748}"/>
    <cellStyle name="Input 3 13 5" xfId="44699" xr:uid="{DF1994D4-D357-4992-A230-77D1883745EB}"/>
    <cellStyle name="Input 3 13 5 2" xfId="52886" xr:uid="{EF90A459-9820-4E7B-9FAB-4D246913275F}"/>
    <cellStyle name="Input 3 13 6" xfId="45996" xr:uid="{D1D53613-153B-4EF7-B872-4A4A91F4844D}"/>
    <cellStyle name="Input 3 14" xfId="2589" xr:uid="{7FDE5353-C68A-43C6-8AB2-9410A9708627}"/>
    <cellStyle name="Input 3 14 2" xfId="6830" xr:uid="{F0A1D556-DF51-4769-B070-D66A38483482}"/>
    <cellStyle name="Input 3 14 2 2" xfId="15819" xr:uid="{F141027D-F092-4C9E-A9B5-306E8303286B}"/>
    <cellStyle name="Input 3 14 2 2 2" xfId="34309" xr:uid="{0EB51C1E-8BAA-4365-8BD4-0CDD05FB78C9}"/>
    <cellStyle name="Input 3 14 2 2 3" xfId="57097" xr:uid="{65DFC636-9F7C-40D6-B60C-95B317C3EC94}"/>
    <cellStyle name="Input 3 14 2 3" xfId="38338" xr:uid="{2F390E29-3CDF-4060-9790-A32344B610FE}"/>
    <cellStyle name="Input 3 14 2 4" xfId="50315" xr:uid="{C4161A17-1EA7-43B0-A233-B0306F431F8D}"/>
    <cellStyle name="Input 3 14 3" xfId="9400" xr:uid="{7C7F0259-1DE7-481B-B8A1-055DBCAB5742}"/>
    <cellStyle name="Input 3 14 3 2" xfId="18389" xr:uid="{475953A9-97A7-4ACC-A977-AAC97E75EC32}"/>
    <cellStyle name="Input 3 14 3 2 2" xfId="32619" xr:uid="{9BB79947-C709-4296-98EA-C7557AAED31F}"/>
    <cellStyle name="Input 3 14 3 2 3" xfId="58960" xr:uid="{6DB6A3DB-84F7-4D85-8117-D1A322532658}"/>
    <cellStyle name="Input 3 14 3 3" xfId="22398" xr:uid="{3A99E8E8-F817-4026-BD9B-FB04E356A83C}"/>
    <cellStyle name="Input 3 14 3 4" xfId="52179" xr:uid="{2E23055B-AE0A-4C17-95F1-7C3B6169D10A}"/>
    <cellStyle name="Input 3 14 4" xfId="13443" xr:uid="{216D8EE7-5425-42F4-83AC-F8B1CB6C8153}"/>
    <cellStyle name="Input 3 14 4 2" xfId="27770" xr:uid="{708DA828-BD05-44F8-A354-7DB38DFEA2DC}"/>
    <cellStyle name="Input 3 14 4 2 2" xfId="55224" xr:uid="{69B5F506-2C65-4089-A43C-1B65198697A0}"/>
    <cellStyle name="Input 3 14 4 3" xfId="48432" xr:uid="{2233BFE9-E029-4DAF-AE88-7B342F1FD19E}"/>
    <cellStyle name="Input 3 14 5" xfId="32863" xr:uid="{BBCD72CD-E2BE-47EA-AC5E-0CF2FD468872}"/>
    <cellStyle name="Input 3 14 5 2" xfId="53510" xr:uid="{BD6E842D-69FE-42A1-BFDE-6B48C3F66954}"/>
    <cellStyle name="Input 3 14 6" xfId="44758" xr:uid="{66BFF5B9-900A-480A-B035-076819878AAA}"/>
    <cellStyle name="Input 3 14 7" xfId="46818" xr:uid="{C0AF5754-BF6C-4D96-8147-75CDDAC87A58}"/>
    <cellStyle name="Input 3 15" xfId="6502" xr:uid="{E26AF1BF-5455-40F6-BFA3-452B4554EACE}"/>
    <cellStyle name="Input 3 15 2" xfId="11725" xr:uid="{47A48FE5-6678-4739-BE0B-3E73FEE02732}"/>
    <cellStyle name="Input 3 15 2 2" xfId="20714" xr:uid="{B626B287-BA48-47FF-B324-F0331CE01F11}"/>
    <cellStyle name="Input 3 15 2 2 2" xfId="24375" xr:uid="{4CC3A30A-AA22-45D2-9165-BC82487E2484}"/>
    <cellStyle name="Input 3 15 2 2 3" xfId="57149" xr:uid="{BE1023CF-EB19-473C-86AA-61FF2774D52F}"/>
    <cellStyle name="Input 3 15 2 3" xfId="26385" xr:uid="{45771354-730E-4498-97AD-B201F00B4B82}"/>
    <cellStyle name="Input 3 15 2 4" xfId="50367" xr:uid="{88542192-45B9-46F0-BA5F-1FEC0BBE3F9D}"/>
    <cellStyle name="Input 3 15 3" xfId="15491" xr:uid="{125E0BF9-DB3D-4F7F-8540-FD8AE5EC74BA}"/>
    <cellStyle name="Input 3 15 3 2" xfId="23053" xr:uid="{CCDAEE4E-9866-43B2-882F-11C4CDD9EB8E}"/>
    <cellStyle name="Input 3 15 3 2 2" xfId="58750" xr:uid="{AAD00F74-8EDA-44A6-9534-FFF94AA18C11}"/>
    <cellStyle name="Input 3 15 3 3" xfId="51969" xr:uid="{46498EE5-0A64-49DF-BE77-562B38E44E23}"/>
    <cellStyle name="Input 3 15 4" xfId="25779" xr:uid="{EADC44BB-159A-415F-901D-E4130AFD475A}"/>
    <cellStyle name="Input 3 15 4 2" xfId="59103" xr:uid="{5E052120-004D-4304-8866-2328DDE0D8E2}"/>
    <cellStyle name="Input 3 15 4 3" xfId="52322" xr:uid="{B04E35C3-638F-4EAC-ACF8-58903B0628B4}"/>
    <cellStyle name="Input 3 15 5" xfId="44784" xr:uid="{DBC39443-B218-4559-BF78-EB6698CDF6B8}"/>
    <cellStyle name="Input 3 15 5 2" xfId="55276" xr:uid="{B2C1EECE-6126-479B-8EBE-5B4C901C7EBF}"/>
    <cellStyle name="Input 3 15 5 3" xfId="48484" xr:uid="{3CF1D23E-7C95-4F6B-AC77-0B119C3A8907}"/>
    <cellStyle name="Input 3 15 6" xfId="53562" xr:uid="{10F31D1D-610E-4EB4-A93C-E0846E19EA9A}"/>
    <cellStyle name="Input 3 15 7" xfId="46870" xr:uid="{0624390A-0905-438F-A8B7-6895A8C5918C}"/>
    <cellStyle name="Input 3 16" xfId="9088" xr:uid="{402CAA4B-738B-459F-910B-F518C12C7113}"/>
    <cellStyle name="Input 3 16 2" xfId="18077" xr:uid="{27DC1EFC-4482-4C1C-9B27-2D27DDDDA537}"/>
    <cellStyle name="Input 3 16 2 2" xfId="22564" xr:uid="{62E2C0E8-B38D-488F-A741-A526441B8712}"/>
    <cellStyle name="Input 3 16 2 2 2" xfId="57169" xr:uid="{18A34760-4D55-4612-92BE-12B7582CD4D6}"/>
    <cellStyle name="Input 3 16 2 3" xfId="50387" xr:uid="{68425AC7-DFAE-4E02-ADB7-ADD11F7D7B87}"/>
    <cellStyle name="Input 3 16 3" xfId="26917" xr:uid="{A6F439C0-D793-496C-B253-A69FD9E53438}"/>
    <cellStyle name="Input 3 16 3 2" xfId="58770" xr:uid="{A81261CF-A6F4-46CA-8517-A650162C698C}"/>
    <cellStyle name="Input 3 16 3 3" xfId="51989" xr:uid="{E525B392-E38F-41FF-8786-5279D0F23A04}"/>
    <cellStyle name="Input 3 16 4" xfId="44823" xr:uid="{4FADA075-E9A6-4FC1-8218-5D637D56CF2E}"/>
    <cellStyle name="Input 3 16 4 2" xfId="58566" xr:uid="{A03FAD61-1C52-44D4-9862-CE6AC3EA08AC}"/>
    <cellStyle name="Input 3 16 4 3" xfId="51785" xr:uid="{DAE50D74-FA3D-4BF3-BA40-AAE49D085D2A}"/>
    <cellStyle name="Input 3 16 5" xfId="48504" xr:uid="{89196E25-B084-4898-844F-4473897DC4F4}"/>
    <cellStyle name="Input 3 16 5 2" xfId="55296" xr:uid="{162B8B68-708F-4229-ADF2-C1537078292C}"/>
    <cellStyle name="Input 3 16 6" xfId="53582" xr:uid="{E909CA0A-EBDF-4387-A387-F764D1B2EB99}"/>
    <cellStyle name="Input 3 16 7" xfId="46890" xr:uid="{51D7DCB9-3564-45ED-A2F7-95FFF2DC40FB}"/>
    <cellStyle name="Input 3 17" xfId="12788" xr:uid="{DC0A345E-5498-4FA2-89C9-FE7787C50C2F}"/>
    <cellStyle name="Input 3 17 2" xfId="21777" xr:uid="{556442BD-7A2A-4456-A3FB-8605BF70B235}"/>
    <cellStyle name="Input 3 17 2 2" xfId="25930" xr:uid="{B6C4B569-9403-4F28-846C-EBC100A952D0}"/>
    <cellStyle name="Input 3 17 2 2 2" xfId="57195" xr:uid="{5D2F6BE4-1FC8-4247-82F2-BDD92A0E8907}"/>
    <cellStyle name="Input 3 17 2 3" xfId="50413" xr:uid="{31AE25A9-EEE4-4B8B-939B-4E87FED358A8}"/>
    <cellStyle name="Input 3 17 3" xfId="42211" xr:uid="{66E1AFE0-4CD2-472E-AA57-0A2CA20A629D}"/>
    <cellStyle name="Input 3 17 3 2" xfId="58796" xr:uid="{CB18E0BA-35A5-4A7A-A794-51553243F6B3}"/>
    <cellStyle name="Input 3 17 3 3" xfId="52015" xr:uid="{AA2AC788-53F1-4773-BA72-4AC2CDE57317}"/>
    <cellStyle name="Input 3 17 4" xfId="44848" xr:uid="{DEABAF8F-A8BE-4724-8554-1E4189B572FC}"/>
    <cellStyle name="Input 3 17 4 2" xfId="57579" xr:uid="{83448B4A-7CF9-4996-8B32-B6D2074C1BA6}"/>
    <cellStyle name="Input 3 17 4 3" xfId="50797" xr:uid="{3C2323FC-C3F8-4388-892A-190880A86519}"/>
    <cellStyle name="Input 3 17 5" xfId="48530" xr:uid="{2F9EDEA4-CCCD-4C49-94A2-F05D2469377C}"/>
    <cellStyle name="Input 3 17 5 2" xfId="55319" xr:uid="{F165B7BD-B681-4C25-87B9-C2245CA1B5DE}"/>
    <cellStyle name="Input 3 17 6" xfId="53605" xr:uid="{8A15C364-0012-4BEA-83D4-757E14C228FA}"/>
    <cellStyle name="Input 3 17 7" xfId="46916" xr:uid="{54AB5B4F-E87D-4EA4-A795-4F5910443A41}"/>
    <cellStyle name="Input 3 18" xfId="2206" xr:uid="{7A04684C-0CE5-447C-943C-E40EDF5D715E}"/>
    <cellStyle name="Input 3 18 2" xfId="28521" xr:uid="{752A52F5-6B56-41B8-852B-6494577625C4}"/>
    <cellStyle name="Input 3 18 2 2" xfId="57301" xr:uid="{36CD819A-EDF2-4926-837C-1F3C88257ED5}"/>
    <cellStyle name="Input 3 18 2 3" xfId="50519" xr:uid="{4BC252AE-06C1-4ACF-BB0B-737BBD64339A}"/>
    <cellStyle name="Input 3 18 3" xfId="44880" xr:uid="{C6903B4D-9ABD-451D-A466-84525FC0D0F8}"/>
    <cellStyle name="Input 3 18 3 2" xfId="58902" xr:uid="{03ECE686-D5F6-468A-9BBC-1690C94CEE7F}"/>
    <cellStyle name="Input 3 18 3 3" xfId="52121" xr:uid="{A8E203B8-5EDF-45B0-8C96-03C54AB83B57}"/>
    <cellStyle name="Input 3 18 4" xfId="48896" xr:uid="{2B543DEF-CE96-4A18-84AC-8AC7A661307B}"/>
    <cellStyle name="Input 3 18 4 2" xfId="55677" xr:uid="{2B82E2E7-DDC0-42B9-82BD-853B691A2A98}"/>
    <cellStyle name="Input 3 18 5" xfId="48636" xr:uid="{8AD9E869-4CE5-404A-A0B5-6B5D1751FD2D}"/>
    <cellStyle name="Input 3 18 5 2" xfId="55425" xr:uid="{2DC8BB0D-0A0A-47A8-B591-073E24E38D5F}"/>
    <cellStyle name="Input 3 18 6" xfId="53711" xr:uid="{6044A175-F57A-4DB3-9DC3-8C2484334608}"/>
    <cellStyle name="Input 3 18 7" xfId="47022" xr:uid="{D4BAB103-F66D-4CD3-B8A3-4780EDAD9749}"/>
    <cellStyle name="Input 3 19" xfId="13115" xr:uid="{E594CE27-1960-4F44-9ED4-ED0A4823F0DD}"/>
    <cellStyle name="Input 3 19 2" xfId="24362" xr:uid="{F8CDFC06-495B-4869-B16C-AF73A8C89AD2}"/>
    <cellStyle name="Input 3 19 2 2" xfId="57150" xr:uid="{E5C814D0-160C-493D-8706-1D603107B90B}"/>
    <cellStyle name="Input 3 19 2 3" xfId="50368" xr:uid="{C2BA5DF0-FFE7-4915-88E6-5EAEC5B3F1A0}"/>
    <cellStyle name="Input 3 19 3" xfId="44977" xr:uid="{E8F69FC8-3B88-4F69-B4A5-030CDF8DADD0}"/>
    <cellStyle name="Input 3 19 3 2" xfId="58751" xr:uid="{3DFD1DF8-B57C-4E8F-A784-106734F994F6}"/>
    <cellStyle name="Input 3 19 3 3" xfId="51970" xr:uid="{75F4E1A8-13FD-4884-A908-FE5F05FE9963}"/>
    <cellStyle name="Input 3 19 4" xfId="52261" xr:uid="{123D0987-3AB1-4BC1-862E-5CE30A1AC87D}"/>
    <cellStyle name="Input 3 19 4 2" xfId="59042" xr:uid="{088C89E7-ADA9-4313-9FF8-196D8F206107}"/>
    <cellStyle name="Input 3 19 5" xfId="48485" xr:uid="{C9427104-B809-4789-8F29-44B364FF2182}"/>
    <cellStyle name="Input 3 19 5 2" xfId="55277" xr:uid="{AC8F2A86-214F-4509-82A2-74BA58D1B511}"/>
    <cellStyle name="Input 3 19 6" xfId="53563" xr:uid="{3E3AA0BA-D0D3-40FB-8172-DC81EDDD182D}"/>
    <cellStyle name="Input 3 19 7" xfId="46871" xr:uid="{79D91522-ED16-45B6-818B-6D81CEB7379B}"/>
    <cellStyle name="Input 3 2" xfId="144" xr:uid="{E70F7A1B-31EC-4344-8BF3-4BE584BA4764}"/>
    <cellStyle name="Input 3 2 10" xfId="1955" xr:uid="{BE3FAC05-2992-49B4-8862-10CF2FBCACB8}"/>
    <cellStyle name="Input 3 2 10 2" xfId="6265" xr:uid="{CFA251C7-4813-4079-8535-D9F8275E8F35}"/>
    <cellStyle name="Input 3 2 10 2 2" xfId="8851" xr:uid="{6BAD2E54-C174-4B97-BDDD-C8694FF6696A}"/>
    <cellStyle name="Input 3 2 10 2 2 2" xfId="17840" xr:uid="{47447313-6E13-4A54-99D6-144EA38374A9}"/>
    <cellStyle name="Input 3 2 10 2 2 2 2" xfId="27118" xr:uid="{9FF142A3-BA4A-4C15-8FAA-83271E83ECF6}"/>
    <cellStyle name="Input 3 2 10 2 2 3" xfId="27856" xr:uid="{6D8F4658-D73E-406A-BB82-1E5706D75784}"/>
    <cellStyle name="Input 3 2 10 2 3" xfId="11488" xr:uid="{9685A88D-2555-4E16-A720-C996E5655160}"/>
    <cellStyle name="Input 3 2 10 2 3 2" xfId="20477" xr:uid="{307FEB0B-4E7E-4C38-BE9B-0AA67BC53B70}"/>
    <cellStyle name="Input 3 2 10 2 3 2 2" xfId="30055" xr:uid="{2C00AE09-07C0-4011-AE89-BD38A4BDBA62}"/>
    <cellStyle name="Input 3 2 10 2 3 3" xfId="32220" xr:uid="{BF3D7294-4D24-498B-B65A-BE3328B17187}"/>
    <cellStyle name="Input 3 2 10 2 4" xfId="15254" xr:uid="{F09A5FCA-193F-4302-81E4-1944FEAA3AA0}"/>
    <cellStyle name="Input 3 2 10 2 4 2" xfId="30889" xr:uid="{8499D422-DAB8-4350-B0C0-06EDD5C97642}"/>
    <cellStyle name="Input 3 2 10 2 5" xfId="42367" xr:uid="{3CAD6626-66D0-4F03-8A47-07A711644B5C}"/>
    <cellStyle name="Input 3 2 10 3" xfId="4392" xr:uid="{56B3D572-C295-4D88-A82A-80A727C3089B}"/>
    <cellStyle name="Input 3 2 10 3 2" xfId="40962" xr:uid="{1971386A-8DC8-4D0E-8C9F-6770EAC63B72}"/>
    <cellStyle name="Input 3 2 10 4" xfId="43546" xr:uid="{D537566C-C2B1-4C20-8BAC-0BB80886C86E}"/>
    <cellStyle name="Input 3 2 11" xfId="2580" xr:uid="{B9514D02-C754-4339-8013-4EDA31309CFB}"/>
    <cellStyle name="Input 3 2 11 2" xfId="6821" xr:uid="{FFC1BD13-5221-438C-99ED-E42719E13F61}"/>
    <cellStyle name="Input 3 2 11 2 2" xfId="15810" xr:uid="{0C88571C-A5E6-4EF8-8EBD-949C49AA2F6C}"/>
    <cellStyle name="Input 3 2 11 2 2 2" xfId="41250" xr:uid="{2C9095E7-F3BE-4608-B374-3CCB8187E7EC}"/>
    <cellStyle name="Input 3 2 11 2 3" xfId="27265" xr:uid="{8C13D0BD-E2AC-4DC0-B404-C74609EAF9EE}"/>
    <cellStyle name="Input 3 2 11 3" xfId="9391" xr:uid="{30271AC6-0658-4202-A300-9C491A8B606A}"/>
    <cellStyle name="Input 3 2 11 3 2" xfId="18380" xr:uid="{9B3A067B-4217-49CD-8D0A-DC63121A78FC}"/>
    <cellStyle name="Input 3 2 11 3 2 2" xfId="40767" xr:uid="{3C11CB0C-5E4A-48A3-8799-AD1376418644}"/>
    <cellStyle name="Input 3 2 11 3 3" xfId="30461" xr:uid="{0E340838-8FF0-4187-A480-FCAC5A46626D}"/>
    <cellStyle name="Input 3 2 11 4" xfId="13434" xr:uid="{96BDB2F6-F3CC-4AD8-A81D-745D4EB640CD}"/>
    <cellStyle name="Input 3 2 11 4 2" xfId="28767" xr:uid="{FEDC96AB-DC8E-4585-939B-06E7571DEA4B}"/>
    <cellStyle name="Input 3 2 11 5" xfId="41039" xr:uid="{2B45C8E4-556D-46A8-979C-26EDF4ED422A}"/>
    <cellStyle name="Input 3 2 12" xfId="6600" xr:uid="{4BE7BCAD-B8C9-4496-8141-E38B56B99E73}"/>
    <cellStyle name="Input 3 2 12 2" xfId="11808" xr:uid="{BD3084D2-38E2-4E23-BD9D-D4419EC252BD}"/>
    <cellStyle name="Input 3 2 12 2 2" xfId="20797" xr:uid="{3F1F91CA-FEA3-48E2-BA8A-43A68EC0F0C6}"/>
    <cellStyle name="Input 3 2 12 2 2 2" xfId="23800" xr:uid="{93B4B122-C22C-4D3F-AC0E-A059FDE893F6}"/>
    <cellStyle name="Input 3 2 12 2 3" xfId="44062" xr:uid="{B7484148-C0E2-4FA4-8F0D-1DC759DC3EA6}"/>
    <cellStyle name="Input 3 2 12 3" xfId="15589" xr:uid="{E7ABFFE2-B602-47F3-AB2A-35DFAEF8E26D}"/>
    <cellStyle name="Input 3 2 12 3 2" xfId="25670" xr:uid="{69B6089D-954C-4D31-86F6-8ED936B79929}"/>
    <cellStyle name="Input 3 2 12 4" xfId="38981" xr:uid="{01502FF9-110D-4855-A61E-735894D8F643}"/>
    <cellStyle name="Input 3 2 13" xfId="9171" xr:uid="{69B5E952-A91C-4124-A795-92B39FD9344A}"/>
    <cellStyle name="Input 3 2 13 2" xfId="18160" xr:uid="{20042464-ED36-4F0D-BDC7-59B64D89E42A}"/>
    <cellStyle name="Input 3 2 13 2 2" xfId="26137" xr:uid="{E5951478-4E93-47A8-8281-4A31DC4E8C18}"/>
    <cellStyle name="Input 3 2 13 3" xfId="27876" xr:uid="{ABE3D92A-8BF9-4BB2-8EA4-6B2BBDE37C71}"/>
    <cellStyle name="Input 3 2 14" xfId="12598" xr:uid="{09FE837D-A567-421D-B6D2-8D358F5CC127}"/>
    <cellStyle name="Input 3 2 14 2" xfId="21587" xr:uid="{44C9E82A-5ACA-4650-ABA7-6E6CB5DB1D54}"/>
    <cellStyle name="Input 3 2 14 2 2" xfId="39076" xr:uid="{51E9CEA8-4C44-4231-87D9-03E116771113}"/>
    <cellStyle name="Input 3 2 14 3" xfId="26845" xr:uid="{9A4224FA-88C0-4DD1-A5E2-A8C238F88F4D}"/>
    <cellStyle name="Input 3 2 15" xfId="2304" xr:uid="{FB767C9E-26FD-4D1E-8A4C-E1745D5B8F46}"/>
    <cellStyle name="Input 3 2 15 2" xfId="34042" xr:uid="{B2CE853C-0CE9-46EB-89B8-170A6FB1F8C6}"/>
    <cellStyle name="Input 3 2 16" xfId="13213" xr:uid="{42918C51-45BA-425C-8E2A-89984FC689CD}"/>
    <cellStyle name="Input 3 2 16 2" xfId="36556" xr:uid="{FB3E1632-7D71-436D-8406-C061EF51C030}"/>
    <cellStyle name="Input 3 2 17" xfId="25199" xr:uid="{18DCB839-C385-4D43-90D3-229484EF5ED7}"/>
    <cellStyle name="Input 3 2 18" xfId="44298" xr:uid="{15A9E96C-B422-4BE8-89F6-07BBD9E157DF}"/>
    <cellStyle name="Input 3 2 19" xfId="45523" xr:uid="{086DCF05-FC46-4D57-971A-A4F3E42C528A}"/>
    <cellStyle name="Input 3 2 2" xfId="337" xr:uid="{B263C910-7528-4F43-B660-3A5956A25DD7}"/>
    <cellStyle name="Input 3 2 2 10" xfId="6639" xr:uid="{82D3CFCA-55C7-4C06-B3D1-8A45E02821B6}"/>
    <cellStyle name="Input 3 2 2 10 2" xfId="11845" xr:uid="{746C66B6-54C2-4B8E-97F5-0378068AE089}"/>
    <cellStyle name="Input 3 2 2 10 2 2" xfId="20834" xr:uid="{59CA3019-531C-4BB9-A9B7-50CA06A8E85B}"/>
    <cellStyle name="Input 3 2 2 10 2 2 2" xfId="23281" xr:uid="{C80905FA-B53B-41D4-9F84-72D044B2F616}"/>
    <cellStyle name="Input 3 2 2 10 2 3" xfId="40245" xr:uid="{9618D1B8-6805-4DB1-AD27-6F20218C85DD}"/>
    <cellStyle name="Input 3 2 2 10 3" xfId="15628" xr:uid="{A9908D80-46BD-4014-971A-3734B78AAE12}"/>
    <cellStyle name="Input 3 2 2 10 3 2" xfId="33952" xr:uid="{E75BADE9-05C0-4C5B-AD2B-4BBE9F0BEB47}"/>
    <cellStyle name="Input 3 2 2 10 4" xfId="31434" xr:uid="{0657A72F-32D8-48AD-8AAA-75143A37B3D1}"/>
    <cellStyle name="Input 3 2 2 11" xfId="9208" xr:uid="{5832795D-0656-438F-90DB-CE1207465546}"/>
    <cellStyle name="Input 3 2 2 11 2" xfId="18197" xr:uid="{7D21D068-EFAC-40C9-AA18-EFD2C27B7A8B}"/>
    <cellStyle name="Input 3 2 2 11 2 2" xfId="41784" xr:uid="{BAC290DD-8686-49B1-95BF-BF58EEF2C24D}"/>
    <cellStyle name="Input 3 2 2 11 3" xfId="40996" xr:uid="{07B13D8B-6215-47C4-84CB-A074921DC636}"/>
    <cellStyle name="Input 3 2 2 12" xfId="12250" xr:uid="{F5B32803-3D10-434E-9E89-8922CF400BDC}"/>
    <cellStyle name="Input 3 2 2 12 2" xfId="21239" xr:uid="{F45D5018-954E-46D1-81EC-3914836F9FC4}"/>
    <cellStyle name="Input 3 2 2 12 2 2" xfId="30198" xr:uid="{3BEADC0D-F1A4-4895-AFE5-41A0B11908E6}"/>
    <cellStyle name="Input 3 2 2 12 3" xfId="30554" xr:uid="{01BA9DDF-408A-4D4E-86CA-9641EA4F5E26}"/>
    <cellStyle name="Input 3 2 2 13" xfId="2343" xr:uid="{A61AE6C6-55E9-40B7-A41C-0C0E59A1D83A}"/>
    <cellStyle name="Input 3 2 2 13 2" xfId="44023" xr:uid="{27DF205B-CD5F-4701-9797-5E44929689E4}"/>
    <cellStyle name="Input 3 2 2 14" xfId="13252" xr:uid="{F9F9A569-AD40-4E15-A1AC-74FD13289AD0}"/>
    <cellStyle name="Input 3 2 2 14 2" xfId="42618" xr:uid="{73A944E6-E128-4920-B189-ECB9E05D2D58}"/>
    <cellStyle name="Input 3 2 2 15" xfId="23734" xr:uid="{746412D9-43E5-4E62-9EB8-087093057CF7}"/>
    <cellStyle name="Input 3 2 2 16" xfId="46038" xr:uid="{CB20C1B8-746C-4479-A87A-AD824E90AD94}"/>
    <cellStyle name="Input 3 2 2 2" xfId="469" xr:uid="{163E6E33-A9F8-49A8-9163-6BD4329041B7}"/>
    <cellStyle name="Input 3 2 2 2 10" xfId="9333" xr:uid="{F2BC33F7-3BC3-4CBA-9F6A-0AD8867EA934}"/>
    <cellStyle name="Input 3 2 2 2 10 2" xfId="18322" xr:uid="{9A177D2F-0395-42A4-A487-1255CC414E2F}"/>
    <cellStyle name="Input 3 2 2 2 10 2 2" xfId="34560" xr:uid="{15B2EF56-BC86-44A1-933F-075BBAD237FE}"/>
    <cellStyle name="Input 3 2 2 2 10 3" xfId="43137" xr:uid="{4D8E4DCC-F9FA-4D1D-97FD-9382E0179623}"/>
    <cellStyle name="Input 3 2 2 2 11" xfId="9744" xr:uid="{87C9C0C9-E142-4CD7-9EB3-476DEA90B2A5}"/>
    <cellStyle name="Input 3 2 2 2 11 2" xfId="18733" xr:uid="{2AD24AB3-A9F7-401C-9F93-D10C655D3DB4}"/>
    <cellStyle name="Input 3 2 2 2 11 2 2" xfId="28278" xr:uid="{8E78B259-A10C-469D-90E5-E18C2BFCFCB9}"/>
    <cellStyle name="Input 3 2 2 2 11 3" xfId="26718" xr:uid="{72B5BD2C-2AC0-4B95-B619-45A62068AE42}"/>
    <cellStyle name="Input 3 2 2 2 12" xfId="2475" xr:uid="{C31F55C4-8B3A-4054-9137-9DBB50E3511C}"/>
    <cellStyle name="Input 3 2 2 2 12 2" xfId="35562" xr:uid="{FFE74905-2B19-4F6F-B6A9-0436E13C1B2F}"/>
    <cellStyle name="Input 3 2 2 2 13" xfId="13384" xr:uid="{E7963A06-7D63-408C-993B-E5F759306B8F}"/>
    <cellStyle name="Input 3 2 2 2 13 2" xfId="28129" xr:uid="{2AF40A92-DD5E-43C0-B2E4-C733B74EC1B1}"/>
    <cellStyle name="Input 3 2 2 2 14" xfId="30152" xr:uid="{C4B33F8D-7CDB-4EBC-ACA8-92C3C3ED229F}"/>
    <cellStyle name="Input 3 2 2 2 15" xfId="49529" xr:uid="{2D76D9F6-6FA9-4F7D-AD25-F7E7075C558C}"/>
    <cellStyle name="Input 3 2 2 2 2" xfId="818" xr:uid="{C0DA3990-249A-4CB8-A13E-AB9742C25714}"/>
    <cellStyle name="Input 3 2 2 2 2 2" xfId="5187" xr:uid="{7AB90308-D559-43A1-8651-C40FEB4B6E3A}"/>
    <cellStyle name="Input 3 2 2 2 2 2 2" xfId="7773" xr:uid="{46161D57-31B7-4EF3-B8B9-6A885023ED5A}"/>
    <cellStyle name="Input 3 2 2 2 2 2 2 2" xfId="16762" xr:uid="{2FAD988E-0A5F-4361-A3D6-1540C7BBAA8C}"/>
    <cellStyle name="Input 3 2 2 2 2 2 2 2 2" xfId="24421" xr:uid="{237B3918-CF3F-4D83-A2FF-88F9AB86DB81}"/>
    <cellStyle name="Input 3 2 2 2 2 2 2 3" xfId="26573" xr:uid="{6A6429A8-10A9-485B-9AC2-A75BAF52CC65}"/>
    <cellStyle name="Input 3 2 2 2 2 2 3" xfId="10410" xr:uid="{237EDCAA-2B43-420E-83E7-783410C147F9}"/>
    <cellStyle name="Input 3 2 2 2 2 2 3 2" xfId="19399" xr:uid="{7713B5A8-A046-4FB0-8439-1C3DD67E2672}"/>
    <cellStyle name="Input 3 2 2 2 2 2 3 2 2" xfId="27862" xr:uid="{3CA1A260-0D9E-425F-BEDF-0CA9A3BC18F8}"/>
    <cellStyle name="Input 3 2 2 2 2 2 3 3" xfId="39974" xr:uid="{7587D39A-A21B-45F8-B8B8-F5D0F2FA8D83}"/>
    <cellStyle name="Input 3 2 2 2 2 2 4" xfId="14176" xr:uid="{6011D93A-27D4-44EB-AA70-F4D67E463314}"/>
    <cellStyle name="Input 3 2 2 2 2 2 4 2" xfId="42359" xr:uid="{6F7CE24D-40BE-41DF-8853-95C52E9B0749}"/>
    <cellStyle name="Input 3 2 2 2 2 2 5" xfId="29535" xr:uid="{6CE73410-7AEC-4E0B-A69D-D59627211561}"/>
    <cellStyle name="Input 3 2 2 2 2 3" xfId="3255" xr:uid="{5DB8F3D8-D9D3-42F9-A60C-8A243CFFB760}"/>
    <cellStyle name="Input 3 2 2 2 2 3 2" xfId="27070" xr:uid="{8EC574B9-E659-4964-8008-686440F5426B}"/>
    <cellStyle name="Input 3 2 2 2 2 4" xfId="31274" xr:uid="{CBE09409-F756-4205-A0C7-B06D01B0359C}"/>
    <cellStyle name="Input 3 2 2 2 2 5" xfId="56311" xr:uid="{9953EF13-0193-453A-B821-3373F9BF5260}"/>
    <cellStyle name="Input 3 2 2 2 3" xfId="1163" xr:uid="{1C404A29-7BA8-4A8A-BE65-D20C9837F984}"/>
    <cellStyle name="Input 3 2 2 2 3 2" xfId="5508" xr:uid="{7672018F-B0D5-4715-A8A5-6641D83F1707}"/>
    <cellStyle name="Input 3 2 2 2 3 2 2" xfId="8094" xr:uid="{08D0E949-C463-4318-95CB-6A5E62B2A5A9}"/>
    <cellStyle name="Input 3 2 2 2 3 2 2 2" xfId="17083" xr:uid="{97407EB1-F8B3-432F-8EFB-FBC98330F79C}"/>
    <cellStyle name="Input 3 2 2 2 3 2 2 2 2" xfId="28981" xr:uid="{395B3833-4B19-4D30-8A4A-E52351258C22}"/>
    <cellStyle name="Input 3 2 2 2 3 2 2 3" xfId="22472" xr:uid="{77118FE5-312E-48A4-88E9-06A6B3E39ED1}"/>
    <cellStyle name="Input 3 2 2 2 3 2 3" xfId="10731" xr:uid="{6AE3BD8D-02D7-4908-A052-E4EE56D5EAC7}"/>
    <cellStyle name="Input 3 2 2 2 3 2 3 2" xfId="19720" xr:uid="{8B6C5B02-8CE2-464C-BAAF-B1CA033F42C8}"/>
    <cellStyle name="Input 3 2 2 2 3 2 3 2 2" xfId="36891" xr:uid="{C66DD357-E1A3-437B-805F-A3558AA78A65}"/>
    <cellStyle name="Input 3 2 2 2 3 2 3 3" xfId="41624" xr:uid="{ECA705DA-4987-4790-B2BD-228B8896AC92}"/>
    <cellStyle name="Input 3 2 2 2 3 2 4" xfId="14497" xr:uid="{2BBBD390-DFDA-4EBD-A3D2-796DEAFB68B1}"/>
    <cellStyle name="Input 3 2 2 2 3 2 4 2" xfId="38526" xr:uid="{64D4AE41-76E3-4145-905E-6649D0981F16}"/>
    <cellStyle name="Input 3 2 2 2 3 2 5" xfId="22608" xr:uid="{CE0048CE-1288-45D5-B94A-B50847B2CD1A}"/>
    <cellStyle name="Input 3 2 2 2 3 3" xfId="3600" xr:uid="{5D060FDD-D078-4911-8F36-6E06DF706F11}"/>
    <cellStyle name="Input 3 2 2 2 3 3 2" xfId="28254" xr:uid="{4AFAE779-1608-4FED-9718-577D28097BC7}"/>
    <cellStyle name="Input 3 2 2 2 3 4" xfId="22279" xr:uid="{C66D1BEA-1284-41F4-B658-9A349FC8E2FE}"/>
    <cellStyle name="Input 3 2 2 2 4" xfId="1507" xr:uid="{2D5B650F-B4B6-48B9-B800-A8B3CA5C13F0}"/>
    <cellStyle name="Input 3 2 2 2 4 2" xfId="5852" xr:uid="{9B47B6C6-07C9-45F7-BE8E-8F20A49F9752}"/>
    <cellStyle name="Input 3 2 2 2 4 2 2" xfId="8438" xr:uid="{72D329F1-690B-464A-B1EB-C57B31F528FE}"/>
    <cellStyle name="Input 3 2 2 2 4 2 2 2" xfId="17427" xr:uid="{16539279-7CE9-432E-A6CD-12DC4D938B92}"/>
    <cellStyle name="Input 3 2 2 2 4 2 2 2 2" xfId="28155" xr:uid="{E2783F54-4C0D-455F-8A25-6A179B8D2623}"/>
    <cellStyle name="Input 3 2 2 2 4 2 2 3" xfId="28974" xr:uid="{12C950C1-8305-4EBC-9B20-B38107B40549}"/>
    <cellStyle name="Input 3 2 2 2 4 2 3" xfId="11075" xr:uid="{7CC449BA-B57B-4A9A-B8E8-7C1301797CA3}"/>
    <cellStyle name="Input 3 2 2 2 4 2 3 2" xfId="20064" xr:uid="{20F60FB1-319A-4DB4-9DCA-866927702B1C}"/>
    <cellStyle name="Input 3 2 2 2 4 2 3 2 2" xfId="39594" xr:uid="{1684391C-6632-4BD9-BE38-6CEA0F897B1A}"/>
    <cellStyle name="Input 3 2 2 2 4 2 3 3" xfId="31144" xr:uid="{E7300A3F-766F-4E3C-B1A7-B8E14E635D30}"/>
    <cellStyle name="Input 3 2 2 2 4 2 4" xfId="14841" xr:uid="{6B783DA7-7E1B-477D-A436-09ED5F7E3D46}"/>
    <cellStyle name="Input 3 2 2 2 4 2 4 2" xfId="32443" xr:uid="{C722E1C7-F158-4A81-869A-2E52017BEC46}"/>
    <cellStyle name="Input 3 2 2 2 4 2 5" xfId="29332" xr:uid="{11441D96-77C5-441B-925D-53DAD568C05C}"/>
    <cellStyle name="Input 3 2 2 2 4 3" xfId="3944" xr:uid="{95DE9FF9-86B3-4331-95BD-1818CFDCC6B2}"/>
    <cellStyle name="Input 3 2 2 2 4 3 2" xfId="22268" xr:uid="{E01F58CF-FED1-4CC6-8E6F-27D57D740211}"/>
    <cellStyle name="Input 3 2 2 2 4 4" xfId="30435" xr:uid="{807A0BF9-84AA-49C7-8DAB-8C70222F06E8}"/>
    <cellStyle name="Input 3 2 2 2 5" xfId="1898" xr:uid="{7D1DA916-9B14-442F-B0C5-E06783D9E9A7}"/>
    <cellStyle name="Input 3 2 2 2 5 2" xfId="6214" xr:uid="{49BC9BAC-150A-4A06-A8A1-71EDC774DD25}"/>
    <cellStyle name="Input 3 2 2 2 5 2 2" xfId="8800" xr:uid="{526D4E5B-20A9-403E-A9BA-FCEEF7F09E05}"/>
    <cellStyle name="Input 3 2 2 2 5 2 2 2" xfId="17789" xr:uid="{2F5F630C-54C8-49B3-BDDA-7DE17B573573}"/>
    <cellStyle name="Input 3 2 2 2 5 2 2 2 2" xfId="41545" xr:uid="{DEFCD21F-A3AF-4B9D-9953-A1184087CF02}"/>
    <cellStyle name="Input 3 2 2 2 5 2 2 3" xfId="23272" xr:uid="{5784DD1F-5D1B-4401-B721-8A2B2718F82D}"/>
    <cellStyle name="Input 3 2 2 2 5 2 3" xfId="11437" xr:uid="{8F8884E7-132C-4770-A4B7-77CAB232DF3A}"/>
    <cellStyle name="Input 3 2 2 2 5 2 3 2" xfId="20426" xr:uid="{E95B2274-0AA0-46B8-A579-032643AB6E26}"/>
    <cellStyle name="Input 3 2 2 2 5 2 3 2 2" xfId="41785" xr:uid="{81C43590-245C-46FA-AB9E-EB0BD149B290}"/>
    <cellStyle name="Input 3 2 2 2 5 2 3 3" xfId="42565" xr:uid="{6B7F0F12-5717-4862-945E-9A69BDF908AD}"/>
    <cellStyle name="Input 3 2 2 2 5 2 4" xfId="15203" xr:uid="{00A0B3B9-FB03-4230-84C6-97013C01E465}"/>
    <cellStyle name="Input 3 2 2 2 5 2 4 2" xfId="43959" xr:uid="{F948C562-E30F-4D48-88CF-E05C46878955}"/>
    <cellStyle name="Input 3 2 2 2 5 2 5" xfId="30050" xr:uid="{24A38037-42B1-4AD7-A7E3-15D7D7C116AC}"/>
    <cellStyle name="Input 3 2 2 2 5 3" xfId="4335" xr:uid="{B2911602-BC9B-40CE-BEFE-33344D988F9F}"/>
    <cellStyle name="Input 3 2 2 2 5 3 2" xfId="30580" xr:uid="{20B0396A-48C9-4F9A-B270-ED3FEBC4C30C}"/>
    <cellStyle name="Input 3 2 2 2 5 4" xfId="43169" xr:uid="{68DB1B1A-EA2E-445D-94EB-E2708BAE6092}"/>
    <cellStyle name="Input 3 2 2 2 6" xfId="2126" xr:uid="{E35492CC-0D84-4E1C-A8E1-DFFEF8F7BC57}"/>
    <cellStyle name="Input 3 2 2 2 6 2" xfId="6427" xr:uid="{65800F8D-487B-499B-885C-84347E914BFA}"/>
    <cellStyle name="Input 3 2 2 2 6 2 2" xfId="9013" xr:uid="{E2F233C2-FCD6-4C3A-91F0-BD9A630FEB96}"/>
    <cellStyle name="Input 3 2 2 2 6 2 2 2" xfId="18002" xr:uid="{A98E5C5E-81F5-4309-99CC-4454F7BB1582}"/>
    <cellStyle name="Input 3 2 2 2 6 2 2 2 2" xfId="33158" xr:uid="{F0E6E555-A651-42F9-9613-4D0E31F29669}"/>
    <cellStyle name="Input 3 2 2 2 6 2 2 3" xfId="40396" xr:uid="{11F7FE02-EA04-4223-9206-6CDF66327F53}"/>
    <cellStyle name="Input 3 2 2 2 6 2 3" xfId="11650" xr:uid="{25B569C9-A738-4D79-8A14-115B5C36ED3A}"/>
    <cellStyle name="Input 3 2 2 2 6 2 3 2" xfId="20639" xr:uid="{A8E8E083-87BB-4A6A-92E0-D12BE9256944}"/>
    <cellStyle name="Input 3 2 2 2 6 2 3 2 2" xfId="29179" xr:uid="{0DB3A819-A39C-4B1D-ACD1-96D263B01C1F}"/>
    <cellStyle name="Input 3 2 2 2 6 2 3 3" xfId="37843" xr:uid="{2512EA42-D838-4A57-AA9A-38219CC66218}"/>
    <cellStyle name="Input 3 2 2 2 6 2 4" xfId="15416" xr:uid="{DEB132FF-8030-4774-96D9-0119DDCF3746}"/>
    <cellStyle name="Input 3 2 2 2 6 2 4 2" xfId="23307" xr:uid="{29C318BA-5FC9-4BD2-B669-D98AEFF5A596}"/>
    <cellStyle name="Input 3 2 2 2 6 2 5" xfId="35592" xr:uid="{9667906A-972D-457A-9603-2B064199064F}"/>
    <cellStyle name="Input 3 2 2 2 6 3" xfId="4563" xr:uid="{B4A1C801-D7D5-4C89-A4D1-DFE82329921E}"/>
    <cellStyle name="Input 3 2 2 2 6 3 2" xfId="36450" xr:uid="{160C4038-88A8-4962-88DD-7FF0506D2656}"/>
    <cellStyle name="Input 3 2 2 2 6 4" xfId="29468" xr:uid="{14878DBA-486C-4030-8F49-8CA9F28EACC3}"/>
    <cellStyle name="Input 3 2 2 2 7" xfId="2936" xr:uid="{F7E4FAB8-3510-43A3-861C-5382047A9DC3}"/>
    <cellStyle name="Input 3 2 2 2 7 2" xfId="7086" xr:uid="{87625CC0-75F0-4A8F-9492-6D992FEE5E93}"/>
    <cellStyle name="Input 3 2 2 2 7 2 2" xfId="12212" xr:uid="{523523B9-1E81-4270-9819-BD06BE0EF8FB}"/>
    <cellStyle name="Input 3 2 2 2 7 2 2 2" xfId="21201" xr:uid="{B7BB5E11-E622-404E-9948-21F6E61BDAB0}"/>
    <cellStyle name="Input 3 2 2 2 7 2 2 2 2" xfId="29932" xr:uid="{D255E481-0BAD-444D-BBF0-EC0DC36D9CD9}"/>
    <cellStyle name="Input 3 2 2 2 7 2 2 3" xfId="23074" xr:uid="{7A40CB65-88A9-478E-864F-E6E316F06EC2}"/>
    <cellStyle name="Input 3 2 2 2 7 2 3" xfId="13006" xr:uid="{38CDB85F-0CC5-4C8A-8F67-875168186BCB}"/>
    <cellStyle name="Input 3 2 2 2 7 2 3 2" xfId="21995" xr:uid="{1C461F91-44C8-440D-BCDD-DE08030E8F8C}"/>
    <cellStyle name="Input 3 2 2 2 7 2 3 2 2" xfId="24794" xr:uid="{9B68F4B7-71D3-4DBF-B63A-6B036C13723B}"/>
    <cellStyle name="Input 3 2 2 2 7 2 3 3" xfId="42999" xr:uid="{F111A75E-7146-4DA9-A193-C57E693AF404}"/>
    <cellStyle name="Input 3 2 2 2 7 2 4" xfId="16075" xr:uid="{D3D5461A-75AF-4BF8-97E8-B915DE3C5E39}"/>
    <cellStyle name="Input 3 2 2 2 7 2 4 2" xfId="24911" xr:uid="{580D3ED2-E6AE-4AAD-84F5-FC5E1FC64157}"/>
    <cellStyle name="Input 3 2 2 2 7 2 5" xfId="29953" xr:uid="{0ED481A9-8282-4348-AF02-872E60D60009}"/>
    <cellStyle name="Input 3 2 2 2 7 3" xfId="9649" xr:uid="{2BB85027-AA9F-4E19-B286-FA0966A12487}"/>
    <cellStyle name="Input 3 2 2 2 7 3 2" xfId="18638" xr:uid="{640230BE-D31E-49ED-930A-0B68B11F03A0}"/>
    <cellStyle name="Input 3 2 2 2 7 3 2 2" xfId="36741" xr:uid="{FC880FF7-C6F1-4988-A1E7-89F7E7C3AEE8}"/>
    <cellStyle name="Input 3 2 2 2 7 3 3" xfId="31764" xr:uid="{115DA9D1-D248-4AF5-9DDC-BF377AE090F5}"/>
    <cellStyle name="Input 3 2 2 2 7 4" xfId="40764" xr:uid="{3A8A1CA5-7ED5-48A3-A0DF-9889D6BF99E6}"/>
    <cellStyle name="Input 3 2 2 2 8" xfId="4863" xr:uid="{C78D23A6-4256-46B0-81BE-15A7D897BA2A}"/>
    <cellStyle name="Input 3 2 2 2 8 2" xfId="7449" xr:uid="{D70D6784-6FA5-45FD-BD46-F43D22C3FAB2}"/>
    <cellStyle name="Input 3 2 2 2 8 2 2" xfId="16438" xr:uid="{B1540FA1-FE59-4E9E-A595-CF8F62A452CC}"/>
    <cellStyle name="Input 3 2 2 2 8 2 2 2" xfId="38459" xr:uid="{0B75BEDC-06A3-42BA-8728-4B5A725BD9FF}"/>
    <cellStyle name="Input 3 2 2 2 8 2 3" xfId="32069" xr:uid="{4B34DD16-6DAE-4DB1-9EB9-0BE8C8CAF420}"/>
    <cellStyle name="Input 3 2 2 2 8 3" xfId="10086" xr:uid="{3E4419DB-AADC-4BC1-BE53-CEBCF70E6FCE}"/>
    <cellStyle name="Input 3 2 2 2 8 3 2" xfId="19075" xr:uid="{16E5E310-0896-48B9-9C90-10B389A6E98E}"/>
    <cellStyle name="Input 3 2 2 2 8 3 2 2" xfId="42627" xr:uid="{03E2D3D5-6264-49D9-853C-04D5C0D1E275}"/>
    <cellStyle name="Input 3 2 2 2 8 3 3" xfId="38899" xr:uid="{6420C714-3A02-4061-9B74-0A25B54FF54C}"/>
    <cellStyle name="Input 3 2 2 2 8 4" xfId="13852" xr:uid="{A391E4DE-4ADA-48FD-9133-5FED7B10B4C1}"/>
    <cellStyle name="Input 3 2 2 2 8 4 2" xfId="37408" xr:uid="{DECDEBCF-BDB8-4C46-BA8F-765DB6C8C050}"/>
    <cellStyle name="Input 3 2 2 2 8 5" xfId="35682" xr:uid="{5436D41B-4D44-4185-BEB8-E214EE81FD02}"/>
    <cellStyle name="Input 3 2 2 2 9" xfId="6771" xr:uid="{6C607EF8-5BE6-47CB-B1C1-CEECEBAEFE3C}"/>
    <cellStyle name="Input 3 2 2 2 9 2" xfId="11970" xr:uid="{9244B38D-9E19-4EFF-B14F-91955FB042EF}"/>
    <cellStyle name="Input 3 2 2 2 9 2 2" xfId="20959" xr:uid="{ADA440F8-D650-470A-B714-09C5CE35568C}"/>
    <cellStyle name="Input 3 2 2 2 9 2 2 2" xfId="39624" xr:uid="{02417B75-CE19-4114-8DAB-8EC4939EBB32}"/>
    <cellStyle name="Input 3 2 2 2 9 2 3" xfId="43949" xr:uid="{C19DCD41-0E75-4FE0-A781-33B7785569B0}"/>
    <cellStyle name="Input 3 2 2 2 9 3" xfId="15760" xr:uid="{48233E74-37E5-48D1-9F67-03E88B0DCBBD}"/>
    <cellStyle name="Input 3 2 2 2 9 3 2" xfId="23613" xr:uid="{47CFDE2A-5730-49FF-81AA-94471033ECDC}"/>
    <cellStyle name="Input 3 2 2 2 9 4" xfId="25162" xr:uid="{251396D9-FB5D-40A2-88BD-8C1E2C7E573F}"/>
    <cellStyle name="Input 3 2 2 3" xfId="686" xr:uid="{D4049113-4043-4335-9179-5873CD875740}"/>
    <cellStyle name="Input 3 2 2 3 2" xfId="5062" xr:uid="{0D37C192-13DA-4F1F-AE25-E84B107E50F4}"/>
    <cellStyle name="Input 3 2 2 3 2 2" xfId="7648" xr:uid="{4689997F-74D9-4F9E-9FC3-6D1E2EF93D8E}"/>
    <cellStyle name="Input 3 2 2 3 2 2 2" xfId="16637" xr:uid="{011635F0-4E02-41C7-AAF2-2EBCE75CB92B}"/>
    <cellStyle name="Input 3 2 2 3 2 2 2 2" xfId="29685" xr:uid="{32E3D988-76A9-44D0-B640-6DF389BC3ED8}"/>
    <cellStyle name="Input 3 2 2 3 2 2 3" xfId="32374" xr:uid="{554144B4-14E9-40FF-8CBC-562A38A6542D}"/>
    <cellStyle name="Input 3 2 2 3 2 3" xfId="10285" xr:uid="{5D81F39A-7003-411D-9FEB-709C0D23AC9E}"/>
    <cellStyle name="Input 3 2 2 3 2 3 2" xfId="19274" xr:uid="{2B3F9E70-3500-4687-8FBB-6AB8890F5CA7}"/>
    <cellStyle name="Input 3 2 2 3 2 3 2 2" xfId="24669" xr:uid="{8AB55D54-1094-4014-A7C0-5985CE3C2CBA}"/>
    <cellStyle name="Input 3 2 2 3 2 3 3" xfId="35697" xr:uid="{17105A5E-C676-4E26-B12C-0D4BE44A9597}"/>
    <cellStyle name="Input 3 2 2 3 2 4" xfId="14051" xr:uid="{2BB6074D-3005-4A1F-93CD-84FAAF4F0E13}"/>
    <cellStyle name="Input 3 2 2 3 2 4 2" xfId="36843" xr:uid="{F00BF57F-443C-4137-AB7F-6CD011037F22}"/>
    <cellStyle name="Input 3 2 2 3 2 5" xfId="35104" xr:uid="{1C0B3033-7661-4A2E-BC04-5FB7253F173C}"/>
    <cellStyle name="Input 3 2 2 3 2 6" xfId="58152" xr:uid="{7DAC3006-240B-4F5D-AF79-CA70A25D5458}"/>
    <cellStyle name="Input 3 2 2 3 3" xfId="3123" xr:uid="{88378EEC-D0A9-4FB1-9357-ACCA4D9FB7F3}"/>
    <cellStyle name="Input 3 2 2 3 3 2" xfId="23718" xr:uid="{EFE5857E-D788-4FEC-9A2A-B5CA7C3D3388}"/>
    <cellStyle name="Input 3 2 2 3 4" xfId="23249" xr:uid="{80512906-1B54-4F13-A5E6-A96D51E656C6}"/>
    <cellStyle name="Input 3 2 2 3 5" xfId="51370" xr:uid="{E2EE2BE2-C24F-4D64-A7BD-5B9092DDFE7B}"/>
    <cellStyle name="Input 3 2 2 4" xfId="1031" xr:uid="{FD0A65F0-823C-4021-B828-5C6C07FAD653}"/>
    <cellStyle name="Input 3 2 2 4 2" xfId="5383" xr:uid="{68EF2522-BDFF-4739-82B1-3309B74F4E65}"/>
    <cellStyle name="Input 3 2 2 4 2 2" xfId="7969" xr:uid="{7090A81A-516E-40BD-96C9-8DB34EE6B2B1}"/>
    <cellStyle name="Input 3 2 2 4 2 2 2" xfId="16958" xr:uid="{47792E80-6B3E-4D99-B56D-A210AE7F6A57}"/>
    <cellStyle name="Input 3 2 2 4 2 2 2 2" xfId="32745" xr:uid="{22186536-4392-44D5-B13C-38468CEB7A0A}"/>
    <cellStyle name="Input 3 2 2 4 2 2 3" xfId="25644" xr:uid="{67E5D904-C9EF-4C99-9554-BABC79277D8E}"/>
    <cellStyle name="Input 3 2 2 4 2 3" xfId="10606" xr:uid="{7CF29836-F3D7-47D2-97BC-100CE4558313}"/>
    <cellStyle name="Input 3 2 2 4 2 3 2" xfId="19595" xr:uid="{FA835AEA-C898-46F4-9207-CE516F7A24D1}"/>
    <cellStyle name="Input 3 2 2 4 2 3 2 2" xfId="40918" xr:uid="{7799793E-6447-4A5D-9AF4-D56CA5FBF667}"/>
    <cellStyle name="Input 3 2 2 4 2 3 3" xfId="41438" xr:uid="{BF9C286B-4BAF-45C0-9C5B-12AA2FE4A35B}"/>
    <cellStyle name="Input 3 2 2 4 2 4" xfId="14372" xr:uid="{04403E03-1451-4C8B-83E1-2446DB57A64C}"/>
    <cellStyle name="Input 3 2 2 4 2 4 2" xfId="43762" xr:uid="{8CC3183D-34D0-4AE1-8D96-D746E20B2831}"/>
    <cellStyle name="Input 3 2 2 4 2 5" xfId="42095" xr:uid="{0411D5B0-3A86-4345-A794-C90B079053E3}"/>
    <cellStyle name="Input 3 2 2 4 2 6" xfId="54456" xr:uid="{B66FB60F-02DA-4534-A877-3280C881C3D6}"/>
    <cellStyle name="Input 3 2 2 4 3" xfId="3468" xr:uid="{F4ABD754-02B7-426B-B090-D9F23740567F}"/>
    <cellStyle name="Input 3 2 2 4 3 2" xfId="39614" xr:uid="{3B3B9371-8128-4B1B-82E4-98AF6DEEEF24}"/>
    <cellStyle name="Input 3 2 2 4 4" xfId="39543" xr:uid="{2186A007-DC72-4FA0-A84B-42E9F172C480}"/>
    <cellStyle name="Input 3 2 2 4 5" xfId="47646" xr:uid="{01C3B111-204E-4989-83BA-45B5C356EDD7}"/>
    <cellStyle name="Input 3 2 2 5" xfId="1375" xr:uid="{9B57B30B-9F33-4BE6-8648-3E9C1C54FD4E}"/>
    <cellStyle name="Input 3 2 2 5 2" xfId="5720" xr:uid="{4B564600-0DC2-48B5-A2A2-DEEA71E4A30A}"/>
    <cellStyle name="Input 3 2 2 5 2 2" xfId="8306" xr:uid="{8861A701-27FD-4B9C-8C1B-8458D00F4302}"/>
    <cellStyle name="Input 3 2 2 5 2 2 2" xfId="17295" xr:uid="{CEB020AE-B3A8-4996-8B82-A5A2AE7C74E7}"/>
    <cellStyle name="Input 3 2 2 5 2 2 2 2" xfId="29358" xr:uid="{EA12D8FF-1407-443E-B286-86D7724FD144}"/>
    <cellStyle name="Input 3 2 2 5 2 2 3" xfId="37034" xr:uid="{406A2EB5-6622-406F-A282-23A174803807}"/>
    <cellStyle name="Input 3 2 2 5 2 3" xfId="10943" xr:uid="{FC50F6D5-0EF1-481C-9CEC-A283D4F6787C}"/>
    <cellStyle name="Input 3 2 2 5 2 3 2" xfId="19932" xr:uid="{95EBD783-2C29-4D18-91CA-09329FB0B6ED}"/>
    <cellStyle name="Input 3 2 2 5 2 3 2 2" xfId="32998" xr:uid="{C8CA9D5E-3EEA-4B25-A477-0DA333DD0261}"/>
    <cellStyle name="Input 3 2 2 5 2 3 3" xfId="41606" xr:uid="{32EF2356-C184-4FB8-B91A-F7AD4A4E8719}"/>
    <cellStyle name="Input 3 2 2 5 2 4" xfId="14709" xr:uid="{954CF9F8-94CB-4836-910C-CAE7620A9596}"/>
    <cellStyle name="Input 3 2 2 5 2 4 2" xfId="32531" xr:uid="{35A5A8B4-E1D0-40A1-8BA0-564C46FCD8A5}"/>
    <cellStyle name="Input 3 2 2 5 2 5" xfId="27534" xr:uid="{0C2E211A-F0C2-46BF-9E77-D8C7CF0929C9}"/>
    <cellStyle name="Input 3 2 2 5 3" xfId="3812" xr:uid="{C8B32453-1FE5-444A-8184-E5F3E465E120}"/>
    <cellStyle name="Input 3 2 2 5 3 2" xfId="42858" xr:uid="{23A9DE0C-9303-4545-ABC0-4AB2148EBAE5}"/>
    <cellStyle name="Input 3 2 2 5 4" xfId="24192" xr:uid="{95D2DD4C-36DC-40BC-B33A-F1362ED827FD}"/>
    <cellStyle name="Input 3 2 2 5 5" xfId="52912" xr:uid="{11367F85-EB42-48EF-84EB-DF7C3C4A6471}"/>
    <cellStyle name="Input 3 2 2 6" xfId="1623" xr:uid="{6E37513C-3BEF-4705-8606-9895F03E3DDB}"/>
    <cellStyle name="Input 3 2 2 6 2" xfId="5963" xr:uid="{33E99508-82FB-4ACF-9F9A-96EC404FAF56}"/>
    <cellStyle name="Input 3 2 2 6 2 2" xfId="8549" xr:uid="{6F271C74-F6A9-4F0F-9A2C-AB5C79D89816}"/>
    <cellStyle name="Input 3 2 2 6 2 2 2" xfId="17538" xr:uid="{5A7E9E51-D109-4A95-B03A-1B6E21D8D4AB}"/>
    <cellStyle name="Input 3 2 2 6 2 2 2 2" xfId="36850" xr:uid="{7140A500-625E-4497-A5CF-A09BDBC89499}"/>
    <cellStyle name="Input 3 2 2 6 2 2 3" xfId="42530" xr:uid="{7542A891-BAC3-4CF2-977F-6CB1BC936CDF}"/>
    <cellStyle name="Input 3 2 2 6 2 3" xfId="11186" xr:uid="{37B008FB-E52E-45E1-B87A-E80C90AA6F99}"/>
    <cellStyle name="Input 3 2 2 6 2 3 2" xfId="20175" xr:uid="{E7249934-A097-4174-9313-65FF8F786DCA}"/>
    <cellStyle name="Input 3 2 2 6 2 3 2 2" xfId="43229" xr:uid="{560E101C-8E9E-43F0-8BF8-7E85D5ED0201}"/>
    <cellStyle name="Input 3 2 2 6 2 3 3" xfId="38877" xr:uid="{B2325DBE-5699-4C05-A3D8-129A60CAA78B}"/>
    <cellStyle name="Input 3 2 2 6 2 4" xfId="14952" xr:uid="{4B29A584-21DE-4E3A-9492-4CC06839CEBA}"/>
    <cellStyle name="Input 3 2 2 6 2 4 2" xfId="26834" xr:uid="{F6CC99D2-8633-43D6-A7AC-7E5476F881C0}"/>
    <cellStyle name="Input 3 2 2 6 2 5" xfId="32078" xr:uid="{7F4752DA-B7BB-4F32-A415-5E97F49EEC78}"/>
    <cellStyle name="Input 3 2 2 6 3" xfId="4060" xr:uid="{FB2E9A4E-AEF7-48D7-A401-64CB3751B2D0}"/>
    <cellStyle name="Input 3 2 2 6 3 2" xfId="32072" xr:uid="{69F8D096-9BF5-48C2-B817-3B5826930ABB}"/>
    <cellStyle name="Input 3 2 2 6 4" xfId="27305" xr:uid="{42A5CBF5-42E1-4C12-8426-ED240447DADA}"/>
    <cellStyle name="Input 3 2 2 7" xfId="1994" xr:uid="{A234947D-505A-4BCD-8096-334CEB30879D}"/>
    <cellStyle name="Input 3 2 2 7 2" xfId="6302" xr:uid="{D451E5FC-37F3-4CA1-B652-1016B4C65970}"/>
    <cellStyle name="Input 3 2 2 7 2 2" xfId="8888" xr:uid="{BFD9513C-C546-40A1-8B62-D21B00617391}"/>
    <cellStyle name="Input 3 2 2 7 2 2 2" xfId="17877" xr:uid="{1C2501D2-35BC-445B-A27D-7F8E0DB49764}"/>
    <cellStyle name="Input 3 2 2 7 2 2 2 2" xfId="37216" xr:uid="{45762A77-D0E1-4034-9285-87719BD621EE}"/>
    <cellStyle name="Input 3 2 2 7 2 2 3" xfId="40972" xr:uid="{F5B4889D-A8D5-4A97-8B00-18E434D750F9}"/>
    <cellStyle name="Input 3 2 2 7 2 3" xfId="11525" xr:uid="{ACF8705D-8483-4A1F-AF09-F02B59015640}"/>
    <cellStyle name="Input 3 2 2 7 2 3 2" xfId="20514" xr:uid="{095BBEDB-FDBD-4C9A-AA37-AD452136DEDE}"/>
    <cellStyle name="Input 3 2 2 7 2 3 2 2" xfId="43410" xr:uid="{B2A8F12B-080B-4CEC-9FFD-764AB946EEFD}"/>
    <cellStyle name="Input 3 2 2 7 2 3 3" xfId="41680" xr:uid="{7A062367-53C5-42F4-AEF3-3C509CD8294C}"/>
    <cellStyle name="Input 3 2 2 7 2 4" xfId="15291" xr:uid="{D761B32D-80E1-4886-92C7-8535941356D8}"/>
    <cellStyle name="Input 3 2 2 7 2 4 2" xfId="35004" xr:uid="{3E74B3C9-0CDB-4944-82AC-2AE94AA9630B}"/>
    <cellStyle name="Input 3 2 2 7 2 5" xfId="23203" xr:uid="{489ED088-0E31-4D8D-BE2E-05816D0890C2}"/>
    <cellStyle name="Input 3 2 2 7 3" xfId="4431" xr:uid="{843207D5-96E9-4F88-AD1E-328E3BC1739B}"/>
    <cellStyle name="Input 3 2 2 7 3 2" xfId="28329" xr:uid="{9D179C6C-F30B-43EE-99B6-D840F60EFBCD}"/>
    <cellStyle name="Input 3 2 2 7 4" xfId="38728" xr:uid="{7E44BF6F-834F-4213-867E-A6D66D393A28}"/>
    <cellStyle name="Input 3 2 2 8" xfId="2805" xr:uid="{DC01E010-AE4D-42FE-B286-0EC7C6BBE2B3}"/>
    <cellStyle name="Input 3 2 2 8 2" xfId="6955" xr:uid="{867D8997-7EBF-43C4-8CE6-16382AD5EEEA}"/>
    <cellStyle name="Input 3 2 2 8 2 2" xfId="12084" xr:uid="{B953FF6C-EAB3-41CB-BB10-E99DBEC95B7B}"/>
    <cellStyle name="Input 3 2 2 8 2 2 2" xfId="21073" xr:uid="{F4212E50-4180-49C4-B37C-53C155F9BA6C}"/>
    <cellStyle name="Input 3 2 2 8 2 2 2 2" xfId="29064" xr:uid="{34D5ADEB-D09F-447D-B89B-528540E8C896}"/>
    <cellStyle name="Input 3 2 2 8 2 2 3" xfId="26459" xr:uid="{0F710725-2C14-4FCC-9AB0-DFC4F2DA46EB}"/>
    <cellStyle name="Input 3 2 2 8 2 3" xfId="12906" xr:uid="{F704AE82-63D9-4189-B6DE-9DF2C4FA3DA9}"/>
    <cellStyle name="Input 3 2 2 8 2 3 2" xfId="21895" xr:uid="{8A934458-311D-42E1-85B7-3C28509D8052}"/>
    <cellStyle name="Input 3 2 2 8 2 3 2 2" xfId="42797" xr:uid="{9058CA8E-620A-481A-98E0-46DDBD7C9F49}"/>
    <cellStyle name="Input 3 2 2 8 2 3 3" xfId="43100" xr:uid="{E160D152-962F-4CBE-9D9D-D59BD05B2790}"/>
    <cellStyle name="Input 3 2 2 8 2 4" xfId="15944" xr:uid="{2139C574-59FD-45AE-8897-CC5E3D2059FA}"/>
    <cellStyle name="Input 3 2 2 8 2 4 2" xfId="42443" xr:uid="{09016226-53BB-4FCA-BF21-A3EE08C57AD4}"/>
    <cellStyle name="Input 3 2 2 8 2 5" xfId="33701" xr:uid="{163FCA14-2026-4363-96C7-D851B20E355C}"/>
    <cellStyle name="Input 3 2 2 8 3" xfId="9518" xr:uid="{1204FF9E-77BE-4F4C-8D12-637E0779D17D}"/>
    <cellStyle name="Input 3 2 2 8 3 2" xfId="18507" xr:uid="{0A029B89-DC00-438E-AA5A-424EABAAD131}"/>
    <cellStyle name="Input 3 2 2 8 3 2 2" xfId="28554" xr:uid="{198DDD2D-A816-4C2A-B377-19F790BC2576}"/>
    <cellStyle name="Input 3 2 2 8 3 3" xfId="41190" xr:uid="{6A570DF2-50BB-44FE-9F28-CC1BD5F44AA6}"/>
    <cellStyle name="Input 3 2 2 8 4" xfId="23326" xr:uid="{DA5D56C3-46BE-4C97-97DE-B6397C2F2281}"/>
    <cellStyle name="Input 3 2 2 9" xfId="4738" xr:uid="{1F02E3D9-0D51-489E-897D-286629D10C97}"/>
    <cellStyle name="Input 3 2 2 9 2" xfId="7324" xr:uid="{3F91A7E0-E3DA-4112-B16E-346FD98DD490}"/>
    <cellStyle name="Input 3 2 2 9 2 2" xfId="16313" xr:uid="{DB3A1286-6637-4B89-A8A0-7E6FAA893A4F}"/>
    <cellStyle name="Input 3 2 2 9 2 2 2" xfId="42419" xr:uid="{7B2A4EAF-4A1A-4449-AE60-B09FF4954981}"/>
    <cellStyle name="Input 3 2 2 9 2 3" xfId="39067" xr:uid="{A8E2815D-4873-423C-92E0-A320A8EC2F79}"/>
    <cellStyle name="Input 3 2 2 9 3" xfId="9961" xr:uid="{9A84FAD1-FB65-48FB-9EDA-CEA06A385C60}"/>
    <cellStyle name="Input 3 2 2 9 3 2" xfId="18950" xr:uid="{785073FF-559C-45D5-94CE-954FA0F88129}"/>
    <cellStyle name="Input 3 2 2 9 3 2 2" xfId="27795" xr:uid="{57752436-ECF0-4962-A172-C7499B0D1CF9}"/>
    <cellStyle name="Input 3 2 2 9 3 3" xfId="37481" xr:uid="{F1BE738B-3EDE-4A02-AE80-FFAEA8AE86F4}"/>
    <cellStyle name="Input 3 2 2 9 4" xfId="13727" xr:uid="{5E0EA7A9-275C-42FA-84F3-D61D405BC8BF}"/>
    <cellStyle name="Input 3 2 2 9 4 2" xfId="33175" xr:uid="{FA5CED49-B946-46A1-A1F5-60E94A3C2942}"/>
    <cellStyle name="Input 3 2 2 9 5" xfId="31273" xr:uid="{33F60690-4071-4F2B-951E-E606B94A3009}"/>
    <cellStyle name="Input 3 2 3" xfId="431" xr:uid="{0F8AE9C5-5FB8-4B05-B7E4-6ED478E2E637}"/>
    <cellStyle name="Input 3 2 3 10" xfId="9296" xr:uid="{927B84FF-2C5E-46EE-8D24-38B6074A19E0}"/>
    <cellStyle name="Input 3 2 3 10 2" xfId="18285" xr:uid="{8D051CD7-7C22-4CEE-A060-95714D69E652}"/>
    <cellStyle name="Input 3 2 3 10 2 2" xfId="43349" xr:uid="{E8B4C152-61AD-4FA9-9CC5-41443FCD5A10}"/>
    <cellStyle name="Input 3 2 3 10 3" xfId="34491" xr:uid="{F73CABCF-ACF8-40AE-9686-11E4B5503A78}"/>
    <cellStyle name="Input 3 2 3 11" xfId="12282" xr:uid="{3F4DE5AF-DE26-422E-BF5E-BA25E1D6BB23}"/>
    <cellStyle name="Input 3 2 3 11 2" xfId="21271" xr:uid="{3D2C0164-2D6B-4932-B0D1-EEEC796CB35E}"/>
    <cellStyle name="Input 3 2 3 11 2 2" xfId="42379" xr:uid="{AAB3FC68-4C4D-45FB-BE21-C62B75B97BE2}"/>
    <cellStyle name="Input 3 2 3 11 3" xfId="25113" xr:uid="{11564D09-589E-4AD9-B4C6-984B011C301E}"/>
    <cellStyle name="Input 3 2 3 12" xfId="2437" xr:uid="{BB44C862-0B23-4276-B963-673B69A6897B}"/>
    <cellStyle name="Input 3 2 3 12 2" xfId="35284" xr:uid="{C675F324-FD81-4C09-AA07-60100D431083}"/>
    <cellStyle name="Input 3 2 3 13" xfId="13346" xr:uid="{BBAFDC21-4B50-49C7-8692-8347CA88A8A2}"/>
    <cellStyle name="Input 3 2 3 13 2" xfId="28029" xr:uid="{7F6C082E-C4CC-4268-BD82-C155E74ECD61}"/>
    <cellStyle name="Input 3 2 3 14" xfId="29890" xr:uid="{A8288A26-1C84-4C4D-9223-FCC4D5FF2076}"/>
    <cellStyle name="Input 3 2 3 15" xfId="46440" xr:uid="{32089076-AEF4-4EDB-B431-589F240D10B5}"/>
    <cellStyle name="Input 3 2 3 2" xfId="780" xr:uid="{6767D171-3B7B-4EE6-A821-90F5C2735E81}"/>
    <cellStyle name="Input 3 2 3 2 2" xfId="5150" xr:uid="{C5A9164C-C5AD-463D-BB51-A8DE4E54FB3E}"/>
    <cellStyle name="Input 3 2 3 2 2 2" xfId="7736" xr:uid="{FB0E7469-5E82-4ECC-AE7E-EFE1E7682728}"/>
    <cellStyle name="Input 3 2 3 2 2 2 2" xfId="16725" xr:uid="{22F16C9C-7904-4CE9-925C-F7CE354BA3A3}"/>
    <cellStyle name="Input 3 2 3 2 2 2 2 2" xfId="24939" xr:uid="{F12DD7B8-2F70-4C13-9ABB-B547A5255970}"/>
    <cellStyle name="Input 3 2 3 2 2 2 3" xfId="33988" xr:uid="{9596D76A-6EC9-4273-BADE-66D7E110B449}"/>
    <cellStyle name="Input 3 2 3 2 2 3" xfId="10373" xr:uid="{0A4991CF-9DFF-4EEC-9760-C6B43BD041C5}"/>
    <cellStyle name="Input 3 2 3 2 2 3 2" xfId="19362" xr:uid="{B716547E-F76E-4C18-AA61-AD122C9BF864}"/>
    <cellStyle name="Input 3 2 3 2 2 3 2 2" xfId="36827" xr:uid="{AF76627B-5C61-4E09-8FD5-C4B150F04C3B}"/>
    <cellStyle name="Input 3 2 3 2 2 3 3" xfId="43687" xr:uid="{EEC0FBF0-69D0-40D3-89E0-53C4E95C317C}"/>
    <cellStyle name="Input 3 2 3 2 2 4" xfId="14139" xr:uid="{252E7295-669D-44AE-B7BB-C9193E828FF4}"/>
    <cellStyle name="Input 3 2 3 2 2 4 2" xfId="33176" xr:uid="{043857E6-E7CB-4D1D-9AC1-8BFD26AAF0DA}"/>
    <cellStyle name="Input 3 2 3 2 2 5" xfId="42825" xr:uid="{090AE427-F9DB-45E1-93A5-B02D67538C6F}"/>
    <cellStyle name="Input 3 2 3 2 2 6" xfId="56719" xr:uid="{24D0AB29-9993-4060-A09A-8C9895B212A3}"/>
    <cellStyle name="Input 3 2 3 2 3" xfId="3217" xr:uid="{7238A3D0-E2F5-4A49-942C-C951FE13EE4F}"/>
    <cellStyle name="Input 3 2 3 2 3 2" xfId="39963" xr:uid="{CF02F3A7-AB7D-482C-A457-5F207B69B172}"/>
    <cellStyle name="Input 3 2 3 2 4" xfId="39599" xr:uid="{85447547-1504-41C8-A9ED-61D2F2B863B7}"/>
    <cellStyle name="Input 3 2 3 2 5" xfId="49937" xr:uid="{4C6C9DDD-10CB-4B2F-9B17-575A6520FD74}"/>
    <cellStyle name="Input 3 2 3 3" xfId="1125" xr:uid="{1FC75758-5CEC-44D3-AF63-D19D39AC9D59}"/>
    <cellStyle name="Input 3 2 3 3 2" xfId="5471" xr:uid="{34059BC2-CC18-4006-B3E7-AF355A8D2F11}"/>
    <cellStyle name="Input 3 2 3 3 2 2" xfId="8057" xr:uid="{FCAEA433-BC53-4F61-9877-9A0A7D95EECB}"/>
    <cellStyle name="Input 3 2 3 3 2 2 2" xfId="17046" xr:uid="{BF0B76E2-934C-4274-A78F-0836C3E399EA}"/>
    <cellStyle name="Input 3 2 3 3 2 2 2 2" xfId="40628" xr:uid="{0710AF1B-40B1-4EAE-B24E-E91B269AA180}"/>
    <cellStyle name="Input 3 2 3 3 2 2 3" xfId="23271" xr:uid="{7465116F-55FE-468E-948A-285AB61764BF}"/>
    <cellStyle name="Input 3 2 3 3 2 3" xfId="10694" xr:uid="{D1CF4C80-EADB-46B2-B0F2-09867DFBE65E}"/>
    <cellStyle name="Input 3 2 3 3 2 3 2" xfId="19683" xr:uid="{D6E3CF03-3450-4BA4-9C53-F368DC3BE13D}"/>
    <cellStyle name="Input 3 2 3 3 2 3 2 2" xfId="41790" xr:uid="{80D4D94B-B943-4B04-8872-A6AE4AD68D8E}"/>
    <cellStyle name="Input 3 2 3 3 2 3 3" xfId="32282" xr:uid="{8E77745E-A382-4E9E-95F3-9A5F963BBA02}"/>
    <cellStyle name="Input 3 2 3 3 2 4" xfId="14460" xr:uid="{E02295CC-3351-4BAE-8AC4-E5F60F8F4B2E}"/>
    <cellStyle name="Input 3 2 3 3 2 4 2" xfId="25848" xr:uid="{57215C03-C3EF-4196-8691-72D71B5FA880}"/>
    <cellStyle name="Input 3 2 3 3 2 5" xfId="27719" xr:uid="{D46E7168-C2B3-44ED-9CB0-FED234779C14}"/>
    <cellStyle name="Input 3 2 3 3 2 6" xfId="58613" xr:uid="{28501C33-45ED-47A8-B17C-5A220FE8AE2D}"/>
    <cellStyle name="Input 3 2 3 3 3" xfId="3562" xr:uid="{51EAB0DA-FE93-474E-B3FF-20C7967B31A8}"/>
    <cellStyle name="Input 3 2 3 3 3 2" xfId="27970" xr:uid="{F0896526-2DBC-4D86-BE94-AABECE9FEEF6}"/>
    <cellStyle name="Input 3 2 3 3 4" xfId="23440" xr:uid="{85B8876E-14CA-4682-B2D3-E314F05903CF}"/>
    <cellStyle name="Input 3 2 3 3 5" xfId="51832" xr:uid="{F400202F-22D8-446B-819F-34323152A472}"/>
    <cellStyle name="Input 3 2 3 4" xfId="1469" xr:uid="{92CCFEAC-1634-46F8-9FA2-180087D32C21}"/>
    <cellStyle name="Input 3 2 3 4 2" xfId="5814" xr:uid="{778BF31A-E7A0-4330-90BA-F1470B31733B}"/>
    <cellStyle name="Input 3 2 3 4 2 2" xfId="8400" xr:uid="{EDFFC05C-9C82-4021-8250-803AE65DB16D}"/>
    <cellStyle name="Input 3 2 3 4 2 2 2" xfId="17389" xr:uid="{B945C1C9-6139-4C66-B70B-94AE0952951D}"/>
    <cellStyle name="Input 3 2 3 4 2 2 2 2" xfId="27888" xr:uid="{9B712611-5191-462D-A807-AAEF1654F275}"/>
    <cellStyle name="Input 3 2 3 4 2 2 3" xfId="31212" xr:uid="{13E18877-0176-4D96-BDD2-C372E01D3D0C}"/>
    <cellStyle name="Input 3 2 3 4 2 3" xfId="11037" xr:uid="{699A0362-CB03-43C1-BE0D-CD0F210AF42E}"/>
    <cellStyle name="Input 3 2 3 4 2 3 2" xfId="20026" xr:uid="{8732B44C-CF85-471C-84C7-E18BFA1B2C62}"/>
    <cellStyle name="Input 3 2 3 4 2 3 2 2" xfId="39334" xr:uid="{A967A38C-02A7-46F4-A372-6E804FE0307B}"/>
    <cellStyle name="Input 3 2 3 4 2 3 3" xfId="27144" xr:uid="{6E0196E1-8920-4A54-BA7B-C429F010733E}"/>
    <cellStyle name="Input 3 2 3 4 2 4" xfId="14803" xr:uid="{50E77D95-F61E-49FD-AF0D-224A54419E76}"/>
    <cellStyle name="Input 3 2 3 4 2 4 2" xfId="32402" xr:uid="{E9F36D0A-E7E0-462C-8D78-701C81F53019}"/>
    <cellStyle name="Input 3 2 3 4 2 5" xfId="29072" xr:uid="{5A17B1D6-164B-4CFE-93FF-4CB702AFED45}"/>
    <cellStyle name="Input 3 2 3 4 2 6" xfId="54846" xr:uid="{22F1A858-31D0-4FBC-BF30-507FFF5DE10B}"/>
    <cellStyle name="Input 3 2 3 4 3" xfId="3906" xr:uid="{530FCB97-99D7-48AA-93D9-721B2C644D73}"/>
    <cellStyle name="Input 3 2 3 4 3 2" xfId="23159" xr:uid="{0F44B904-5DBB-40AA-92AB-89F722E463BA}"/>
    <cellStyle name="Input 3 2 3 4 4" xfId="30194" xr:uid="{145D31FB-DBCF-4E8B-805D-C4E787D0CDFA}"/>
    <cellStyle name="Input 3 2 3 4 5" xfId="48054" xr:uid="{5FE15CF1-2DCA-4F1C-9881-B1121EEBEE15}"/>
    <cellStyle name="Input 3 2 3 5" xfId="1699" xr:uid="{4B39F594-94B0-4FCC-97EB-3604B3DAAF70}"/>
    <cellStyle name="Input 3 2 3 5 2" xfId="6025" xr:uid="{FF0E984B-8017-4F73-96E7-06EA12EE5B10}"/>
    <cellStyle name="Input 3 2 3 5 2 2" xfId="8611" xr:uid="{927599E0-19BD-4227-BDD8-1067968C3F27}"/>
    <cellStyle name="Input 3 2 3 5 2 2 2" xfId="17600" xr:uid="{FC89DF21-38A7-4E06-AF72-07C6BF1460A3}"/>
    <cellStyle name="Input 3 2 3 5 2 2 2 2" xfId="23739" xr:uid="{BD1EDBDD-81E0-41E8-94A8-FFDCE2286F70}"/>
    <cellStyle name="Input 3 2 3 5 2 2 3" xfId="39423" xr:uid="{31E91E1B-5C77-4BC8-A514-128E4CDB2476}"/>
    <cellStyle name="Input 3 2 3 5 2 3" xfId="11248" xr:uid="{3E4CB762-A8F0-423B-9775-514052DA1EF3}"/>
    <cellStyle name="Input 3 2 3 5 2 3 2" xfId="20237" xr:uid="{1551BD67-E73D-4A13-8A4D-0D238BAA64C4}"/>
    <cellStyle name="Input 3 2 3 5 2 3 2 2" xfId="26975" xr:uid="{A1509F8E-6788-4FA6-9CE7-D209DD40BD53}"/>
    <cellStyle name="Input 3 2 3 5 2 3 3" xfId="26697" xr:uid="{E71477AE-BB23-48C2-8B7A-6AA0DC1E8167}"/>
    <cellStyle name="Input 3 2 3 5 2 4" xfId="15014" xr:uid="{D9F9AE2E-0405-4668-8FE3-2262958484E3}"/>
    <cellStyle name="Input 3 2 3 5 2 4 2" xfId="22906" xr:uid="{CEC20CA8-9CB3-4EB2-A096-00DF287A0CF4}"/>
    <cellStyle name="Input 3 2 3 5 2 5" xfId="40337" xr:uid="{5480AF1D-A8BB-4500-B24F-69E4AE6C6902}"/>
    <cellStyle name="Input 3 2 3 5 3" xfId="4136" xr:uid="{6929B443-EFF0-4596-A0F9-A30B27852324}"/>
    <cellStyle name="Input 3 2 3 5 3 2" xfId="30552" xr:uid="{02C496DC-6D5A-40AE-BF37-D3BF04AA2B6F}"/>
    <cellStyle name="Input 3 2 3 5 4" xfId="26886" xr:uid="{2113093F-02C7-4879-BEDB-A867A3E4BA9E}"/>
    <cellStyle name="Input 3 2 3 5 5" xfId="53146" xr:uid="{1ACC3068-1518-49CB-B9E4-1E0800FDAB3D}"/>
    <cellStyle name="Input 3 2 3 6" xfId="2088" xr:uid="{9DACBDB8-A9FC-4BD5-B8CB-0FF028C725F1}"/>
    <cellStyle name="Input 3 2 3 6 2" xfId="6390" xr:uid="{7109B65F-D0FC-404D-907F-34B36BAC7B85}"/>
    <cellStyle name="Input 3 2 3 6 2 2" xfId="8976" xr:uid="{8E986279-2289-4A2B-92A3-6FDF16166104}"/>
    <cellStyle name="Input 3 2 3 6 2 2 2" xfId="17965" xr:uid="{6CCD50ED-EAEA-4B47-ACFD-BB9AF3AEBF6B}"/>
    <cellStyle name="Input 3 2 3 6 2 2 2 2" xfId="42935" xr:uid="{573EC401-E519-4729-93DD-889EBF8D0B12}"/>
    <cellStyle name="Input 3 2 3 6 2 2 3" xfId="34202" xr:uid="{EAA0674B-24F0-4314-A980-80998C137E73}"/>
    <cellStyle name="Input 3 2 3 6 2 3" xfId="11613" xr:uid="{DDDA5737-C6F8-427F-B699-17082C16E489}"/>
    <cellStyle name="Input 3 2 3 6 2 3 2" xfId="20602" xr:uid="{181A422C-7049-4CAB-8E1B-7BCA7F10B1D1}"/>
    <cellStyle name="Input 3 2 3 6 2 3 2 2" xfId="38053" xr:uid="{9902E9D6-F4C7-46B1-AB90-2C6C35DBFE69}"/>
    <cellStyle name="Input 3 2 3 6 2 3 3" xfId="41645" xr:uid="{DF793CC1-A697-43B8-B581-9BDB7526A53D}"/>
    <cellStyle name="Input 3 2 3 6 2 4" xfId="15379" xr:uid="{809452E6-85FC-4EF3-9350-C5327C6AE28C}"/>
    <cellStyle name="Input 3 2 3 6 2 4 2" xfId="40144" xr:uid="{1DA2E341-09BE-4777-9C9B-92D8478EDB8B}"/>
    <cellStyle name="Input 3 2 3 6 2 5" xfId="23012" xr:uid="{C3E7FD58-4D67-4AD8-BAE7-57FD0B5BFC0E}"/>
    <cellStyle name="Input 3 2 3 6 3" xfId="4525" xr:uid="{7923A00C-A9B4-4830-837F-9B4EFFCC1E95}"/>
    <cellStyle name="Input 3 2 3 6 3 2" xfId="36256" xr:uid="{963A1D6B-0BA9-475E-9CB6-4FB53EE2D0F2}"/>
    <cellStyle name="Input 3 2 3 6 4" xfId="43460" xr:uid="{C1C7B75C-A32A-40F0-A8FC-F3863088791E}"/>
    <cellStyle name="Input 3 2 3 7" xfId="2898" xr:uid="{5E4F545A-FA7D-4506-BB1F-90DB984F0759}"/>
    <cellStyle name="Input 3 2 3 7 2" xfId="7048" xr:uid="{C1736DAE-CEC5-4B38-A7E4-E64AA2A98E79}"/>
    <cellStyle name="Input 3 2 3 7 2 2" xfId="12174" xr:uid="{589C4266-9037-4FA5-8FC5-73D28DF67A65}"/>
    <cellStyle name="Input 3 2 3 7 2 2 2" xfId="21163" xr:uid="{8EB84F17-29F7-4EF7-B4C5-E90D7598735D}"/>
    <cellStyle name="Input 3 2 3 7 2 2 2 2" xfId="29699" xr:uid="{1AF9456D-2523-4307-9BAA-D9DED0B9B5D7}"/>
    <cellStyle name="Input 3 2 3 7 2 2 3" xfId="32192" xr:uid="{045BEC02-5B10-458D-AF6E-73B4E766E550}"/>
    <cellStyle name="Input 3 2 3 7 2 3" xfId="12978" xr:uid="{037567F3-B0DD-482B-81ED-917636CE189E}"/>
    <cellStyle name="Input 3 2 3 7 2 3 2" xfId="21967" xr:uid="{364EF1AD-B862-43B2-96C7-F35DBC20E9E0}"/>
    <cellStyle name="Input 3 2 3 7 2 3 2 2" xfId="36122" xr:uid="{EFCBEE05-D99B-45ED-B5BA-968969CFC7F4}"/>
    <cellStyle name="Input 3 2 3 7 2 3 3" xfId="30891" xr:uid="{196A14DD-41BC-4601-AF1D-622B12781BC7}"/>
    <cellStyle name="Input 3 2 3 7 2 4" xfId="16037" xr:uid="{B899C9C3-5FCD-4108-B017-632B487432EF}"/>
    <cellStyle name="Input 3 2 3 7 2 4 2" xfId="24687" xr:uid="{1D47C7DF-E890-442F-90A5-5139F3C51E7D}"/>
    <cellStyle name="Input 3 2 3 7 2 5" xfId="41739" xr:uid="{31B43FBA-19B3-4A39-A3F2-18BC03083BED}"/>
    <cellStyle name="Input 3 2 3 7 3" xfId="9611" xr:uid="{C1F82E87-DF06-4372-AA9C-841BB228CA56}"/>
    <cellStyle name="Input 3 2 3 7 3 2" xfId="18600" xr:uid="{F9AFDBC5-0D1B-4D43-AF4B-70A7BE1321BC}"/>
    <cellStyle name="Input 3 2 3 7 3 2 2" xfId="28460" xr:uid="{DC58D1E1-C1C0-46BA-840A-F209DC1DEE3B}"/>
    <cellStyle name="Input 3 2 3 7 3 3" xfId="31433" xr:uid="{602A4A14-7BC8-480F-9FFD-CB282F190DD9}"/>
    <cellStyle name="Input 3 2 3 7 4" xfId="34446" xr:uid="{741905ED-19F5-4695-B792-B639E5E7E678}"/>
    <cellStyle name="Input 3 2 3 8" xfId="4826" xr:uid="{3D498EEC-741D-4FFF-A8EE-37FC74CADF95}"/>
    <cellStyle name="Input 3 2 3 8 2" xfId="7412" xr:uid="{8A18CD29-6A79-4693-9C97-AFEFD98A493B}"/>
    <cellStyle name="Input 3 2 3 8 2 2" xfId="16401" xr:uid="{97A8A764-F55F-4A4C-86E7-97279AF0B3B1}"/>
    <cellStyle name="Input 3 2 3 8 2 2 2" xfId="25708" xr:uid="{6A4DB5C9-8466-4547-A8C1-37A9FB949B91}"/>
    <cellStyle name="Input 3 2 3 8 2 3" xfId="42292" xr:uid="{19CAA220-47F4-4BE2-9380-F7CD4E7EF10D}"/>
    <cellStyle name="Input 3 2 3 8 3" xfId="10049" xr:uid="{9B8C2F83-1237-4E14-BC7F-A7C0198B6259}"/>
    <cellStyle name="Input 3 2 3 8 3 2" xfId="19038" xr:uid="{D7533B44-33C8-458E-A6E0-1F230457CB56}"/>
    <cellStyle name="Input 3 2 3 8 3 2 2" xfId="23077" xr:uid="{0FC2D4E8-7128-4230-99BD-FD1E19D4AC1F}"/>
    <cellStyle name="Input 3 2 3 8 3 3" xfId="43871" xr:uid="{D2A23D9F-CCCF-491B-9F32-6B066B452A4C}"/>
    <cellStyle name="Input 3 2 3 8 4" xfId="13815" xr:uid="{2389CEDE-D5F5-477A-86B9-3EF297473ED5}"/>
    <cellStyle name="Input 3 2 3 8 4 2" xfId="27361" xr:uid="{5C2AD19C-FFE7-4A40-B66F-E61BC8615D98}"/>
    <cellStyle name="Input 3 2 3 8 5" xfId="29294" xr:uid="{B107FE75-A3BB-4BC1-B38E-F81E254F20E8}"/>
    <cellStyle name="Input 3 2 3 9" xfId="6733" xr:uid="{EFE56C4A-E6A7-4ADC-B911-556674C9A710}"/>
    <cellStyle name="Input 3 2 3 9 2" xfId="11933" xr:uid="{F58197F1-5F6D-42DB-8BDE-7462179FDEB0}"/>
    <cellStyle name="Input 3 2 3 9 2 2" xfId="20922" xr:uid="{CFB001D5-9A67-4EC0-B417-DE74EAC05B1A}"/>
    <cellStyle name="Input 3 2 3 9 2 2 2" xfId="40984" xr:uid="{DFB58B17-B252-44A2-9508-F34A684A383B}"/>
    <cellStyle name="Input 3 2 3 9 2 3" xfId="24298" xr:uid="{7492A799-34D4-4D02-9AD1-88F72DEA3BF5}"/>
    <cellStyle name="Input 3 2 3 9 3" xfId="15722" xr:uid="{8B2FB2BD-377A-4958-8F9B-416811EED936}"/>
    <cellStyle name="Input 3 2 3 9 3 2" xfId="23346" xr:uid="{F1A8385A-5BFA-4C1B-A9AA-DB76241EB56C}"/>
    <cellStyle name="Input 3 2 3 9 4" xfId="38633" xr:uid="{51D5BB9E-8A22-4FB4-9DBE-1842F4F06AA6}"/>
    <cellStyle name="Input 3 2 4" xfId="529" xr:uid="{274DC36F-D381-4BAD-AAE2-3AC28FD66DF4}"/>
    <cellStyle name="Input 3 2 4 10" xfId="49057" xr:uid="{CE245774-8C81-4E59-87D9-E4ADCF432116}"/>
    <cellStyle name="Input 3 2 4 2" xfId="878" xr:uid="{80974A84-F496-4C17-ACDF-F06E4B963872}"/>
    <cellStyle name="Input 3 2 4 2 2" xfId="5247" xr:uid="{9343E58C-8436-409E-A0E1-BCEA60F82071}"/>
    <cellStyle name="Input 3 2 4 2 2 2" xfId="7833" xr:uid="{44388200-A843-4B57-90FB-AD0BA455C29C}"/>
    <cellStyle name="Input 3 2 4 2 2 2 2" xfId="16822" xr:uid="{C367FC3A-07B4-45ED-9F86-B9D23B6FAD95}"/>
    <cellStyle name="Input 3 2 4 2 2 2 2 2" xfId="29000" xr:uid="{9851B12C-C65A-4BCC-B1CE-683227093E44}"/>
    <cellStyle name="Input 3 2 4 2 2 2 3" xfId="27905" xr:uid="{267299AC-E378-4E68-8D21-A6CE28EE6F0A}"/>
    <cellStyle name="Input 3 2 4 2 2 3" xfId="10470" xr:uid="{6CFF9ECB-2FFF-45E4-9DF7-E48E7ACDCD63}"/>
    <cellStyle name="Input 3 2 4 2 2 3 2" xfId="19459" xr:uid="{03C49957-3925-4A32-A50D-E50980ABBDCF}"/>
    <cellStyle name="Input 3 2 4 2 2 3 2 2" xfId="36539" xr:uid="{7307B01C-CBE1-4BCE-84DD-AD0EFA59D6B6}"/>
    <cellStyle name="Input 3 2 4 2 2 3 3" xfId="23062" xr:uid="{4F3376D8-BDB6-4562-B190-5D2623B66562}"/>
    <cellStyle name="Input 3 2 4 2 2 4" xfId="14236" xr:uid="{D0A099A3-197D-49BA-9C18-4A91C79B8952}"/>
    <cellStyle name="Input 3 2 4 2 2 4 2" xfId="30564" xr:uid="{481EC6BD-9DFA-4C04-84E4-7E7BE584A0E2}"/>
    <cellStyle name="Input 3 2 4 2 2 5" xfId="30209" xr:uid="{7B4F5F67-8D11-41D0-8FA4-6A65F911667B}"/>
    <cellStyle name="Input 3 2 4 2 3" xfId="3315" xr:uid="{2CC341D1-A6CC-4616-91ED-2BEADAE86D02}"/>
    <cellStyle name="Input 3 2 4 2 3 2" xfId="23104" xr:uid="{AE7642D9-B08B-427E-B8E1-A93522FA5E57}"/>
    <cellStyle name="Input 3 2 4 2 4" xfId="37008" xr:uid="{A2B285E1-3D2C-450A-AE5E-7D8AA6ACB060}"/>
    <cellStyle name="Input 3 2 4 2 5" xfId="55839" xr:uid="{01C1B5AB-9752-4807-8ABC-99D20BB0C40C}"/>
    <cellStyle name="Input 3 2 4 3" xfId="1223" xr:uid="{E2BA9139-680C-4049-B8EB-B9887E3CE8B6}"/>
    <cellStyle name="Input 3 2 4 3 2" xfId="5568" xr:uid="{30A6B80A-C78C-4067-9DD5-C6161597FB6E}"/>
    <cellStyle name="Input 3 2 4 3 2 2" xfId="8154" xr:uid="{6DB0650D-B183-4C04-B5E5-BBC13244502D}"/>
    <cellStyle name="Input 3 2 4 3 2 2 2" xfId="17143" xr:uid="{BCF1FD60-E817-4FE7-9669-BC254F212610}"/>
    <cellStyle name="Input 3 2 4 3 2 2 2 2" xfId="33968" xr:uid="{D04FACDC-7FC6-4AF4-BB8B-CF26AE121917}"/>
    <cellStyle name="Input 3 2 4 3 2 2 3" xfId="32811" xr:uid="{579BCEB0-1877-4DE4-8A5E-75B6561C18F6}"/>
    <cellStyle name="Input 3 2 4 3 2 3" xfId="10791" xr:uid="{5C0AC466-B9B1-43C7-A54C-CDBD7C8FEA66}"/>
    <cellStyle name="Input 3 2 4 3 2 3 2" xfId="19780" xr:uid="{5B4C9F39-BDA3-4610-9048-88417AD557B3}"/>
    <cellStyle name="Input 3 2 4 3 2 3 2 2" xfId="35380" xr:uid="{D1461D94-49F6-4B5A-9F83-B33C1C291C1B}"/>
    <cellStyle name="Input 3 2 4 3 2 3 3" xfId="27649" xr:uid="{1B26E290-0F58-4297-BD6E-6D62F56C0547}"/>
    <cellStyle name="Input 3 2 4 3 2 4" xfId="14557" xr:uid="{779CB082-A199-4B05-A61A-90EEAE932941}"/>
    <cellStyle name="Input 3 2 4 3 2 4 2" xfId="39938" xr:uid="{EB0EBEF4-D955-4C25-87B9-0B225D735142}"/>
    <cellStyle name="Input 3 2 4 3 2 5" xfId="32889" xr:uid="{65C86CF4-CB1F-432A-BE84-BF2A57896617}"/>
    <cellStyle name="Input 3 2 4 3 3" xfId="3660" xr:uid="{DA583874-E36A-4D60-9408-EA9FF6A7EE6C}"/>
    <cellStyle name="Input 3 2 4 3 3 2" xfId="35810" xr:uid="{210F7120-65C0-413C-90F0-50BE47E6F762}"/>
    <cellStyle name="Input 3 2 4 3 4" xfId="24313" xr:uid="{84855E15-B7D6-4DE3-8FBD-301E15BDC495}"/>
    <cellStyle name="Input 3 2 4 4" xfId="1567" xr:uid="{422AC2A6-B118-413A-AFC8-43332C0F64EC}"/>
    <cellStyle name="Input 3 2 4 4 2" xfId="5912" xr:uid="{C594483F-AE50-4B07-AF98-3FA15CA64AFB}"/>
    <cellStyle name="Input 3 2 4 4 2 2" xfId="8498" xr:uid="{FDEF3155-2BCF-4BE8-8E2E-1DF2BA2DCBC9}"/>
    <cellStyle name="Input 3 2 4 4 2 2 2" xfId="17487" xr:uid="{2EAB9C8C-25E6-4774-A417-1F1AAB22F06F}"/>
    <cellStyle name="Input 3 2 4 4 2 2 2 2" xfId="33231" xr:uid="{5459A611-6E75-4780-A9B3-F63EE3AC1C2B}"/>
    <cellStyle name="Input 3 2 4 4 2 2 3" xfId="34001" xr:uid="{310BB625-8CB7-45DF-A2E2-205EA82E74D8}"/>
    <cellStyle name="Input 3 2 4 4 2 3" xfId="11135" xr:uid="{5027290D-57DE-46F9-9278-F1DC78D5627A}"/>
    <cellStyle name="Input 3 2 4 4 2 3 2" xfId="20124" xr:uid="{FD653977-94EF-4852-BD15-9959C1D6BFBF}"/>
    <cellStyle name="Input 3 2 4 4 2 3 2 2" xfId="36743" xr:uid="{67C15113-CFDA-4B3B-A0EC-C6B0C8E986BF}"/>
    <cellStyle name="Input 3 2 4 4 2 3 3" xfId="27519" xr:uid="{F35E9DA1-7A0B-4B72-9004-A5D8360459CC}"/>
    <cellStyle name="Input 3 2 4 4 2 4" xfId="14901" xr:uid="{A90224B6-9686-406D-8096-D97B10F5308C}"/>
    <cellStyle name="Input 3 2 4 4 2 4 2" xfId="38454" xr:uid="{C0F39566-62A0-48CD-814E-B1F7459555C4}"/>
    <cellStyle name="Input 3 2 4 4 2 5" xfId="42576" xr:uid="{0B0E6C8D-F04D-469A-B94C-7D6F032D6A48}"/>
    <cellStyle name="Input 3 2 4 4 3" xfId="4004" xr:uid="{54AE4C0C-1D04-470C-B876-4C039F66D49F}"/>
    <cellStyle name="Input 3 2 4 4 3 2" xfId="32669" xr:uid="{183E46DF-0A1F-44BF-A34B-FE1600DC7F59}"/>
    <cellStyle name="Input 3 2 4 4 4" xfId="40288" xr:uid="{E28FCEED-2B6C-422B-92A2-C31BC05C8F7A}"/>
    <cellStyle name="Input 3 2 4 5" xfId="1879" xr:uid="{3EC155E9-7DD4-4EB0-A0D0-07DB06930144}"/>
    <cellStyle name="Input 3 2 4 5 2" xfId="6195" xr:uid="{033E61CA-11AF-4C39-9E0D-739126CE1536}"/>
    <cellStyle name="Input 3 2 4 5 2 2" xfId="8781" xr:uid="{755AE17A-79BD-4A74-909F-845DA8ADF209}"/>
    <cellStyle name="Input 3 2 4 5 2 2 2" xfId="17770" xr:uid="{0EB005F8-4616-40ED-941A-676F11948B1B}"/>
    <cellStyle name="Input 3 2 4 5 2 2 2 2" xfId="41255" xr:uid="{F069AF4C-79DB-462A-9860-3DACD14A0620}"/>
    <cellStyle name="Input 3 2 4 5 2 2 3" xfId="23154" xr:uid="{F36D51CE-494C-4569-928B-6BFD7FF2F3AE}"/>
    <cellStyle name="Input 3 2 4 5 2 3" xfId="11418" xr:uid="{30139F9C-1BB4-4A1B-9614-CB188CD7DFEF}"/>
    <cellStyle name="Input 3 2 4 5 2 3 2" xfId="20407" xr:uid="{5B3B760E-4421-4FF9-9158-9E7D0B1D2B09}"/>
    <cellStyle name="Input 3 2 4 5 2 3 2 2" xfId="39914" xr:uid="{966B831A-140D-484A-A314-D332128AA603}"/>
    <cellStyle name="Input 3 2 4 5 2 3 3" xfId="34365" xr:uid="{63ED1CD3-F072-48AB-B734-E157F3C6FD10}"/>
    <cellStyle name="Input 3 2 4 5 2 4" xfId="15184" xr:uid="{7EBE04E4-F8CF-47CB-B8D9-B9291FB97808}"/>
    <cellStyle name="Input 3 2 4 5 2 4 2" xfId="43415" xr:uid="{EFA2EEDF-3559-493F-B664-C0B4DAF601B0}"/>
    <cellStyle name="Input 3 2 4 5 2 5" xfId="29920" xr:uid="{1CDE9C56-6692-4FD3-A37C-98B6975212D6}"/>
    <cellStyle name="Input 3 2 4 5 3" xfId="4316" xr:uid="{243F9B32-0699-46B1-BEE2-9DB23F6AA858}"/>
    <cellStyle name="Input 3 2 4 5 3 2" xfId="23224" xr:uid="{37A52B76-FD70-4056-A697-29A8338A8732}"/>
    <cellStyle name="Input 3 2 4 5 4" xfId="43038" xr:uid="{8064566B-1042-4172-BDBB-42C528E7B1ED}"/>
    <cellStyle name="Input 3 2 4 6" xfId="2186" xr:uid="{5B21284D-DDAD-4712-A789-BC28BA4EFD9E}"/>
    <cellStyle name="Input 3 2 4 6 2" xfId="6487" xr:uid="{C5ECF5FD-AAF7-47D3-8C90-996FB10401AE}"/>
    <cellStyle name="Input 3 2 4 6 2 2" xfId="9073" xr:uid="{2BB9C410-CC89-41B5-8EB7-3AA5D256B185}"/>
    <cellStyle name="Input 3 2 4 6 2 2 2" xfId="18062" xr:uid="{A6BEF223-EA61-4E35-AE72-52E0C7F5351D}"/>
    <cellStyle name="Input 3 2 4 6 2 2 2 2" xfId="25157" xr:uid="{DB94FBDB-879D-4A11-AFF2-32CCE83141C7}"/>
    <cellStyle name="Input 3 2 4 6 2 2 3" xfId="22280" xr:uid="{5895D6A8-2E9C-4196-B1B3-9748DBBD6A4C}"/>
    <cellStyle name="Input 3 2 4 6 2 3" xfId="11710" xr:uid="{987F591B-30BA-4372-951C-C60D9C08580C}"/>
    <cellStyle name="Input 3 2 4 6 2 3 2" xfId="20699" xr:uid="{DA8016EF-05F0-4E48-84C2-5F25BFE3FDA3}"/>
    <cellStyle name="Input 3 2 4 6 2 3 2 2" xfId="34596" xr:uid="{8021496E-E28E-4512-B33A-BFB134D9D784}"/>
    <cellStyle name="Input 3 2 4 6 2 3 3" xfId="39999" xr:uid="{F8460588-46CE-4ABF-BFBA-1A2331B2FC36}"/>
    <cellStyle name="Input 3 2 4 6 2 4" xfId="15476" xr:uid="{6A546BEA-AA83-4636-8E09-5495CDC0D21F}"/>
    <cellStyle name="Input 3 2 4 6 2 4 2" xfId="42213" xr:uid="{2A68B45D-A640-44EF-ABA6-358481925EA7}"/>
    <cellStyle name="Input 3 2 4 6 2 5" xfId="39198" xr:uid="{B1F8C696-945B-4826-9DB0-5B456D14577B}"/>
    <cellStyle name="Input 3 2 4 6 3" xfId="4623" xr:uid="{C1ED2B7F-46BE-496C-9BFE-DB4488E45CA8}"/>
    <cellStyle name="Input 3 2 4 6 3 2" xfId="34247" xr:uid="{86B2ED6B-A2CA-4588-AB57-93F43E4FCCF0}"/>
    <cellStyle name="Input 3 2 4 6 4" xfId="38644" xr:uid="{02284ED1-4C12-4C61-8092-101D42ABDC94}"/>
    <cellStyle name="Input 3 2 4 7" xfId="4923" xr:uid="{A1329287-4F79-40B5-82D9-5A2DC9E44CC2}"/>
    <cellStyle name="Input 3 2 4 7 2" xfId="7509" xr:uid="{7950EDCC-1BC0-462E-BA62-81D396BDF43A}"/>
    <cellStyle name="Input 3 2 4 7 2 2" xfId="16498" xr:uid="{03C9628F-0BB9-4063-9DB1-332101146A6F}"/>
    <cellStyle name="Input 3 2 4 7 2 2 2" xfId="25449" xr:uid="{FFE963E9-48EC-4F33-B662-E036663F2003}"/>
    <cellStyle name="Input 3 2 4 7 2 3" xfId="35715" xr:uid="{05AAC8BB-48A8-4534-962B-259938B44B6C}"/>
    <cellStyle name="Input 3 2 4 7 3" xfId="10146" xr:uid="{F8F6D9F9-186B-4E62-A45E-FABD70E68C8D}"/>
    <cellStyle name="Input 3 2 4 7 3 2" xfId="19135" xr:uid="{F55F5FA7-9CCC-41C4-8471-24C8106F7E09}"/>
    <cellStyle name="Input 3 2 4 7 3 2 2" xfId="38180" xr:uid="{E6E30DB9-3D63-452E-ABBF-FF9D3F94968C}"/>
    <cellStyle name="Input 3 2 4 7 3 3" xfId="23015" xr:uid="{631EBBC7-31F6-4AAD-B629-6A7BD7236888}"/>
    <cellStyle name="Input 3 2 4 7 4" xfId="13912" xr:uid="{2EA86324-BCBC-4312-A247-2E70F718EC22}"/>
    <cellStyle name="Input 3 2 4 7 4 2" xfId="33627" xr:uid="{EBDEDA23-A990-4A7C-9ACE-D8F172059A56}"/>
    <cellStyle name="Input 3 2 4 7 5" xfId="24762" xr:uid="{EBB53EC1-484E-453E-8B03-C9166A858E61}"/>
    <cellStyle name="Input 3 2 4 8" xfId="2535" xr:uid="{F2231A5D-AA2D-429F-A1BC-BDFCB62AE9B4}"/>
    <cellStyle name="Input 3 2 4 8 2" xfId="38057" xr:uid="{85927578-1986-42FA-BC57-E03E4C2D6EBE}"/>
    <cellStyle name="Input 3 2 4 9" xfId="41500" xr:uid="{A0BA902B-373E-4E22-BAE3-C92781939988}"/>
    <cellStyle name="Input 3 2 5" xfId="298" xr:uid="{753715E2-EE14-44C9-B50F-B51C3C133A2C}"/>
    <cellStyle name="Input 3 2 5 2" xfId="4701" xr:uid="{7657F98F-571D-474D-BFD3-A433603473FC}"/>
    <cellStyle name="Input 3 2 5 2 2" xfId="7287" xr:uid="{C0F58622-DBA1-40A0-A27A-73ABE11B68AE}"/>
    <cellStyle name="Input 3 2 5 2 2 2" xfId="16276" xr:uid="{37437212-8F07-4348-A309-0FBC1CE46996}"/>
    <cellStyle name="Input 3 2 5 2 2 2 2" xfId="29191" xr:uid="{DA6B1590-A282-4F30-B3DF-AFD5264D3369}"/>
    <cellStyle name="Input 3 2 5 2 2 3" xfId="39586" xr:uid="{9A485C35-FE09-472A-8F3B-5291E4EB9606}"/>
    <cellStyle name="Input 3 2 5 2 3" xfId="9924" xr:uid="{2217563C-7D8E-4D49-B013-D368890080E7}"/>
    <cellStyle name="Input 3 2 5 2 3 2" xfId="18913" xr:uid="{9CAA22AA-C3FB-4186-86D4-FCBA8C98DE99}"/>
    <cellStyle name="Input 3 2 5 2 3 2 2" xfId="36683" xr:uid="{F342E1AA-A525-4B11-A946-D9F4E771861A}"/>
    <cellStyle name="Input 3 2 5 2 3 3" xfId="32079" xr:uid="{588B048C-DAAF-4E89-A46C-41D8906F39C0}"/>
    <cellStyle name="Input 3 2 5 2 4" xfId="13690" xr:uid="{1B4E1C53-8A86-45A1-AA17-AA5B67C91279}"/>
    <cellStyle name="Input 3 2 5 2 4 2" xfId="39521" xr:uid="{A5C5DCE0-61FA-4BF4-AAE3-7AA33E52C7F5}"/>
    <cellStyle name="Input 3 2 5 2 5" xfId="31792" xr:uid="{3612F803-EA57-42ED-9661-50E10092BDE1}"/>
    <cellStyle name="Input 3 2 5 2 6" xfId="58185" xr:uid="{DCE062E1-9CB5-4F45-8377-44B42D64957F}"/>
    <cellStyle name="Input 3 2 5 3" xfId="2766" xr:uid="{81D5E37D-18F7-4A2D-AFA2-29C9589FF3E5}"/>
    <cellStyle name="Input 3 2 5 3 2" xfId="35644" xr:uid="{9FD89632-90A9-46A2-9F08-F55B9C745E02}"/>
    <cellStyle name="Input 3 2 5 4" xfId="22677" xr:uid="{930EC552-FD43-4579-BEC1-7D67AF585CDB}"/>
    <cellStyle name="Input 3 2 5 5" xfId="51403" xr:uid="{DEFC548A-1DB7-418E-BD12-F291DFF885F7}"/>
    <cellStyle name="Input 3 2 6" xfId="647" xr:uid="{E25D8516-22F6-472D-B11B-39744E2B5072}"/>
    <cellStyle name="Input 3 2 6 2" xfId="5025" xr:uid="{5859EC1E-DFB6-4141-A4D7-949F1682E284}"/>
    <cellStyle name="Input 3 2 6 2 2" xfId="7611" xr:uid="{24BC0383-6BAA-490A-8EDC-BE508C0EB484}"/>
    <cellStyle name="Input 3 2 6 2 2 2" xfId="16600" xr:uid="{49E1A3AD-E9FD-4E46-94C7-7749C02BA221}"/>
    <cellStyle name="Input 3 2 6 2 2 2 2" xfId="23888" xr:uid="{BEC675C1-CAEF-4EAD-A282-413928BA88AE}"/>
    <cellStyle name="Input 3 2 6 2 2 3" xfId="38573" xr:uid="{A399A432-61E0-49EF-B201-9C99C40BA34A}"/>
    <cellStyle name="Input 3 2 6 2 3" xfId="10248" xr:uid="{1C58E125-253C-486E-9B8D-5419CEF2BE5A}"/>
    <cellStyle name="Input 3 2 6 2 3 2" xfId="19237" xr:uid="{C11FA7AC-EAEF-4C5E-B30F-BE6664C421CA}"/>
    <cellStyle name="Input 3 2 6 2 3 2 2" xfId="39033" xr:uid="{D4388A69-8F9B-4596-8E12-F500632114BD}"/>
    <cellStyle name="Input 3 2 6 2 3 3" xfId="39959" xr:uid="{F9C1BD97-45D1-4485-AC96-348DCC1B3875}"/>
    <cellStyle name="Input 3 2 6 2 4" xfId="14014" xr:uid="{63E2622C-033B-4D58-A05A-DBB16D3D43EB}"/>
    <cellStyle name="Input 3 2 6 2 4 2" xfId="26863" xr:uid="{93CBEB11-EBEF-42D6-8079-77AE41CD18DC}"/>
    <cellStyle name="Input 3 2 6 2 5" xfId="22474" xr:uid="{4F091226-9B87-4681-8CA4-D3FB434381CA}"/>
    <cellStyle name="Input 3 2 6 2 6" xfId="54008" xr:uid="{DD53A4BD-874C-4220-8405-5429EDAB4A02}"/>
    <cellStyle name="Input 3 2 6 3" xfId="3084" xr:uid="{7D22C5D3-A740-4D91-94C6-CC896CBCD20D}"/>
    <cellStyle name="Input 3 2 6 3 2" xfId="22632" xr:uid="{F9ABE7A7-BC33-4E69-9892-A1B800E0B23E}"/>
    <cellStyle name="Input 3 2 6 4" xfId="25017" xr:uid="{221B55CA-01DA-4C35-82FF-6C2B2923C898}"/>
    <cellStyle name="Input 3 2 6 5" xfId="47340" xr:uid="{DC393B61-E175-45FD-828C-D25BA046FEE7}"/>
    <cellStyle name="Input 3 2 7" xfId="992" xr:uid="{AB5FA37D-646C-4A38-8AB4-786D5C42CAC2}"/>
    <cellStyle name="Input 3 2 7 2" xfId="5346" xr:uid="{480B8D59-7737-4AEF-8E58-3504E5327677}"/>
    <cellStyle name="Input 3 2 7 2 2" xfId="7932" xr:uid="{CBC72DE2-AE73-4519-84C8-37BCAB5A53DC}"/>
    <cellStyle name="Input 3 2 7 2 2 2" xfId="16921" xr:uid="{68ADA921-B84A-4D8D-AB3B-CE4A5C8375BE}"/>
    <cellStyle name="Input 3 2 7 2 2 2 2" xfId="41888" xr:uid="{4D33D47C-35C3-4970-918E-4F628AAE1857}"/>
    <cellStyle name="Input 3 2 7 2 2 3" xfId="42659" xr:uid="{59738B07-B366-41BA-A752-82CFEB36F306}"/>
    <cellStyle name="Input 3 2 7 2 3" xfId="10569" xr:uid="{8D15D54D-9CD3-434C-88A1-94B261EB7957}"/>
    <cellStyle name="Input 3 2 7 2 3 2" xfId="19558" xr:uid="{BD75539B-2EFE-4FE8-8004-48FFF9F75F41}"/>
    <cellStyle name="Input 3 2 7 2 3 2 2" xfId="26858" xr:uid="{734CCF1E-FCD4-48A0-83B9-58646BF87F48}"/>
    <cellStyle name="Input 3 2 7 2 3 3" xfId="40259" xr:uid="{A2829068-8F0D-4ABA-824C-AE1E4197D29C}"/>
    <cellStyle name="Input 3 2 7 2 4" xfId="14335" xr:uid="{1EF2021B-CBB0-44D0-9DED-146EAB628D12}"/>
    <cellStyle name="Input 3 2 7 2 4 2" xfId="29351" xr:uid="{BBCC602C-1867-4AD2-AB01-B41F3504FA19}"/>
    <cellStyle name="Input 3 2 7 2 5" xfId="28845" xr:uid="{45CD067F-7A3B-4A9C-A163-5CC44D5886AA}"/>
    <cellStyle name="Input 3 2 7 3" xfId="3429" xr:uid="{FD8823A7-9F49-4D3E-A3A2-A3D8F5F8B1D7}"/>
    <cellStyle name="Input 3 2 7 3 2" xfId="30158" xr:uid="{2BB9B417-79D4-4F7A-B818-C63482E88761}"/>
    <cellStyle name="Input 3 2 7 4" xfId="30078" xr:uid="{892D0AEA-70C6-46DA-B13C-7B509DEE5C4E}"/>
    <cellStyle name="Input 3 2 7 5" xfId="52649" xr:uid="{2935724A-DAE0-48B2-81D5-AC250A11C094}"/>
    <cellStyle name="Input 3 2 8" xfId="1336" xr:uid="{2AE4BEC5-1C9E-4863-9293-86A6C1F1597A}"/>
    <cellStyle name="Input 3 2 8 2" xfId="5681" xr:uid="{B9A4973C-FF0A-43F7-9891-EEBC35A4FF00}"/>
    <cellStyle name="Input 3 2 8 2 2" xfId="8267" xr:uid="{E24FA906-334F-4199-8094-A4ADAF5F0906}"/>
    <cellStyle name="Input 3 2 8 2 2 2" xfId="17256" xr:uid="{83FA36F2-F11C-4884-8878-A5C5B49E1C4C}"/>
    <cellStyle name="Input 3 2 8 2 2 2 2" xfId="42052" xr:uid="{45CDBDF8-7D84-4D6C-B1E5-18B69E1D53C5}"/>
    <cellStyle name="Input 3 2 8 2 2 3" xfId="26813" xr:uid="{520260B6-F4EE-4C5C-8554-1B5FA804930E}"/>
    <cellStyle name="Input 3 2 8 2 3" xfId="10904" xr:uid="{DA9BA04A-5A51-4AB8-B951-B86CFCE58468}"/>
    <cellStyle name="Input 3 2 8 2 3 2" xfId="19893" xr:uid="{9AB959A2-5EBF-48E8-B24D-B6B0099148B7}"/>
    <cellStyle name="Input 3 2 8 2 3 2 2" xfId="24771" xr:uid="{C05998A5-2E69-432E-B449-DB8E9C9F5061}"/>
    <cellStyle name="Input 3 2 8 2 3 3" xfId="44034" xr:uid="{F18FAFAD-05D4-4EB6-BAD1-77776AD44A0A}"/>
    <cellStyle name="Input 3 2 8 2 4" xfId="14670" xr:uid="{2D213DE9-52AD-4F3C-9B8C-0846C740EB82}"/>
    <cellStyle name="Input 3 2 8 2 4 2" xfId="32163" xr:uid="{9E11BEE0-03D1-4F43-A170-2B5FB08526C1}"/>
    <cellStyle name="Input 3 2 8 2 5" xfId="37028" xr:uid="{1284BFF4-BCA8-40FC-94A1-DB3C66EABA4B}"/>
    <cellStyle name="Input 3 2 8 3" xfId="3773" xr:uid="{E4831CF9-49D1-46E6-A78B-8385C9BB385F}"/>
    <cellStyle name="Input 3 2 8 3 2" xfId="30442" xr:uid="{B4D2B141-00B3-408E-833F-361295BAC947}"/>
    <cellStyle name="Input 3 2 8 4" xfId="23043" xr:uid="{FE6EC651-EA1D-4726-9384-90AF49666FD0}"/>
    <cellStyle name="Input 3 2 9" xfId="1808" xr:uid="{FA876D11-BB8C-4E17-B013-B8FB1D283F80}"/>
    <cellStyle name="Input 3 2 9 2" xfId="6125" xr:uid="{8A1C7A75-6C3F-4EA4-9081-DC27DF1D4C74}"/>
    <cellStyle name="Input 3 2 9 2 2" xfId="8711" xr:uid="{1360B721-9681-4A74-AA40-6499722F37B9}"/>
    <cellStyle name="Input 3 2 9 2 2 2" xfId="17700" xr:uid="{34226A14-A0BE-41DE-9093-90D461A51F1B}"/>
    <cellStyle name="Input 3 2 9 2 2 2 2" xfId="22676" xr:uid="{274A4B48-CB6F-43B6-9689-BC856C8BFAF0}"/>
    <cellStyle name="Input 3 2 9 2 2 3" xfId="38082" xr:uid="{668E2F0C-A9E1-43AC-ABCB-BAA53C5B9A65}"/>
    <cellStyle name="Input 3 2 9 2 3" xfId="11348" xr:uid="{1ED36A7F-8F2C-44D3-B6E0-B31AD0494B57}"/>
    <cellStyle name="Input 3 2 9 2 3 2" xfId="20337" xr:uid="{EF588AF4-8E84-4200-9930-CC0EEA6FFAB2}"/>
    <cellStyle name="Input 3 2 9 2 3 2 2" xfId="31504" xr:uid="{7AB4D4FD-9311-4854-A143-C0AC946E8FC1}"/>
    <cellStyle name="Input 3 2 9 2 3 3" xfId="34458" xr:uid="{29C87E64-98C0-4C0B-98B0-317D458457F6}"/>
    <cellStyle name="Input 3 2 9 2 4" xfId="15114" xr:uid="{13C07649-BCDE-40D5-8978-A7D970734EB9}"/>
    <cellStyle name="Input 3 2 9 2 4 2" xfId="36869" xr:uid="{97FA1C6B-1C15-4C27-A872-DEDF8755858A}"/>
    <cellStyle name="Input 3 2 9 2 5" xfId="38570" xr:uid="{F08D76D9-D222-4072-BA77-9093C08B83D8}"/>
    <cellStyle name="Input 3 2 9 3" xfId="4245" xr:uid="{020958AB-ADC6-4E53-86CC-53ABB670B102}"/>
    <cellStyle name="Input 3 2 9 3 2" xfId="33850" xr:uid="{E017CD5F-C817-4249-BE4A-8D9C9AACEDC5}"/>
    <cellStyle name="Input 3 2 9 4" xfId="29397" xr:uid="{69679971-F8CA-4716-B1AA-4911BEB50BC3}"/>
    <cellStyle name="Input 3 20" xfId="27538" xr:uid="{D426D8C3-55CF-42BB-BECB-9BFB982C6C33}"/>
    <cellStyle name="Input 3 20 2" xfId="45004" xr:uid="{50861973-4576-4887-BC9D-A91DAF0BA00B}"/>
    <cellStyle name="Input 3 20 2 2" xfId="57331" xr:uid="{1DEA93AA-658B-4D23-AD98-0B5A0D39F93F}"/>
    <cellStyle name="Input 3 20 2 3" xfId="50549" xr:uid="{5DA06318-D466-4AB2-8DFB-51D04447F8C5}"/>
    <cellStyle name="Input 3 20 3" xfId="52151" xr:uid="{86D629B2-F096-4C17-BE9F-BB0964F7C46B}"/>
    <cellStyle name="Input 3 20 3 2" xfId="58932" xr:uid="{AC959E57-703F-4610-9E9A-C8D41C6E80F5}"/>
    <cellStyle name="Input 3 20 4" xfId="49002" xr:uid="{7EE21EF1-F370-4F46-9D33-7D2AEF6E6BB6}"/>
    <cellStyle name="Input 3 20 4 2" xfId="55785" xr:uid="{220CFB25-0A25-4E3A-90B4-9C4FC9DCFDE6}"/>
    <cellStyle name="Input 3 20 5" xfId="48666" xr:uid="{DF349830-EFF6-4B29-9B2F-D8599BC7F32D}"/>
    <cellStyle name="Input 3 20 5 2" xfId="55455" xr:uid="{10F7689B-E816-4593-BEB9-AA999CC31252}"/>
    <cellStyle name="Input 3 20 6" xfId="53741" xr:uid="{5D57EB79-C9CB-478C-96E1-702F5B21A639}"/>
    <cellStyle name="Input 3 20 7" xfId="47052" xr:uid="{9AD512C1-5EA3-4121-8B6C-BCE7893D6140}"/>
    <cellStyle name="Input 3 21" xfId="45036" xr:uid="{E33EF5D0-FAE1-414E-A6EB-7EFB3B30ED5C}"/>
    <cellStyle name="Input 3 21 2" xfId="50580" xr:uid="{6C3506F8-DECD-41A8-BA4A-22389DDD8537}"/>
    <cellStyle name="Input 3 21 2 2" xfId="57362" xr:uid="{CA4E3C42-1D34-4EDE-818D-26BA6F49A810}"/>
    <cellStyle name="Input 3 21 3" xfId="52394" xr:uid="{531E5A89-8D27-4EAC-A73A-7805356BFF4A}"/>
    <cellStyle name="Input 3 21 3 2" xfId="59175" xr:uid="{24983AAA-2C90-4455-8B38-3E8A55605DA1}"/>
    <cellStyle name="Input 3 21 4" xfId="48697" xr:uid="{DEE90B85-17D0-428F-A2E1-D3AB17E43048}"/>
    <cellStyle name="Input 3 21 4 2" xfId="55486" xr:uid="{24B0AD3C-04C5-425A-B89D-90257323133B}"/>
    <cellStyle name="Input 3 21 5" xfId="53772" xr:uid="{719CF29B-E0D9-45AF-9031-6A922F0B971F}"/>
    <cellStyle name="Input 3 21 6" xfId="47083" xr:uid="{945C7B48-9E9F-44D0-AA0D-03CD3647A7E0}"/>
    <cellStyle name="Input 3 22" xfId="45087" xr:uid="{3E221A5A-7157-48E6-906F-B1EBB0BD5ACE}"/>
    <cellStyle name="Input 3 22 2" xfId="50618" xr:uid="{F9BD288C-A9BE-4CF6-AD8A-C30D89BF2D21}"/>
    <cellStyle name="Input 3 22 2 2" xfId="57400" xr:uid="{0CF46763-009A-4FF4-8E8C-EEB0E8E076C9}"/>
    <cellStyle name="Input 3 22 3" xfId="52432" xr:uid="{74204923-988C-4EFE-9B72-7BA21EEC0C56}"/>
    <cellStyle name="Input 3 22 3 2" xfId="59213" xr:uid="{9B5A8539-2F2A-4B0F-932E-1D0B1435C5AE}"/>
    <cellStyle name="Input 3 22 4" xfId="48735" xr:uid="{EF7D2719-4CE9-4C9B-A254-F4505962B9CF}"/>
    <cellStyle name="Input 3 22 4 2" xfId="55524" xr:uid="{286722F2-67FA-4AF6-AF86-1C9E054E17E0}"/>
    <cellStyle name="Input 3 22 5" xfId="53810" xr:uid="{75812F09-2979-4756-88E7-10D49729DC3E}"/>
    <cellStyle name="Input 3 22 6" xfId="47121" xr:uid="{EBBCB892-672D-4ADB-A655-68DD29750C2F}"/>
    <cellStyle name="Input 3 23" xfId="45091" xr:uid="{FF127F2A-1E80-4E8A-9B69-3B04823D3391}"/>
    <cellStyle name="Input 3 23 2" xfId="50598" xr:uid="{2E89EFD3-55FE-4D83-B838-B7AD3C547375}"/>
    <cellStyle name="Input 3 23 2 2" xfId="57380" xr:uid="{E0E11C93-0F30-474C-B49F-866147EF7EA4}"/>
    <cellStyle name="Input 3 23 3" xfId="52412" xr:uid="{4F4E659C-70D5-4FED-8A23-A9F3B85BDDC6}"/>
    <cellStyle name="Input 3 23 3 2" xfId="59193" xr:uid="{915FB467-59C1-446B-8193-CEF014A42B96}"/>
    <cellStyle name="Input 3 23 4" xfId="48715" xr:uid="{46F148AC-EC55-4977-9701-19C4E42831BC}"/>
    <cellStyle name="Input 3 23 4 2" xfId="55504" xr:uid="{BAA48D10-DCDF-4745-BA95-571539015CF6}"/>
    <cellStyle name="Input 3 23 5" xfId="53790" xr:uid="{05DBB787-D5FB-4384-B67C-D9C0015E4B8B}"/>
    <cellStyle name="Input 3 23 6" xfId="47101" xr:uid="{85266CB8-59D5-42AA-9254-083C3BE2E45C}"/>
    <cellStyle name="Input 3 24" xfId="45118" xr:uid="{AFB8DE6B-ABD5-4ECD-A011-B073DCC53460}"/>
    <cellStyle name="Input 3 24 2" xfId="50689" xr:uid="{FB3A1506-7491-4905-8571-344F8DFF1476}"/>
    <cellStyle name="Input 3 24 2 2" xfId="57471" xr:uid="{06B26299-8C88-4C48-B59B-04690D3864B6}"/>
    <cellStyle name="Input 3 24 3" xfId="52500" xr:uid="{03F6CD26-CFC8-4231-B714-6C2FC80BE0CB}"/>
    <cellStyle name="Input 3 24 3 2" xfId="59281" xr:uid="{1BF706EF-2CF9-4D83-91F3-69E57C8445DB}"/>
    <cellStyle name="Input 3 24 4" xfId="48804" xr:uid="{F450D1EB-82DA-405C-86FC-18F13373E723}"/>
    <cellStyle name="Input 3 24 4 2" xfId="55590" xr:uid="{1CF897CE-071E-4D74-B4E7-A09E4A877745}"/>
    <cellStyle name="Input 3 24 5" xfId="53878" xr:uid="{21AB6D70-79DA-4003-A201-953B014AD252}"/>
    <cellStyle name="Input 3 24 6" xfId="47192" xr:uid="{871958A7-B56E-4984-B3A8-D310F3EBC0A5}"/>
    <cellStyle name="Input 3 25" xfId="45226" xr:uid="{60822EDD-C822-4041-B47E-F8708E9DCFD3}"/>
    <cellStyle name="Input 3 25 2" xfId="50749" xr:uid="{CEA411D7-1259-4505-B6DA-A7EE4D5B23C3}"/>
    <cellStyle name="Input 3 25 2 2" xfId="57531" xr:uid="{09EECE53-B09C-44C9-A0CD-0A6E8E6BD489}"/>
    <cellStyle name="Input 3 25 3" xfId="52558" xr:uid="{3F87B362-6219-45FD-8196-59CE3CDAF4E1}"/>
    <cellStyle name="Input 3 25 3 2" xfId="59339" xr:uid="{B1FED5DB-DB66-4EDA-B63C-6FDEF6EFCC8D}"/>
    <cellStyle name="Input 3 25 4" xfId="48855" xr:uid="{C4BBCAA3-0E4C-4207-B89D-5A3830797A83}"/>
    <cellStyle name="Input 3 25 4 2" xfId="55637" xr:uid="{C70E2E62-BDBA-4A75-A42C-7582D93B8570}"/>
    <cellStyle name="Input 3 25 5" xfId="53936" xr:uid="{E0FD1603-24B3-4B9F-B0B1-8816B500551F}"/>
    <cellStyle name="Input 3 25 6" xfId="47253" xr:uid="{093C0F23-0684-439C-89CA-FDDED9C9EECB}"/>
    <cellStyle name="Input 3 26" xfId="45237" xr:uid="{5FED992E-E5FD-492B-B0F9-A95D8250CDAC}"/>
    <cellStyle name="Input 3 26 2" xfId="50755" xr:uid="{A0A71404-2EA8-4618-82B0-D8B64235400B}"/>
    <cellStyle name="Input 3 26 2 2" xfId="57537" xr:uid="{363E7AF1-3B05-43AD-B766-0EE39E058310}"/>
    <cellStyle name="Input 3 26 3" xfId="52564" xr:uid="{908AF484-F668-44C6-B12B-B1A8424B6D9B}"/>
    <cellStyle name="Input 3 26 3 2" xfId="59345" xr:uid="{24B5D823-8F09-48B3-BDB4-2D6AECFD4DDD}"/>
    <cellStyle name="Input 3 26 4" xfId="53942" xr:uid="{3D9157DC-221C-40C6-9673-F5FB329D5005}"/>
    <cellStyle name="Input 3 26 5" xfId="47259" xr:uid="{D6CDCE16-C529-4C18-86F1-DD2F3212F125}"/>
    <cellStyle name="Input 3 27" xfId="45291" xr:uid="{C9F3D8E9-0DEF-4C55-AD61-FEF889F4A984}"/>
    <cellStyle name="Input 3 27 2" xfId="55750" xr:uid="{685DD47B-D505-43AA-B6CE-EE553DD57985}"/>
    <cellStyle name="Input 3 27 3" xfId="48967" xr:uid="{F8BB1DAC-38F4-40D9-965C-3765F8D680F0}"/>
    <cellStyle name="Input 3 28" xfId="45332" xr:uid="{91F13197-B38E-4D26-8B03-CB859EA35CEC}"/>
    <cellStyle name="Input 3 28 2" xfId="57780" xr:uid="{1BF8B935-A5B8-4E1C-BE4E-D4E473B3B37F}"/>
    <cellStyle name="Input 3 28 3" xfId="50998" xr:uid="{43D85DF2-35F6-48CC-A476-6FD58B4EF9EB}"/>
    <cellStyle name="Input 3 29" xfId="45345" xr:uid="{A08CFB5D-4936-465F-B3C5-81277CC82DEE}"/>
    <cellStyle name="Input 3 29 2" xfId="52617" xr:uid="{526CE4C2-F045-4D88-83AD-1F7EE6A84758}"/>
    <cellStyle name="Input 3 3" xfId="270" xr:uid="{B0A04407-229E-42F6-AEF1-B3B1CC9FA4AF}"/>
    <cellStyle name="Input 3 3 10" xfId="6572" xr:uid="{15407E37-E425-43C1-AC5E-52940989CD93}"/>
    <cellStyle name="Input 3 3 10 2" xfId="11783" xr:uid="{20081A33-4930-40A6-87FC-0BC298617716}"/>
    <cellStyle name="Input 3 3 10 2 2" xfId="20772" xr:uid="{0C9E5056-3BF3-4806-BC9C-D5692FB7BD55}"/>
    <cellStyle name="Input 3 3 10 2 2 2" xfId="28083" xr:uid="{B643F6DD-E315-4E03-BEB3-84A5A17222DF}"/>
    <cellStyle name="Input 3 3 10 2 3" xfId="31041" xr:uid="{EB440E31-D08D-4B80-8823-6F42B64489EB}"/>
    <cellStyle name="Input 3 3 10 3" xfId="15561" xr:uid="{A5C0677F-E08B-41D7-B334-7809FDCCAB19}"/>
    <cellStyle name="Input 3 3 10 3 2" xfId="40285" xr:uid="{2DC1BC78-6739-4187-874B-407756463A7D}"/>
    <cellStyle name="Input 3 3 10 4" xfId="24408" xr:uid="{19D37D37-A680-4F7A-B18D-4F50245038B9}"/>
    <cellStyle name="Input 3 3 11" xfId="9146" xr:uid="{C7A60A24-A230-4CB1-A4DD-977CCCAF0410}"/>
    <cellStyle name="Input 3 3 11 2" xfId="18135" xr:uid="{C8C74D7C-B86F-4956-93D5-1F050879D8BD}"/>
    <cellStyle name="Input 3 3 11 2 2" xfId="23809" xr:uid="{1EE6E0A5-81BD-44A4-B3B8-142735E744D7}"/>
    <cellStyle name="Input 3 3 11 3" xfId="36803" xr:uid="{EE870786-1C02-4F00-A5D1-6C1950BB0BCB}"/>
    <cellStyle name="Input 3 3 12" xfId="9831" xr:uid="{1B284888-6655-46A9-A219-BADF1FABE2CA}"/>
    <cellStyle name="Input 3 3 12 2" xfId="18820" xr:uid="{474D9B03-4C74-4AC2-815A-6B78210CC144}"/>
    <cellStyle name="Input 3 3 12 2 2" xfId="22559" xr:uid="{2ECBDBFC-7810-4DD9-9379-B5E44ECC7E4A}"/>
    <cellStyle name="Input 3 3 12 3" xfId="24272" xr:uid="{56917406-B372-4BEA-B419-50FE29A83A58}"/>
    <cellStyle name="Input 3 3 13" xfId="2276" xr:uid="{E29DCA58-BD0C-4EA8-AD1F-1441D131E47F}"/>
    <cellStyle name="Input 3 3 13 2" xfId="35197" xr:uid="{55CF3AAD-011F-48EB-9C38-3BC9781B71ED}"/>
    <cellStyle name="Input 3 3 14" xfId="13185" xr:uid="{C4B8B2E4-EB43-486E-82E5-8D39CC3FF8EE}"/>
    <cellStyle name="Input 3 3 14 2" xfId="33802" xr:uid="{2EFDFEA0-A8D1-40D8-A579-B50D1F4120DD}"/>
    <cellStyle name="Input 3 3 15" xfId="33298" xr:uid="{DD449AD2-6EB8-4E69-8030-E3F601521681}"/>
    <cellStyle name="Input 3 3 16" xfId="44309" xr:uid="{FDD65598-36B6-44F7-9A3D-48AE490926F0}"/>
    <cellStyle name="Input 3 3 17" xfId="45554" xr:uid="{A86A5C16-A324-490F-AC4D-6E8F1B4E8AA7}"/>
    <cellStyle name="Input 3 3 2" xfId="405" xr:uid="{52C0038B-3147-4C75-A5E9-8B34D15E5712}"/>
    <cellStyle name="Input 3 3 2 10" xfId="9271" xr:uid="{AA91ACD4-9A31-4F7B-8744-4870FFFF25AC}"/>
    <cellStyle name="Input 3 3 2 10 2" xfId="18260" xr:uid="{B8B007E8-FB19-49EA-9003-B8B884D6DAEB}"/>
    <cellStyle name="Input 3 3 2 10 2 2" xfId="32720" xr:uid="{26344D70-7D17-4AAB-8F5E-6DF80ECDA0BE}"/>
    <cellStyle name="Input 3 3 2 10 3" xfId="29635" xr:uid="{6410AC9E-B7DE-4D30-871E-6392863678A8}"/>
    <cellStyle name="Input 3 3 2 11" xfId="9761" xr:uid="{540DCE82-95CD-482A-8D32-54C021B35643}"/>
    <cellStyle name="Input 3 3 2 11 2" xfId="18750" xr:uid="{C09C5EA8-8C01-4155-89CE-4B527BB7B3CF}"/>
    <cellStyle name="Input 3 3 2 11 2 2" xfId="40440" xr:uid="{DB547656-B12A-47D3-9C2F-2129EC49CA1B}"/>
    <cellStyle name="Input 3 3 2 11 3" xfId="26524" xr:uid="{B50E55AB-D3E6-4C0C-9CFB-AC918BCD89EA}"/>
    <cellStyle name="Input 3 3 2 12" xfId="2411" xr:uid="{BB711E11-3123-45D9-B458-F0A5C6A7E60D}"/>
    <cellStyle name="Input 3 3 2 12 2" xfId="39262" xr:uid="{769FCB71-CC30-4EB9-850A-B55270C4C074}"/>
    <cellStyle name="Input 3 3 2 13" xfId="13320" xr:uid="{C2DB81A7-5845-4F69-902A-C81FAC39FAD5}"/>
    <cellStyle name="Input 3 3 2 13 2" xfId="25600" xr:uid="{33AFA455-C5F5-49C3-A571-0E425762DCA1}"/>
    <cellStyle name="Input 3 3 2 14" xfId="29811" xr:uid="{AA6F73FB-DE4A-4ED5-A5E5-53A23C1FEB5F}"/>
    <cellStyle name="Input 3 3 2 15" xfId="46069" xr:uid="{239A5484-78F0-43E6-A362-BA3D89C5DD6E}"/>
    <cellStyle name="Input 3 3 2 2" xfId="754" xr:uid="{53744798-EC89-41B6-BFB5-9CF782F9862A}"/>
    <cellStyle name="Input 3 3 2 2 2" xfId="5125" xr:uid="{3BF20D89-5B3F-4C53-BAB0-2A4D5D168494}"/>
    <cellStyle name="Input 3 3 2 2 2 2" xfId="7711" xr:uid="{2DD7CCA0-4473-4993-A2E9-F61F5AC36BAD}"/>
    <cellStyle name="Input 3 3 2 2 2 2 2" xfId="16700" xr:uid="{D1203A45-D278-4AFB-B7BB-BF53BEEA941F}"/>
    <cellStyle name="Input 3 3 2 2 2 2 2 2" xfId="37098" xr:uid="{B44BF8B4-39D4-4B7F-9D6F-20B5BD924736}"/>
    <cellStyle name="Input 3 3 2 2 2 2 3" xfId="24733" xr:uid="{D92C5C3D-5535-408A-B634-D0ABC8534103}"/>
    <cellStyle name="Input 3 3 2 2 2 3" xfId="10348" xr:uid="{C743AA3F-9799-4D8A-80F0-86597B270A0F}"/>
    <cellStyle name="Input 3 3 2 2 2 3 2" xfId="19337" xr:uid="{19E47107-8118-43AC-81B8-FE9D4063D4E5}"/>
    <cellStyle name="Input 3 3 2 2 2 3 2 2" xfId="34145" xr:uid="{4739E1A9-18F7-425C-8E8C-A423AEB6A1B5}"/>
    <cellStyle name="Input 3 3 2 2 2 3 3" xfId="44082" xr:uid="{5BA85288-B168-49EF-A78A-0E6D7DD7D908}"/>
    <cellStyle name="Input 3 3 2 2 2 4" xfId="14114" xr:uid="{32FE0293-0BEC-4568-A0DC-5D9263258D0A}"/>
    <cellStyle name="Input 3 3 2 2 2 4 2" xfId="23825" xr:uid="{5DA9FAD8-9BF8-42BF-979B-BB14050FAE87}"/>
    <cellStyle name="Input 3 3 2 2 2 5" xfId="30644" xr:uid="{C7D49ED1-AD6E-4887-8172-225281698FA0}"/>
    <cellStyle name="Input 3 3 2 2 2 6" xfId="56342" xr:uid="{19C82F13-95EC-4714-AAD3-22D9C02A1241}"/>
    <cellStyle name="Input 3 3 2 2 3" xfId="3191" xr:uid="{110B27D0-6F3F-4A52-984B-56E0128B4327}"/>
    <cellStyle name="Input 3 3 2 2 3 2" xfId="29777" xr:uid="{3EA8C79A-75C9-43B2-AF9B-BE10E3967B82}"/>
    <cellStyle name="Input 3 3 2 2 4" xfId="42210" xr:uid="{003424A4-239B-48D7-860F-C92FCD6E80D6}"/>
    <cellStyle name="Input 3 3 2 2 5" xfId="49560" xr:uid="{4B6119C1-D7EB-497E-8090-5BF6C35F92D8}"/>
    <cellStyle name="Input 3 3 2 3" xfId="1099" xr:uid="{452C29E0-0229-4DE4-AC48-E7CCF505255A}"/>
    <cellStyle name="Input 3 3 2 3 2" xfId="5446" xr:uid="{B5574A61-397B-4C1A-9625-5DFFC4881682}"/>
    <cellStyle name="Input 3 3 2 3 2 2" xfId="8032" xr:uid="{45C7D29A-7455-4E2E-89D8-CD25EB58E957}"/>
    <cellStyle name="Input 3 3 2 3 2 2 2" xfId="17021" xr:uid="{1EB18A25-A576-45CB-B2BD-9E1B3C5FEF3F}"/>
    <cellStyle name="Input 3 3 2 3 2 2 2 2" xfId="43995" xr:uid="{4016C1AC-5FF5-4563-BC10-A6668E9F4435}"/>
    <cellStyle name="Input 3 3 2 3 2 2 3" xfId="41186" xr:uid="{4F51078B-1B22-4F6A-A09F-0D4FFEB39387}"/>
    <cellStyle name="Input 3 3 2 3 2 3" xfId="10669" xr:uid="{8DDB70E1-2EC1-4CCB-8A45-1B1682955DF3}"/>
    <cellStyle name="Input 3 3 2 3 2 3 2" xfId="19658" xr:uid="{FF7AA18B-9C69-4CDC-8760-9FFBF54EE86D}"/>
    <cellStyle name="Input 3 3 2 3 2 3 2 2" xfId="22426" xr:uid="{FF0F7F3C-8ED9-4DC1-B500-DCC378DE2DF5}"/>
    <cellStyle name="Input 3 3 2 3 2 3 3" xfId="35129" xr:uid="{ABF00D13-73F2-45F2-9B78-723F0B6EDA4C}"/>
    <cellStyle name="Input 3 3 2 3 2 4" xfId="14435" xr:uid="{FECFE05E-0152-40E0-9633-3D42D097B44B}"/>
    <cellStyle name="Input 3 3 2 3 2 4 2" xfId="23468" xr:uid="{3FC5100A-8D49-4BFA-8EC2-AADD2C62B7B3}"/>
    <cellStyle name="Input 3 3 2 3 2 5" xfId="30792" xr:uid="{436DDDEC-F9DE-40FF-BF50-355780332265}"/>
    <cellStyle name="Input 3 3 2 3 2 6" xfId="58267" xr:uid="{B0A54156-067A-49A1-8BCC-C99210ECEFEC}"/>
    <cellStyle name="Input 3 3 2 3 3" xfId="3536" xr:uid="{E65D4963-3270-4803-8EAD-DEF584AAE43E}"/>
    <cellStyle name="Input 3 3 2 3 3 2" xfId="25541" xr:uid="{0FE82BA9-8060-48FD-9963-AF9B488583B5}"/>
    <cellStyle name="Input 3 3 2 3 4" xfId="30587" xr:uid="{890BFB58-114A-4493-93B2-C93C8CD94FA3}"/>
    <cellStyle name="Input 3 3 2 3 5" xfId="51485" xr:uid="{63C04723-6457-4577-BC73-17EE263A3EF9}"/>
    <cellStyle name="Input 3 3 2 4" xfId="1443" xr:uid="{0668216A-9591-4C85-A258-F4A5E5D566A5}"/>
    <cellStyle name="Input 3 3 2 4 2" xfId="5788" xr:uid="{CFFBA414-7237-4B93-8A1B-8D6ECE3E6BE1}"/>
    <cellStyle name="Input 3 3 2 4 2 2" xfId="8374" xr:uid="{0015FB91-14B9-44EA-8BB5-728CF41AD4C5}"/>
    <cellStyle name="Input 3 3 2 4 2 2 2" xfId="17363" xr:uid="{AC44655C-28E1-437E-AD5C-4A089C73A5BB}"/>
    <cellStyle name="Input 3 3 2 4 2 2 2 2" xfId="27809" xr:uid="{616D68D6-0D7C-4F38-BC7A-B66AB0425DE4}"/>
    <cellStyle name="Input 3 3 2 4 2 2 3" xfId="26592" xr:uid="{0B5719FB-5161-4889-A196-C75C2B04BDB1}"/>
    <cellStyle name="Input 3 3 2 4 2 3" xfId="11011" xr:uid="{03A0BAA8-235D-4A5C-98CC-A67D6E51ACA2}"/>
    <cellStyle name="Input 3 3 2 4 2 3 2" xfId="20000" xr:uid="{C9621F87-868D-44DD-9E96-C67E8347C5BB}"/>
    <cellStyle name="Input 3 3 2 4 2 3 2 2" xfId="41938" xr:uid="{BFB4ED8D-456D-4F05-92CA-20F7D6E8AE6D}"/>
    <cellStyle name="Input 3 3 2 4 2 3 3" xfId="40185" xr:uid="{FC9071C1-E38E-4D40-8E76-08B13C32086A}"/>
    <cellStyle name="Input 3 3 2 4 2 4" xfId="14777" xr:uid="{CC6DE3AD-A0AA-45D4-9441-CCA808AA681F}"/>
    <cellStyle name="Input 3 3 2 4 2 4 2" xfId="28346" xr:uid="{836BB37C-BF26-4824-991C-288DF1B5C62D}"/>
    <cellStyle name="Input 3 3 2 4 2 5" xfId="37555" xr:uid="{E60B8A4D-127F-40CC-BBAD-A351EEB28527}"/>
    <cellStyle name="Input 3 3 2 4 2 6" xfId="54487" xr:uid="{F335EFBF-68B4-42C0-A546-AF9B6A008ADB}"/>
    <cellStyle name="Input 3 3 2 4 3" xfId="3880" xr:uid="{FD677E44-CCFE-4C4D-88E5-DBA24AE2BB6C}"/>
    <cellStyle name="Input 3 3 2 4 3 2" xfId="31660" xr:uid="{E1287525-7DE6-436A-B9C4-B08AAED5ECAF}"/>
    <cellStyle name="Input 3 3 2 4 4" xfId="32588" xr:uid="{52906473-CBF7-4398-B515-A9040E436FBF}"/>
    <cellStyle name="Input 3 3 2 4 5" xfId="47677" xr:uid="{321799CB-2F7D-4645-AC1E-95EC483A57DD}"/>
    <cellStyle name="Input 3 3 2 5" xfId="1619" xr:uid="{DDDB0673-1354-444A-B91B-959B98E32052}"/>
    <cellStyle name="Input 3 3 2 5 2" xfId="5961" xr:uid="{DDC34001-7A4B-498D-AE07-A4D7AB3ACA2A}"/>
    <cellStyle name="Input 3 3 2 5 2 2" xfId="8547" xr:uid="{E8E38A4E-2735-4941-9CC3-C5ACC7FC1962}"/>
    <cellStyle name="Input 3 3 2 5 2 2 2" xfId="17536" xr:uid="{FCD6AA89-10E5-46D4-A690-ADAC66910C95}"/>
    <cellStyle name="Input 3 3 2 5 2 2 2 2" xfId="40697" xr:uid="{951A2DBB-62AC-4A37-986C-A883A69CFA56}"/>
    <cellStyle name="Input 3 3 2 5 2 2 3" xfId="25134" xr:uid="{C5A5B1BE-7E6F-4D10-B453-789B20EE32BD}"/>
    <cellStyle name="Input 3 3 2 5 2 3" xfId="11184" xr:uid="{05D1A1E8-D88E-46EA-9ABD-99D27F8A3A2C}"/>
    <cellStyle name="Input 3 3 2 5 2 3 2" xfId="20173" xr:uid="{68B4ED67-1C63-419F-BDA2-EB258D80E9B4}"/>
    <cellStyle name="Input 3 3 2 5 2 3 2 2" xfId="25832" xr:uid="{E7971C61-2EF5-43BC-A58D-E1DFD96C4097}"/>
    <cellStyle name="Input 3 3 2 5 2 3 3" xfId="33314" xr:uid="{5FC97857-EA65-43BB-AEAA-96CB97A0FC61}"/>
    <cellStyle name="Input 3 3 2 5 2 4" xfId="14950" xr:uid="{17FF88BE-E87F-4313-BDBC-12E7B4FFACC2}"/>
    <cellStyle name="Input 3 3 2 5 2 4 2" xfId="29731" xr:uid="{024D2E71-3D7F-417B-9E94-BB1B7A027000}"/>
    <cellStyle name="Input 3 3 2 5 2 5" xfId="22290" xr:uid="{0427CA93-03F6-41A4-832F-73AF2CF37F13}"/>
    <cellStyle name="Input 3 3 2 5 3" xfId="4056" xr:uid="{31D338D7-2171-4105-8CBB-4AA1FB1C0676}"/>
    <cellStyle name="Input 3 3 2 5 3 2" xfId="36610" xr:uid="{F7C09C34-6322-464C-AFD0-EB18597B4E93}"/>
    <cellStyle name="Input 3 3 2 5 4" xfId="31548" xr:uid="{7FACD51A-66BF-41D7-877F-B7773FA3987F}"/>
    <cellStyle name="Input 3 3 2 5 5" xfId="52927" xr:uid="{4289EED3-7492-47D1-98C1-B070ED0169E7}"/>
    <cellStyle name="Input 3 3 2 6" xfId="2062" xr:uid="{2804CA82-C09C-432F-907D-FE23BD1FA615}"/>
    <cellStyle name="Input 3 3 2 6 2" xfId="6365" xr:uid="{E2FE1F45-7650-4CC2-B375-B9D0B61971D0}"/>
    <cellStyle name="Input 3 3 2 6 2 2" xfId="8951" xr:uid="{01A9028C-5EE3-4509-905F-7E3B34B15A1F}"/>
    <cellStyle name="Input 3 3 2 6 2 2 2" xfId="17940" xr:uid="{9C6657C9-F6B0-481E-9F97-A060C7009F72}"/>
    <cellStyle name="Input 3 3 2 6 2 2 2 2" xfId="32052" xr:uid="{0FF28C04-2275-4A15-B34C-EF94DD857F71}"/>
    <cellStyle name="Input 3 3 2 6 2 2 3" xfId="43594" xr:uid="{4BACDA54-79C1-4B52-8286-271CC0A774DD}"/>
    <cellStyle name="Input 3 3 2 6 2 3" xfId="11588" xr:uid="{105B6E86-67FA-42F9-AD95-96A9C561E895}"/>
    <cellStyle name="Input 3 3 2 6 2 3 2" xfId="20577" xr:uid="{A1D498F9-ABB1-4F3F-9E1F-E8A3F33CD871}"/>
    <cellStyle name="Input 3 3 2 6 2 3 2 2" xfId="40604" xr:uid="{B0EEC8F5-9770-4CE8-BA92-5390F6AABC93}"/>
    <cellStyle name="Input 3 3 2 6 2 3 3" xfId="22492" xr:uid="{8C44FE80-21E8-4AAA-B429-28D316F39873}"/>
    <cellStyle name="Input 3 3 2 6 2 4" xfId="15354" xr:uid="{39CB1972-4670-409E-BAA2-4E1ED67B4403}"/>
    <cellStyle name="Input 3 3 2 6 2 4 2" xfId="29405" xr:uid="{1B3AC8C0-13AF-4749-BDAA-95FBC1DD2EEB}"/>
    <cellStyle name="Input 3 3 2 6 2 5" xfId="40893" xr:uid="{D9049ABB-5754-4AF5-A8FB-4A72B17C7946}"/>
    <cellStyle name="Input 3 3 2 6 3" xfId="4499" xr:uid="{3614977C-A599-407B-A5FF-D4E9F680BDA5}"/>
    <cellStyle name="Input 3 3 2 6 3 2" xfId="29965" xr:uid="{AACC02D4-29C4-4718-B105-AE68EBE55393}"/>
    <cellStyle name="Input 3 3 2 6 4" xfId="24874" xr:uid="{242091F8-42EB-421F-9DEB-A3EC00FF1727}"/>
    <cellStyle name="Input 3 3 2 7" xfId="2872" xr:uid="{A6388FF6-227C-44CA-999C-33B6B4E9ED05}"/>
    <cellStyle name="Input 3 3 2 7 2" xfId="7022" xr:uid="{86AD9457-0BD2-437B-A67C-4048738E85B7}"/>
    <cellStyle name="Input 3 3 2 7 2 2" xfId="12149" xr:uid="{1CE30ADF-9904-4747-B40B-817DF857135F}"/>
    <cellStyle name="Input 3 3 2 7 2 2 2" xfId="21138" xr:uid="{8266808A-E4A3-469A-8000-39273B4F322C}"/>
    <cellStyle name="Input 3 3 2 7 2 2 2 2" xfId="41298" xr:uid="{3C2477F0-7AE4-4013-B980-1DB873DA605A}"/>
    <cellStyle name="Input 3 3 2 7 2 2 3" xfId="37269" xr:uid="{4F380543-BB20-4918-BA46-A712CC57AA88}"/>
    <cellStyle name="Input 3 3 2 7 2 3" xfId="12960" xr:uid="{CA523942-A429-4479-8EF9-D990E2AADB57}"/>
    <cellStyle name="Input 3 3 2 7 2 3 2" xfId="21949" xr:uid="{2893E7A8-AD0C-4968-AA4B-BE16C942D846}"/>
    <cellStyle name="Input 3 3 2 7 2 3 2 2" xfId="34406" xr:uid="{04735EF5-E561-4B3C-B72C-4DC54B20B47B}"/>
    <cellStyle name="Input 3 3 2 7 2 3 3" xfId="30534" xr:uid="{A8E64DD7-834A-4631-BF93-EC84C5F05CB3}"/>
    <cellStyle name="Input 3 3 2 7 2 4" xfId="16011" xr:uid="{E65D911D-5EEE-421A-B7D1-1EB5A669FF99}"/>
    <cellStyle name="Input 3 3 2 7 2 4 2" xfId="36839" xr:uid="{FF962924-131F-4C81-896E-2EB6F7077E1D}"/>
    <cellStyle name="Input 3 3 2 7 2 5" xfId="35564" xr:uid="{40EB9594-FF94-416D-9925-67B2DFF6736E}"/>
    <cellStyle name="Input 3 3 2 7 3" xfId="9585" xr:uid="{02341BD8-D735-4776-8EEF-30C7EA4FCCCE}"/>
    <cellStyle name="Input 3 3 2 7 3 2" xfId="18574" xr:uid="{798D0E7F-2CD6-471A-8384-3C858614BF62}"/>
    <cellStyle name="Input 3 3 2 7 3 2 2" xfId="26042" xr:uid="{30A52E49-146A-4962-876E-EDC272F00527}"/>
    <cellStyle name="Input 3 3 2 7 3 3" xfId="28856" xr:uid="{55A26E4B-2C9A-4EB8-AD13-646F189DB2AA}"/>
    <cellStyle name="Input 3 3 2 7 4" xfId="39518" xr:uid="{339AFA38-CE84-4883-BF51-27F72B8DE44A}"/>
    <cellStyle name="Input 3 3 2 8" xfId="4801" xr:uid="{C51335DA-06BB-4068-9C7B-D93B701F4F0D}"/>
    <cellStyle name="Input 3 3 2 8 2" xfId="7387" xr:uid="{A796F06D-3FA0-42C3-ACA6-4BBC2115FB18}"/>
    <cellStyle name="Input 3 3 2 8 2 2" xfId="16376" xr:uid="{C94F8925-1D9F-47DF-A4C4-217FC135F229}"/>
    <cellStyle name="Input 3 3 2 8 2 2 2" xfId="23334" xr:uid="{F6B01845-1485-49D8-B3A0-B36792DB3ED4}"/>
    <cellStyle name="Input 3 3 2 8 2 3" xfId="36177" xr:uid="{69D2A45C-BAFF-4142-99A6-F3BB0BF08E82}"/>
    <cellStyle name="Input 3 3 2 8 3" xfId="10024" xr:uid="{81F89FC6-F12E-403A-80A3-F0B516EC4CE4}"/>
    <cellStyle name="Input 3 3 2 8 3 2" xfId="19013" xr:uid="{4CC76834-D81A-450E-A1B3-0D8631075D0B}"/>
    <cellStyle name="Input 3 3 2 8 3 2 2" xfId="40994" xr:uid="{8D63244E-463A-48FE-98DE-BD981056FD4B}"/>
    <cellStyle name="Input 3 3 2 8 3 3" xfId="44085" xr:uid="{880A59DA-903D-4024-A6EB-CAB0FE4643C5}"/>
    <cellStyle name="Input 3 3 2 8 4" xfId="13790" xr:uid="{67708C16-174A-4EA8-AF00-E95B0D1C66A9}"/>
    <cellStyle name="Input 3 3 2 8 4 2" xfId="30068" xr:uid="{306EBFB4-251E-40BD-B9E3-BE658C77DBAD}"/>
    <cellStyle name="Input 3 3 2 8 5" xfId="35126" xr:uid="{B19989AB-0066-41D2-8373-99A88E0BAEF8}"/>
    <cellStyle name="Input 3 3 2 9" xfId="6707" xr:uid="{3234997B-C1A1-4B64-88FB-AE50A4D3CC82}"/>
    <cellStyle name="Input 3 3 2 9 2" xfId="11908" xr:uid="{21259C3F-A473-4730-B58F-2A531886D29D}"/>
    <cellStyle name="Input 3 3 2 9 2 2" xfId="20897" xr:uid="{9608AEDD-DF01-4964-AC5C-460AA9A2AB14}"/>
    <cellStyle name="Input 3 3 2 9 2 2 2" xfId="25696" xr:uid="{DC1075C0-88C4-4A63-B6CC-4C121B203920}"/>
    <cellStyle name="Input 3 3 2 9 2 3" xfId="39975" xr:uid="{1E12AA0A-F7DD-4B14-A438-C3D4D0A548FE}"/>
    <cellStyle name="Input 3 3 2 9 3" xfId="15696" xr:uid="{B87223BB-FA90-4E8A-9841-B86DFD74CC14}"/>
    <cellStyle name="Input 3 3 2 9 3 2" xfId="26177" xr:uid="{D54B2D36-9E54-4ED3-9A20-89CE44E9F632}"/>
    <cellStyle name="Input 3 3 2 9 4" xfId="41599" xr:uid="{7DDD5944-12FC-4093-A029-3CAC3FCE6188}"/>
    <cellStyle name="Input 3 3 3" xfId="619" xr:uid="{B2C0ABE9-402C-4484-A603-8A48CF8E2550}"/>
    <cellStyle name="Input 3 3 3 2" xfId="5000" xr:uid="{C013B60C-2818-4D00-AFD5-A1D7035EEA56}"/>
    <cellStyle name="Input 3 3 3 2 2" xfId="7586" xr:uid="{0EAAC539-8A50-46F9-8D53-A502FD2F7B32}"/>
    <cellStyle name="Input 3 3 3 2 2 2" xfId="16575" xr:uid="{BE7B3499-9112-4DB4-A82D-C7AF50166F42}"/>
    <cellStyle name="Input 3 3 3 2 2 2 2" xfId="28190" xr:uid="{F1BC7A43-1042-4D53-B95D-E0B3395BC087}"/>
    <cellStyle name="Input 3 3 3 2 2 3" xfId="22597" xr:uid="{F739A3A2-985C-44F3-8786-02D08C23AEDB}"/>
    <cellStyle name="Input 3 3 3 2 2 4" xfId="56750" xr:uid="{083B98F1-7AC0-4994-8BE0-22F7C600B8B2}"/>
    <cellStyle name="Input 3 3 3 2 3" xfId="10223" xr:uid="{3C824F47-2156-48C7-AF60-10A55DD825C0}"/>
    <cellStyle name="Input 3 3 3 2 3 2" xfId="19212" xr:uid="{37622632-758C-455E-A74E-BEA287D0CE09}"/>
    <cellStyle name="Input 3 3 3 2 3 2 2" xfId="26607" xr:uid="{F9E7F905-A0F6-4C6E-9C98-567D750664A4}"/>
    <cellStyle name="Input 3 3 3 2 3 3" xfId="40221" xr:uid="{0624B4B4-9AFD-4484-B9B5-5D634F61CA22}"/>
    <cellStyle name="Input 3 3 3 2 4" xfId="13989" xr:uid="{ACBAAE70-8911-4D33-A4C6-E2E36DCA5D80}"/>
    <cellStyle name="Input 3 3 3 2 4 2" xfId="43545" xr:uid="{D03CB46F-16DC-4DD6-A7DE-C174273ABBB2}"/>
    <cellStyle name="Input 3 3 3 2 5" xfId="23235" xr:uid="{DEDA8EF8-3896-4FB9-9252-098431845E05}"/>
    <cellStyle name="Input 3 3 3 2 6" xfId="49968" xr:uid="{E84228A1-D1AE-4BE2-93CF-97B9C2A30614}"/>
    <cellStyle name="Input 3 3 3 3" xfId="3056" xr:uid="{32C459A6-DF77-4C96-82AA-52A618636893}"/>
    <cellStyle name="Input 3 3 3 3 2" xfId="26251" xr:uid="{7C25B40E-BB17-42DB-926F-F7C214A77700}"/>
    <cellStyle name="Input 3 3 3 3 2 2" xfId="59047" xr:uid="{02867FCB-F614-471A-9231-F9773447C361}"/>
    <cellStyle name="Input 3 3 3 3 3" xfId="52266" xr:uid="{6DB18A36-E24E-481F-9370-5373DF5B68CD}"/>
    <cellStyle name="Input 3 3 3 4" xfId="31632" xr:uid="{01795F7A-2B2D-4205-B930-ADCC9CD29824}"/>
    <cellStyle name="Input 3 3 3 4 2" xfId="54877" xr:uid="{ED0DB570-CB21-4442-A3F0-9DE13BA0AE6A}"/>
    <cellStyle name="Input 3 3 3 4 3" xfId="48085" xr:uid="{5A2FDE0F-788A-4EB0-B882-A1B2CF204C09}"/>
    <cellStyle name="Input 3 3 3 5" xfId="53177" xr:uid="{5B713246-A7C9-4657-96C8-4EA3229C75E7}"/>
    <cellStyle name="Input 3 3 3 6" xfId="46471" xr:uid="{4FD0D328-A303-4500-858D-14324A643256}"/>
    <cellStyle name="Input 3 3 4" xfId="964" xr:uid="{9154D83D-C13A-4160-B102-99D4B4ED22FC}"/>
    <cellStyle name="Input 3 3 4 2" xfId="5321" xr:uid="{911AED0C-E20A-4FAA-8E0C-55C09EBBDC88}"/>
    <cellStyle name="Input 3 3 4 2 2" xfId="7907" xr:uid="{6F14837F-BF3E-4C53-A2CA-AAC94E4B9821}"/>
    <cellStyle name="Input 3 3 4 2 2 2" xfId="16896" xr:uid="{51E173C3-36A4-4B15-8D5E-DFA4300AC4C9}"/>
    <cellStyle name="Input 3 3 4 2 2 2 2" xfId="26757" xr:uid="{1E5AFB4E-37FD-42E0-B9AB-8C17279B0EE4}"/>
    <cellStyle name="Input 3 3 4 2 2 3" xfId="31857" xr:uid="{917E572A-A16A-46A6-8C09-5EE4BB6AABA3}"/>
    <cellStyle name="Input 3 3 4 2 3" xfId="10544" xr:uid="{B02C3045-7127-4151-9956-9B4C22AA1936}"/>
    <cellStyle name="Input 3 3 4 2 3 2" xfId="19533" xr:uid="{5457B160-9E5F-44CA-981B-3EC7EE3B23AB}"/>
    <cellStyle name="Input 3 3 4 2 3 2 2" xfId="33098" xr:uid="{8586DAA8-47E4-4681-A109-F23B2D78DB5C}"/>
    <cellStyle name="Input 3 3 4 2 3 3" xfId="40499" xr:uid="{24C3CF45-21DF-4595-975F-EADA9D300365}"/>
    <cellStyle name="Input 3 3 4 2 4" xfId="14310" xr:uid="{F92B93DE-A004-4F78-AF3A-7614E8E01B7D}"/>
    <cellStyle name="Input 3 3 4 2 4 2" xfId="35196" xr:uid="{ECC3DBE3-C7F1-49D1-B7C5-75F84E640BF9}"/>
    <cellStyle name="Input 3 3 4 2 5" xfId="37907" xr:uid="{BB6ABB43-B295-4123-8B5C-D43BC69BA48C}"/>
    <cellStyle name="Input 3 3 4 2 6" xfId="55870" xr:uid="{BD446249-E1A0-488B-B098-1BCBC8E99542}"/>
    <cellStyle name="Input 3 3 4 3" xfId="3401" xr:uid="{92DC9BAD-1B3E-409D-A00D-7CEB6805CD2B}"/>
    <cellStyle name="Input 3 3 4 3 2" xfId="23438" xr:uid="{7ADAB1E9-C58F-4C2F-A175-A8DDA86874DC}"/>
    <cellStyle name="Input 3 3 4 4" xfId="23360" xr:uid="{A2F0CC7F-2D18-448A-95B8-0588261047B2}"/>
    <cellStyle name="Input 3 3 4 5" xfId="49088" xr:uid="{3D09DE4D-1C7E-44EC-B399-E4A481092395}"/>
    <cellStyle name="Input 3 3 5" xfId="1308" xr:uid="{4D4C6097-D1CB-4A53-8B13-2A04130A9525}"/>
    <cellStyle name="Input 3 3 5 2" xfId="5653" xr:uid="{91300F46-AC2D-400C-B54F-AAF5A93F0EB6}"/>
    <cellStyle name="Input 3 3 5 2 2" xfId="8239" xr:uid="{A64F6F00-3ABA-46B2-B4EC-9500D5DB873A}"/>
    <cellStyle name="Input 3 3 5 2 2 2" xfId="17228" xr:uid="{FC9CA3EA-9CD9-4EFA-99F0-D53A8AD8FE68}"/>
    <cellStyle name="Input 3 3 5 2 2 2 2" xfId="26861" xr:uid="{8B4F5D54-3563-4D45-AC8B-D93F31EAD429}"/>
    <cellStyle name="Input 3 3 5 2 2 3" xfId="28485" xr:uid="{7359391F-D293-4B9C-B72E-970C0F484AAE}"/>
    <cellStyle name="Input 3 3 5 2 3" xfId="10876" xr:uid="{66DF27D2-CEEC-4A29-85AD-ADA8DB08185D}"/>
    <cellStyle name="Input 3 3 5 2 3 2" xfId="19865" xr:uid="{67ECC857-36C5-4468-9C88-9E290A19E404}"/>
    <cellStyle name="Input 3 3 5 2 3 2 2" xfId="31360" xr:uid="{C031BDEE-2686-4A28-AEFA-54B3BF274B67}"/>
    <cellStyle name="Input 3 3 5 2 3 3" xfId="34493" xr:uid="{B48CD554-F57A-469F-B9FA-7BD22F6AE901}"/>
    <cellStyle name="Input 3 3 5 2 4" xfId="14642" xr:uid="{70AC00B5-3594-4D2E-9408-230D26376D54}"/>
    <cellStyle name="Input 3 3 5 2 4 2" xfId="33000" xr:uid="{F1D5237A-726A-4EFF-84C1-3A6B724750A9}"/>
    <cellStyle name="Input 3 3 5 2 5" xfId="38029" xr:uid="{740B898A-835D-45F6-BC27-66CD105519CB}"/>
    <cellStyle name="Input 3 3 5 2 6" xfId="58356" xr:uid="{B56C38C1-4B5E-4D0B-8DFB-80F77D568790}"/>
    <cellStyle name="Input 3 3 5 3" xfId="3745" xr:uid="{BD4C4B9D-200C-4ECA-A6EA-F02C8CE5D11A}"/>
    <cellStyle name="Input 3 3 5 3 2" xfId="23704" xr:uid="{530350D1-698E-40B3-902E-A19D0F157F17}"/>
    <cellStyle name="Input 3 3 5 4" xfId="30108" xr:uid="{1943BFBC-3CFF-49F7-B003-94F56ACD405B}"/>
    <cellStyle name="Input 3 3 5 5" xfId="51574" xr:uid="{FE0D53A5-2D16-49D8-AC34-03FF7666FA14}"/>
    <cellStyle name="Input 3 3 6" xfId="1799" xr:uid="{91F65160-6A01-4879-925F-3F53F67E20DF}"/>
    <cellStyle name="Input 3 3 6 2" xfId="6116" xr:uid="{8DE2001A-DFA9-4DF6-927C-E5F3DB05B8D2}"/>
    <cellStyle name="Input 3 3 6 2 2" xfId="8702" xr:uid="{400E5348-FE41-4C63-84D7-DF9074F781EA}"/>
    <cellStyle name="Input 3 3 6 2 2 2" xfId="17691" xr:uid="{CBCCFE7B-15DD-4963-B798-285F98998456}"/>
    <cellStyle name="Input 3 3 6 2 2 2 2" xfId="29939" xr:uid="{8714E9AD-ADEE-4DF2-9610-05F0A8F581F5}"/>
    <cellStyle name="Input 3 3 6 2 2 3" xfId="28546" xr:uid="{FD37D28C-4D4D-4923-807C-3223025E2D05}"/>
    <cellStyle name="Input 3 3 6 2 3" xfId="11339" xr:uid="{01BCE8A5-D43D-4274-BA28-8419833CBBE0}"/>
    <cellStyle name="Input 3 3 6 2 3 2" xfId="20328" xr:uid="{CE04EB7C-4C89-42D3-A4AC-C0E4574D64A4}"/>
    <cellStyle name="Input 3 3 6 2 3 2 2" xfId="32635" xr:uid="{CCE26CE7-73D1-4504-9C73-24EA22FF34AF}"/>
    <cellStyle name="Input 3 3 6 2 3 3" xfId="24301" xr:uid="{AF72213C-E7E5-45E3-9F81-30651E5FFF9B}"/>
    <cellStyle name="Input 3 3 6 2 4" xfId="15105" xr:uid="{2C60A8BB-049E-4F43-B637-CE07D4F00FB7}"/>
    <cellStyle name="Input 3 3 6 2 4 2" xfId="38001" xr:uid="{BD45FB9C-E8F4-4CD2-B84E-902AAF60DFFC}"/>
    <cellStyle name="Input 3 3 6 2 5" xfId="26918" xr:uid="{2376071A-E8AD-4070-8515-3F993E4A1928}"/>
    <cellStyle name="Input 3 3 6 2 6" xfId="54039" xr:uid="{E6C6C748-3B75-4E9E-8CD5-F77466BE45CA}"/>
    <cellStyle name="Input 3 3 6 3" xfId="4236" xr:uid="{327CB857-3F84-4319-8B91-338D893CE719}"/>
    <cellStyle name="Input 3 3 6 3 2" xfId="35154" xr:uid="{C4D4C2C3-2467-42B4-A254-CBC4076E29EF}"/>
    <cellStyle name="Input 3 3 6 4" xfId="37331" xr:uid="{D4604D1A-6CD8-4ABA-A073-9A364421E16B}"/>
    <cellStyle name="Input 3 3 6 5" xfId="47371" xr:uid="{05372A03-EB6A-4346-96B0-A76C3E1FFDE9}"/>
    <cellStyle name="Input 3 3 7" xfId="1812" xr:uid="{95B932BC-4915-49E3-811D-4E47D10F130A}"/>
    <cellStyle name="Input 3 3 7 2" xfId="6129" xr:uid="{F673FEF8-16B3-42C7-B8D2-6A461C090A17}"/>
    <cellStyle name="Input 3 3 7 2 2" xfId="8715" xr:uid="{94D0EC3F-675A-44BC-BF46-80217E7ED85B}"/>
    <cellStyle name="Input 3 3 7 2 2 2" xfId="17704" xr:uid="{3298F966-3B41-4087-A924-14CCDE36CAD9}"/>
    <cellStyle name="Input 3 3 7 2 2 2 2" xfId="42008" xr:uid="{8D3C2828-AEA9-4736-A125-9588DCE862C0}"/>
    <cellStyle name="Input 3 3 7 2 2 3" xfId="29989" xr:uid="{D376573F-EB09-44C2-8708-AE6F95A146A3}"/>
    <cellStyle name="Input 3 3 7 2 3" xfId="11352" xr:uid="{739A5CAA-2D49-4A8D-94CA-5E168BF86BEC}"/>
    <cellStyle name="Input 3 3 7 2 3 2" xfId="20341" xr:uid="{6551CC12-496D-470C-97D5-DCE5CE6902FD}"/>
    <cellStyle name="Input 3 3 7 2 3 2 2" xfId="27261" xr:uid="{253D4073-A8B6-461C-9C13-11DBF8BAB091}"/>
    <cellStyle name="Input 3 3 7 2 3 3" xfId="36669" xr:uid="{C8590F90-3DE4-41FD-87F4-B8DD9EA5D812}"/>
    <cellStyle name="Input 3 3 7 2 4" xfId="15118" xr:uid="{51C56B1A-FF74-4A31-B664-C3785013CA48}"/>
    <cellStyle name="Input 3 3 7 2 4 2" xfId="22640" xr:uid="{47573589-B0E9-4DBB-973D-9801F2E19294}"/>
    <cellStyle name="Input 3 3 7 2 5" xfId="30477" xr:uid="{AAD40EE1-C7BF-49A0-B658-4766EE187672}"/>
    <cellStyle name="Input 3 3 7 3" xfId="4249" xr:uid="{8290C09C-FF1D-4E87-BA57-F959A6176642}"/>
    <cellStyle name="Input 3 3 7 3 2" xfId="31607" xr:uid="{93F30847-E228-40B0-9560-E7421EE996A1}"/>
    <cellStyle name="Input 3 3 7 4" xfId="43497" xr:uid="{A5FC525B-8280-486A-80EC-13E4ACF232D6}"/>
    <cellStyle name="Input 3 3 7 5" xfId="52664" xr:uid="{B00ECD96-E2AA-40A6-914E-E9CC0489245D}"/>
    <cellStyle name="Input 3 3 8" xfId="2738" xr:uid="{7A52495D-40B8-4BA4-BC8B-8BD9211AEBFB}"/>
    <cellStyle name="Input 3 3 8 2" xfId="6921" xr:uid="{0EC45294-D4B0-45AB-8927-06B67FBBAE48}"/>
    <cellStyle name="Input 3 3 8 2 2" xfId="12055" xr:uid="{C8D6FD9A-6F33-4E1F-AC56-594EC7DA82F1}"/>
    <cellStyle name="Input 3 3 8 2 2 2" xfId="21044" xr:uid="{7CF91CF9-D269-41D0-B119-2E80843BC58B}"/>
    <cellStyle name="Input 3 3 8 2 2 2 2" xfId="26860" xr:uid="{56AFC47F-32F0-4650-B625-DA02FEEBAD05}"/>
    <cellStyle name="Input 3 3 8 2 2 3" xfId="35367" xr:uid="{19F9CB33-DD50-41B2-B91F-829BD99564DF}"/>
    <cellStyle name="Input 3 3 8 2 3" xfId="12880" xr:uid="{566B46DD-DCB5-4A19-B766-734FC30D7F93}"/>
    <cellStyle name="Input 3 3 8 2 3 2" xfId="21869" xr:uid="{17C7E165-2321-4875-8768-51F768CDB0BC}"/>
    <cellStyle name="Input 3 3 8 2 3 2 2" xfId="25271" xr:uid="{E96A0464-E9B8-479C-9E3E-1F19A27859C2}"/>
    <cellStyle name="Input 3 3 8 2 3 3" xfId="24461" xr:uid="{FF518819-8388-49DC-B8FF-4025B14D4177}"/>
    <cellStyle name="Input 3 3 8 2 4" xfId="15910" xr:uid="{ECF9E01B-C30D-4A07-BE23-081D341F3791}"/>
    <cellStyle name="Input 3 3 8 2 4 2" xfId="33905" xr:uid="{902B695B-58ED-4109-B26A-FAE13ECD4558}"/>
    <cellStyle name="Input 3 3 8 2 5" xfId="43671" xr:uid="{D4F7B268-59CD-4395-8AF4-E562361E2860}"/>
    <cellStyle name="Input 3 3 8 3" xfId="9485" xr:uid="{5F067934-6B62-4A21-B88B-BFC6E9E1A84F}"/>
    <cellStyle name="Input 3 3 8 3 2" xfId="18474" xr:uid="{51D33AE6-5C75-4CC2-98E6-6CE97048B168}"/>
    <cellStyle name="Input 3 3 8 3 2 2" xfId="32158" xr:uid="{272664FF-0297-4F7B-92E7-2C06C350D4EC}"/>
    <cellStyle name="Input 3 3 8 3 3" xfId="35212" xr:uid="{4145EE2A-4D36-4499-929B-37859A453D73}"/>
    <cellStyle name="Input 3 3 8 4" xfId="43444" xr:uid="{BB2B5EBD-9A0A-4E33-871A-1E3F4FD8635A}"/>
    <cellStyle name="Input 3 3 9" xfId="4676" xr:uid="{46AAC65A-961A-4364-9016-A34DCF870034}"/>
    <cellStyle name="Input 3 3 9 2" xfId="7262" xr:uid="{0CF84DAB-EA8B-4BB7-8E11-CD5FDE938A78}"/>
    <cellStyle name="Input 3 3 9 2 2" xfId="16251" xr:uid="{990A8CCA-62D1-4CF6-897C-480ACFEDFD76}"/>
    <cellStyle name="Input 3 3 9 2 2 2" xfId="35038" xr:uid="{FCAD8C0D-3B2F-4E91-A1C6-6374FB133F03}"/>
    <cellStyle name="Input 3 3 9 2 3" xfId="29210" xr:uid="{6637BF5E-1560-46B2-8C6F-581ECD882156}"/>
    <cellStyle name="Input 3 3 9 3" xfId="9899" xr:uid="{C925AAF9-2DB5-4396-9253-2DA1A1B4853A}"/>
    <cellStyle name="Input 3 3 9 3 2" xfId="18888" xr:uid="{C68999C7-3F1C-44D1-8303-0B2B353A821C}"/>
    <cellStyle name="Input 3 3 9 3 2 2" xfId="38761" xr:uid="{A7D9F62A-0515-45BB-A90C-000BB9035FA0}"/>
    <cellStyle name="Input 3 3 9 3 3" xfId="34924" xr:uid="{9300E77E-3FCA-4005-8DA9-E6E3F699FA24}"/>
    <cellStyle name="Input 3 3 9 4" xfId="13665" xr:uid="{CCBB0811-10A5-49B6-BF90-20930057AA8C}"/>
    <cellStyle name="Input 3 3 9 4 2" xfId="29287" xr:uid="{A246A23B-3C63-4215-BDA6-6E85219FD65A}"/>
    <cellStyle name="Input 3 3 9 5" xfId="38362" xr:uid="{A55C8A4E-980E-4816-9BC9-ECC0A6C4F743}"/>
    <cellStyle name="Input 3 30" xfId="45297" xr:uid="{81B96D15-48F2-4FC7-87CC-9D811307ACAD}"/>
    <cellStyle name="Input 3 31" xfId="45431" xr:uid="{B70C6185-25B3-4DA0-871E-CEC2F257EED1}"/>
    <cellStyle name="Input 3 32" xfId="44249" xr:uid="{F4B57F27-BA4D-4E65-B8AE-9CBFA6C31FD0}"/>
    <cellStyle name="Input 3 33" xfId="44146" xr:uid="{4D3D52AB-DDBF-4B4B-85D2-4E3E8588A5DF}"/>
    <cellStyle name="Input 3 34" xfId="45478" xr:uid="{481F5D68-B71B-48FC-ADEC-019A3B19C79A}"/>
    <cellStyle name="Input 3 4" xfId="243" xr:uid="{FB1EE8C4-AC55-42B3-8276-E3E4ADC8AFA2}"/>
    <cellStyle name="Input 3 4 10" xfId="6545" xr:uid="{0C30188D-E870-448D-9336-A3B87C1CB40B}"/>
    <cellStyle name="Input 3 4 10 2" xfId="11764" xr:uid="{6D558060-30F3-44FD-901C-2046D2D4D8AA}"/>
    <cellStyle name="Input 3 4 10 2 2" xfId="20753" xr:uid="{0197D81B-E88D-4B11-B37B-C9D0F1054CD6}"/>
    <cellStyle name="Input 3 4 10 2 2 2" xfId="27953" xr:uid="{591A1C91-F306-430A-B678-F2BD9160EB44}"/>
    <cellStyle name="Input 3 4 10 2 3" xfId="26830" xr:uid="{9C37F0A2-C7C5-46A6-804F-224362D6675E}"/>
    <cellStyle name="Input 3 4 10 3" xfId="15534" xr:uid="{97446BBF-44E8-4D21-BAD7-2F1F9605C889}"/>
    <cellStyle name="Input 3 4 10 3 2" xfId="32296" xr:uid="{066AC46B-D21E-4315-A4CF-77A0C4F40E18}"/>
    <cellStyle name="Input 3 4 10 4" xfId="31782" xr:uid="{3ECBCCB1-1D0E-4BF7-8EA0-031674C16E70}"/>
    <cellStyle name="Input 3 4 11" xfId="9127" xr:uid="{1FBF810B-D010-4025-9050-E5004269616C}"/>
    <cellStyle name="Input 3 4 11 2" xfId="18116" xr:uid="{AC6D15BD-1FC2-4BBF-A022-61D8FCA7C7A9}"/>
    <cellStyle name="Input 3 4 11 2 2" xfId="23653" xr:uid="{7AA4D12A-0856-4359-811C-DFE2BC2C0EC1}"/>
    <cellStyle name="Input 3 4 11 3" xfId="33272" xr:uid="{D188E4AA-09F3-4DF8-B0EA-B4474790524E}"/>
    <cellStyle name="Input 3 4 12" xfId="9751" xr:uid="{A448A90A-33F0-47C4-B2CE-1B99E938A330}"/>
    <cellStyle name="Input 3 4 12 2" xfId="18740" xr:uid="{2F229942-6F96-4529-B984-F19D28F387F9}"/>
    <cellStyle name="Input 3 4 12 2 2" xfId="32077" xr:uid="{F88F7469-406D-4E05-9BBA-9C711EF20A42}"/>
    <cellStyle name="Input 3 4 12 3" xfId="25357" xr:uid="{68844859-5285-4C6F-A291-E64F5804F0F8}"/>
    <cellStyle name="Input 3 4 13" xfId="2249" xr:uid="{545CF6FA-CFB6-498F-BB3F-F52A52583096}"/>
    <cellStyle name="Input 3 4 13 2" xfId="29977" xr:uid="{FDD789A3-FDB0-4073-9BC8-FE6D6FD799FA}"/>
    <cellStyle name="Input 3 4 14" xfId="13158" xr:uid="{DF9E5278-529D-47C9-8383-4D6FA6CB40EE}"/>
    <cellStyle name="Input 3 4 14 2" xfId="22621" xr:uid="{8B6062CD-8D3F-4E20-BE2C-A9D9F51C52E4}"/>
    <cellStyle name="Input 3 4 15" xfId="39733" xr:uid="{FA543803-6760-47B1-9624-ED28CA5E9402}"/>
    <cellStyle name="Input 3 4 16" xfId="44356" xr:uid="{12905846-5E6A-4674-A2E8-ECFC781C3E85}"/>
    <cellStyle name="Input 3 4 17" xfId="45605" xr:uid="{8523F5A5-AD6E-4BB7-B7FB-CB0D80CC6F5D}"/>
    <cellStyle name="Input 3 4 2" xfId="381" xr:uid="{40B7E701-4B06-43F7-910E-8AC9733F92C0}"/>
    <cellStyle name="Input 3 4 2 10" xfId="9252" xr:uid="{FBE37DBA-F638-4866-AC15-F9B0D1271A73}"/>
    <cellStyle name="Input 3 4 2 10 2" xfId="18241" xr:uid="{7F89508D-71FA-4DD7-822B-9173309249DB}"/>
    <cellStyle name="Input 3 4 2 10 2 2" xfId="32584" xr:uid="{207D86E2-3FAC-4D9A-9CDE-3B458DE67E8D}"/>
    <cellStyle name="Input 3 4 2 10 3" xfId="22364" xr:uid="{38E34CE4-3853-4A90-86AE-C69C746DA579}"/>
    <cellStyle name="Input 3 4 2 11" xfId="9746" xr:uid="{A8CCF065-6E2F-429B-A65D-A63194DC2178}"/>
    <cellStyle name="Input 3 4 2 11 2" xfId="18735" xr:uid="{0512B5B9-C68F-4DD6-97EC-BFC366FF2416}"/>
    <cellStyle name="Input 3 4 2 11 2 2" xfId="27498" xr:uid="{125EE9ED-C404-40E1-8360-0DD0CB0567A5}"/>
    <cellStyle name="Input 3 4 2 11 3" xfId="44114" xr:uid="{1C9BE1B5-90B2-4A9D-B47A-D24187834048}"/>
    <cellStyle name="Input 3 4 2 12" xfId="2387" xr:uid="{6E3A0E37-79F6-4699-AF76-57FAEB6FECE2}"/>
    <cellStyle name="Input 3 4 2 12 2" xfId="38020" xr:uid="{232021F1-8991-4696-A2DA-8D4167E4800C}"/>
    <cellStyle name="Input 3 4 2 13" xfId="13296" xr:uid="{384FF655-FC1E-440D-AE66-8E82FB16E20A}"/>
    <cellStyle name="Input 3 4 2 13 2" xfId="34785" xr:uid="{61D02AA7-BF82-4B72-97C5-05E3FEA0E1B5}"/>
    <cellStyle name="Input 3 4 2 14" xfId="26590" xr:uid="{BDCD297D-6044-41E8-8A77-3A451BB34D9C}"/>
    <cellStyle name="Input 3 4 2 15" xfId="46117" xr:uid="{D2CE3428-23CF-451B-8AC6-95EE4BBECC73}"/>
    <cellStyle name="Input 3 4 2 2" xfId="730" xr:uid="{1E41E349-4904-41AD-90E9-BE3AD68DAE2E}"/>
    <cellStyle name="Input 3 4 2 2 2" xfId="5106" xr:uid="{9ED7A057-F869-4B35-A9B2-6595A88BFED5}"/>
    <cellStyle name="Input 3 4 2 2 2 2" xfId="7692" xr:uid="{804A5C8F-D869-4617-BF51-1F1BFCA96F55}"/>
    <cellStyle name="Input 3 4 2 2 2 2 2" xfId="16681" xr:uid="{E0C404C4-D69D-4EE0-98B3-407E3AA7E0EA}"/>
    <cellStyle name="Input 3 4 2 2 2 2 2 2" xfId="36967" xr:uid="{BC0FF0E5-C17D-4365-997A-068187985CA1}"/>
    <cellStyle name="Input 3 4 2 2 2 2 3" xfId="24597" xr:uid="{76AB0E12-D9CF-44C3-B4C6-F5248458BFB4}"/>
    <cellStyle name="Input 3 4 2 2 2 3" xfId="10329" xr:uid="{B71EF4E6-2329-4BC8-9B2D-B07FF9413CFB}"/>
    <cellStyle name="Input 3 4 2 2 2 3 2" xfId="19318" xr:uid="{9F812911-4DAC-429C-88CE-8518C7115236}"/>
    <cellStyle name="Input 3 4 2 2 2 3 2 2" xfId="34027" xr:uid="{0AB7A6D6-5DE5-427C-9D5F-4A1C5150AD2E}"/>
    <cellStyle name="Input 3 4 2 2 2 3 3" xfId="34651" xr:uid="{FB822263-0280-4968-8DA7-26C622F4B323}"/>
    <cellStyle name="Input 3 4 2 2 2 4" xfId="14095" xr:uid="{C4103E32-6ED6-4BB3-BF71-1F5731FE171F}"/>
    <cellStyle name="Input 3 4 2 2 2 4 2" xfId="23692" xr:uid="{CDA7B7AD-7A4B-4AE5-9A14-84D94DAA3C43}"/>
    <cellStyle name="Input 3 4 2 2 2 5" xfId="29280" xr:uid="{494EC8A3-2DF4-42AA-A0F4-5AC806D2F92A}"/>
    <cellStyle name="Input 3 4 2 2 2 6" xfId="56393" xr:uid="{79C54E79-A82C-4550-AF6D-CD3C6314530A}"/>
    <cellStyle name="Input 3 4 2 2 3" xfId="3167" xr:uid="{DB46C29D-4D2B-4E0E-8752-7C67BD346324}"/>
    <cellStyle name="Input 3 4 2 2 3 2" xfId="26556" xr:uid="{F328C174-4FC3-4609-A4AC-EBBE033D19F9}"/>
    <cellStyle name="Input 3 4 2 2 4" xfId="35070" xr:uid="{7B83500B-1A08-4C15-9BC2-587DFA22F2C4}"/>
    <cellStyle name="Input 3 4 2 2 5" xfId="49611" xr:uid="{6B2B78F4-DB40-44E4-99A1-D522786C0675}"/>
    <cellStyle name="Input 3 4 2 3" xfId="1075" xr:uid="{165524CF-9266-478A-AD22-2FA6BE9ED45D}"/>
    <cellStyle name="Input 3 4 2 3 2" xfId="5427" xr:uid="{1FD206AF-71D5-498F-ACA3-A8DFDB1E06C1}"/>
    <cellStyle name="Input 3 4 2 3 2 2" xfId="8013" xr:uid="{5F89DAA9-CFD3-4BC5-AAC7-152281896BC6}"/>
    <cellStyle name="Input 3 4 2 3 2 2 2" xfId="17002" xr:uid="{8B0092CA-8CEF-4620-A2F3-EF060EF5F3C0}"/>
    <cellStyle name="Input 3 4 2 3 2 2 2 2" xfId="43509" xr:uid="{4E3BFABB-0FD1-434C-A31A-D803A707C563}"/>
    <cellStyle name="Input 3 4 2 3 2 2 3" xfId="41063" xr:uid="{59E5EF52-7B99-431A-86FE-5B22EE229770}"/>
    <cellStyle name="Input 3 4 2 3 2 3" xfId="10650" xr:uid="{F77270E3-ED10-49FC-82B7-DE08FB2A7B3D}"/>
    <cellStyle name="Input 3 4 2 3 2 3 2" xfId="19639" xr:uid="{0154FFBD-818F-49BF-90AE-6A3353F51504}"/>
    <cellStyle name="Input 3 4 2 3 2 3 2 2" xfId="23145" xr:uid="{E42E8902-5DB0-4C58-B045-2FBDBB62372F}"/>
    <cellStyle name="Input 3 4 2 3 2 3 3" xfId="40492" xr:uid="{05D2DD2C-5DDF-451C-89D9-AB2F9BAE7778}"/>
    <cellStyle name="Input 3 4 2 3 2 4" xfId="14416" xr:uid="{AC5DCF74-C22F-43B8-A7F1-1CF2D3F08C9C}"/>
    <cellStyle name="Input 3 4 2 3 2 4 2" xfId="23338" xr:uid="{2C1869C4-D5B5-4D36-9DF0-8636FAEFE71F}"/>
    <cellStyle name="Input 3 4 2 3 2 5" xfId="30293" xr:uid="{18F23A0C-B76C-4BDB-9DE9-D78DCCEB5D51}"/>
    <cellStyle name="Input 3 4 2 3 2 6" xfId="57787" xr:uid="{AEEC3583-76CA-4077-8137-065D3D5B00FE}"/>
    <cellStyle name="Input 3 4 2 3 3" xfId="3512" xr:uid="{44996891-0DEC-4083-BA88-C8B0C9212A8F}"/>
    <cellStyle name="Input 3 4 2 3 3 2" xfId="36728" xr:uid="{8E1AF8B4-2C49-4974-9A69-90D66326327E}"/>
    <cellStyle name="Input 3 4 2 3 4" xfId="33246" xr:uid="{7F733815-F94D-49E0-AFCE-1E128AD0A1B5}"/>
    <cellStyle name="Input 3 4 2 3 5" xfId="51005" xr:uid="{ABF2C5B4-92EE-47CE-A66F-ADE4DC62D569}"/>
    <cellStyle name="Input 3 4 2 4" xfId="1419" xr:uid="{469DA931-5697-484F-BB8C-448FD801CC45}"/>
    <cellStyle name="Input 3 4 2 4 2" xfId="5764" xr:uid="{17392548-B884-4E2D-9D63-0E383729B31E}"/>
    <cellStyle name="Input 3 4 2 4 2 2" xfId="8350" xr:uid="{A8B90E55-76B3-4A65-A213-1654F1A5F716}"/>
    <cellStyle name="Input 3 4 2 4 2 2 2" xfId="17339" xr:uid="{5F9BE2B6-B465-489E-9DE2-E7F596B00B16}"/>
    <cellStyle name="Input 3 4 2 4 2 2 2 2" xfId="40182" xr:uid="{CD75FCA5-5B8B-4A2B-BCB6-01AB2CDBA4A9}"/>
    <cellStyle name="Input 3 4 2 4 2 2 3" xfId="24993" xr:uid="{E81F136A-9A23-496E-9DCF-C7571EC7CC92}"/>
    <cellStyle name="Input 3 4 2 4 2 3" xfId="10987" xr:uid="{36DC6AA5-7298-4E9F-B764-1840E7C3A4F6}"/>
    <cellStyle name="Input 3 4 2 4 2 3 2" xfId="19976" xr:uid="{8520C603-6ECA-40DF-8238-E0EB6A9D74D2}"/>
    <cellStyle name="Input 3 4 2 4 2 3 2 2" xfId="25488" xr:uid="{0947A19B-849D-4C5B-AFDE-33619F55FB62}"/>
    <cellStyle name="Input 3 4 2 4 2 3 3" xfId="40290" xr:uid="{C7181188-FE8F-425D-94BD-29DE20485648}"/>
    <cellStyle name="Input 3 4 2 4 2 4" xfId="14753" xr:uid="{B2D2D82D-68FA-4339-8969-6333B11EF9EA}"/>
    <cellStyle name="Input 3 4 2 4 2 4 2" xfId="43320" xr:uid="{58ACCBC0-769C-498E-A4DC-466DAF65D41C}"/>
    <cellStyle name="Input 3 4 2 4 2 5" xfId="23219" xr:uid="{392FC0B3-796B-4883-8102-03CF1539F491}"/>
    <cellStyle name="Input 3 4 2 4 2 6" xfId="54535" xr:uid="{C71738C4-30A8-4024-A027-FA1A4A8299A8}"/>
    <cellStyle name="Input 3 4 2 4 3" xfId="3856" xr:uid="{4582F324-5443-4BD4-8403-2C586EA9D1FA}"/>
    <cellStyle name="Input 3 4 2 4 3 2" xfId="25780" xr:uid="{9FA09105-7C30-46B1-BCC4-BF859458C663}"/>
    <cellStyle name="Input 3 4 2 4 4" xfId="28573" xr:uid="{C6DA8151-8B96-40EA-AC2E-EF4F760E6086}"/>
    <cellStyle name="Input 3 4 2 4 5" xfId="47728" xr:uid="{7F31E780-8E52-4B1A-9B82-D2AF2B043888}"/>
    <cellStyle name="Input 3 4 2 5" xfId="1243" xr:uid="{EF98569D-FB42-4C97-BD3B-66DE34FA8404}"/>
    <cellStyle name="Input 3 4 2 5 2" xfId="5588" xr:uid="{6FE90F36-A8AE-4DC5-A419-4B220873091A}"/>
    <cellStyle name="Input 3 4 2 5 2 2" xfId="8174" xr:uid="{3BC7B67E-5075-4902-A270-7226A2FA1024}"/>
    <cellStyle name="Input 3 4 2 5 2 2 2" xfId="17163" xr:uid="{2A69E807-9676-4F5E-B4E6-4FE3F02E6C97}"/>
    <cellStyle name="Input 3 4 2 5 2 2 2 2" xfId="43950" xr:uid="{2475E0CA-0EE5-4139-B350-3F064BA75C0F}"/>
    <cellStyle name="Input 3 4 2 5 2 2 3" xfId="32810" xr:uid="{0F2AE57A-D2B3-4475-B7BA-EB93D9541CF9}"/>
    <cellStyle name="Input 3 4 2 5 2 3" xfId="10811" xr:uid="{17146987-40E9-4EC2-ABCC-C5BDA81AEF51}"/>
    <cellStyle name="Input 3 4 2 5 2 3 2" xfId="19800" xr:uid="{A0E96892-7601-4992-A7A0-A117CADD004C}"/>
    <cellStyle name="Input 3 4 2 5 2 3 2 2" xfId="22373" xr:uid="{52E9B0BD-A3A2-44D3-970D-0B441ECAA580}"/>
    <cellStyle name="Input 3 4 2 5 2 3 3" xfId="40366" xr:uid="{646FD15D-1A78-4183-9478-BECC6090BA72}"/>
    <cellStyle name="Input 3 4 2 5 2 4" xfId="14577" xr:uid="{8433CF06-0D2F-4464-900B-DE7FC452C892}"/>
    <cellStyle name="Input 3 4 2 5 2 4 2" xfId="27918" xr:uid="{406575AC-E874-45ED-A160-445231B1EAC7}"/>
    <cellStyle name="Input 3 4 2 5 2 5" xfId="43685" xr:uid="{AFC65D08-0B7C-4063-842E-195DD9182ACE}"/>
    <cellStyle name="Input 3 4 2 5 3" xfId="3680" xr:uid="{EA3C0C01-1AB7-4DCC-932D-0AA847C992EB}"/>
    <cellStyle name="Input 3 4 2 5 3 2" xfId="30743" xr:uid="{4641C205-35F4-4F4D-BFD9-7CA2A1AFC88C}"/>
    <cellStyle name="Input 3 4 2 5 4" xfId="39772" xr:uid="{B900D4FD-EB6E-4EEC-8479-95A2FB2F67D1}"/>
    <cellStyle name="Input 3 4 2 5 5" xfId="52956" xr:uid="{B5AAF79F-F6F6-41B9-972C-4FE0976E9FF1}"/>
    <cellStyle name="Input 3 4 2 6" xfId="2038" xr:uid="{B2763F2F-60A6-4280-BEBD-BB9B8BA5C544}"/>
    <cellStyle name="Input 3 4 2 6 2" xfId="6346" xr:uid="{2817BD16-1B6C-4719-8307-0149B143AD52}"/>
    <cellStyle name="Input 3 4 2 6 2 2" xfId="8932" xr:uid="{24EC184E-3F08-4158-8DC4-0E2B7B85E576}"/>
    <cellStyle name="Input 3 4 2 6 2 2 2" xfId="17921" xr:uid="{2DCE649C-88C5-4060-8AB7-886275B96C8A}"/>
    <cellStyle name="Input 3 4 2 6 2 2 2 2" xfId="32388" xr:uid="{248D4607-0056-4165-92C6-3DCD1CC41541}"/>
    <cellStyle name="Input 3 4 2 6 2 2 3" xfId="35396" xr:uid="{7FC14324-6DAA-4561-8944-8140AA1055C6}"/>
    <cellStyle name="Input 3 4 2 6 2 3" xfId="11569" xr:uid="{54ABC3D9-81EB-4D56-89C6-A63F7774F7FA}"/>
    <cellStyle name="Input 3 4 2 6 2 3 2" xfId="20558" xr:uid="{1213C4CD-65CF-476E-9FC3-34E98B40552B}"/>
    <cellStyle name="Input 3 4 2 6 2 3 2 2" xfId="37685" xr:uid="{30AD51A1-43A6-4BE5-8CBA-8ECD1814B5EA}"/>
    <cellStyle name="Input 3 4 2 6 2 3 3" xfId="40385" xr:uid="{6222EBB0-BC15-4F7D-A3F6-4C33E36BDE60}"/>
    <cellStyle name="Input 3 4 2 6 2 4" xfId="15335" xr:uid="{BB9A9B66-6540-424C-ACCF-C7AB812AC7D2}"/>
    <cellStyle name="Input 3 4 2 6 2 4 2" xfId="29094" xr:uid="{267BA269-7A72-4D1C-8DE9-587469714B8B}"/>
    <cellStyle name="Input 3 4 2 6 2 5" xfId="40763" xr:uid="{000E4969-F8C3-41C2-8B2F-0793B2C51EF2}"/>
    <cellStyle name="Input 3 4 2 6 3" xfId="4475" xr:uid="{CBD1BE07-C444-404B-9D0B-1CA0DAE34B2D}"/>
    <cellStyle name="Input 3 4 2 6 3 2" xfId="33134" xr:uid="{6DE17B45-D287-4C55-88F9-3F66708976DF}"/>
    <cellStyle name="Input 3 4 2 6 4" xfId="27140" xr:uid="{0862B44D-10DD-4B1D-B894-B5BE5F0A62B4}"/>
    <cellStyle name="Input 3 4 2 7" xfId="2849" xr:uid="{05CED064-4292-4186-920F-FE37E728963E}"/>
    <cellStyle name="Input 3 4 2 7 2" xfId="6999" xr:uid="{0D03DAEA-EC6D-48D6-B1B3-75A067A8BF40}"/>
    <cellStyle name="Input 3 4 2 7 2 2" xfId="12128" xr:uid="{F38BDF28-3A18-4E12-ABA0-245C1696D541}"/>
    <cellStyle name="Input 3 4 2 7 2 2 2" xfId="21117" xr:uid="{D1169E19-A036-4C44-B02B-C083E4CC50A5}"/>
    <cellStyle name="Input 3 4 2 7 2 2 2 2" xfId="39610" xr:uid="{12085963-3747-4D3B-B819-854FB141BD18}"/>
    <cellStyle name="Input 3 4 2 7 2 2 3" xfId="40951" xr:uid="{CE038EBB-5ACE-4BE6-BECE-7AC82F4FD54C}"/>
    <cellStyle name="Input 3 4 2 7 2 3" xfId="12942" xr:uid="{94314D1D-72F2-438D-9A43-06465881AFA7}"/>
    <cellStyle name="Input 3 4 2 7 2 3 2" xfId="21931" xr:uid="{BC643B40-B817-46A8-8868-58D5D2EDA950}"/>
    <cellStyle name="Input 3 4 2 7 2 3 2 2" xfId="33153" xr:uid="{825FBF13-99A8-4158-B03A-BD6A4919A1B9}"/>
    <cellStyle name="Input 3 4 2 7 2 3 3" xfId="25974" xr:uid="{A4B5F9B3-E0E5-4614-BE2A-B1FE7995CFC4}"/>
    <cellStyle name="Input 3 4 2 7 2 4" xfId="15988" xr:uid="{17DA096B-E052-4B92-B8F0-199E8D643498}"/>
    <cellStyle name="Input 3 4 2 7 2 4 2" xfId="38731" xr:uid="{D135F102-64E2-4C84-9432-A7CE799E3AC7}"/>
    <cellStyle name="Input 3 4 2 7 2 5" xfId="28291" xr:uid="{6EDD8061-5F5B-4CA3-A626-C06E1C541D42}"/>
    <cellStyle name="Input 3 4 2 7 3" xfId="9562" xr:uid="{FC25E557-032F-45EA-9165-75B36DD22CB2}"/>
    <cellStyle name="Input 3 4 2 7 3 2" xfId="18551" xr:uid="{3B4745B1-5FDE-4038-9A24-0679A8400F3D}"/>
    <cellStyle name="Input 3 4 2 7 3 2 2" xfId="32793" xr:uid="{B243FDAF-2386-4471-944D-E7BF7C07D1D5}"/>
    <cellStyle name="Input 3 4 2 7 3 3" xfId="23187" xr:uid="{4826AA45-F116-45DA-BA5F-1EB29A36A887}"/>
    <cellStyle name="Input 3 4 2 7 4" xfId="25835" xr:uid="{9C7D5B37-FC14-4DEF-B218-25F0D676AE5E}"/>
    <cellStyle name="Input 3 4 2 8" xfId="4782" xr:uid="{EB276522-DF09-4189-8A18-DA9D8EF75BD7}"/>
    <cellStyle name="Input 3 4 2 8 2" xfId="7368" xr:uid="{AF20AFA6-1ADA-41F8-BAB4-3AA669B4D78D}"/>
    <cellStyle name="Input 3 4 2 8 2 2" xfId="16357" xr:uid="{0132E6AA-5A17-4DB4-8F49-63ECA57BD9D4}"/>
    <cellStyle name="Input 3 4 2 8 2 2 2" xfId="33485" xr:uid="{2696FA3D-E4A1-405C-884A-BED8C9D432B2}"/>
    <cellStyle name="Input 3 4 2 8 2 3" xfId="36023" xr:uid="{0894DE1C-E80B-4849-9E17-97723A0C7920}"/>
    <cellStyle name="Input 3 4 2 8 3" xfId="10005" xr:uid="{527143DF-6A0F-4C21-BD64-DD391B7439C8}"/>
    <cellStyle name="Input 3 4 2 8 3 2" xfId="18994" xr:uid="{1A0C8E9D-ED8D-49A4-A9A9-1AEF5D260B9D}"/>
    <cellStyle name="Input 3 4 2 8 3 2 2" xfId="40857" xr:uid="{E5DE68C2-5B97-47BB-B6E8-3EB24E214E97}"/>
    <cellStyle name="Input 3 4 2 8 3 3" xfId="34654" xr:uid="{0A0D32B7-F85B-4EDF-A43C-9A4AC523CCD8}"/>
    <cellStyle name="Input 3 4 2 8 4" xfId="13771" xr:uid="{6008B744-6ABE-4C34-B81F-A3C8A024AB05}"/>
    <cellStyle name="Input 3 4 2 8 4 2" xfId="29938" xr:uid="{642FC03B-D1D2-4235-9548-EF1B9ED2D76A}"/>
    <cellStyle name="Input 3 4 2 8 5" xfId="34972" xr:uid="{B839E679-4E07-4FF0-9CDF-2C2FB607B5EC}"/>
    <cellStyle name="Input 3 4 2 9" xfId="6683" xr:uid="{037D58EF-1CE2-435D-807B-92A7394E8AC6}"/>
    <cellStyle name="Input 3 4 2 9 2" xfId="11889" xr:uid="{9643F971-09BF-4186-ABD5-E2D2CA8C8073}"/>
    <cellStyle name="Input 3 4 2 9 2 2" xfId="20878" xr:uid="{BA8DC7C9-CCE8-469B-88A7-75691BE78834}"/>
    <cellStyle name="Input 3 4 2 9 2 2 2" xfId="25566" xr:uid="{32DB993B-DE0D-435E-8510-81682DB3DA56}"/>
    <cellStyle name="Input 3 4 2 9 2 3" xfId="43898" xr:uid="{1E02AB43-CA2D-4E4A-B2AE-862ADAEE978E}"/>
    <cellStyle name="Input 3 4 2 9 3" xfId="15672" xr:uid="{51BD5F96-2F74-4C99-BD3B-87A4BAFA47DD}"/>
    <cellStyle name="Input 3 4 2 9 3 2" xfId="28611" xr:uid="{59B5E6E3-CE9F-41C7-9F69-74CE181BD656}"/>
    <cellStyle name="Input 3 4 2 9 4" xfId="35424" xr:uid="{E4A54307-4138-408A-AC65-7129741DF6FB}"/>
    <cellStyle name="Input 3 4 3" xfId="592" xr:uid="{C59B70A7-2747-42BA-93D6-D28436590E77}"/>
    <cellStyle name="Input 3 4 3 2" xfId="4981" xr:uid="{A41ABB97-6695-49CE-B88C-F7715C98D189}"/>
    <cellStyle name="Input 3 4 3 2 2" xfId="7567" xr:uid="{67E88715-D765-43C3-AD0B-978F5C2857F4}"/>
    <cellStyle name="Input 3 4 3 2 2 2" xfId="16556" xr:uid="{ABC6952D-52DF-4ACE-8677-2A482F69D3EE}"/>
    <cellStyle name="Input 3 4 3 2 2 2 2" xfId="28053" xr:uid="{E0B7BD8E-D6AA-422C-AF90-383DB7CC7DFA}"/>
    <cellStyle name="Input 3 4 3 2 2 3" xfId="22853" xr:uid="{D99CAE44-B29E-47FE-8405-1BA5CE8C3523}"/>
    <cellStyle name="Input 3 4 3 2 2 4" xfId="56798" xr:uid="{5361D50E-299F-4B69-A007-0C1B50A40B65}"/>
    <cellStyle name="Input 3 4 3 2 3" xfId="10204" xr:uid="{78F8EBC4-8E4A-4B5A-8E01-9D1821616B4A}"/>
    <cellStyle name="Input 3 4 3 2 3 2" xfId="19193" xr:uid="{678D5715-5374-43FF-901E-22AFDC498999}"/>
    <cellStyle name="Input 3 4 3 2 3 2 2" xfId="26120" xr:uid="{78D5849B-6D76-48FF-BA43-43965651593D}"/>
    <cellStyle name="Input 3 4 3 2 3 3" xfId="44044" xr:uid="{F937512C-3B78-4FA8-8BA7-E722D65631FD}"/>
    <cellStyle name="Input 3 4 3 2 4" xfId="13970" xr:uid="{CC0DE77D-4CD0-4CFD-B49C-0BFF2C9A2CE2}"/>
    <cellStyle name="Input 3 4 3 2 4 2" xfId="43427" xr:uid="{AC130893-B20C-4014-BA41-561DCAF92D75}"/>
    <cellStyle name="Input 3 4 3 2 5" xfId="34327" xr:uid="{9615D4B6-8B9B-46FF-BA83-67EE183D2A11}"/>
    <cellStyle name="Input 3 4 3 2 6" xfId="50016" xr:uid="{21C52D3F-2C9D-4100-A35C-BA8403FD8A90}"/>
    <cellStyle name="Input 3 4 3 3" xfId="3029" xr:uid="{B3D76337-BA89-4EAB-A5D2-836D6AA7A71D}"/>
    <cellStyle name="Input 3 4 3 3 2" xfId="40155" xr:uid="{9F3596E7-D24F-47DA-AA84-2E24B569E895}"/>
    <cellStyle name="Input 3 4 3 3 2 2" xfId="57943" xr:uid="{D1497F82-82AE-4881-85B9-91EE91BF1F10}"/>
    <cellStyle name="Input 3 4 3 3 3" xfId="51161" xr:uid="{19CA5CFE-79CE-4B19-8153-97A714A8C4D8}"/>
    <cellStyle name="Input 3 4 3 4" xfId="42035" xr:uid="{F728D157-9F46-4766-945A-7E49B12A973F}"/>
    <cellStyle name="Input 3 4 3 4 2" xfId="54925" xr:uid="{C2D2F956-3B40-4617-A109-9AD3D06EEED0}"/>
    <cellStyle name="Input 3 4 3 4 3" xfId="48133" xr:uid="{B5638E14-1261-45DC-BB0A-50F9768FBEC9}"/>
    <cellStyle name="Input 3 4 3 5" xfId="53225" xr:uid="{02EE545D-E962-4A66-9EA4-443FAABECDA9}"/>
    <cellStyle name="Input 3 4 3 6" xfId="46519" xr:uid="{843EBF49-0BBD-49AD-9E9C-AC60F670F5F9}"/>
    <cellStyle name="Input 3 4 4" xfId="937" xr:uid="{25797F12-9C33-4C82-B9DE-6E7129C72C8E}"/>
    <cellStyle name="Input 3 4 4 2" xfId="5302" xr:uid="{43A0486C-2CFA-4292-9CEC-74E62B586CAA}"/>
    <cellStyle name="Input 3 4 4 2 2" xfId="7888" xr:uid="{A395CCED-0065-418D-84A8-284FAC711D0F}"/>
    <cellStyle name="Input 3 4 4 2 2 2" xfId="16877" xr:uid="{4571EC21-F192-431C-8732-CF185C5A256A}"/>
    <cellStyle name="Input 3 4 4 2 2 2 2" xfId="26192" xr:uid="{D0855312-7929-44C9-9677-318C0F03AC7E}"/>
    <cellStyle name="Input 3 4 4 2 2 3" xfId="31736" xr:uid="{72334E67-9020-40FD-9826-63A01E8FC92F}"/>
    <cellStyle name="Input 3 4 4 2 3" xfId="10525" xr:uid="{37C23718-FDC9-45B1-B460-3413B69F4E79}"/>
    <cellStyle name="Input 3 4 4 2 3 2" xfId="19514" xr:uid="{8930EDE7-D639-42CB-BBFC-FB5E38F653BD}"/>
    <cellStyle name="Input 3 4 4 2 3 2 2" xfId="30759" xr:uid="{1ED4E237-1C0E-4D56-9784-4F9AD1E21A85}"/>
    <cellStyle name="Input 3 4 4 2 3 3" xfId="34746" xr:uid="{94624B9C-67CA-42CE-92E1-28136A8BC9F3}"/>
    <cellStyle name="Input 3 4 4 2 4" xfId="14291" xr:uid="{EEC60069-4931-4768-84CE-64C092AF54DA}"/>
    <cellStyle name="Input 3 4 4 2 4 2" xfId="35042" xr:uid="{366F864B-BC9B-4B55-B921-45042B513BD4}"/>
    <cellStyle name="Input 3 4 4 2 5" xfId="34579" xr:uid="{27C361A6-68CE-4D95-802D-7D6871D3EF07}"/>
    <cellStyle name="Input 3 4 4 2 6" xfId="55921" xr:uid="{6E40D01F-6A4B-4071-A295-DADFB215D2E6}"/>
    <cellStyle name="Input 3 4 4 3" xfId="3374" xr:uid="{BB5C9673-BAC7-4941-B626-CAEF5E95736B}"/>
    <cellStyle name="Input 3 4 4 3 2" xfId="43638" xr:uid="{E8F8DFDD-ECE8-499F-8F35-C65A9FE14A3A}"/>
    <cellStyle name="Input 3 4 4 4" xfId="25358" xr:uid="{76C766E6-DAD0-4B64-8E1E-2BC92ACEC886}"/>
    <cellStyle name="Input 3 4 4 5" xfId="49139" xr:uid="{6C46385B-9523-4206-B604-B0F02D349AAD}"/>
    <cellStyle name="Input 3 4 5" xfId="1281" xr:uid="{E9F7D40F-5E5B-441F-91EC-3BFBC86959E0}"/>
    <cellStyle name="Input 3 4 5 2" xfId="5626" xr:uid="{52E40144-1982-436D-8DBA-4DF6E8AE1FDC}"/>
    <cellStyle name="Input 3 4 5 2 2" xfId="8212" xr:uid="{4495DC64-E502-451E-ACE5-51FC9F4A3014}"/>
    <cellStyle name="Input 3 4 5 2 2 2" xfId="17201" xr:uid="{6EC5F05E-E6A8-4E41-9CA5-C76AE13DCD38}"/>
    <cellStyle name="Input 3 4 5 2 2 2 2" xfId="37551" xr:uid="{C9BDEC1A-E9EE-45E6-99BF-5B3FF696995A}"/>
    <cellStyle name="Input 3 4 5 2 2 3" xfId="41353" xr:uid="{1A632155-2116-4551-A7BE-EB0A56D0836E}"/>
    <cellStyle name="Input 3 4 5 2 3" xfId="10849" xr:uid="{9B6B8829-A20C-4A9A-BCED-27E94C369E00}"/>
    <cellStyle name="Input 3 4 5 2 3 2" xfId="19838" xr:uid="{6995E17F-9E0D-4012-B7D6-411BB0974350}"/>
    <cellStyle name="Input 3 4 5 2 3 2 2" xfId="25144" xr:uid="{281E4A81-F004-4179-A85B-6196326E6B4C}"/>
    <cellStyle name="Input 3 4 5 2 3 3" xfId="24261" xr:uid="{CCB38B9E-8DA8-471C-85B5-97639D0D2E4F}"/>
    <cellStyle name="Input 3 4 5 2 4" xfId="14615" xr:uid="{0AAE58AD-2E9A-4F39-AF41-8420E58832B6}"/>
    <cellStyle name="Input 3 4 5 2 4 2" xfId="28185" xr:uid="{BC47CE8D-0C19-49C6-8CD4-BF82AA610248}"/>
    <cellStyle name="Input 3 4 5 2 5" xfId="39729" xr:uid="{6F201D63-C170-4F5A-B9CC-85DB3111E7B7}"/>
    <cellStyle name="Input 3 4 5 2 6" xfId="57998" xr:uid="{2DBA3C43-5D6C-4B24-9356-19FA6D2649BD}"/>
    <cellStyle name="Input 3 4 5 3" xfId="3718" xr:uid="{163BC698-BB85-494F-844C-49490CF0AE07}"/>
    <cellStyle name="Input 3 4 5 3 2" xfId="31464" xr:uid="{5F6DA2DC-25BE-40E9-ACA1-F672C2DEECDF}"/>
    <cellStyle name="Input 3 4 5 4" xfId="24522" xr:uid="{4AB6988D-00DD-4AC4-9405-30C00B8EEB5B}"/>
    <cellStyle name="Input 3 4 5 5" xfId="51216" xr:uid="{69C51253-F181-4074-8645-9B7EE6FE4684}"/>
    <cellStyle name="Input 3 4 6" xfId="1587" xr:uid="{A79145F4-1356-49D2-8939-2BA2A66A43BE}"/>
    <cellStyle name="Input 3 4 6 2" xfId="5932" xr:uid="{4147D451-D10D-4C7C-99D4-69529865478F}"/>
    <cellStyle name="Input 3 4 6 2 2" xfId="8518" xr:uid="{0D040685-66AB-4D2E-BE8E-DC0FBE5398CA}"/>
    <cellStyle name="Input 3 4 6 2 2 2" xfId="17507" xr:uid="{AECBE287-FD2A-4826-A71D-7814C9DD66A9}"/>
    <cellStyle name="Input 3 4 6 2 2 2 2" xfId="22119" xr:uid="{4AF897F8-18AC-4043-A7A4-BC4B1807218F}"/>
    <cellStyle name="Input 3 4 6 2 2 3" xfId="43942" xr:uid="{1222B60D-95FB-4F33-9192-6D0C7BC0BBA0}"/>
    <cellStyle name="Input 3 4 6 2 3" xfId="11155" xr:uid="{10B0E352-E0EA-45BA-B0F0-A6F30CCA098E}"/>
    <cellStyle name="Input 3 4 6 2 3 2" xfId="20144" xr:uid="{ACA9E46B-6056-4239-AB2A-41AAE2985756}"/>
    <cellStyle name="Input 3 4 6 2 3 2 2" xfId="27032" xr:uid="{BF323720-97F5-4CC8-87F6-8EF62DBE7970}"/>
    <cellStyle name="Input 3 4 6 2 3 3" xfId="31155" xr:uid="{C2C7E625-607D-447E-8D0C-BEFB9041500D}"/>
    <cellStyle name="Input 3 4 6 2 4" xfId="14921" xr:uid="{3825C118-BA21-4FD7-8926-C809EF27718E}"/>
    <cellStyle name="Input 3 4 6 2 4 2" xfId="39751" xr:uid="{CD4F8DB4-5DE6-4EF3-A662-11FC37C778AC}"/>
    <cellStyle name="Input 3 4 6 2 5" xfId="29880" xr:uid="{519F9977-6AD9-4873-A877-BABFDB2CAB1D}"/>
    <cellStyle name="Input 3 4 6 2 6" xfId="54087" xr:uid="{ED066E23-2137-449E-8E65-B6FB5D696035}"/>
    <cellStyle name="Input 3 4 6 3" xfId="4024" xr:uid="{3ED8190B-A941-44F9-B9BE-B745E56E6198}"/>
    <cellStyle name="Input 3 4 6 3 2" xfId="42222" xr:uid="{D0696545-C44E-4B5A-990F-364AF00375F9}"/>
    <cellStyle name="Input 3 4 6 4" xfId="34931" xr:uid="{6C5194AA-F208-4D47-8252-5D642D3398FE}"/>
    <cellStyle name="Input 3 4 6 5" xfId="47410" xr:uid="{E343DA33-E764-49BA-AC8B-57B1AC72D2A2}"/>
    <cellStyle name="Input 3 4 7" xfId="1922" xr:uid="{30946533-C999-46E8-B3F5-63BC8084D7DF}"/>
    <cellStyle name="Input 3 4 7 2" xfId="6237" xr:uid="{2137E7E9-7531-40F2-950C-29C027D03C1F}"/>
    <cellStyle name="Input 3 4 7 2 2" xfId="8823" xr:uid="{00522331-C73C-4F49-BC30-FEE93E8A0148}"/>
    <cellStyle name="Input 3 4 7 2 2 2" xfId="17812" xr:uid="{0F0DF1F9-5DA5-4B46-85B7-880BA1F48C04}"/>
    <cellStyle name="Input 3 4 7 2 2 2 2" xfId="36771" xr:uid="{A733577D-9EFF-4080-BBF4-B14FB593E2BE}"/>
    <cellStyle name="Input 3 4 7 2 2 3" xfId="28724" xr:uid="{EBF6DEBE-61E7-4CD0-BA96-2E054F16FE55}"/>
    <cellStyle name="Input 3 4 7 2 3" xfId="11460" xr:uid="{2DA1C300-C9DF-4691-ABCF-1D690763A3AA}"/>
    <cellStyle name="Input 3 4 7 2 3 2" xfId="20449" xr:uid="{D76E5599-347B-4588-A1CC-6624FD3F90BA}"/>
    <cellStyle name="Input 3 4 7 2 3 2 2" xfId="23337" xr:uid="{9346E104-28EF-4701-8543-A2616F6CC560}"/>
    <cellStyle name="Input 3 4 7 2 3 3" xfId="40542" xr:uid="{D5049D90-17E4-4552-83BF-5D9D6AE728C9}"/>
    <cellStyle name="Input 3 4 7 2 4" xfId="15226" xr:uid="{D855D39A-90C8-494E-9AD8-E583C5C6C7B0}"/>
    <cellStyle name="Input 3 4 7 2 4 2" xfId="38984" xr:uid="{C6CB2AAB-1DF7-4D1C-A8D7-8C52C8F2B72B}"/>
    <cellStyle name="Input 3 4 7 2 5" xfId="28142" xr:uid="{D5F7E6DB-4941-4589-AE82-2F51C491E6CA}"/>
    <cellStyle name="Input 3 4 7 3" xfId="4359" xr:uid="{2760A83A-861B-4C89-9482-9F5B66570131}"/>
    <cellStyle name="Input 3 4 7 3 2" xfId="34937" xr:uid="{39821D49-07D0-4B4F-BB7A-0B665050998C}"/>
    <cellStyle name="Input 3 4 7 4" xfId="28208" xr:uid="{5E94E743-4AA8-4EEC-9EA1-FE12492134A4}"/>
    <cellStyle name="Input 3 4 7 5" xfId="52693" xr:uid="{B568B0BF-C99F-4A75-B973-EB8340C48431}"/>
    <cellStyle name="Input 3 4 8" xfId="2711" xr:uid="{34858C43-E75B-4A15-A95F-3DBFBFE5FA4A}"/>
    <cellStyle name="Input 3 4 8 2" xfId="6901" xr:uid="{9780F43D-A41B-4C60-90D7-AF33DDC21D6A}"/>
    <cellStyle name="Input 3 4 8 2 2" xfId="12042" xr:uid="{9D892B25-9C3B-4106-AE3E-9CF025D32E38}"/>
    <cellStyle name="Input 3 4 8 2 2 2" xfId="21031" xr:uid="{5FB9CF19-F396-4F97-BA71-08C8988E7C93}"/>
    <cellStyle name="Input 3 4 8 2 2 2 2" xfId="40349" xr:uid="{035A6B93-79C3-4B1E-9AF5-655BF1DBF09D}"/>
    <cellStyle name="Input 3 4 8 2 2 3" xfId="44079" xr:uid="{CC12A637-A490-40C5-BDA5-AD05EB20B42C}"/>
    <cellStyle name="Input 3 4 8 2 3" xfId="12862" xr:uid="{E74A726F-04AA-4D42-81C2-92593137C82E}"/>
    <cellStyle name="Input 3 4 8 2 3 2" xfId="21851" xr:uid="{1B7169F0-672D-4A28-B252-B2B512A58A3F}"/>
    <cellStyle name="Input 3 4 8 2 3 2 2" xfId="31825" xr:uid="{DA4C2F05-9BB6-4D0B-AE24-3622D9473B24}"/>
    <cellStyle name="Input 3 4 8 2 3 3" xfId="32318" xr:uid="{CFEF533B-0075-4C63-BDFB-45D7FA4F38A8}"/>
    <cellStyle name="Input 3 4 8 2 4" xfId="15890" xr:uid="{76032466-E1F4-4E3A-8C7F-D3E280BCBB9A}"/>
    <cellStyle name="Input 3 4 8 2 4 2" xfId="25782" xr:uid="{95A3194C-1C31-4323-B5B6-5EAD380C15E9}"/>
    <cellStyle name="Input 3 4 8 2 5" xfId="38843" xr:uid="{E8C9DFAE-7D94-4BE6-9A7D-21C08C7CD0AA}"/>
    <cellStyle name="Input 3 4 8 3" xfId="9472" xr:uid="{B24858F5-F4B1-42FB-ABA9-F9C11E5E02D0}"/>
    <cellStyle name="Input 3 4 8 3 2" xfId="18461" xr:uid="{F48D4A8B-CA7C-4827-8DA6-E7F2F37FAD5E}"/>
    <cellStyle name="Input 3 4 8 3 2 2" xfId="35599" xr:uid="{6C212E42-57A9-458C-8503-619CAD48FD82}"/>
    <cellStyle name="Input 3 4 8 3 3" xfId="29074" xr:uid="{452F8C49-0D3B-40B1-A505-84FA2E54BEC5}"/>
    <cellStyle name="Input 3 4 8 4" xfId="23681" xr:uid="{DE27B30D-C899-4CE9-9DEC-167924CAB9E0}"/>
    <cellStyle name="Input 3 4 9" xfId="4657" xr:uid="{0FE322FC-DCFE-4B87-A8D4-DEE8203E0719}"/>
    <cellStyle name="Input 3 4 9 2" xfId="7243" xr:uid="{64CAD924-BD9F-4F40-A26C-6E53A498B7E5}"/>
    <cellStyle name="Input 3 4 9 2 2" xfId="16232" xr:uid="{6F4400E4-F263-43BC-91B5-79F7BC80935A}"/>
    <cellStyle name="Input 3 4 9 2 2 2" xfId="34884" xr:uid="{39D195A0-9202-4D60-B70E-D85FD9EB36DC}"/>
    <cellStyle name="Input 3 4 9 2 3" xfId="29073" xr:uid="{C66E16BA-82A7-4ED6-9B8C-2ABE89BF5353}"/>
    <cellStyle name="Input 3 4 9 3" xfId="9880" xr:uid="{4FE4A7C0-F862-4E28-9525-0EDBCC8CC31F}"/>
    <cellStyle name="Input 3 4 9 3 2" xfId="18869" xr:uid="{474D2861-9A1E-4FC4-8B21-53B14E819575}"/>
    <cellStyle name="Input 3 4 9 3 2 2" xfId="39441" xr:uid="{63119954-CCA7-43D3-819E-EE9E8C4813CD}"/>
    <cellStyle name="Input 3 4 9 3 3" xfId="40445" xr:uid="{3C239CD9-36DD-4A32-B16B-E856091CC274}"/>
    <cellStyle name="Input 3 4 9 4" xfId="13646" xr:uid="{B6CA244D-9EBC-478C-9409-37A6ED1B1B6E}"/>
    <cellStyle name="Input 3 4 9 4 2" xfId="29103" xr:uid="{66F92962-2F19-4045-A937-B2AA9B4D95FA}"/>
    <cellStyle name="Input 3 4 9 5" xfId="38226" xr:uid="{40C558C2-552A-4979-9E36-021E58850485}"/>
    <cellStyle name="Input 3 5" xfId="217" xr:uid="{A226808C-F3D5-4DFD-83F1-A31A5619D1FE}"/>
    <cellStyle name="Input 3 5 10" xfId="9103" xr:uid="{10CC89C8-FE0A-4A55-B6D2-0C4DE2897639}"/>
    <cellStyle name="Input 3 5 10 2" xfId="18092" xr:uid="{CD4B346F-21F4-4DA7-B1DD-8F701CF71EB1}"/>
    <cellStyle name="Input 3 5 10 2 2" xfId="36935" xr:uid="{81053D94-C02C-436D-971D-A9411940334B}"/>
    <cellStyle name="Input 3 5 10 3" xfId="31878" xr:uid="{A5D63548-92F9-4AC4-B865-E8C72B2644AC}"/>
    <cellStyle name="Input 3 5 11" xfId="12457" xr:uid="{69850F5A-638F-4489-A6E0-3C3A76C753C5}"/>
    <cellStyle name="Input 3 5 11 2" xfId="21446" xr:uid="{1A383792-339F-442C-95F1-A50F47541C95}"/>
    <cellStyle name="Input 3 5 11 2 2" xfId="32162" xr:uid="{F4EA3EDE-D678-4CB0-8D99-D3240BB7375E}"/>
    <cellStyle name="Input 3 5 11 3" xfId="24475" xr:uid="{09517EF2-E73C-4506-A529-0F55386F05A8}"/>
    <cellStyle name="Input 3 5 12" xfId="2223" xr:uid="{80518CE8-77D7-4DF4-87AF-9C763106E0FD}"/>
    <cellStyle name="Input 3 5 12 2" xfId="22229" xr:uid="{A8DB896C-E4A1-4381-9D37-67F2F4164EE0}"/>
    <cellStyle name="Input 3 5 13" xfId="13132" xr:uid="{724B42AB-0D44-42CB-900E-E3499C886D3D}"/>
    <cellStyle name="Input 3 5 13 2" xfId="43639" xr:uid="{93BF4E18-C5C4-4FE5-B54C-FC00F6F0D0B3}"/>
    <cellStyle name="Input 3 5 14" xfId="39759" xr:uid="{20986E37-1BE5-46EC-A1B8-A0E20E0E2BBB}"/>
    <cellStyle name="Input 3 5 15" xfId="44418" xr:uid="{690C7A34-5443-4A66-822C-B069DA126D5E}"/>
    <cellStyle name="Input 3 5 16" xfId="45581" xr:uid="{9206EC17-E795-49D4-BECD-C0BE83A9650B}"/>
    <cellStyle name="Input 3 5 2" xfId="566" xr:uid="{1C5E9E65-6D66-403B-9E3E-79B2A936BE66}"/>
    <cellStyle name="Input 3 5 2 2" xfId="4957" xr:uid="{AEB51418-E8D6-4C15-B9F4-5C1E3976B07E}"/>
    <cellStyle name="Input 3 5 2 2 2" xfId="7543" xr:uid="{4D6091FD-1CF1-48A1-A262-78BC29651B90}"/>
    <cellStyle name="Input 3 5 2 2 2 2" xfId="16532" xr:uid="{F23E86FB-2555-46F7-8D21-A46BCBCDE901}"/>
    <cellStyle name="Input 3 5 2 2 2 2 2" xfId="43020" xr:uid="{8A6800FB-82ED-4FA0-8617-61B8FDCA4344}"/>
    <cellStyle name="Input 3 5 2 2 2 3" xfId="27928" xr:uid="{2D275EE7-529A-4EB2-9537-7F8ED2A94ECA}"/>
    <cellStyle name="Input 3 5 2 2 2 4" xfId="56369" xr:uid="{1C4D08E4-A008-44FC-A71D-E2F90104BFE6}"/>
    <cellStyle name="Input 3 5 2 2 3" xfId="10180" xr:uid="{22401D13-D5B7-4B3D-B219-0E2F0CC51D53}"/>
    <cellStyle name="Input 3 5 2 2 3 2" xfId="19169" xr:uid="{4D4F0DD4-6735-43FA-9285-0D3AA877F98A}"/>
    <cellStyle name="Input 3 5 2 2 3 2 2" xfId="24883" xr:uid="{3A5D9F13-84F5-41BC-BEA9-FEABDA0A09E4}"/>
    <cellStyle name="Input 3 5 2 2 3 3" xfId="40322" xr:uid="{6D600FA8-7859-4A01-9F17-93EBEDBD3E46}"/>
    <cellStyle name="Input 3 5 2 2 4" xfId="13946" xr:uid="{54131F0C-A70D-4F07-96D8-F282787A854F}"/>
    <cellStyle name="Input 3 5 2 2 4 2" xfId="42191" xr:uid="{2EA9D294-262F-4B14-B2EC-DC536348C376}"/>
    <cellStyle name="Input 3 5 2 2 5" xfId="36495" xr:uid="{645CF949-15F6-45BA-B114-2E12922DF6A8}"/>
    <cellStyle name="Input 3 5 2 2 6" xfId="49587" xr:uid="{3DC1F766-2E27-46B1-8606-2B1E112DDFCC}"/>
    <cellStyle name="Input 3 5 2 3" xfId="3003" xr:uid="{8C1ACFC4-9D1B-496F-AE64-0FCF96F90D11}"/>
    <cellStyle name="Input 3 5 2 3 2" xfId="42403" xr:uid="{D1C9601B-2BD8-4C84-9CDD-CCD953C9E044}"/>
    <cellStyle name="Input 3 5 2 3 2 2" xfId="59151" xr:uid="{0F2CBC6E-49BF-48BB-899F-321A26BC58EA}"/>
    <cellStyle name="Input 3 5 2 3 3" xfId="52370" xr:uid="{65704336-EA55-4EC4-8EE6-519C9DD3D632}"/>
    <cellStyle name="Input 3 5 2 4" xfId="30981" xr:uid="{A2B36BE8-2ED8-42BE-BD99-9D2D05C8E3F5}"/>
    <cellStyle name="Input 3 5 2 4 2" xfId="54511" xr:uid="{4FB5F9F0-E24C-4B4C-9E46-291D57CC20E2}"/>
    <cellStyle name="Input 3 5 2 4 3" xfId="47704" xr:uid="{1CCE71B7-09B3-49E9-9EA4-748463ECA812}"/>
    <cellStyle name="Input 3 5 2 5" xfId="52944" xr:uid="{05A4222C-DFF7-4899-9CC4-A62C7946DA43}"/>
    <cellStyle name="Input 3 5 2 6" xfId="46093" xr:uid="{EB8DDCDC-8030-4155-BAE0-B8210E331534}"/>
    <cellStyle name="Input 3 5 3" xfId="911" xr:uid="{FD705C0C-2DBD-4146-973D-9AA81E63C9BE}"/>
    <cellStyle name="Input 3 5 3 2" xfId="5278" xr:uid="{289B06E6-4BC5-4F03-A884-404462CD2D6B}"/>
    <cellStyle name="Input 3 5 3 2 2" xfId="7864" xr:uid="{B7A4D99F-67AD-49F2-9870-30C176516916}"/>
    <cellStyle name="Input 3 5 3 2 2 2" xfId="16853" xr:uid="{A600B6F5-6D4B-4DEE-93A5-99480B46620C}"/>
    <cellStyle name="Input 3 5 3 2 2 2 2" xfId="36347" xr:uid="{D9DB28B7-E126-4BAC-84CD-F38EA5091000}"/>
    <cellStyle name="Input 3 5 3 2 2 3" xfId="25872" xr:uid="{40EFBEF2-6EAC-46EC-8E64-1940F6A28F6D}"/>
    <cellStyle name="Input 3 5 3 2 2 4" xfId="56774" xr:uid="{DEC55FF3-8647-4FBE-BCE8-25D4A78226EB}"/>
    <cellStyle name="Input 3 5 3 2 3" xfId="10501" xr:uid="{3DA19CDD-1885-461A-88FC-46D12AA4FD41}"/>
    <cellStyle name="Input 3 5 3 2 3 2" xfId="19490" xr:uid="{6964CA94-9FC0-47E4-844F-8C0DF01FA0A5}"/>
    <cellStyle name="Input 3 5 3 2 3 2 2" xfId="29712" xr:uid="{63463A76-1DC4-449B-A096-F68D42A5A20D}"/>
    <cellStyle name="Input 3 5 3 2 3 3" xfId="35696" xr:uid="{67F1D322-682A-478E-9A50-4DCF3F6F4D4B}"/>
    <cellStyle name="Input 3 5 3 2 4" xfId="14267" xr:uid="{81E4081E-E945-4783-98D3-3709A2EC4C03}"/>
    <cellStyle name="Input 3 5 3 2 4 2" xfId="38890" xr:uid="{AA333A48-5F06-4895-92AC-1D1767CD28DE}"/>
    <cellStyle name="Input 3 5 3 2 5" xfId="32980" xr:uid="{2FAD4681-64A1-48B0-A8DE-45DA176FC039}"/>
    <cellStyle name="Input 3 5 3 2 6" xfId="49992" xr:uid="{32467296-95F1-4042-A648-ED6AC973E49B}"/>
    <cellStyle name="Input 3 5 3 3" xfId="3348" xr:uid="{9CFF99BA-765F-41A7-B5CF-BC121ECC09F6}"/>
    <cellStyle name="Input 3 5 3 3 2" xfId="28658" xr:uid="{32B8A67C-73D0-4CED-8CBB-D3D8F7D3848A}"/>
    <cellStyle name="Input 3 5 3 3 2 2" xfId="57745" xr:uid="{D1F75724-A0B1-492C-A903-50767D30C1D3}"/>
    <cellStyle name="Input 3 5 3 3 3" xfId="50963" xr:uid="{87B01E9B-8BA5-4842-B36F-1C4502608ADE}"/>
    <cellStyle name="Input 3 5 3 4" xfId="30292" xr:uid="{B9760EBC-DC08-4C93-8535-159DB5F84775}"/>
    <cellStyle name="Input 3 5 3 4 2" xfId="54901" xr:uid="{74D576EB-AD75-42FF-A565-1052815C21A5}"/>
    <cellStyle name="Input 3 5 3 4 3" xfId="48109" xr:uid="{948249E4-7E23-4ECD-94E3-B7C738C8833C}"/>
    <cellStyle name="Input 3 5 3 5" xfId="53201" xr:uid="{67DBE8A7-66D6-42DB-8AB3-35C149AFB29C}"/>
    <cellStyle name="Input 3 5 3 6" xfId="46495" xr:uid="{5B03F2AE-BA09-4770-A0F3-CEC0B0DC0AFF}"/>
    <cellStyle name="Input 3 5 4" xfId="1255" xr:uid="{DBE4DCE9-FC9C-4DEF-A0E5-D2D0C0D7B3F1}"/>
    <cellStyle name="Input 3 5 4 2" xfId="5600" xr:uid="{32D4D90D-F6DB-419F-8F04-F20C78E88B4A}"/>
    <cellStyle name="Input 3 5 4 2 2" xfId="8186" xr:uid="{C96FDD2B-C582-4F75-B6FF-E87FDB75CACC}"/>
    <cellStyle name="Input 3 5 4 2 2 2" xfId="17175" xr:uid="{16B0A221-7D54-4474-BF70-62BD6C4D7DD8}"/>
    <cellStyle name="Input 3 5 4 2 2 2 2" xfId="35879" xr:uid="{A7F8956F-FD4D-463B-B68B-BC086681307A}"/>
    <cellStyle name="Input 3 5 4 2 2 3" xfId="37243" xr:uid="{F97DBB0E-73A4-4D74-8F76-7964F41F1715}"/>
    <cellStyle name="Input 3 5 4 2 3" xfId="10823" xr:uid="{4250BF02-E582-43AE-B81B-E5305180578F}"/>
    <cellStyle name="Input 3 5 4 2 3 2" xfId="19812" xr:uid="{91B65691-EA49-486F-955E-0630AC9040B0}"/>
    <cellStyle name="Input 3 5 4 2 3 2 2" xfId="32127" xr:uid="{27ACBFCA-6389-432C-8E03-724E623A8D18}"/>
    <cellStyle name="Input 3 5 4 2 3 3" xfId="43819" xr:uid="{A2D90003-65FA-458C-B13B-4F49F507B639}"/>
    <cellStyle name="Input 3 5 4 2 4" xfId="14589" xr:uid="{1DEA18AA-6B1E-44F1-8467-A6D7C2826983}"/>
    <cellStyle name="Input 3 5 4 2 4 2" xfId="25749" xr:uid="{12B0F3DA-962B-47AE-A9BF-D692C26C771B}"/>
    <cellStyle name="Input 3 5 4 2 5" xfId="25210" xr:uid="{F4121D66-13A3-41DE-A954-5DD84FC1F0CA}"/>
    <cellStyle name="Input 3 5 4 2 6" xfId="55897" xr:uid="{3166446D-62CC-4B85-8F33-2942902DFBCA}"/>
    <cellStyle name="Input 3 5 4 3" xfId="3692" xr:uid="{DFC677D5-DBF8-4331-B88F-86DF8451B338}"/>
    <cellStyle name="Input 3 5 4 3 2" xfId="28887" xr:uid="{8D5EBD19-E8EB-4549-8FD9-59FD096C6580}"/>
    <cellStyle name="Input 3 5 4 4" xfId="42770" xr:uid="{D141470D-5398-4CEC-9BF5-2C0CE1AF77E7}"/>
    <cellStyle name="Input 3 5 4 5" xfId="49115" xr:uid="{975FAD63-24EC-4E3A-8872-F7E06AA8A9CB}"/>
    <cellStyle name="Input 3 5 5" xfId="1671" xr:uid="{1832811C-E0AC-41E9-9AC3-5F062D8FA50A}"/>
    <cellStyle name="Input 3 5 5 2" xfId="5999" xr:uid="{04CE27E9-4318-43AC-BBE6-7EC28CBA8A00}"/>
    <cellStyle name="Input 3 5 5 2 2" xfId="8585" xr:uid="{973D60BB-0172-4033-B8F0-F6B63F209D00}"/>
    <cellStyle name="Input 3 5 5 2 2 2" xfId="17574" xr:uid="{B342AEEB-79FA-41B6-A0CC-F6A51645E1D0}"/>
    <cellStyle name="Input 3 5 5 2 2 2 2" xfId="40960" xr:uid="{7B35BF07-628A-4C8C-880D-EA30BD141903}"/>
    <cellStyle name="Input 3 5 5 2 2 3" xfId="42020" xr:uid="{AD975992-6337-4037-B51F-FD02317F0821}"/>
    <cellStyle name="Input 3 5 5 2 3" xfId="11222" xr:uid="{38746668-8DC7-4D7B-AF36-C8561EC0DEDF}"/>
    <cellStyle name="Input 3 5 5 2 3 2" xfId="20211" xr:uid="{E6AF7281-7062-403D-9A14-AA3B9692DA0B}"/>
    <cellStyle name="Input 3 5 5 2 3 2 2" xfId="38509" xr:uid="{2A4884D7-FEC8-46D6-B063-F87D2C54BD7D}"/>
    <cellStyle name="Input 3 5 5 2 3 3" xfId="38876" xr:uid="{075E06DE-7CDD-400C-86DF-02C796EEF2E0}"/>
    <cellStyle name="Input 3 5 5 2 4" xfId="14988" xr:uid="{B7E58200-BB61-4D9C-ACCA-0A3BEAF29302}"/>
    <cellStyle name="Input 3 5 5 2 4 2" xfId="31487" xr:uid="{42E17765-BA0B-444E-B6A6-7C59A8CA1B27}"/>
    <cellStyle name="Input 3 5 5 2 5" xfId="40310" xr:uid="{277AB56E-936A-4CF4-92B2-37CE391B4B49}"/>
    <cellStyle name="Input 3 5 5 2 6" xfId="57793" xr:uid="{5DC273E5-2150-47F0-ACB9-9B274A1E0CAB}"/>
    <cellStyle name="Input 3 5 5 3" xfId="4108" xr:uid="{5A912B40-AC46-41F8-AA37-A98405492703}"/>
    <cellStyle name="Input 3 5 5 3 2" xfId="30421" xr:uid="{16E853D8-2147-4D60-BFC4-CC7ABB4D6C4B}"/>
    <cellStyle name="Input 3 5 5 4" xfId="26541" xr:uid="{5D147935-9404-4589-BD52-2BCDB578EB31}"/>
    <cellStyle name="Input 3 5 5 5" xfId="51011" xr:uid="{D8B59377-2098-4717-B8D3-049823E3B852}"/>
    <cellStyle name="Input 3 5 6" xfId="1677" xr:uid="{43CC42B0-BC74-4228-9B18-974C140D298C}"/>
    <cellStyle name="Input 3 5 6 2" xfId="6005" xr:uid="{1502460B-8110-482F-A945-45062F2ED27F}"/>
    <cellStyle name="Input 3 5 6 2 2" xfId="8591" xr:uid="{B1781034-7E1C-4450-B55A-01F68F2C2376}"/>
    <cellStyle name="Input 3 5 6 2 2 2" xfId="17580" xr:uid="{57B07FC5-DD9D-4771-8766-B987DE8F7D58}"/>
    <cellStyle name="Input 3 5 6 2 2 2 2" xfId="23013" xr:uid="{C741EE3C-D9D6-4CA4-9477-64007A041B04}"/>
    <cellStyle name="Input 3 5 6 2 2 3" xfId="30081" xr:uid="{3B82EBAF-CAA9-4F7D-BD6D-45B296717C43}"/>
    <cellStyle name="Input 3 5 6 2 3" xfId="11228" xr:uid="{8FC54AEF-F380-45C8-B268-CD0324E55311}"/>
    <cellStyle name="Input 3 5 6 2 3 2" xfId="20217" xr:uid="{2097D60F-294F-410B-A5D4-DFF4BF6E973E}"/>
    <cellStyle name="Input 3 5 6 2 3 2 2" xfId="31816" xr:uid="{A3DAA0BB-F642-43EC-8863-AD1C8DC7D577}"/>
    <cellStyle name="Input 3 5 6 2 3 3" xfId="22912" xr:uid="{D82A6967-EFA2-415E-B65F-CA29FC05A603}"/>
    <cellStyle name="Input 3 5 6 2 4" xfId="14994" xr:uid="{582D7816-8038-473E-A713-936C0E010144}"/>
    <cellStyle name="Input 3 5 6 2 4 2" xfId="35176" xr:uid="{00E3C617-7C0F-4ED9-8733-81DEDF245E64}"/>
    <cellStyle name="Input 3 5 6 2 5" xfId="43611" xr:uid="{7705231F-C3EB-4668-BF8F-F854954DAA2A}"/>
    <cellStyle name="Input 3 5 6 2 6" xfId="54063" xr:uid="{5F7F0F9D-02A2-4E24-9D2B-A810B89904B2}"/>
    <cellStyle name="Input 3 5 6 3" xfId="4114" xr:uid="{30E67BC9-B347-4C5F-B545-63CB5F62B311}"/>
    <cellStyle name="Input 3 5 6 3 2" xfId="27613" xr:uid="{CEC991B7-658E-42EA-A8D2-288CB9D468B7}"/>
    <cellStyle name="Input 3 5 6 4" xfId="41496" xr:uid="{5F5D0D27-7001-463F-B271-61919ED2114C}"/>
    <cellStyle name="Input 3 5 6 5" xfId="47390" xr:uid="{97263C1C-2116-49BF-B9E1-AA21A8DE11E1}"/>
    <cellStyle name="Input 3 5 7" xfId="2685" xr:uid="{AFD76A29-9DC4-4FB8-9D80-86019D97CFC9}"/>
    <cellStyle name="Input 3 5 7 2" xfId="6875" xr:uid="{A2D27CEF-622D-4795-A4B2-09192EBAAFC3}"/>
    <cellStyle name="Input 3 5 7 2 2" xfId="12017" xr:uid="{1D756FA3-91CF-4344-99E4-37977F2A89F4}"/>
    <cellStyle name="Input 3 5 7 2 2 2" xfId="21006" xr:uid="{FAEDBF8A-F4C9-4489-8139-93BC36AEC99E}"/>
    <cellStyle name="Input 3 5 7 2 2 2 2" xfId="34740" xr:uid="{8C05F4E1-8475-48C6-8DBF-20B749D7A243}"/>
    <cellStyle name="Input 3 5 7 2 2 3" xfId="31096" xr:uid="{8DEED462-6373-4585-A631-A0875176993E}"/>
    <cellStyle name="Input 3 5 7 2 3" xfId="12842" xr:uid="{9D3D289F-1965-4B52-BDC4-C32C9025EE79}"/>
    <cellStyle name="Input 3 5 7 2 3 2" xfId="21831" xr:uid="{8DF9BF07-29FD-4C31-9287-C6348B04F4B3}"/>
    <cellStyle name="Input 3 5 7 2 3 2 2" xfId="30875" xr:uid="{2A0AD778-EA1D-41B8-B319-1575266EAEFA}"/>
    <cellStyle name="Input 3 5 7 2 3 3" xfId="24420" xr:uid="{4B05CDA8-03D1-47C0-BBF6-C41D71145D28}"/>
    <cellStyle name="Input 3 5 7 2 4" xfId="15864" xr:uid="{FFB3E3DC-268C-42A6-AC1A-27E103D41C30}"/>
    <cellStyle name="Input 3 5 7 2 4 2" xfId="22586" xr:uid="{799AB857-191C-4919-A989-5D526C94E93C}"/>
    <cellStyle name="Input 3 5 7 2 5" xfId="41295" xr:uid="{744EEF46-CF6B-4090-9EDB-C1012635657C}"/>
    <cellStyle name="Input 3 5 7 3" xfId="9446" xr:uid="{C8CEAD8B-EC49-42BA-929A-737CAA2573F5}"/>
    <cellStyle name="Input 3 5 7 3 2" xfId="18435" xr:uid="{26198403-35C0-4993-ACA8-0665DB3C62F1}"/>
    <cellStyle name="Input 3 5 7 3 2 2" xfId="38849" xr:uid="{CFB72764-CECF-4CA1-8ED7-5D6246A72456}"/>
    <cellStyle name="Input 3 5 7 3 3" xfId="37575" xr:uid="{DD75C0E1-9036-49E6-A286-F09B01B15A8D}"/>
    <cellStyle name="Input 3 5 7 4" xfId="40810" xr:uid="{0ACFC3F6-FE11-4CC2-97A9-AF29F08EC250}"/>
    <cellStyle name="Input 3 5 7 5" xfId="52681" xr:uid="{B602F765-5E6B-482E-84EA-31CD1CADF988}"/>
    <cellStyle name="Input 3 5 8" xfId="2554" xr:uid="{7144D6A6-E541-4822-9CB0-6B9BF3DACFAA}"/>
    <cellStyle name="Input 3 5 8 2" xfId="6795" xr:uid="{754B4414-837A-44FD-BEA0-1F54132ED5C2}"/>
    <cellStyle name="Input 3 5 8 2 2" xfId="15784" xr:uid="{3F83B2DE-9608-429A-A483-60495A221E9B}"/>
    <cellStyle name="Input 3 5 8 2 2 2" xfId="38433" xr:uid="{4BD4DD66-40B0-42F4-8A2F-0B825832E314}"/>
    <cellStyle name="Input 3 5 8 2 3" xfId="43031" xr:uid="{34B75089-8131-4E23-B9FB-176D43918097}"/>
    <cellStyle name="Input 3 5 8 3" xfId="9365" xr:uid="{5FBBD506-4353-4496-827F-2E5E174A636F}"/>
    <cellStyle name="Input 3 5 8 3 2" xfId="18354" xr:uid="{81ECEC2B-BCF8-4421-A60E-136AA15512F0}"/>
    <cellStyle name="Input 3 5 8 3 2 2" xfId="42538" xr:uid="{E7E0A5F8-A890-4513-AFC9-82EC2D56F2DF}"/>
    <cellStyle name="Input 3 5 8 3 3" xfId="32868" xr:uid="{B3CA741F-6492-4183-8C29-6048318995FB}"/>
    <cellStyle name="Input 3 5 8 4" xfId="13408" xr:uid="{A8050C66-31B2-4645-85D4-3C2F411A2F2D}"/>
    <cellStyle name="Input 3 5 8 4 2" xfId="22387" xr:uid="{BB792BCB-7109-4507-BFA3-0F2AC62C8A1A}"/>
    <cellStyle name="Input 3 5 8 5" xfId="38187" xr:uid="{82BA9516-0EDF-4756-A361-2853D4A54836}"/>
    <cellStyle name="Input 3 5 9" xfId="6519" xr:uid="{241B4FFB-5D4F-445D-BB3E-DD28DFD50471}"/>
    <cellStyle name="Input 3 5 9 2" xfId="11740" xr:uid="{A07B3DB5-53F3-4763-8AF5-CF48ADB26F47}"/>
    <cellStyle name="Input 3 5 9 2 2" xfId="20729" xr:uid="{9886AED7-FB4E-4E91-B481-C4D1B65A4CC4}"/>
    <cellStyle name="Input 3 5 9 2 2 2" xfId="26255" xr:uid="{DC64DC19-5FF1-410F-A62B-55C80A404A24}"/>
    <cellStyle name="Input 3 5 9 2 3" xfId="32285" xr:uid="{1B4C847A-D2FE-480C-9285-78660A7518FF}"/>
    <cellStyle name="Input 3 5 9 3" xfId="15508" xr:uid="{0C608CC1-FB73-4BFB-9A64-FD56B6F4C2E2}"/>
    <cellStyle name="Input 3 5 9 3 2" xfId="36602" xr:uid="{6008D48A-F1F5-4F0A-BEDD-6F5633DB2175}"/>
    <cellStyle name="Input 3 5 9 4" xfId="29212" xr:uid="{6C3ED543-B965-4C05-9F12-BB43B871207A}"/>
    <cellStyle name="Input 3 6" xfId="357" xr:uid="{1E1E3F80-8997-48EE-9216-0FBAE9A98E65}"/>
    <cellStyle name="Input 3 6 10" xfId="9228" xr:uid="{A6EAC047-2941-4F7F-B4EB-938B32A55BED}"/>
    <cellStyle name="Input 3 6 10 2" xfId="18217" xr:uid="{A968D419-35C3-46DC-B26F-5C1B72F1C9E5}"/>
    <cellStyle name="Input 3 6 10 2 2" xfId="28569" xr:uid="{8F31F35B-59B0-4369-9E15-28FEE135B510}"/>
    <cellStyle name="Input 3 6 10 3" xfId="28304" xr:uid="{DC3F6CEA-9D7B-4871-8E4E-EC04F63194DA}"/>
    <cellStyle name="Input 3 6 11" xfId="9780" xr:uid="{72EF08D8-063F-4FFE-BC0E-1FB6C6D78D3C}"/>
    <cellStyle name="Input 3 6 11 2" xfId="18769" xr:uid="{F87CB87A-5E4E-466E-BA0C-26453636F22F}"/>
    <cellStyle name="Input 3 6 11 2 2" xfId="33333" xr:uid="{32DBDD0E-7B7F-4AB5-B08F-8B6EF8793EC5}"/>
    <cellStyle name="Input 3 6 11 3" xfId="44033" xr:uid="{D57B143A-9E8B-4AF2-A22A-00CBBF6AC7E6}"/>
    <cellStyle name="Input 3 6 12" xfId="2363" xr:uid="{5AC41F48-65EB-4BEE-9B8F-E3D1C1F1711C}"/>
    <cellStyle name="Input 3 6 12 2" xfId="33490" xr:uid="{B75C2E35-5C04-42EB-A94F-006EBDBA3F96}"/>
    <cellStyle name="Input 3 6 13" xfId="13272" xr:uid="{11C25A8E-0D24-419E-A4A4-E6559DAB11DA}"/>
    <cellStyle name="Input 3 6 13 2" xfId="23948" xr:uid="{7151A607-3DD0-43AD-8762-7ACF45929CD5}"/>
    <cellStyle name="Input 3 6 14" xfId="24991" xr:uid="{5FBA069A-4099-49D1-9EA5-2865922B28D3}"/>
    <cellStyle name="Input 3 6 15" xfId="44372" xr:uid="{A9A4E825-2175-4B2F-AB07-4BCB05FA3623}"/>
    <cellStyle name="Input 3 6 16" xfId="45668" xr:uid="{19A0A942-07ED-4363-9F48-96409CD4D274}"/>
    <cellStyle name="Input 3 6 2" xfId="706" xr:uid="{8BD626EC-65E2-4EDF-AAC2-78462EBB15B7}"/>
    <cellStyle name="Input 3 6 2 2" xfId="5082" xr:uid="{8F1E8282-606D-428E-8433-7CDDAB04ED3F}"/>
    <cellStyle name="Input 3 6 2 2 2" xfId="7668" xr:uid="{3A00A844-3528-4529-ACCE-0D9F3DC56E83}"/>
    <cellStyle name="Input 3 6 2 2 2 2" xfId="16657" xr:uid="{5F794022-E739-44B7-AAE8-35FC08F43748}"/>
    <cellStyle name="Input 3 6 2 2 2 2 2" xfId="34250" xr:uid="{26334B56-D9B7-4041-B6D7-BF67EE14D993}"/>
    <cellStyle name="Input 3 6 2 2 2 3" xfId="41445" xr:uid="{E3994132-4A4B-4C3D-B3EA-A94C2EA468EB}"/>
    <cellStyle name="Input 3 6 2 2 2 4" xfId="56456" xr:uid="{EE356E97-2A2A-4D4A-AE28-6C7F2F67B2A7}"/>
    <cellStyle name="Input 3 6 2 2 3" xfId="10305" xr:uid="{7952CCFB-C283-4305-AB8A-E820977717AA}"/>
    <cellStyle name="Input 3 6 2 2 3 2" xfId="19294" xr:uid="{6F98AA05-13AA-40BD-AC50-01FE740D57A2}"/>
    <cellStyle name="Input 3 6 2 2 3 2 2" xfId="32791" xr:uid="{541B0428-71F6-4B82-AF87-1B9885FF81AD}"/>
    <cellStyle name="Input 3 6 2 2 3 3" xfId="31040" xr:uid="{E53F777F-67F0-4C47-AD22-6146CC438299}"/>
    <cellStyle name="Input 3 6 2 2 4" xfId="14071" xr:uid="{5B03EF46-8CB5-4F40-B2E0-0E3A520423B2}"/>
    <cellStyle name="Input 3 6 2 2 4 2" xfId="36969" xr:uid="{0D9B3C89-30AA-4EF8-899A-A1F5F199912F}"/>
    <cellStyle name="Input 3 6 2 2 5" xfId="22898" xr:uid="{3A540E95-A06C-469E-97FC-AC0D48856C2B}"/>
    <cellStyle name="Input 3 6 2 2 6" xfId="49674" xr:uid="{F2201806-9E55-4E92-AE59-AA4E8AF7168A}"/>
    <cellStyle name="Input 3 6 2 3" xfId="3143" xr:uid="{4F3E7603-D3EB-4537-9ADF-B9A6E67EFB2D}"/>
    <cellStyle name="Input 3 6 2 3 2" xfId="24876" xr:uid="{14701E1B-403E-4068-9B20-6BB5D957F1DE}"/>
    <cellStyle name="Input 3 6 2 3 2 2" xfId="58007" xr:uid="{4F9699CB-548B-49D4-AB1F-B67AD6E9D446}"/>
    <cellStyle name="Input 3 6 2 3 3" xfId="51225" xr:uid="{055F686E-87F5-4894-988D-7A83499FB8BE}"/>
    <cellStyle name="Input 3 6 2 4" xfId="39811" xr:uid="{05FA4FB4-228C-40E9-814F-E691F68C68F0}"/>
    <cellStyle name="Input 3 6 2 4 2" xfId="54595" xr:uid="{EC644F61-0404-4E8F-8E43-06A16EDFD3FA}"/>
    <cellStyle name="Input 3 6 2 4 3" xfId="47791" xr:uid="{55673E7D-F2FF-4C01-8DE0-AC9DBD14DFCF}"/>
    <cellStyle name="Input 3 6 2 5" xfId="52990" xr:uid="{1FF6D73A-7DEA-4F03-84EA-6755ABB70C51}"/>
    <cellStyle name="Input 3 6 2 6" xfId="46177" xr:uid="{023C9F10-4316-45CF-992F-A1A0CE01609D}"/>
    <cellStyle name="Input 3 6 3" xfId="1051" xr:uid="{2A03003B-7733-4DD8-A541-7644E3D8AE30}"/>
    <cellStyle name="Input 3 6 3 2" xfId="5403" xr:uid="{B4DF81A4-2E78-4DCD-B6E6-F9A6C1B75A73}"/>
    <cellStyle name="Input 3 6 3 2 2" xfId="7989" xr:uid="{A818E5EA-B464-466E-8DA5-09D069CBB6D5}"/>
    <cellStyle name="Input 3 6 3 2 2 2" xfId="16978" xr:uid="{EA157CBB-C38D-479B-82AF-D5335474E70E}"/>
    <cellStyle name="Input 3 6 3 2 2 2 2" xfId="42228" xr:uid="{9290B2FC-F099-4592-90DD-825A8F98DB32}"/>
    <cellStyle name="Input 3 6 3 2 2 3" xfId="33760" xr:uid="{740BB719-1282-475B-B74D-F18ADF20246E}"/>
    <cellStyle name="Input 3 6 3 2 2 4" xfId="56858" xr:uid="{BB6E0AE8-A07E-4F7E-BCE4-71479B67F90B}"/>
    <cellStyle name="Input 3 6 3 2 3" xfId="10626" xr:uid="{E1FFBD15-8ADE-4A3C-9531-189D46C36C81}"/>
    <cellStyle name="Input 3 6 3 2 3 2" xfId="19615" xr:uid="{F779D71C-53A3-4809-8FEF-C189ABD79860}"/>
    <cellStyle name="Input 3 6 3 2 3 2 2" xfId="28202" xr:uid="{40FD238A-17C5-4376-B20E-5E8ED7274F6A}"/>
    <cellStyle name="Input 3 6 3 2 3 3" xfId="33345" xr:uid="{6B1CE281-9F01-4A22-94D0-94D253EBBB42}"/>
    <cellStyle name="Input 3 6 3 2 4" xfId="14392" xr:uid="{B47D2902-F814-4CC5-AABA-B85FA75EB70A}"/>
    <cellStyle name="Input 3 6 3 2 4 2" xfId="32377" xr:uid="{5D7DBF42-5C3C-4D85-B787-5542146D4188}"/>
    <cellStyle name="Input 3 6 3 2 5" xfId="29269" xr:uid="{85119F6C-F842-42A3-8EDF-4E7C68C66840}"/>
    <cellStyle name="Input 3 6 3 2 6" xfId="50076" xr:uid="{EE5B025B-0792-4B85-9AE2-4C47A55F561E}"/>
    <cellStyle name="Input 3 6 3 3" xfId="3488" xr:uid="{8A9ECBBB-3B65-472A-8451-A7DCCF6B1F24}"/>
    <cellStyle name="Input 3 6 3 3 2" xfId="32097" xr:uid="{0DE6C26A-778C-4F38-B11A-8DF536DD07FC}"/>
    <cellStyle name="Input 3 6 3 3 2 2" xfId="58417" xr:uid="{324F165F-1548-44DE-83F3-50508B9A0BCE}"/>
    <cellStyle name="Input 3 6 3 3 3" xfId="51636" xr:uid="{CD1FF9B5-3824-42AE-A2AD-928564DD4788}"/>
    <cellStyle name="Input 3 6 3 4" xfId="31855" xr:uid="{35BB046E-434C-4DB9-BCCC-BDB72AAD802F}"/>
    <cellStyle name="Input 3 6 3 4 2" xfId="54985" xr:uid="{E2BDCFB2-E4F6-4C01-9D0E-E219D8F47A2A}"/>
    <cellStyle name="Input 3 6 3 4 3" xfId="48193" xr:uid="{EB80E269-85A7-4647-887F-30C93ACF5072}"/>
    <cellStyle name="Input 3 6 3 5" xfId="53285" xr:uid="{A0E8C01E-C9E0-46A5-B30D-06838010D1D6}"/>
    <cellStyle name="Input 3 6 3 6" xfId="46579" xr:uid="{85CD7EBF-4DAD-468A-B80D-8F73DD15B5FB}"/>
    <cellStyle name="Input 3 6 4" xfId="1395" xr:uid="{1EA31D01-2145-49FB-AEBA-FA6673D511B3}"/>
    <cellStyle name="Input 3 6 4 2" xfId="5740" xr:uid="{BCCEB3EC-0C4A-4204-8D68-49353C6127DF}"/>
    <cellStyle name="Input 3 6 4 2 2" xfId="8326" xr:uid="{C924E8DF-CB19-4134-B57D-7CD82AA6A6D2}"/>
    <cellStyle name="Input 3 6 4 2 2 2" xfId="17315" xr:uid="{F6EFD138-3054-4F0E-BFDC-9F4922968AF7}"/>
    <cellStyle name="Input 3 6 4 2 2 2 2" xfId="38583" xr:uid="{AA8228DD-9086-42B1-BAF0-760F4D9CBEC3}"/>
    <cellStyle name="Input 3 6 4 2 2 3" xfId="27365" xr:uid="{2A72642E-D1CF-4E7B-BBAD-0BFD2C7AB2FC}"/>
    <cellStyle name="Input 3 6 4 2 3" xfId="10963" xr:uid="{762A44BC-A6EA-41E9-9D30-C8B3C868073E}"/>
    <cellStyle name="Input 3 6 4 2 3 2" xfId="19952" xr:uid="{6D5413B9-8F18-44E1-9C2B-B40B17DC3784}"/>
    <cellStyle name="Input 3 6 4 2 3 2 2" xfId="43747" xr:uid="{6715453B-017B-44F0-B21D-0ECCB0AB244A}"/>
    <cellStyle name="Input 3 6 4 2 3 3" xfId="25394" xr:uid="{C0123DFC-FCCA-40D3-B065-908C1AC2F61F}"/>
    <cellStyle name="Input 3 6 4 2 4" xfId="14729" xr:uid="{A5FCE8BA-81C0-43D6-A296-1D7684F2F156}"/>
    <cellStyle name="Input 3 6 4 2 4 2" xfId="42070" xr:uid="{2225CBEC-B501-4157-8976-E6AFCE262A4E}"/>
    <cellStyle name="Input 3 6 4 2 5" xfId="36643" xr:uid="{0DF0123A-B591-47F5-947D-CB76DB7E0C98}"/>
    <cellStyle name="Input 3 6 4 2 6" xfId="55984" xr:uid="{6633B682-641A-4ED6-80E5-2136D51F1BDD}"/>
    <cellStyle name="Input 3 6 4 3" xfId="3832" xr:uid="{1DF401F2-7E13-4CBE-8425-622B4AE8B7C3}"/>
    <cellStyle name="Input 3 6 4 3 2" xfId="24538" xr:uid="{8C49061F-01C6-4857-B5D8-3E190169447A}"/>
    <cellStyle name="Input 3 6 4 4" xfId="35972" xr:uid="{D17B11F8-EB8C-4DEB-BDEE-3C205B004F22}"/>
    <cellStyle name="Input 3 6 4 5" xfId="49202" xr:uid="{1F306F19-0749-4BC7-9064-BA13B2C659B8}"/>
    <cellStyle name="Input 3 6 5" xfId="1759" xr:uid="{19705180-53F5-4D01-808C-4F06EFE93B76}"/>
    <cellStyle name="Input 3 6 5 2" xfId="6080" xr:uid="{8B3D705E-6A3C-497F-9D3B-68A8A74EE895}"/>
    <cellStyle name="Input 3 6 5 2 2" xfId="8666" xr:uid="{421F4E2B-85A5-4CF6-898D-A23B4EECAF09}"/>
    <cellStyle name="Input 3 6 5 2 2 2" xfId="17655" xr:uid="{F9EAE0FD-3255-424F-BCB4-DC8298F9C8A6}"/>
    <cellStyle name="Input 3 6 5 2 2 2 2" xfId="23943" xr:uid="{83156F81-ADFA-4EF0-8075-57337FEBFED5}"/>
    <cellStyle name="Input 3 6 5 2 2 3" xfId="43997" xr:uid="{7C4A5F75-6765-491E-A6DD-7A5479940B2F}"/>
    <cellStyle name="Input 3 6 5 2 3" xfId="11303" xr:uid="{445F6B9C-2541-4528-A694-5975D1886B34}"/>
    <cellStyle name="Input 3 6 5 2 3 2" xfId="20292" xr:uid="{F6B1E179-2B0E-488C-BFCB-3DF0BB0E13E1}"/>
    <cellStyle name="Input 3 6 5 2 3 2 2" xfId="33144" xr:uid="{95ED8B72-1D06-488E-8902-10499F99AEA3}"/>
    <cellStyle name="Input 3 6 5 2 3 3" xfId="24257" xr:uid="{A6FDBDCA-FB20-4411-861E-B5614E9D144D}"/>
    <cellStyle name="Input 3 6 5 2 4" xfId="15069" xr:uid="{D9037AB6-4AF5-4831-99A2-D82DA6566D15}"/>
    <cellStyle name="Input 3 6 5 2 4 2" xfId="33258" xr:uid="{FB68E1DE-E903-469B-AE30-758F5B2F6738}"/>
    <cellStyle name="Input 3 6 5 2 5" xfId="35190" xr:uid="{264C84FB-A578-4BF9-B50F-548E44BC5034}"/>
    <cellStyle name="Input 3 6 5 2 6" xfId="58086" xr:uid="{76C7A01E-F0E2-4508-944E-770115268B15}"/>
    <cellStyle name="Input 3 6 5 3" xfId="4196" xr:uid="{A40B13F1-28AE-4B6F-AAE8-62E94884B2FD}"/>
    <cellStyle name="Input 3 6 5 3 2" xfId="30950" xr:uid="{7CEAD806-2038-4C41-9BAE-D936B177C37C}"/>
    <cellStyle name="Input 3 6 5 4" xfId="40875" xr:uid="{F1D9B12D-2331-4C79-9208-BE3B65403ECF}"/>
    <cellStyle name="Input 3 6 5 5" xfId="51304" xr:uid="{B53C9D11-EDBA-4B67-829C-03AF6249CD93}"/>
    <cellStyle name="Input 3 6 6" xfId="2014" xr:uid="{BF3360EB-7161-468C-BE90-E16F2FBB80B3}"/>
    <cellStyle name="Input 3 6 6 2" xfId="6322" xr:uid="{F7F45F47-245D-4B88-90D0-A9275161E5D9}"/>
    <cellStyle name="Input 3 6 6 2 2" xfId="8908" xr:uid="{76158665-1196-4D37-8484-8614A5F4FCA1}"/>
    <cellStyle name="Input 3 6 6 2 2 2" xfId="17897" xr:uid="{B58E6C23-63DA-4469-AA33-078CE9277A2D}"/>
    <cellStyle name="Input 3 6 6 2 2 2 2" xfId="27562" xr:uid="{1F2722B9-BE30-4D1D-B61A-01DF398A7CFE}"/>
    <cellStyle name="Input 3 6 6 2 2 3" xfId="28287" xr:uid="{1C4217D2-646C-4D8C-A85C-A4C451B732AE}"/>
    <cellStyle name="Input 3 6 6 2 3" xfId="11545" xr:uid="{BAFAC91D-4BC9-4F62-AD45-9B726F9CCE21}"/>
    <cellStyle name="Input 3 6 6 2 3 2" xfId="20534" xr:uid="{49EFD8F4-15E8-40EF-9B57-ABE7641D892E}"/>
    <cellStyle name="Input 3 6 6 2 3 2 2" xfId="30432" xr:uid="{36D2E29E-6F23-4F50-B0A9-8DE19504157E}"/>
    <cellStyle name="Input 3 6 6 2 3 3" xfId="26384" xr:uid="{74D98A62-9237-45DC-BB73-46E779E90CA1}"/>
    <cellStyle name="Input 3 6 6 2 4" xfId="15311" xr:uid="{7B1B2EC2-B857-4A21-AC05-53DCF1C5A4BD}"/>
    <cellStyle name="Input 3 6 6 2 4 2" xfId="22825" xr:uid="{3A9A8EFD-CAFB-47D4-9252-FF321649CC68}"/>
    <cellStyle name="Input 3 6 6 2 5" xfId="38687" xr:uid="{CFE0F88A-2280-41BC-A5BC-8A8DA09AC2FD}"/>
    <cellStyle name="Input 3 6 6 2 6" xfId="54147" xr:uid="{A3B5363E-F590-4350-A027-37166F3831D8}"/>
    <cellStyle name="Input 3 6 6 3" xfId="4451" xr:uid="{43605037-8716-46FC-9C85-4079BA95774E}"/>
    <cellStyle name="Input 3 6 6 3 2" xfId="37655" xr:uid="{051F0EE3-AEFC-4B0D-BF97-BF3C6EDBFAD4}"/>
    <cellStyle name="Input 3 6 6 4" xfId="31280" xr:uid="{86FF0C45-84B0-4C29-9B47-560C41B0E292}"/>
    <cellStyle name="Input 3 6 6 5" xfId="47435" xr:uid="{26E31EA6-8F87-413B-915A-69A78DF7D735}"/>
    <cellStyle name="Input 3 6 7" xfId="2825" xr:uid="{E8D84463-0F13-4E83-A83B-3FE19652EB9E}"/>
    <cellStyle name="Input 3 6 7 2" xfId="6975" xr:uid="{7100FBF4-CA6E-4AA6-B741-943F4695F18E}"/>
    <cellStyle name="Input 3 6 7 2 2" xfId="12104" xr:uid="{7D0E0317-F11E-4845-8650-CD41FABA1233}"/>
    <cellStyle name="Input 3 6 7 2 2 2" xfId="21093" xr:uid="{B0C9524E-FFCE-4DEA-A1E7-A6AF0ACEE06C}"/>
    <cellStyle name="Input 3 6 7 2 2 2 2" xfId="38341" xr:uid="{EFF82692-F9FE-4008-B428-5443B452E3C1}"/>
    <cellStyle name="Input 3 6 7 2 2 3" xfId="33653" xr:uid="{5C2C6FBA-AB8F-46C6-BDF7-76ED67E1682B}"/>
    <cellStyle name="Input 3 6 7 2 3" xfId="12922" xr:uid="{CF81D062-E9A8-478E-ABB4-36E02022BD1E}"/>
    <cellStyle name="Input 3 6 7 2 3 2" xfId="21911" xr:uid="{D9F21864-6FA8-43DA-B5FF-8E448B43D67C}"/>
    <cellStyle name="Input 3 6 7 2 3 2 2" xfId="41398" xr:uid="{1546B645-54A2-4806-AE2B-0B54CBD815AA}"/>
    <cellStyle name="Input 3 6 7 2 3 3" xfId="38276" xr:uid="{F4387F87-0DCA-4F67-8866-C006D99D6ED5}"/>
    <cellStyle name="Input 3 6 7 2 4" xfId="15964" xr:uid="{1F89B72E-0C10-4100-8CD2-B8A2903DBA7C}"/>
    <cellStyle name="Input 3 6 7 2 4 2" xfId="37960" xr:uid="{CC7BA323-B999-4E8D-BF32-7962254A544C}"/>
    <cellStyle name="Input 3 6 7 2 5" xfId="43248" xr:uid="{3E1DC500-29A2-4D65-B047-3D2C71ECCB24}"/>
    <cellStyle name="Input 3 6 7 3" xfId="9538" xr:uid="{88DFF4B6-76CC-4D40-BF67-D2144C73DB13}"/>
    <cellStyle name="Input 3 6 7 3 2" xfId="18527" xr:uid="{2D8A459D-AA64-4190-AD55-FA5C46CF2B10}"/>
    <cellStyle name="Input 3 6 7 3 2 2" xfId="36135" xr:uid="{0B64EB46-6543-486B-9C85-8BE8D7F51959}"/>
    <cellStyle name="Input 3 6 7 3 3" xfId="28455" xr:uid="{BCFB4EF6-711F-4C00-B55F-19740C0A81C8}"/>
    <cellStyle name="Input 3 6 7 4" xfId="24588" xr:uid="{50FF3414-408F-4E60-BE9A-5815F57CDBB6}"/>
    <cellStyle name="Input 3 6 7 5" xfId="52727" xr:uid="{A43FF6CB-FA27-47DF-A1EE-7F70E26A3789}"/>
    <cellStyle name="Input 3 6 8" xfId="4758" xr:uid="{4B65DF9B-3CDA-4B35-903C-52998FC5971E}"/>
    <cellStyle name="Input 3 6 8 2" xfId="7344" xr:uid="{02493C18-FE3B-4EBB-AB1B-96881D2CD6E1}"/>
    <cellStyle name="Input 3 6 8 2 2" xfId="16333" xr:uid="{E91DAE94-12AF-4E58-AF83-9FCF5DF06CDE}"/>
    <cellStyle name="Input 3 6 8 2 2 2" xfId="30701" xr:uid="{7DB961EC-B6C9-4F3F-B6DF-06876A5277BA}"/>
    <cellStyle name="Input 3 6 8 2 3" xfId="31173" xr:uid="{21E99B1B-9C13-41F1-BBA7-F7363A70B496}"/>
    <cellStyle name="Input 3 6 8 3" xfId="9981" xr:uid="{B3229922-403A-4AED-A952-BE8527024A74}"/>
    <cellStyle name="Input 3 6 8 3 2" xfId="18970" xr:uid="{6CD14447-33B8-44F1-8C55-5C88B25411A1}"/>
    <cellStyle name="Input 3 6 8 3 2 2" xfId="33561" xr:uid="{106DA923-6355-47DC-9E2E-D14BC3CB40C4}"/>
    <cellStyle name="Input 3 6 8 3 3" xfId="31043" xr:uid="{06580022-4B9A-434B-BDCB-EB20835598BD}"/>
    <cellStyle name="Input 3 6 8 4" xfId="13747" xr:uid="{4A3476A1-45A2-43F8-A69B-CE70B84B1A91}"/>
    <cellStyle name="Input 3 6 8 4 2" xfId="33107" xr:uid="{7EB63ECD-0846-44E0-80C0-36DB02C6F81D}"/>
    <cellStyle name="Input 3 6 8 5" xfId="40594" xr:uid="{B78EDFBB-1B69-45EC-8BE3-AC5EDE998F02}"/>
    <cellStyle name="Input 3 6 9" xfId="6659" xr:uid="{2B257266-19E0-4D28-ADF9-E1D6259A70D4}"/>
    <cellStyle name="Input 3 6 9 2" xfId="11865" xr:uid="{5A92D899-D915-4A8E-BD49-84007BA30149}"/>
    <cellStyle name="Input 3 6 9 2 2" xfId="20854" xr:uid="{1A02F788-87E6-4F57-84AE-E6EB351E5DC2}"/>
    <cellStyle name="Input 3 6 9 2 2 2" xfId="24325" xr:uid="{50514610-77C7-41B2-9F20-B488EF847A9F}"/>
    <cellStyle name="Input 3 6 9 2 3" xfId="37514" xr:uid="{96B970AE-67F9-43F4-9886-394F25F10B7D}"/>
    <cellStyle name="Input 3 6 9 3" xfId="15648" xr:uid="{7FF6E77F-9BE8-454C-9F41-A97910C6508C}"/>
    <cellStyle name="Input 3 6 9 3 2" xfId="43363" xr:uid="{D5300A78-F518-4FB8-8DC7-5F46634BF9BF}"/>
    <cellStyle name="Input 3 6 9 4" xfId="40976" xr:uid="{D9E723D1-C282-4EA3-80A7-003E68DCCBFE}"/>
    <cellStyle name="Input 3 7" xfId="504" xr:uid="{71084710-51E7-4FC9-9CCD-1752C0D392B3}"/>
    <cellStyle name="Input 3 7 10" xfId="44470" xr:uid="{3E7365A3-3D2F-43E9-86BF-A73B1921B787}"/>
    <cellStyle name="Input 3 7 11" xfId="45704" xr:uid="{A5B324F3-EACA-493C-8BDD-828EAC93B0F1}"/>
    <cellStyle name="Input 3 7 2" xfId="853" xr:uid="{1BED3D3D-98CA-4D01-9292-E02F2B428DB1}"/>
    <cellStyle name="Input 3 7 2 2" xfId="5222" xr:uid="{0B468DAF-0814-4AC5-B57F-8BAB3DD63941}"/>
    <cellStyle name="Input 3 7 2 2 2" xfId="7808" xr:uid="{0C6942C7-3419-4044-B26D-A7E4437457AA}"/>
    <cellStyle name="Input 3 7 2 2 2 2" xfId="16797" xr:uid="{E96F7489-3782-4743-B324-D59CC076B395}"/>
    <cellStyle name="Input 3 7 2 2 2 2 2" xfId="34822" xr:uid="{E2C0F6DE-D43D-4C4D-A320-CD25C57B501D}"/>
    <cellStyle name="Input 3 7 2 2 2 3" xfId="38682" xr:uid="{150C2D3F-BCF2-4FB3-887E-D9447AD4F571}"/>
    <cellStyle name="Input 3 7 2 2 2 4" xfId="56492" xr:uid="{B128E1AB-6798-468D-B317-EAE549032821}"/>
    <cellStyle name="Input 3 7 2 2 3" xfId="10445" xr:uid="{3E8D5DE3-44C4-48C5-B42E-6C77C37E9D8F}"/>
    <cellStyle name="Input 3 7 2 2 3 2" xfId="19434" xr:uid="{4631659B-C565-4F6C-B7D4-9A69C7C3DFCD}"/>
    <cellStyle name="Input 3 7 2 2 3 2 2" xfId="39375" xr:uid="{B737A738-1107-4004-BD9A-2578BD4E779E}"/>
    <cellStyle name="Input 3 7 2 2 3 3" xfId="42710" xr:uid="{2FDD8FA8-0CA3-4275-9FF7-3C26834C4FA4}"/>
    <cellStyle name="Input 3 7 2 2 4" xfId="14211" xr:uid="{E9F692FC-7A1E-4A4B-AF15-93321A37AF2E}"/>
    <cellStyle name="Input 3 7 2 2 4 2" xfId="39756" xr:uid="{D8348F12-FDAD-47B2-8D30-E44DEFD4B06C}"/>
    <cellStyle name="Input 3 7 2 2 5" xfId="42012" xr:uid="{66E7CDC2-F1A4-4C97-8F3E-58C82FB406BA}"/>
    <cellStyle name="Input 3 7 2 2 6" xfId="49710" xr:uid="{11C298AD-B131-49FE-8DF2-D6FFB8FDFBC7}"/>
    <cellStyle name="Input 3 7 2 3" xfId="3290" xr:uid="{B67A9464-8FBB-46DB-A025-44709C5D1D25}"/>
    <cellStyle name="Input 3 7 2 3 2" xfId="41021" xr:uid="{5132DFE7-1899-4D9B-B09B-ABAEA8264743}"/>
    <cellStyle name="Input 3 7 2 3 2 2" xfId="58500" xr:uid="{AC892174-35F8-4C81-988B-7025495452F4}"/>
    <cellStyle name="Input 3 7 2 3 3" xfId="51719" xr:uid="{20B429B8-F0A5-4114-B4BB-2A3DAD252E38}"/>
    <cellStyle name="Input 3 7 2 4" xfId="42968" xr:uid="{59445C1F-B779-49EB-8AFA-E08DB40C8281}"/>
    <cellStyle name="Input 3 7 2 4 2" xfId="54631" xr:uid="{9B77461D-A5E3-4A00-9677-EF21724E3DC8}"/>
    <cellStyle name="Input 3 7 2 4 3" xfId="47827" xr:uid="{32902632-7A9E-40E5-8949-B3B1C4F45E60}"/>
    <cellStyle name="Input 3 7 2 5" xfId="53011" xr:uid="{BF73FA5F-D179-450B-889F-ABB9CCDF49D6}"/>
    <cellStyle name="Input 3 7 2 6" xfId="46213" xr:uid="{ADE50072-6F59-4018-8EA9-53B125C00F40}"/>
    <cellStyle name="Input 3 7 3" xfId="1198" xr:uid="{EDB8E57B-B597-490C-B737-07094C1875A7}"/>
    <cellStyle name="Input 3 7 3 2" xfId="5543" xr:uid="{8B24B457-08DC-4436-A1D0-62C40F23D2E0}"/>
    <cellStyle name="Input 3 7 3 2 2" xfId="8129" xr:uid="{2CF8195E-0EDB-48AB-9F2A-BA13D72ADBD4}"/>
    <cellStyle name="Input 3 7 3 2 2 2" xfId="17118" xr:uid="{F1AEDDD1-7BD1-40AF-8F0A-AF12B0551BD2}"/>
    <cellStyle name="Input 3 7 3 2 2 2 2" xfId="24873" xr:uid="{2E35FF01-85C2-4A5E-A9E5-3298980D181A}"/>
    <cellStyle name="Input 3 7 3 2 2 3" xfId="27168" xr:uid="{AD99B86B-B7A4-4E83-8D33-91C283CFF7DE}"/>
    <cellStyle name="Input 3 7 3 2 2 4" xfId="56894" xr:uid="{F88B96B6-31A0-4E5F-8FBC-0D7799868A98}"/>
    <cellStyle name="Input 3 7 3 2 3" xfId="10766" xr:uid="{EA0BB803-21FA-4BBB-A17F-4A4E2F8A781B}"/>
    <cellStyle name="Input 3 7 3 2 3 2" xfId="19755" xr:uid="{EDFBD840-F36A-43F3-A118-4199EF8146DB}"/>
    <cellStyle name="Input 3 7 3 2 3 2 2" xfId="31596" xr:uid="{7D49E453-3B10-4CC8-BAFF-FA711AD3C097}"/>
    <cellStyle name="Input 3 7 3 2 3 3" xfId="32265" xr:uid="{5C384641-D356-4508-91E9-E610F9222973}"/>
    <cellStyle name="Input 3 7 3 2 4" xfId="14532" xr:uid="{AFA50AE6-61C2-45DF-8DC5-AE4EEFD3D27B}"/>
    <cellStyle name="Input 3 7 3 2 4 2" xfId="23209" xr:uid="{3C440048-B778-40D3-810F-2786A773055A}"/>
    <cellStyle name="Input 3 7 3 2 5" xfId="27304" xr:uid="{4B9BED99-9777-49F5-A6B1-74F34DE13FD6}"/>
    <cellStyle name="Input 3 7 3 2 6" xfId="50112" xr:uid="{1FD77D5F-204B-49EC-B227-855A8B832C21}"/>
    <cellStyle name="Input 3 7 3 3" xfId="3635" xr:uid="{38335A09-8B8B-481D-BAF9-A8B9748D19DF}"/>
    <cellStyle name="Input 3 7 3 3 2" xfId="40088" xr:uid="{0065AE3D-8E56-47E5-9630-A8A6398DA982}"/>
    <cellStyle name="Input 3 7 3 3 2 2" xfId="57928" xr:uid="{E5E7F9DF-6760-430B-9314-03EEE84807A4}"/>
    <cellStyle name="Input 3 7 3 3 3" xfId="51146" xr:uid="{6931B15D-5ADC-4B3A-B7B1-E98CC4175855}"/>
    <cellStyle name="Input 3 7 3 4" xfId="36608" xr:uid="{F878367A-C7F7-434B-A4F3-10DBAE738D84}"/>
    <cellStyle name="Input 3 7 3 4 2" xfId="55021" xr:uid="{1F3DB7E6-58AB-492E-8534-EAD27EB8994F}"/>
    <cellStyle name="Input 3 7 3 4 3" xfId="48229" xr:uid="{3E0B967E-D0F7-4285-8C34-BA5696704A88}"/>
    <cellStyle name="Input 3 7 3 5" xfId="53321" xr:uid="{E8504295-91E5-4338-B9DB-01B328D99A38}"/>
    <cellStyle name="Input 3 7 3 6" xfId="46615" xr:uid="{5726B06D-A868-4EC3-9DE0-F2E418462F00}"/>
    <cellStyle name="Input 3 7 4" xfId="1542" xr:uid="{13E9D5F5-1C37-47EE-945D-44EC73C3F779}"/>
    <cellStyle name="Input 3 7 4 2" xfId="5887" xr:uid="{4B98ECC7-BCC2-4CD3-A1FD-4F7B643838B2}"/>
    <cellStyle name="Input 3 7 4 2 2" xfId="8473" xr:uid="{BAD1E1A2-AA7E-4692-9C6C-AC36E472A286}"/>
    <cellStyle name="Input 3 7 4 2 2 2" xfId="17462" xr:uid="{D2E11078-FDBC-4B11-8EE5-5BBB08744E99}"/>
    <cellStyle name="Input 3 7 4 2 2 2 2" xfId="39646" xr:uid="{ECFA60EE-FC1D-4E2A-9A7F-29A23411A4E8}"/>
    <cellStyle name="Input 3 7 4 2 2 3" xfId="24898" xr:uid="{6C0ED8F8-3871-4363-9D7F-3229BF5E65E8}"/>
    <cellStyle name="Input 3 7 4 2 3" xfId="11110" xr:uid="{69DA2857-06A1-4EC0-A102-C282BAFC289B}"/>
    <cellStyle name="Input 3 7 4 2 3 2" xfId="20099" xr:uid="{D55C232E-25AD-4D5A-96DC-FD91E162564C}"/>
    <cellStyle name="Input 3 7 4 2 3 2 2" xfId="42922" xr:uid="{FA0258FE-7759-4119-8BBB-4DE1501FA976}"/>
    <cellStyle name="Input 3 7 4 2 3 3" xfId="32242" xr:uid="{5FB25F8D-61EC-4F2E-9AD9-F5556B5CA46F}"/>
    <cellStyle name="Input 3 7 4 2 4" xfId="14876" xr:uid="{E9E6A0CE-D4E2-4DAF-AE43-1FCB0B046B1B}"/>
    <cellStyle name="Input 3 7 4 2 4 2" xfId="22792" xr:uid="{045F459B-DD86-4CD7-B2B5-567D20F92F78}"/>
    <cellStyle name="Input 3 7 4 2 5" xfId="32391" xr:uid="{5D5E9010-9160-4BD3-8376-97C2AF499690}"/>
    <cellStyle name="Input 3 7 4 2 6" xfId="56020" xr:uid="{AB1C9234-108A-443E-A48B-E5755D2D5D14}"/>
    <cellStyle name="Input 3 7 4 3" xfId="3979" xr:uid="{E1D1D5E0-DB53-40F0-8C1E-68BD626FAD2B}"/>
    <cellStyle name="Input 3 7 4 3 2" xfId="35993" xr:uid="{6C441741-80E6-4B25-AC5F-BCDEC4E9E91B}"/>
    <cellStyle name="Input 3 7 4 4" xfId="28751" xr:uid="{187984A7-3C2C-4562-8678-8D48013E606E}"/>
    <cellStyle name="Input 3 7 4 5" xfId="49238" xr:uid="{86ECD64F-1B38-427D-BD63-E5D41A313B12}"/>
    <cellStyle name="Input 3 7 5" xfId="1854" xr:uid="{899C5DC2-B82E-44BA-B7CE-AE4E6724D16F}"/>
    <cellStyle name="Input 3 7 5 2" xfId="6170" xr:uid="{3555F62F-F1CA-45A0-AE9A-832A9E6BA141}"/>
    <cellStyle name="Input 3 7 5 2 2" xfId="8756" xr:uid="{857C5AB3-ACF2-447A-852F-E3B9AFC8E95D}"/>
    <cellStyle name="Input 3 7 5 2 2 2" xfId="17745" xr:uid="{D1A5FEBB-A88C-4266-9D9E-2E8223358B74}"/>
    <cellStyle name="Input 3 7 5 2 2 2 2" xfId="25957" xr:uid="{634871A7-6E50-412B-8A65-0917E89878B4}"/>
    <cellStyle name="Input 3 7 5 2 2 3" xfId="41064" xr:uid="{D1DB3246-F6B1-4BDC-A158-F03C2F7C5D24}"/>
    <cellStyle name="Input 3 7 5 2 3" xfId="11393" xr:uid="{442F87D5-A19A-4018-B4BE-44815A9BBE6D}"/>
    <cellStyle name="Input 3 7 5 2 3 2" xfId="20382" xr:uid="{03B4B88A-4F14-4E13-880B-6ADA4E0F4371}"/>
    <cellStyle name="Input 3 7 5 2 3 2 2" xfId="23140" xr:uid="{2CF2260B-4C95-4510-A359-DDA44B897FAC}"/>
    <cellStyle name="Input 3 7 5 2 3 3" xfId="34632" xr:uid="{3C74A9AB-822B-4BEF-965D-5F16BC7102E8}"/>
    <cellStyle name="Input 3 7 5 2 4" xfId="15159" xr:uid="{2353FCC1-4F04-4300-8657-C9E9F328B9FE}"/>
    <cellStyle name="Input 3 7 5 2 4 2" xfId="32886" xr:uid="{0CEE5856-6849-4B81-A2AB-D04A320706E6}"/>
    <cellStyle name="Input 3 7 5 2 5" xfId="39046" xr:uid="{2E7B8550-18B2-4BCD-A435-285F09D0EE68}"/>
    <cellStyle name="Input 3 7 5 2 6" xfId="57805" xr:uid="{B482E35C-A588-4294-A233-F2F0F3371869}"/>
    <cellStyle name="Input 3 7 5 3" xfId="4291" xr:uid="{F2FC80FD-55DC-4306-8109-0B943F2F5CB1}"/>
    <cellStyle name="Input 3 7 5 3 2" xfId="27642" xr:uid="{B0952039-443D-476B-9D60-ECD9562797F3}"/>
    <cellStyle name="Input 3 7 5 4" xfId="39013" xr:uid="{8F1453B5-C27D-432A-BF0E-F514C0499516}"/>
    <cellStyle name="Input 3 7 5 5" xfId="51023" xr:uid="{3C186CB1-99CB-47D5-BCD2-12B435ECC973}"/>
    <cellStyle name="Input 3 7 6" xfId="2161" xr:uid="{B6E91353-3AE9-48DA-9517-FCC988A7B332}"/>
    <cellStyle name="Input 3 7 6 2" xfId="6462" xr:uid="{7801C8D5-F1E8-4450-B05A-129C28BAB3DA}"/>
    <cellStyle name="Input 3 7 6 2 2" xfId="9048" xr:uid="{60993B40-A78B-4AEA-87AC-948E4DC8527C}"/>
    <cellStyle name="Input 3 7 6 2 2 2" xfId="18037" xr:uid="{A974D6A5-7E69-455E-81E9-F25E2739A2A4}"/>
    <cellStyle name="Input 3 7 6 2 2 2 2" xfId="26218" xr:uid="{1A52A9A9-A93B-4742-9CD2-2B176511A39D}"/>
    <cellStyle name="Input 3 7 6 2 2 3" xfId="28056" xr:uid="{F64BBA0C-1ED5-46D6-A730-02AB98FB7DB8}"/>
    <cellStyle name="Input 3 7 6 2 3" xfId="11685" xr:uid="{9F9B88CF-53F2-4B16-A6C0-6F49813FC815}"/>
    <cellStyle name="Input 3 7 6 2 3 2" xfId="20674" xr:uid="{05F717E8-1A73-4B04-8C0E-2617C60D0BC8}"/>
    <cellStyle name="Input 3 7 6 2 3 2 2" xfId="25011" xr:uid="{A6A2861A-C09E-4245-8357-BB4113705879}"/>
    <cellStyle name="Input 3 7 6 2 3 3" xfId="40203" xr:uid="{279A579E-E860-41C8-9584-027612C1CB37}"/>
    <cellStyle name="Input 3 7 6 2 4" xfId="15451" xr:uid="{177A44C8-2B7D-4402-9CFC-2C7B721CAC89}"/>
    <cellStyle name="Input 3 7 6 2 4 2" xfId="36167" xr:uid="{FABAB94D-8875-4232-B811-C7B4A5F5F1B0}"/>
    <cellStyle name="Input 3 7 6 2 5" xfId="40634" xr:uid="{EEE42D6F-75E8-41B3-8D23-15904E263ED7}"/>
    <cellStyle name="Input 3 7 6 2 6" xfId="54183" xr:uid="{9573CA09-DB29-49BA-974F-30C869DA271C}"/>
    <cellStyle name="Input 3 7 6 3" xfId="4598" xr:uid="{BB1FB765-89B5-40C5-98F8-14C191B78291}"/>
    <cellStyle name="Input 3 7 6 3 2" xfId="28680" xr:uid="{7A23357C-AE78-43B7-9F68-77D976A613B0}"/>
    <cellStyle name="Input 3 7 6 4" xfId="28592" xr:uid="{A7EF0FE6-E43F-4E30-A89E-859FBCAAE7D4}"/>
    <cellStyle name="Input 3 7 6 5" xfId="47446" xr:uid="{DA1DE641-A974-4306-9B94-850B92C0DB75}"/>
    <cellStyle name="Input 3 7 7" xfId="4898" xr:uid="{98D1A3E9-DD0B-4CC7-9907-5CB4F519660D}"/>
    <cellStyle name="Input 3 7 7 2" xfId="7484" xr:uid="{875AA261-62D2-4AE8-B270-58EC9FF1D5F7}"/>
    <cellStyle name="Input 3 7 7 2 2" xfId="16473" xr:uid="{E5DA78A5-51D5-4226-9937-59954786AFAF}"/>
    <cellStyle name="Input 3 7 7 2 2 2" xfId="34297" xr:uid="{1A28779B-D6ED-48E2-A92B-896CC3ACAB78}"/>
    <cellStyle name="Input 3 7 7 2 3" xfId="30896" xr:uid="{8BF83AD0-AECE-445A-BDF8-A7B66A1564EB}"/>
    <cellStyle name="Input 3 7 7 3" xfId="10121" xr:uid="{F9E064B0-B53D-42B5-BD52-78C2D1A80AF9}"/>
    <cellStyle name="Input 3 7 7 3 2" xfId="19110" xr:uid="{984F750D-13FC-4265-A2AB-E1281618BACD}"/>
    <cellStyle name="Input 3 7 7 3 2 2" xfId="22543" xr:uid="{50BB210C-358E-406B-A2FE-B2743FCE2E49}"/>
    <cellStyle name="Input 3 7 7 3 3" xfId="42745" xr:uid="{8717BFDE-C613-4928-97D9-27FAB6B48A1D}"/>
    <cellStyle name="Input 3 7 7 4" xfId="13887" xr:uid="{E9D3AB3F-4C8D-41A5-9E17-F8F2DB31DCAB}"/>
    <cellStyle name="Input 3 7 7 4 2" xfId="29809" xr:uid="{7E704FA9-1DF6-44B0-B522-F4F1BCBD5448}"/>
    <cellStyle name="Input 3 7 7 5" xfId="36913" xr:uid="{48B0C4FC-D5CC-4F33-99DB-DB28D3A84970}"/>
    <cellStyle name="Input 3 7 7 6" xfId="52748" xr:uid="{924E6100-1D97-4256-96AA-80476A0C95BA}"/>
    <cellStyle name="Input 3 7 8" xfId="2510" xr:uid="{6A77EF45-2529-4DAC-B1E0-BBEB55D5255E}"/>
    <cellStyle name="Input 3 7 8 2" xfId="40606" xr:uid="{311F65BB-20E0-4FEB-83BA-3CB9FA037E4E}"/>
    <cellStyle name="Input 3 7 9" xfId="26011" xr:uid="{68EFF8EA-021C-478A-8C2A-4BFBAB7E4525}"/>
    <cellStyle name="Input 3 8" xfId="200" xr:uid="{12661895-FC1E-44C9-93C5-4055A108DF08}"/>
    <cellStyle name="Input 3 8 2" xfId="2569" xr:uid="{09F168DC-DAA1-4E7E-B907-8700CC563CFA}"/>
    <cellStyle name="Input 3 8 2 2" xfId="6810" xr:uid="{6FF07D8C-CA6A-470E-901C-176677803B98}"/>
    <cellStyle name="Input 3 8 2 2 2" xfId="15799" xr:uid="{2ECF8A93-6418-4930-8038-8C2509D14402}"/>
    <cellStyle name="Input 3 8 2 2 2 2" xfId="24985" xr:uid="{E99382D8-1184-4C91-BE34-DAEAAAAA74D2}"/>
    <cellStyle name="Input 3 8 2 2 2 3" xfId="56539" xr:uid="{F10E7544-E669-4B9B-9B02-37E45A18E584}"/>
    <cellStyle name="Input 3 8 2 2 3" xfId="29061" xr:uid="{5AFF4419-C2AC-45CC-AEC0-5A11508566E3}"/>
    <cellStyle name="Input 3 8 2 2 4" xfId="49757" xr:uid="{0006891B-DE47-4659-B79E-6BEFCF1887D3}"/>
    <cellStyle name="Input 3 8 2 3" xfId="9380" xr:uid="{0478D593-569C-444F-AB65-EC706133A00F}"/>
    <cellStyle name="Input 3 8 2 3 2" xfId="18369" xr:uid="{9DD31C9D-71AA-4F43-A55A-0DDF35267DD1}"/>
    <cellStyle name="Input 3 8 2 3 2 2" xfId="24503" xr:uid="{6DD12A9F-8D86-4AB2-948D-11D01AA8B745}"/>
    <cellStyle name="Input 3 8 2 3 2 3" xfId="58093" xr:uid="{992E670E-75E6-4F8B-ADB0-AE305D298B7A}"/>
    <cellStyle name="Input 3 8 2 3 3" xfId="35450" xr:uid="{89E6CC7E-357A-4919-A8F7-680E935E3EC0}"/>
    <cellStyle name="Input 3 8 2 3 4" xfId="51311" xr:uid="{75C6314D-23EB-4264-9010-67DF471B397E}"/>
    <cellStyle name="Input 3 8 2 4" xfId="13423" xr:uid="{0C1A94EC-72B4-4436-81D8-48C6B7CA69F3}"/>
    <cellStyle name="Input 3 8 2 4 2" xfId="37704" xr:uid="{CD8AD0E8-4735-4789-A455-9D29889D21F8}"/>
    <cellStyle name="Input 3 8 2 4 2 2" xfId="54675" xr:uid="{FD08B687-0A2A-4492-92D6-408A7759E5AE}"/>
    <cellStyle name="Input 3 8 2 4 3" xfId="47874" xr:uid="{AB26A5D3-B099-410F-ABB7-214AEF604A59}"/>
    <cellStyle name="Input 3 8 2 5" xfId="24774" xr:uid="{714B1019-B243-46C5-AB89-FD63582787F3}"/>
    <cellStyle name="Input 3 8 2 5 2" xfId="53035" xr:uid="{DC12BE6A-5CA5-44E9-BF76-C1A3E26E7325}"/>
    <cellStyle name="Input 3 8 2 6" xfId="46260" xr:uid="{82D521B4-A588-4DE0-8CDB-461C02F1EBB5}"/>
    <cellStyle name="Input 3 8 3" xfId="2668" xr:uid="{09F38742-6A4D-4605-8110-56E577D00FCE}"/>
    <cellStyle name="Input 3 8 3 2" xfId="41435" xr:uid="{D07CFC32-ADC4-4976-95BF-BDF142EC6C58}"/>
    <cellStyle name="Input 3 8 3 2 2" xfId="56938" xr:uid="{07189D60-E4A5-4CFF-B5CA-4C93A042D414}"/>
    <cellStyle name="Input 3 8 3 2 3" xfId="50156" xr:uid="{C6CAEE5A-BAE2-4BBD-A338-22B54F9675BC}"/>
    <cellStyle name="Input 3 8 3 3" xfId="48904" xr:uid="{142F12B8-22F2-4BA1-85BB-6BEE45C8FAEB}"/>
    <cellStyle name="Input 3 8 3 3 2" xfId="55685" xr:uid="{F7CF1F0A-C3CE-4011-9995-E60BA83E63D7}"/>
    <cellStyle name="Input 3 8 3 4" xfId="48273" xr:uid="{9C5C3CFC-0881-4635-A319-038D756B33D2}"/>
    <cellStyle name="Input 3 8 3 4 2" xfId="55065" xr:uid="{4F916217-163A-4C3C-B93E-3710F3352DF3}"/>
    <cellStyle name="Input 3 8 3 5" xfId="53365" xr:uid="{1A844A96-42BB-4F5C-8198-8BDF16342810}"/>
    <cellStyle name="Input 3 8 3 6" xfId="46659" xr:uid="{2D550F77-3EBD-4BA8-8885-9DC95AD71422}"/>
    <cellStyle name="Input 3 8 4" xfId="41475" xr:uid="{9A098D51-5876-4620-9021-DF51FB3F36C3}"/>
    <cellStyle name="Input 3 8 4 2" xfId="56067" xr:uid="{B9FC4836-DF64-4453-B81A-F7A9DA0F81C5}"/>
    <cellStyle name="Input 3 8 4 3" xfId="49285" xr:uid="{CBD54B30-441F-47E9-BAF7-A6D96D83366A}"/>
    <cellStyle name="Input 3 8 5" xfId="44506" xr:uid="{292CD234-485A-476B-9FBE-51FAA7843692}"/>
    <cellStyle name="Input 3 8 5 2" xfId="58440" xr:uid="{C7B4DDF8-6599-47BC-B879-5E40F56D89A6}"/>
    <cellStyle name="Input 3 8 5 3" xfId="51659" xr:uid="{C218F23A-AC0F-4B86-A447-FBC8C97A7F3E}"/>
    <cellStyle name="Input 3 8 6" xfId="45751" xr:uid="{60E5A33D-5171-4409-915E-7A880DF85053}"/>
    <cellStyle name="Input 3 8 6 2" xfId="54227" xr:uid="{3714B6DB-4A1D-4989-8335-E719FAB5D133}"/>
    <cellStyle name="Input 3 8 7" xfId="52772" xr:uid="{BCAE65AC-49EE-4AEA-A164-1CCBA08E9D1E}"/>
    <cellStyle name="Input 3 9" xfId="549" xr:uid="{569E43C0-AF56-4908-ABDC-28F3AEBE61F3}"/>
    <cellStyle name="Input 3 9 2" xfId="4942" xr:uid="{71EBB875-E2F7-4F69-B0BC-B92783E0903F}"/>
    <cellStyle name="Input 3 9 2 2" xfId="7528" xr:uid="{33DAFD14-BB1B-412D-8C98-2C9095A5E604}"/>
    <cellStyle name="Input 3 9 2 2 2" xfId="16517" xr:uid="{EC3C00E4-0BD9-44C3-A2BE-5FC40336C69C}"/>
    <cellStyle name="Input 3 9 2 2 2 2" xfId="38910" xr:uid="{57679D36-ABBA-4E37-B53C-97E02DBC0C58}"/>
    <cellStyle name="Input 3 9 2 2 2 3" xfId="56580" xr:uid="{008C576E-5FF8-470A-B585-454690EB065A}"/>
    <cellStyle name="Input 3 9 2 2 3" xfId="34885" xr:uid="{9ACDAC5D-C480-4764-9AEC-49645D02655D}"/>
    <cellStyle name="Input 3 9 2 2 4" xfId="49798" xr:uid="{A8FA892E-554C-4A96-98C2-EB6EA6250343}"/>
    <cellStyle name="Input 3 9 2 3" xfId="10165" xr:uid="{C7AB658A-05C6-493F-9AB5-EFF32EAE42A9}"/>
    <cellStyle name="Input 3 9 2 3 2" xfId="19154" xr:uid="{A53AEDAB-4B29-4267-BE21-C5AB65265693}"/>
    <cellStyle name="Input 3 9 2 3 2 2" xfId="38316" xr:uid="{FF5AF3E6-15F2-419C-BAF3-C48EFC5866EA}"/>
    <cellStyle name="Input 3 9 2 3 2 3" xfId="57715" xr:uid="{D630399A-DA11-48B5-B600-BC3F9F2D3891}"/>
    <cellStyle name="Input 3 9 2 3 3" xfId="26517" xr:uid="{799544AF-245E-4193-AC81-0C8D32512FCB}"/>
    <cellStyle name="Input 3 9 2 3 4" xfId="50933" xr:uid="{7B94C620-9671-4E14-A237-11C5F13B4391}"/>
    <cellStyle name="Input 3 9 2 4" xfId="13931" xr:uid="{0E4EAB24-3DAB-48DF-8161-00373D54DEB8}"/>
    <cellStyle name="Input 3 9 2 4 2" xfId="33757" xr:uid="{98A19EC8-CD1C-4236-8A14-DF644019C748}"/>
    <cellStyle name="Input 3 9 2 4 2 2" xfId="54713" xr:uid="{9ED336A1-590F-447B-9C1E-823D3C713B95}"/>
    <cellStyle name="Input 3 9 2 4 3" xfId="47915" xr:uid="{AE8C42C8-0400-4FAF-98C8-17A5A7067D18}"/>
    <cellStyle name="Input 3 9 2 5" xfId="24857" xr:uid="{648CEB54-7902-4535-B997-C2EB209638CA}"/>
    <cellStyle name="Input 3 9 2 5 2" xfId="53058" xr:uid="{701D7657-891D-4D26-A718-B15D7D257C21}"/>
    <cellStyle name="Input 3 9 2 6" xfId="46301" xr:uid="{95B06354-97F3-4143-BDF3-F00B0A300329}"/>
    <cellStyle name="Input 3 9 3" xfId="2986" xr:uid="{BC6F28BC-D636-4045-997E-3CBE1806E28C}"/>
    <cellStyle name="Input 3 9 3 2" xfId="38413" xr:uid="{828F575F-A52B-4076-9216-890F2B2BEF92}"/>
    <cellStyle name="Input 3 9 3 2 2" xfId="56976" xr:uid="{A2174A03-FD00-4AC5-BD8D-FCAE76081755}"/>
    <cellStyle name="Input 3 9 3 2 3" xfId="50194" xr:uid="{921240FC-B325-481E-93BC-14B5B8B31F29}"/>
    <cellStyle name="Input 3 9 3 3" xfId="51237" xr:uid="{7C998389-B3D5-4F6B-9E13-5F805BBAA776}"/>
    <cellStyle name="Input 3 9 3 3 2" xfId="58019" xr:uid="{D51C1550-6B29-4C78-B0F0-206A17209FFC}"/>
    <cellStyle name="Input 3 9 3 4" xfId="48311" xr:uid="{EF474E81-1F3E-4D84-8D94-2CC2395F32F2}"/>
    <cellStyle name="Input 3 9 3 4 2" xfId="55103" xr:uid="{20E4B371-CE3A-4D2B-A32B-87FD55B59326}"/>
    <cellStyle name="Input 3 9 3 5" xfId="53403" xr:uid="{333AD07B-23EE-4364-BE04-F7006EBFD0A9}"/>
    <cellStyle name="Input 3 9 3 6" xfId="46697" xr:uid="{DC1E8F84-FB45-4392-9ACC-101D805F308A}"/>
    <cellStyle name="Input 3 9 4" xfId="31160" xr:uid="{22971A36-11A5-4200-96AA-6384979E1448}"/>
    <cellStyle name="Input 3 9 4 2" xfId="56108" xr:uid="{D0AF5054-5317-4CB5-BA84-B4F5C2D722D8}"/>
    <cellStyle name="Input 3 9 4 3" xfId="49326" xr:uid="{03A22BF3-3655-442A-9BF0-E96D047B0AF5}"/>
    <cellStyle name="Input 3 9 5" xfId="44558" xr:uid="{DE715AC7-4CD8-4930-BEBA-E959E2E48353}"/>
    <cellStyle name="Input 3 9 5 2" xfId="58082" xr:uid="{0483FCD0-9A95-4A2A-A2D2-31B68BBB6AAD}"/>
    <cellStyle name="Input 3 9 5 3" xfId="51300" xr:uid="{0DD92F2B-729D-4F9A-BC13-4EDE8CD7B3AB}"/>
    <cellStyle name="Input 3 9 6" xfId="45792" xr:uid="{ADE7C68D-0DF2-45A9-A838-3699D331DB08}"/>
    <cellStyle name="Input 3 9 6 2" xfId="54265" xr:uid="{DAF9DE84-4F5C-44D5-8593-0A07544043F3}"/>
    <cellStyle name="Input 3 9 7" xfId="52795" xr:uid="{74EABCEA-5885-4D88-AFD1-9800727CE123}"/>
    <cellStyle name="Input 4" xfId="101" xr:uid="{3F76A4FC-C469-46A9-86F3-4910E9C88B1C}"/>
    <cellStyle name="Input 4 10" xfId="901" xr:uid="{B2132B47-C696-4B66-A10B-671BDC6FE529}"/>
    <cellStyle name="Input 4 10 2" xfId="5268" xr:uid="{F9D7BAD3-2120-4A4E-ABB4-3C7B6BDC8C26}"/>
    <cellStyle name="Input 4 10 2 2" xfId="7854" xr:uid="{A2BA8923-86C2-4768-9438-22C1C8E8A9AA}"/>
    <cellStyle name="Input 4 10 2 2 2" xfId="16843" xr:uid="{ABAD0ACC-1589-4C4A-9FE1-33E3529F0E02}"/>
    <cellStyle name="Input 4 10 2 2 2 2" xfId="25840" xr:uid="{EAE8CE70-A503-4D2C-83FD-D46F0EF482D4}"/>
    <cellStyle name="Input 4 10 2 2 2 3" xfId="56622" xr:uid="{E60139DB-418E-48FC-A777-1E80C17B0951}"/>
    <cellStyle name="Input 4 10 2 2 3" xfId="27231" xr:uid="{A5F89004-9155-433A-B547-5FF8969756D5}"/>
    <cellStyle name="Input 4 10 2 2 4" xfId="49840" xr:uid="{E8F34E8E-8209-4507-9075-5C2B012731E7}"/>
    <cellStyle name="Input 4 10 2 3" xfId="10491" xr:uid="{625DCDA7-CD07-4BCA-8DAD-2E5D9D73DA5F}"/>
    <cellStyle name="Input 4 10 2 3 2" xfId="19480" xr:uid="{3EF4EF9A-B045-439A-9A7A-1C1F02A8ACE5}"/>
    <cellStyle name="Input 4 10 2 3 2 2" xfId="35542" xr:uid="{0BBA2D72-6D6C-4EAA-BF03-E737F2B420F5}"/>
    <cellStyle name="Input 4 10 2 3 2 3" xfId="58194" xr:uid="{7C04A8AF-4517-4B54-8C6A-1B031AA7D801}"/>
    <cellStyle name="Input 4 10 2 3 3" xfId="43917" xr:uid="{1B2DF04A-9F5C-48B6-BCFC-4E5B36F255BE}"/>
    <cellStyle name="Input 4 10 2 3 4" xfId="51412" xr:uid="{55509955-11F2-4C64-B24E-5E770890FEC4}"/>
    <cellStyle name="Input 4 10 2 4" xfId="14257" xr:uid="{74249412-73EF-499A-920E-3D0759FA7C47}"/>
    <cellStyle name="Input 4 10 2 4 2" xfId="22228" xr:uid="{B6065354-1E79-4F87-BF90-EAFA702ED137}"/>
    <cellStyle name="Input 4 10 2 4 2 2" xfId="54755" xr:uid="{E8689DAE-B50A-422C-B369-5E08C1DBF32D}"/>
    <cellStyle name="Input 4 10 2 4 3" xfId="47957" xr:uid="{0D839E4A-74CA-480D-8F69-81EA221FE33D}"/>
    <cellStyle name="Input 4 10 2 5" xfId="31574" xr:uid="{DF7B2D57-2F98-4A97-AFA0-DB67FF621541}"/>
    <cellStyle name="Input 4 10 2 5 2" xfId="53083" xr:uid="{4C5AF532-9B79-4903-950F-4444EE4C9526}"/>
    <cellStyle name="Input 4 10 2 6" xfId="46343" xr:uid="{B559A384-23CF-4DE2-AB88-3DC4A9CC6801}"/>
    <cellStyle name="Input 4 10 3" xfId="3338" xr:uid="{B5734371-FDF6-4918-8837-F87E1AC2289F}"/>
    <cellStyle name="Input 4 10 3 2" xfId="43731" xr:uid="{31787A21-137C-42BA-B589-4AC5CEBADCF4}"/>
    <cellStyle name="Input 4 10 3 2 2" xfId="57018" xr:uid="{34DF43B7-3727-47F3-84F3-B8D1157CD766}"/>
    <cellStyle name="Input 4 10 3 2 3" xfId="50236" xr:uid="{341A90EB-3295-4CC0-821B-E53D8664B790}"/>
    <cellStyle name="Input 4 10 3 3" xfId="51569" xr:uid="{FD15AFCB-7C84-4405-92FB-E037EF02FE07}"/>
    <cellStyle name="Input 4 10 3 3 2" xfId="58351" xr:uid="{33633093-C225-424B-B696-BB586798E41E}"/>
    <cellStyle name="Input 4 10 3 4" xfId="48353" xr:uid="{26874B3D-49D2-4EAE-803B-9A99D221B72D}"/>
    <cellStyle name="Input 4 10 3 4 2" xfId="55145" xr:uid="{5BFA26BF-D7D0-410E-B7C9-B199345397D1}"/>
    <cellStyle name="Input 4 10 3 5" xfId="53443" xr:uid="{98017463-C186-4EA3-AFC4-825ED6604E4F}"/>
    <cellStyle name="Input 4 10 3 6" xfId="46739" xr:uid="{FF07E3D5-268C-419B-B8E2-93BCD405A1AB}"/>
    <cellStyle name="Input 4 10 4" xfId="22915" xr:uid="{A262BFB0-5D85-4C33-982A-AAB5584A20A3}"/>
    <cellStyle name="Input 4 10 4 2" xfId="56150" xr:uid="{3B4C5176-F075-4C25-B8AA-C2C3992BF1FB}"/>
    <cellStyle name="Input 4 10 4 3" xfId="49368" xr:uid="{CF9030AB-5750-46A2-9432-DD06BAEA3E64}"/>
    <cellStyle name="Input 4 10 5" xfId="44554" xr:uid="{3732E3E1-6CC9-4759-86FE-C00C1B4C9CD9}"/>
    <cellStyle name="Input 4 10 5 2" xfId="58604" xr:uid="{862A413B-5EC2-4418-93B1-E41140A78B04}"/>
    <cellStyle name="Input 4 10 5 3" xfId="51823" xr:uid="{8D2947D8-BB80-49DF-9D9B-5C5ED1EBACD8}"/>
    <cellStyle name="Input 4 10 6" xfId="47488" xr:uid="{9193B8A8-45E6-42C4-9D9A-BE316BF54B57}"/>
    <cellStyle name="Input 4 10 6 2" xfId="54307" xr:uid="{3382B5D9-59CB-45AF-A688-C5C3EBF7CC6D}"/>
    <cellStyle name="Input 4 10 7" xfId="52816" xr:uid="{93C3CB35-931C-4E2E-8816-CF708369F94A}"/>
    <cellStyle name="Input 4 10 8" xfId="45880" xr:uid="{BEDD07C2-35AB-4D4E-9831-A36582C2DFD4}"/>
    <cellStyle name="Input 4 11" xfId="1245" xr:uid="{8284268B-648B-433B-8979-36863635B153}"/>
    <cellStyle name="Input 4 11 2" xfId="5590" xr:uid="{E9BAC9D7-9AC7-48C6-837F-DDAB47A4B148}"/>
    <cellStyle name="Input 4 11 2 2" xfId="8176" xr:uid="{9FC900F5-3345-4E11-9043-7E5C4A8153CB}"/>
    <cellStyle name="Input 4 11 2 2 2" xfId="17165" xr:uid="{D0B569C4-2D4D-4721-B2E1-AF70ED92BDFB}"/>
    <cellStyle name="Input 4 11 2 2 2 2" xfId="40103" xr:uid="{8EA3CE91-A821-4C43-8183-87454CD6E3DD}"/>
    <cellStyle name="Input 4 11 2 2 2 3" xfId="56661" xr:uid="{1942ECFF-2157-46B2-AD25-288CFB0F5EB3}"/>
    <cellStyle name="Input 4 11 2 2 3" xfId="29233" xr:uid="{D9ED72EF-9850-44EE-8FD9-E71166ECCF2B}"/>
    <cellStyle name="Input 4 11 2 2 4" xfId="49879" xr:uid="{5BEE620A-D058-4E8F-9563-741A6AA613E2}"/>
    <cellStyle name="Input 4 11 2 3" xfId="10813" xr:uid="{166BF204-2B0F-45A9-A002-EB2C80D5B5B9}"/>
    <cellStyle name="Input 4 11 2 3 2" xfId="19802" xr:uid="{000B0140-6D0E-4DCE-99B3-3D78CF9CF18A}"/>
    <cellStyle name="Input 4 11 2 3 2 2" xfId="26319" xr:uid="{0DD4412A-DFA6-456D-A9A2-4694D2C729ED}"/>
    <cellStyle name="Input 4 11 2 3 2 3" xfId="58103" xr:uid="{ECE23806-59A8-40FB-AD8D-AB57257D3C6D}"/>
    <cellStyle name="Input 4 11 2 3 3" xfId="24216" xr:uid="{E5BBDEA8-60A1-4B6D-B7D9-4756FFA98E29}"/>
    <cellStyle name="Input 4 11 2 3 4" xfId="51321" xr:uid="{DA5BDB2E-8F27-42A6-B274-23132AE5A27B}"/>
    <cellStyle name="Input 4 11 2 4" xfId="14579" xr:uid="{DD734613-4F4A-47D9-B859-F22E1B94F992}"/>
    <cellStyle name="Input 4 11 2 4 2" xfId="27093" xr:uid="{6D78439B-638B-40DD-94C8-E5410BD38B2B}"/>
    <cellStyle name="Input 4 11 2 4 2 2" xfId="54791" xr:uid="{2A7AC9AD-3601-4F77-93A3-A451D6F2E232}"/>
    <cellStyle name="Input 4 11 2 4 3" xfId="47996" xr:uid="{BF204981-88B6-4D81-A953-67D857E72239}"/>
    <cellStyle name="Input 4 11 2 5" xfId="39838" xr:uid="{F4D22EB8-9E41-4A4B-9916-44D13BA35166}"/>
    <cellStyle name="Input 4 11 2 5 2" xfId="53104" xr:uid="{0D5EB520-CB50-490F-8953-CC85A2223B46}"/>
    <cellStyle name="Input 4 11 2 6" xfId="46382" xr:uid="{8886DC09-F46B-4261-A9D2-5C17A7D9B9C1}"/>
    <cellStyle name="Input 4 11 3" xfId="3682" xr:uid="{585F4B2A-D1BC-4FC1-A47C-4D87B76E91CD}"/>
    <cellStyle name="Input 4 11 3 2" xfId="26806" xr:uid="{7EC15ECA-9C46-4ECD-9D5E-47C50BE09892}"/>
    <cellStyle name="Input 4 11 3 2 2" xfId="57054" xr:uid="{80280FB8-6497-4F7B-8D27-A86FD7F986D3}"/>
    <cellStyle name="Input 4 11 3 2 3" xfId="50272" xr:uid="{11ABED2B-9735-4369-8109-1DC41529B7AE}"/>
    <cellStyle name="Input 4 11 3 3" xfId="52276" xr:uid="{DFBE5E46-66FE-4646-B9DD-6E215405A4CE}"/>
    <cellStyle name="Input 4 11 3 3 2" xfId="59057" xr:uid="{064DEC26-103B-4B9F-A448-AF6CA43EAC57}"/>
    <cellStyle name="Input 4 11 3 4" xfId="48389" xr:uid="{CA40CCB7-5C27-47EF-9ECD-07E19F4FC273}"/>
    <cellStyle name="Input 4 11 3 4 2" xfId="55181" xr:uid="{D3400508-6A83-4F81-B41C-C500FD32E6EA}"/>
    <cellStyle name="Input 4 11 3 5" xfId="53471" xr:uid="{0E056EAF-CAE5-4E76-880B-3459D8A94DEA}"/>
    <cellStyle name="Input 4 11 3 6" xfId="46775" xr:uid="{7485815B-D99E-463C-82C6-DF3186750BFE}"/>
    <cellStyle name="Input 4 11 4" xfId="41392" xr:uid="{3291B37B-EC54-432C-9299-7345F28BD32E}"/>
    <cellStyle name="Input 4 11 4 2" xfId="56189" xr:uid="{99B0653E-AF24-4ECC-A117-CB899433094A}"/>
    <cellStyle name="Input 4 11 4 3" xfId="49407" xr:uid="{FE1C1645-16D4-4967-93D9-F6EABFD03CD6}"/>
    <cellStyle name="Input 4 11 5" xfId="44601" xr:uid="{FAD4F003-9517-4D03-9562-B1AD22559E08}"/>
    <cellStyle name="Input 4 11 5 2" xfId="55682" xr:uid="{0A28DB50-101C-4948-BDC4-EBBA000CD01A}"/>
    <cellStyle name="Input 4 11 5 3" xfId="48901" xr:uid="{0FDBAD50-2743-45E9-BEA9-E011BEFF2C43}"/>
    <cellStyle name="Input 4 11 6" xfId="47527" xr:uid="{8C816D1C-E3EE-4589-8C49-F5CAC38196D1}"/>
    <cellStyle name="Input 4 11 6 2" xfId="54343" xr:uid="{8EDE1654-7342-4126-80CF-287F88144B80}"/>
    <cellStyle name="Input 4 11 7" xfId="52837" xr:uid="{7C4537B1-EA85-404A-912D-FEEA23942998}"/>
    <cellStyle name="Input 4 11 8" xfId="45916" xr:uid="{08186ACF-1799-48BB-8735-04446CB97A67}"/>
    <cellStyle name="Input 4 12" xfId="188" xr:uid="{3BCB5975-430E-4E3B-B30B-148F92F41864}"/>
    <cellStyle name="Input 4 12 2" xfId="2977" xr:uid="{480C16CE-028E-48B2-9B61-F07EDB6A6BF2}"/>
    <cellStyle name="Input 4 12 2 2" xfId="7127" xr:uid="{0A7CF864-3712-4B11-8E31-BFC443D394AA}"/>
    <cellStyle name="Input 4 12 2 2 2" xfId="16116" xr:uid="{92AC1909-82CD-4B37-A684-6BDC748F3F0D}"/>
    <cellStyle name="Input 4 12 2 2 2 2" xfId="37484" xr:uid="{BF9E8AC4-9928-4D72-B7A0-C6AE0DD12EC1}"/>
    <cellStyle name="Input 4 12 2 2 3" xfId="41028" xr:uid="{98202BA3-AECC-45BB-88AE-0EEACFC12106}"/>
    <cellStyle name="Input 4 12 2 2 4" xfId="56239" xr:uid="{6040B959-1368-41EA-A2ED-0770CF4B098B}"/>
    <cellStyle name="Input 4 12 2 3" xfId="9690" xr:uid="{B4D4337D-62DB-44FC-A7BD-D65528CAA19B}"/>
    <cellStyle name="Input 4 12 2 3 2" xfId="18679" xr:uid="{72A74873-C8AA-4A2B-8FBA-DC164B34D365}"/>
    <cellStyle name="Input 4 12 2 3 2 2" xfId="35117" xr:uid="{B8A3F450-B3C5-4CA4-8B55-3DD93848FC4D}"/>
    <cellStyle name="Input 4 12 2 3 3" xfId="26650" xr:uid="{8207990C-6B03-4A09-970F-299C4A70C8FF}"/>
    <cellStyle name="Input 4 12 2 4" xfId="13530" xr:uid="{646F0D1A-E77A-411A-8602-A1E376779BE7}"/>
    <cellStyle name="Input 4 12 2 4 2" xfId="34759" xr:uid="{95647852-1759-466C-9F69-B563A00C1C01}"/>
    <cellStyle name="Input 4 12 2 5" xfId="27379" xr:uid="{75727530-F96C-42DE-8E1C-B44844BDC965}"/>
    <cellStyle name="Input 4 12 2 6" xfId="49457" xr:uid="{8B679FD1-AE46-4DE2-BA4B-C3D9514B340A}"/>
    <cellStyle name="Input 4 12 3" xfId="2656" xr:uid="{C121D61D-22E9-4F22-8238-06750A0E8470}"/>
    <cellStyle name="Input 4 12 3 2" xfId="39040" xr:uid="{A044CAD5-E541-4553-A6ED-608B13935052}"/>
    <cellStyle name="Input 4 12 3 2 2" xfId="58564" xr:uid="{7B210B4D-313D-4FA8-9BAC-04A841DA8EB4}"/>
    <cellStyle name="Input 4 12 3 3" xfId="51783" xr:uid="{2CDAE8F0-7315-4AF5-9452-30589D4CC74C}"/>
    <cellStyle name="Input 4 12 4" xfId="30422" xr:uid="{19A00AFB-3FC3-4A0F-B079-38D3992BDF92}"/>
    <cellStyle name="Input 4 12 4 2" xfId="54387" xr:uid="{BFB6A318-A47C-4CE6-93B1-4FCCC236EC03}"/>
    <cellStyle name="Input 4 12 4 3" xfId="47575" xr:uid="{A2F9229E-60A7-468C-8381-9D98BE522D89}"/>
    <cellStyle name="Input 4 12 5" xfId="44620" xr:uid="{F9DE09A6-B13C-42C8-A5DE-C2AE86647995}"/>
    <cellStyle name="Input 4 12 5 2" xfId="52868" xr:uid="{DD75A1A8-AF33-441D-8414-9EDD80B5A101}"/>
    <cellStyle name="Input 4 12 6" xfId="45966" xr:uid="{E2F40EAF-3673-435F-9551-C21F445829D2}"/>
    <cellStyle name="Input 4 13" xfId="1819" xr:uid="{F3135375-134B-49E8-B010-C6D6346E0E32}"/>
    <cellStyle name="Input 4 13 2" xfId="6136" xr:uid="{4B65CB82-E95E-43BC-B948-2DCDEED23F77}"/>
    <cellStyle name="Input 4 13 2 2" xfId="8722" xr:uid="{B4853D2A-842D-46F8-905E-ED522D34C8A4}"/>
    <cellStyle name="Input 4 13 2 2 2" xfId="17711" xr:uid="{27BDA5E7-ACC0-4CE5-B8A3-874D37E63C32}"/>
    <cellStyle name="Input 4 13 2 2 2 2" xfId="39274" xr:uid="{4C6D78C1-B8D4-4E22-B23F-B2E561B9594B}"/>
    <cellStyle name="Input 4 13 2 2 3" xfId="36127" xr:uid="{CA11BB95-7CA3-41B9-B3F2-2BAF2BB69523}"/>
    <cellStyle name="Input 4 13 2 2 4" xfId="56216" xr:uid="{F8501E50-6500-4C1A-AFFA-576E3263C176}"/>
    <cellStyle name="Input 4 13 2 3" xfId="11359" xr:uid="{0ACD1BC4-C92C-418C-9B34-DF835242E7A4}"/>
    <cellStyle name="Input 4 13 2 3 2" xfId="20348" xr:uid="{447A5284-7CE4-44A4-832D-2D5311E73811}"/>
    <cellStyle name="Input 4 13 2 3 2 2" xfId="42181" xr:uid="{F36568B3-E519-46C5-98B5-34C0214628F9}"/>
    <cellStyle name="Input 4 13 2 3 3" xfId="43926" xr:uid="{1E959295-B5EB-462C-9941-35475469AB96}"/>
    <cellStyle name="Input 4 13 2 4" xfId="15125" xr:uid="{9BB2FAAC-FF46-4715-ABF3-2C72F963CCF9}"/>
    <cellStyle name="Input 4 13 2 4 2" xfId="25694" xr:uid="{4D570E45-DFCA-4BBB-99EA-6665D7310379}"/>
    <cellStyle name="Input 4 13 2 5" xfId="36684" xr:uid="{4F248885-5789-44E3-94E3-9A607F203809}"/>
    <cellStyle name="Input 4 13 2 6" xfId="49434" xr:uid="{AADD041F-1BC1-4405-8ACD-CB1C25EBA185}"/>
    <cellStyle name="Input 4 13 3" xfId="4256" xr:uid="{ED913582-CD89-46C7-A88D-678B0B0477A3}"/>
    <cellStyle name="Input 4 13 3 2" xfId="22934" xr:uid="{948B43E8-94D3-48A1-B361-5AF8620D28D9}"/>
    <cellStyle name="Input 4 13 3 2 2" xfId="58987" xr:uid="{413D6EE4-8F96-477C-BC18-790BCBF82D60}"/>
    <cellStyle name="Input 4 13 3 3" xfId="52206" xr:uid="{9F035B5A-24B2-4A0C-8F5B-26E4E524327B}"/>
    <cellStyle name="Input 4 13 4" xfId="27638" xr:uid="{0306D174-D53E-4D16-B54B-26CD5D60AA66}"/>
    <cellStyle name="Input 4 13 4 2" xfId="54367" xr:uid="{69506152-1771-41BB-8C83-92311CFD85AB}"/>
    <cellStyle name="Input 4 13 4 3" xfId="47554" xr:uid="{E142062E-2376-4D19-A278-C2A7F834B982}"/>
    <cellStyle name="Input 4 13 5" xfId="44652" xr:uid="{543ED746-C6A2-406F-A55B-6BCF84A2AE66}"/>
    <cellStyle name="Input 4 13 5 2" xfId="52851" xr:uid="{206D1196-C1B1-4F8A-99F5-A16AA29DDFC0}"/>
    <cellStyle name="Input 4 13 6" xfId="45943" xr:uid="{1F03B129-D100-484D-891C-E28DDAD133EE}"/>
    <cellStyle name="Input 4 14" xfId="2967" xr:uid="{3AA077BB-629B-4756-80FF-909E6A022C68}"/>
    <cellStyle name="Input 4 14 2" xfId="7117" xr:uid="{962CF419-B476-438A-892F-518367ABF893}"/>
    <cellStyle name="Input 4 14 2 2" xfId="16106" xr:uid="{6579998E-1755-41C5-A701-BFD665BC0715}"/>
    <cellStyle name="Input 4 14 2 2 2" xfId="35983" xr:uid="{24E28535-15F1-4341-A785-F800EC0AAF12}"/>
    <cellStyle name="Input 4 14 2 2 3" xfId="57130" xr:uid="{CF56CA93-5D05-4417-99D1-2AB8630B15B1}"/>
    <cellStyle name="Input 4 14 2 3" xfId="32749" xr:uid="{B8F13C9A-0DF2-4818-8579-52AD415C3A52}"/>
    <cellStyle name="Input 4 14 2 4" xfId="50348" xr:uid="{F7024768-DA44-4D53-A1EE-8BDF94796326}"/>
    <cellStyle name="Input 4 14 3" xfId="9680" xr:uid="{11AD85C8-29B3-4147-996D-D7878CC59912}"/>
    <cellStyle name="Input 4 14 3 2" xfId="18669" xr:uid="{26D07CD3-2075-4485-91CD-6C0EC0D5F3A8}"/>
    <cellStyle name="Input 4 14 3 2 2" xfId="33681" xr:uid="{E67C5A78-DBA2-4D33-AB6C-BF9DEF286ED7}"/>
    <cellStyle name="Input 4 14 3 2 3" xfId="58219" xr:uid="{72096B54-E334-41D2-B368-1EB7B1CCC064}"/>
    <cellStyle name="Input 4 14 3 3" xfId="34440" xr:uid="{A939E8A7-1884-49EF-B093-12EA54851502}"/>
    <cellStyle name="Input 4 14 3 4" xfId="51437" xr:uid="{D663E25E-E811-49E3-A21E-060F8F62300E}"/>
    <cellStyle name="Input 4 14 4" xfId="13520" xr:uid="{C367F60B-D504-4929-8673-9D11B812857C}"/>
    <cellStyle name="Input 4 14 4 2" xfId="33187" xr:uid="{4B23B29F-2B62-407B-90A2-E98CB1CC72B3}"/>
    <cellStyle name="Input 4 14 4 2 2" xfId="55257" xr:uid="{46746044-7420-44C3-9E64-42308F70DCF6}"/>
    <cellStyle name="Input 4 14 4 3" xfId="48465" xr:uid="{E2D21C2D-21FF-4435-9BC5-BC620DCBA22C}"/>
    <cellStyle name="Input 4 14 5" xfId="38315" xr:uid="{6A979BB4-F294-454C-961F-0D2E89E20D55}"/>
    <cellStyle name="Input 4 14 5 2" xfId="53543" xr:uid="{478C25EE-6246-47D8-B107-8C92FA08E89A}"/>
    <cellStyle name="Input 4 14 6" xfId="44723" xr:uid="{5605299F-A171-4C1C-9DF7-7922E68039DF}"/>
    <cellStyle name="Input 4 14 7" xfId="46851" xr:uid="{504EC3D6-209F-479D-8EED-4A084AAEB830}"/>
    <cellStyle name="Input 4 15" xfId="6509" xr:uid="{50FB522E-C83C-45E6-8DA4-5504A048FE71}"/>
    <cellStyle name="Input 4 15 2" xfId="11730" xr:uid="{6BF3AFF9-9935-4019-BE67-4BF77DB995AD}"/>
    <cellStyle name="Input 4 15 2 2" xfId="20719" xr:uid="{AFE31534-5CDA-486E-B4FB-1950EBB1007F}"/>
    <cellStyle name="Input 4 15 2 2 2" xfId="25487" xr:uid="{DA04E721-29F6-4392-A6C8-781CEBB8EAE5}"/>
    <cellStyle name="Input 4 15 2 2 3" xfId="57126" xr:uid="{EA2DB19D-980E-4373-B512-124043304C1B}"/>
    <cellStyle name="Input 4 15 2 3" xfId="36524" xr:uid="{899F1A1F-7DF7-4BC9-9C48-8E56AA3EBD7C}"/>
    <cellStyle name="Input 4 15 2 4" xfId="50344" xr:uid="{10155AFB-63DE-49D5-A4A3-77A7AF8E6457}"/>
    <cellStyle name="Input 4 15 3" xfId="15498" xr:uid="{8E3D39C7-37CA-400D-9393-180384826355}"/>
    <cellStyle name="Input 4 15 3 2" xfId="26065" xr:uid="{596FBC50-E502-4697-A98E-C3E3596B05B1}"/>
    <cellStyle name="Input 4 15 3 2 2" xfId="58728" xr:uid="{2052D8C5-99DD-4DDB-B5D4-5FEF83218D39}"/>
    <cellStyle name="Input 4 15 3 3" xfId="51947" xr:uid="{80CE16E4-BAC5-44FD-88B9-F674C7F58B78}"/>
    <cellStyle name="Input 4 15 4" xfId="28078" xr:uid="{D23BA5E9-B788-4EFF-B728-FB524E4CFE1D}"/>
    <cellStyle name="Input 4 15 4 2" xfId="58602" xr:uid="{11C21E8B-527C-4A5C-AE44-5C18A6A2551E}"/>
    <cellStyle name="Input 4 15 4 3" xfId="51821" xr:uid="{ACBA88B0-E3EC-46B8-900C-D528641474D6}"/>
    <cellStyle name="Input 4 15 5" xfId="44759" xr:uid="{60BF9666-64A8-47CB-BB10-BF6BB39276AC}"/>
    <cellStyle name="Input 4 15 5 2" xfId="55253" xr:uid="{9C37AD1F-7ABD-47E8-B08D-24C3A46CA116}"/>
    <cellStyle name="Input 4 15 5 3" xfId="48461" xr:uid="{709977A9-2DF5-4B6C-A232-7D762E7AE17D}"/>
    <cellStyle name="Input 4 15 6" xfId="53539" xr:uid="{8515E33A-3711-4857-8211-374CE34CD0A2}"/>
    <cellStyle name="Input 4 15 7" xfId="46847" xr:uid="{5AA5E55E-E048-4C64-9D25-24F3DE0774E4}"/>
    <cellStyle name="Input 4 16" xfId="9093" xr:uid="{B77D3562-08E1-498F-8249-93AFA8EBB7B8}"/>
    <cellStyle name="Input 4 16 2" xfId="18082" xr:uid="{0D8B3128-6B88-4F10-8338-C4A050F8DB34}"/>
    <cellStyle name="Input 4 16 2 2" xfId="28926" xr:uid="{CBAA5BEF-9E4F-4D8B-8F45-217494D69560}"/>
    <cellStyle name="Input 4 16 2 2 2" xfId="57162" xr:uid="{52F38283-230D-4DBA-85CC-3B4F5A8CB6A6}"/>
    <cellStyle name="Input 4 16 2 3" xfId="50380" xr:uid="{5F9FAECE-5B91-4AD0-95EC-04C76C321259}"/>
    <cellStyle name="Input 4 16 3" xfId="25022" xr:uid="{BB5075AD-FCB9-4D2A-82E3-84F1B9326DB8}"/>
    <cellStyle name="Input 4 16 3 2" xfId="58763" xr:uid="{4F6E6C8E-9DF8-4996-A8F5-A82C2760F4EE}"/>
    <cellStyle name="Input 4 16 3 3" xfId="51982" xr:uid="{8685BA21-5482-4BBC-B666-FB3D74815374}"/>
    <cellStyle name="Input 4 16 4" xfId="44805" xr:uid="{50A30B84-0159-4381-90D3-1797BBE3315B}"/>
    <cellStyle name="Input 4 16 4 2" xfId="58637" xr:uid="{7A6B7B70-2D28-4263-9370-A0BA437A13FE}"/>
    <cellStyle name="Input 4 16 4 3" xfId="51856" xr:uid="{8DFEE685-F277-4CFE-A25B-A765AEB0BC3D}"/>
    <cellStyle name="Input 4 16 5" xfId="48497" xr:uid="{3BD449A2-5F5A-42A4-8035-EFAF0E3788EA}"/>
    <cellStyle name="Input 4 16 5 2" xfId="55289" xr:uid="{508B0758-D68C-46ED-A6CA-0AEE1D816C00}"/>
    <cellStyle name="Input 4 16 6" xfId="53575" xr:uid="{3F322683-D4C8-458E-9A89-A2F7DEDA78CB}"/>
    <cellStyle name="Input 4 16 7" xfId="46883" xr:uid="{31D8D793-3E3A-4DCF-98A6-AB1E6FDD8DB3}"/>
    <cellStyle name="Input 4 17" xfId="9753" xr:uid="{2B747C73-0F2A-4A55-9DAD-DDB037AC7441}"/>
    <cellStyle name="Input 4 17 2" xfId="18742" xr:uid="{566E8FE0-DC0D-4B33-8E7E-0EB1BCA25EF1}"/>
    <cellStyle name="Input 4 17 2 2" xfId="28609" xr:uid="{514E37CA-1C48-4D34-8429-F3839BDD43C3}"/>
    <cellStyle name="Input 4 17 2 2 2" xfId="57092" xr:uid="{0E391C00-F3EC-49EA-9B1D-9DD7E555E69E}"/>
    <cellStyle name="Input 4 17 2 3" xfId="50310" xr:uid="{52FEC906-4A8A-46AE-84BB-369E3EA74E9D}"/>
    <cellStyle name="Input 4 17 3" xfId="42753" xr:uid="{C1310C20-DD3E-47E0-8161-04974E52F28F}"/>
    <cellStyle name="Input 4 17 3 2" xfId="58697" xr:uid="{064D2401-F1A3-4B58-A10C-D6C2B613C6E2}"/>
    <cellStyle name="Input 4 17 3 3" xfId="51916" xr:uid="{D7B9CF78-D2D2-4012-B3F8-6A39D0CF2C88}"/>
    <cellStyle name="Input 4 17 4" xfId="44851" xr:uid="{F1CB9DD8-8974-4DFC-9207-C656B50596B4}"/>
    <cellStyle name="Input 4 17 4 2" xfId="59098" xr:uid="{985D31AE-AC98-4169-B935-C633FAB626B2}"/>
    <cellStyle name="Input 4 17 4 3" xfId="52317" xr:uid="{233B46CE-11FD-49C5-A3B7-96369C29DF59}"/>
    <cellStyle name="Input 4 17 5" xfId="48427" xr:uid="{9B0A9E5B-44E7-41FD-A505-178A8D818551}"/>
    <cellStyle name="Input 4 17 5 2" xfId="55219" xr:uid="{71564090-55B3-4C9A-94F0-B74B023274B7}"/>
    <cellStyle name="Input 4 17 6" xfId="53505" xr:uid="{89E4DA27-B791-4F9A-B2CC-60E21BB1A0A0}"/>
    <cellStyle name="Input 4 17 7" xfId="46813" xr:uid="{C001C628-58B0-4D11-B4CF-CAD6B2851532}"/>
    <cellStyle name="Input 4 18" xfId="2213" xr:uid="{C7957A84-3A2C-4E34-A028-0CC036E562E6}"/>
    <cellStyle name="Input 4 18 2" xfId="26481" xr:uid="{5C70CAFA-9BD1-4AE8-ADEA-7AF0C89D954E}"/>
    <cellStyle name="Input 4 18 2 2" xfId="57257" xr:uid="{07C7DF55-2A8E-4095-90AE-68CDF5419A75}"/>
    <cellStyle name="Input 4 18 2 3" xfId="50475" xr:uid="{0EC37ADA-2C6B-4BFB-8638-F35C495A8B1E}"/>
    <cellStyle name="Input 4 18 3" xfId="44883" xr:uid="{0326ED94-8B75-40AF-9964-0709488A44F3}"/>
    <cellStyle name="Input 4 18 3 2" xfId="58858" xr:uid="{1294088E-0E15-42FC-B4E7-6B0C1E1CD4C2}"/>
    <cellStyle name="Input 4 18 3 3" xfId="52077" xr:uid="{71420442-4560-454B-A846-2AA0D788EA0B}"/>
    <cellStyle name="Input 4 18 4" xfId="51108" xr:uid="{CECC5BDE-038F-4407-B2FD-4AB740076AF4}"/>
    <cellStyle name="Input 4 18 4 2" xfId="57890" xr:uid="{D21E3822-6D6A-44DC-96BC-DD84B1FC0241}"/>
    <cellStyle name="Input 4 18 5" xfId="48592" xr:uid="{1AE667B9-62AF-48B7-8189-0DA4A512CB19}"/>
    <cellStyle name="Input 4 18 5 2" xfId="55381" xr:uid="{9A4ABF04-F0B3-416E-AE30-FEA80F820443}"/>
    <cellStyle name="Input 4 18 6" xfId="53667" xr:uid="{97397D20-B0B9-4998-B94B-CE8E17AFDB3F}"/>
    <cellStyle name="Input 4 18 7" xfId="46978" xr:uid="{1386CE4E-4BD2-4852-9A15-D3EB74DC8981}"/>
    <cellStyle name="Input 4 19" xfId="13122" xr:uid="{A572BEAE-DCD5-41A8-8013-59C3DDB2A481}"/>
    <cellStyle name="Input 4 19 2" xfId="42870" xr:uid="{51854802-874F-4976-98DA-B3C7CEA74609}"/>
    <cellStyle name="Input 4 19 2 2" xfId="57186" xr:uid="{92900248-5620-4DF5-8491-7B873DFA8552}"/>
    <cellStyle name="Input 4 19 2 3" xfId="50404" xr:uid="{A20AE02E-A487-4324-BD83-9A4C228D1609}"/>
    <cellStyle name="Input 4 19 3" xfId="44941" xr:uid="{C1FE5804-2141-48A1-B07B-57FA69E57893}"/>
    <cellStyle name="Input 4 19 3 2" xfId="58787" xr:uid="{82F8AC65-DA1F-42BD-B98F-CC7BCBD3A0CC}"/>
    <cellStyle name="Input 4 19 3 3" xfId="52006" xr:uid="{8F8B40D4-F0F6-4F82-A8E7-F2EC52724833}"/>
    <cellStyle name="Input 4 19 4" xfId="50840" xr:uid="{7C57C7FB-17D1-4608-A628-B5A241FFD4AC}"/>
    <cellStyle name="Input 4 19 4 2" xfId="57622" xr:uid="{0C52A597-0080-4B5E-BDBB-9B83DBD00CB2}"/>
    <cellStyle name="Input 4 19 5" xfId="48521" xr:uid="{707B2C1E-321D-47A2-A2A0-C5550E08D281}"/>
    <cellStyle name="Input 4 19 5 2" xfId="55310" xr:uid="{D546DF99-7F85-4323-B023-265154DAB63C}"/>
    <cellStyle name="Input 4 19 6" xfId="53596" xr:uid="{8B9287B5-C1F4-4D4D-9FAE-D11C50DFA72A}"/>
    <cellStyle name="Input 4 19 7" xfId="46907" xr:uid="{41EC3B71-0127-4119-9C21-830F63CE7D5F}"/>
    <cellStyle name="Input 4 2" xfId="151" xr:uid="{77BBADDE-22B3-4842-876E-586528987C06}"/>
    <cellStyle name="Input 4 2 10" xfId="1962" xr:uid="{5A62B2ED-C543-4AB7-B6F6-34CC3E73448A}"/>
    <cellStyle name="Input 4 2 10 2" xfId="6270" xr:uid="{184F18FD-649A-4706-B044-2A8A4BB85D72}"/>
    <cellStyle name="Input 4 2 10 2 2" xfId="8856" xr:uid="{B6967AE3-60BA-4CE3-8DE2-3F110D1DD692}"/>
    <cellStyle name="Input 4 2 10 2 2 2" xfId="17845" xr:uid="{E8E61B81-5D79-4DF5-BE71-A642705EC079}"/>
    <cellStyle name="Input 4 2 10 2 2 2 2" xfId="24661" xr:uid="{264079CC-F491-4576-A5E8-DBE4DBD9B670}"/>
    <cellStyle name="Input 4 2 10 2 2 3" xfId="22627" xr:uid="{CFAA368F-2B2A-4883-A964-2C84BB5F808E}"/>
    <cellStyle name="Input 4 2 10 2 3" xfId="11493" xr:uid="{BD5A25A5-466E-4EF6-AEB9-8603E510D4C2}"/>
    <cellStyle name="Input 4 2 10 2 3 2" xfId="20482" xr:uid="{0DDCD295-A37F-4B49-8E6B-341ED5C95F4B}"/>
    <cellStyle name="Input 4 2 10 2 3 2 2" xfId="37017" xr:uid="{B58CBC9B-F1FB-4C76-B625-4AA9C81B3ADB}"/>
    <cellStyle name="Input 4 2 10 2 3 3" xfId="42564" xr:uid="{86E84E26-E5A8-40B7-8E3C-C3E90A136D3E}"/>
    <cellStyle name="Input 4 2 10 2 4" xfId="15259" xr:uid="{2901483B-B0D2-4C38-87D6-471E50E89497}"/>
    <cellStyle name="Input 4 2 10 2 4 2" xfId="33114" xr:uid="{59FAB4DE-36EC-41DE-A4ED-924DB1F170E8}"/>
    <cellStyle name="Input 4 2 10 2 5" xfId="43480" xr:uid="{36210E83-2092-4278-B4F4-FDBE19C5A861}"/>
    <cellStyle name="Input 4 2 10 3" xfId="4399" xr:uid="{79353B51-5689-4FDC-860F-282559842F85}"/>
    <cellStyle name="Input 4 2 10 3 2" xfId="23755" xr:uid="{F0A4A3DC-E2AB-438F-AD36-B71AFDAF0BC5}"/>
    <cellStyle name="Input 4 2 10 4" xfId="27694" xr:uid="{8D53A67B-6399-48E8-ABAB-54210CEFB26F}"/>
    <cellStyle name="Input 4 2 11" xfId="2616" xr:uid="{1A60FEEA-2C14-4ED5-8C49-9B78658F1D9D}"/>
    <cellStyle name="Input 4 2 11 2" xfId="6857" xr:uid="{8FE217FE-67D2-4E6E-A14F-95273080BF4C}"/>
    <cellStyle name="Input 4 2 11 2 2" xfId="15846" xr:uid="{90369548-F92C-4261-A539-1EC0495A7FEC}"/>
    <cellStyle name="Input 4 2 11 2 2 2" xfId="42857" xr:uid="{B12645BE-884C-4355-89C8-A7F1E221844B}"/>
    <cellStyle name="Input 4 2 11 2 3" xfId="28357" xr:uid="{708A9168-AB94-4728-A00B-33A9BF1D9C6E}"/>
    <cellStyle name="Input 4 2 11 3" xfId="9427" xr:uid="{4F0206FF-0228-4664-AF1D-A7B2AC450F98}"/>
    <cellStyle name="Input 4 2 11 3 2" xfId="18416" xr:uid="{16AD2E13-9BB9-493D-BE97-45994EBA473B}"/>
    <cellStyle name="Input 4 2 11 3 2 2" xfId="39431" xr:uid="{9EB8C090-6AC9-4E18-8E22-CE9A93D4B7D7}"/>
    <cellStyle name="Input 4 2 11 3 3" xfId="37918" xr:uid="{2668FC19-63AD-48EB-85F3-5F91FFDD069C}"/>
    <cellStyle name="Input 4 2 11 4" xfId="13470" xr:uid="{FF95B3A2-8D5A-4B1C-85B4-A608F507C067}"/>
    <cellStyle name="Input 4 2 11 4 2" xfId="36855" xr:uid="{BCF6A465-2121-49A9-883F-899236CE400F}"/>
    <cellStyle name="Input 4 2 11 5" xfId="39677" xr:uid="{3776FF4E-BF97-4E03-9474-7CF28E37432A}"/>
    <cellStyle name="Input 4 2 12" xfId="6607" xr:uid="{B504CAF0-FAB1-487E-B294-C4341221182F}"/>
    <cellStyle name="Input 4 2 12 2" xfId="11813" xr:uid="{B1253E93-73F2-4228-9EC5-9397DCEC81E6}"/>
    <cellStyle name="Input 4 2 12 2 2" xfId="20802" xr:uid="{15DF9FAE-C688-4951-99AB-C8AD13F1FE80}"/>
    <cellStyle name="Input 4 2 12 2 2 2" xfId="38480" xr:uid="{85DBE766-1C81-4341-B43C-8830BC0BDA10}"/>
    <cellStyle name="Input 4 2 12 2 3" xfId="25370" xr:uid="{D4A3D354-264A-43E5-A796-7AEF4B59E88C}"/>
    <cellStyle name="Input 4 2 12 3" xfId="15596" xr:uid="{25DBEB2B-8617-46D6-8B9E-A5E6787F2299}"/>
    <cellStyle name="Input 4 2 12 3 2" xfId="27969" xr:uid="{544FB0D4-331F-4914-AFBB-A7607CD5A110}"/>
    <cellStyle name="Input 4 2 12 4" xfId="34798" xr:uid="{1BFD861D-A85A-4B44-A144-BEFFF5CC596B}"/>
    <cellStyle name="Input 4 2 13" xfId="9176" xr:uid="{9E01C13E-E54F-4802-AF50-610A31C8199D}"/>
    <cellStyle name="Input 4 2 13 2" xfId="18165" xr:uid="{C4B7E6DE-8E43-4B65-85C9-E7A884724B08}"/>
    <cellStyle name="Input 4 2 13 2 2" xfId="31881" xr:uid="{8FEE7E67-9C14-4828-8725-D045B8A68537}"/>
    <cellStyle name="Input 4 2 13 3" xfId="22658" xr:uid="{54166CC7-1D9F-4686-A59B-4EA3BCA3BD1C}"/>
    <cellStyle name="Input 4 2 14" xfId="12753" xr:uid="{E9DBBC0D-0D95-4BE6-A8BD-006E0057C836}"/>
    <cellStyle name="Input 4 2 14 2" xfId="21742" xr:uid="{0389C272-F195-444E-98ED-96C9306FE0D4}"/>
    <cellStyle name="Input 4 2 14 2 2" xfId="22271" xr:uid="{1F986226-0595-4CA2-94EB-27EA1C42BCCB}"/>
    <cellStyle name="Input 4 2 14 3" xfId="25661" xr:uid="{845C1276-D42D-4432-AA71-0EBA6FD72B39}"/>
    <cellStyle name="Input 4 2 15" xfId="2311" xr:uid="{793F010D-D47E-47E2-A307-68F4B53B6A87}"/>
    <cellStyle name="Input 4 2 15 2" xfId="37362" xr:uid="{3D3592E6-D620-4A81-B6B8-991701DEA195}"/>
    <cellStyle name="Input 4 2 16" xfId="13220" xr:uid="{3734F180-ED3C-434F-9077-62B33E8BE2F4}"/>
    <cellStyle name="Input 4 2 16 2" xfId="29363" xr:uid="{709D313E-8FA5-4944-BFC2-C20FD7CE16E1}"/>
    <cellStyle name="Input 4 2 17" xfId="26912" xr:uid="{003CE82C-75A1-4140-9AF7-5CD6090A66A6}"/>
    <cellStyle name="Input 4 2 18" xfId="44301" xr:uid="{C51AE8A3-6F54-495B-BE22-5D9D32E99E1C}"/>
    <cellStyle name="Input 4 2 19" xfId="45520" xr:uid="{A518EE94-0DB1-46AD-BC95-052EBBFC6822}"/>
    <cellStyle name="Input 4 2 2" xfId="327" xr:uid="{C518452B-FBB4-4501-B744-FD050627EACE}"/>
    <cellStyle name="Input 4 2 2 10" xfId="6629" xr:uid="{02260680-3B08-435D-A678-61181ED412EC}"/>
    <cellStyle name="Input 4 2 2 10 2" xfId="11835" xr:uid="{FB9658CF-E4D8-4696-AF3F-E3949D498746}"/>
    <cellStyle name="Input 4 2 2 10 2 2" xfId="20824" xr:uid="{5D1E727D-FD56-44E4-822F-62772A0ACF6E}"/>
    <cellStyle name="Input 4 2 2 10 2 2 2" xfId="43558" xr:uid="{1E7FC817-6F36-4785-B109-AB9FC1ACA8AE}"/>
    <cellStyle name="Input 4 2 2 10 2 3" xfId="27451" xr:uid="{4D6A6AD9-753F-488A-8282-DAF9C3F60522}"/>
    <cellStyle name="Input 4 2 2 10 3" xfId="15618" xr:uid="{B0CA3ABE-5005-4814-AFB2-4932FB3972D8}"/>
    <cellStyle name="Input 4 2 2 10 3 2" xfId="36308" xr:uid="{048426DC-7A88-48E8-BB46-AA3BC2C279B9}"/>
    <cellStyle name="Input 4 2 2 10 4" xfId="24579" xr:uid="{F4AB2135-13D7-4290-8EBA-BCDC3DC37B3A}"/>
    <cellStyle name="Input 4 2 2 11" xfId="9198" xr:uid="{9750E20F-7DCE-4135-8667-E1DBE13CD203}"/>
    <cellStyle name="Input 4 2 2 11 2" xfId="18187" xr:uid="{5D0F5E2B-68DB-4EA9-8430-D70DC22B751B}"/>
    <cellStyle name="Input 4 2 2 11 2 2" xfId="37737" xr:uid="{3D57B1D0-A8EC-401C-96B3-3C63331D27D7}"/>
    <cellStyle name="Input 4 2 2 11 3" xfId="32717" xr:uid="{8CE73326-98B5-4AB3-8D81-A94A681E26D4}"/>
    <cellStyle name="Input 4 2 2 12" xfId="12735" xr:uid="{AB7E8E65-2AD6-4834-A962-98C49ECCC38E}"/>
    <cellStyle name="Input 4 2 2 12 2" xfId="21724" xr:uid="{EA7A516D-3651-4238-891D-4BF0E3690081}"/>
    <cellStyle name="Input 4 2 2 12 2 2" xfId="39996" xr:uid="{69C8E944-6C37-4346-A4EF-CA343A6E58DC}"/>
    <cellStyle name="Input 4 2 2 12 3" xfId="24043" xr:uid="{A6FB5E6E-90E7-4278-A2D2-3501845E595F}"/>
    <cellStyle name="Input 4 2 2 13" xfId="2333" xr:uid="{6685693E-9224-4C07-9E3F-A88A9E0B7AD4}"/>
    <cellStyle name="Input 4 2 2 13 2" xfId="35619" xr:uid="{3BC956CD-D2DE-45D3-91C8-F94663EDD912}"/>
    <cellStyle name="Input 4 2 2 14" xfId="13242" xr:uid="{958C016B-C265-4A2B-B752-8CD624885DA8}"/>
    <cellStyle name="Input 4 2 2 14 2" xfId="34537" xr:uid="{111E9700-5A5D-42D6-8C07-9A97DF1D20D8}"/>
    <cellStyle name="Input 4 2 2 15" xfId="30206" xr:uid="{21D318CE-0430-42F2-A2DE-88EE25895DBF}"/>
    <cellStyle name="Input 4 2 2 16" xfId="46035" xr:uid="{A00CE750-E271-4223-8181-671E8CC38742}"/>
    <cellStyle name="Input 4 2 2 2" xfId="459" xr:uid="{773A3557-FB4E-45A3-8E8A-1AF5FF0F8B0A}"/>
    <cellStyle name="Input 4 2 2 2 10" xfId="9323" xr:uid="{7AB5DDF6-77F4-4647-9AF4-FB80904494FB}"/>
    <cellStyle name="Input 4 2 2 2 10 2" xfId="18312" xr:uid="{6FF53942-27EC-4F5D-93C1-C7BB382E9BA2}"/>
    <cellStyle name="Input 4 2 2 2 10 2 2" xfId="36631" xr:uid="{8F319318-24C1-4D6C-9BF3-F100EAC1B818}"/>
    <cellStyle name="Input 4 2 2 2 10 3" xfId="35015" xr:uid="{9995B844-10BF-4542-B26D-CB390C8EB35B}"/>
    <cellStyle name="Input 4 2 2 2 11" xfId="9726" xr:uid="{FFD078CB-A7DA-400A-82AD-9966766FD7EF}"/>
    <cellStyle name="Input 4 2 2 2 11 2" xfId="18715" xr:uid="{B797D965-8C8B-469D-8670-87AE627B0825}"/>
    <cellStyle name="Input 4 2 2 2 11 2 2" xfId="27466" xr:uid="{559848CD-D117-4068-BF8B-5DF14D30B2F8}"/>
    <cellStyle name="Input 4 2 2 2 11 3" xfId="26698" xr:uid="{165C2AF4-5B7A-43BC-9D3C-D5128EE32847}"/>
    <cellStyle name="Input 4 2 2 2 12" xfId="2465" xr:uid="{A4D33794-B615-4DDA-95A1-2931CCDD0FFE}"/>
    <cellStyle name="Input 4 2 2 2 12 2" xfId="34077" xr:uid="{10634695-6960-4F5C-8B48-B36674C23784}"/>
    <cellStyle name="Input 4 2 2 2 13" xfId="13374" xr:uid="{C2161E56-44F3-4A45-89C7-5046A0D780B9}"/>
    <cellStyle name="Input 4 2 2 2 13 2" xfId="42113" xr:uid="{73344D71-8974-428C-8155-50E23F7CC8FB}"/>
    <cellStyle name="Input 4 2 2 2 14" xfId="22766" xr:uid="{9BAC0802-8115-4525-9EA4-FECFDF8EDDD7}"/>
    <cellStyle name="Input 4 2 2 2 15" xfId="49526" xr:uid="{5FCB41AF-C0A5-4B19-B696-5509168D272B}"/>
    <cellStyle name="Input 4 2 2 2 2" xfId="808" xr:uid="{6D3E6E4B-85E9-4A9B-938B-4B1CE4E07365}"/>
    <cellStyle name="Input 4 2 2 2 2 2" xfId="5177" xr:uid="{F2B03E9F-36D7-49B9-983A-102859DFF9D9}"/>
    <cellStyle name="Input 4 2 2 2 2 2 2" xfId="7763" xr:uid="{0126502C-7AD2-458B-BFC7-4DEB255A6738}"/>
    <cellStyle name="Input 4 2 2 2 2 2 2 2" xfId="16752" xr:uid="{8AE8B2E6-3DD5-4430-9EC4-FB6956D73FEE}"/>
    <cellStyle name="Input 4 2 2 2 2 2 2 2 2" xfId="30513" xr:uid="{13B95D7F-3F4B-4404-8675-565483232C2F}"/>
    <cellStyle name="Input 4 2 2 2 2 2 2 3" xfId="27624" xr:uid="{7AF32334-93F5-4858-B2B7-89BE5EADF082}"/>
    <cellStyle name="Input 4 2 2 2 2 2 3" xfId="10400" xr:uid="{BBB40937-B754-48D1-8396-CBBF94CE1B6A}"/>
    <cellStyle name="Input 4 2 2 2 2 2 3 2" xfId="19389" xr:uid="{6853F26C-60E5-4645-B235-8274EB225506}"/>
    <cellStyle name="Input 4 2 2 2 2 2 3 2 2" xfId="41846" xr:uid="{11D45CBC-4381-4EB5-BED8-3225177EF6CD}"/>
    <cellStyle name="Input 4 2 2 2 2 2 3 3" xfId="26564" xr:uid="{C1EEB230-BB8A-45C1-8D3D-FEC2807089B4}"/>
    <cellStyle name="Input 4 2 2 2 2 2 4" xfId="14166" xr:uid="{D635EF40-A26F-4136-A765-946D88AE1BDB}"/>
    <cellStyle name="Input 4 2 2 2 2 2 4 2" xfId="40050" xr:uid="{4AF42AD2-F281-42ED-8E41-B16394A0BCD8}"/>
    <cellStyle name="Input 4 2 2 2 2 2 5" xfId="38929" xr:uid="{ED2C3E17-5310-4887-8122-DCE76DCFD1B8}"/>
    <cellStyle name="Input 4 2 2 2 2 3" xfId="3245" xr:uid="{771F25D9-1BE8-4A6A-B0A6-7A7ADA481FEF}"/>
    <cellStyle name="Input 4 2 2 2 2 3 2" xfId="38039" xr:uid="{99190167-000D-43AD-AA54-B3C24134C119}"/>
    <cellStyle name="Input 4 2 2 2 2 4" xfId="24419" xr:uid="{E45C29BD-CF57-4BCD-BF79-39D86B740B37}"/>
    <cellStyle name="Input 4 2 2 2 2 5" xfId="56308" xr:uid="{F7C9C89D-0DE6-46CC-ABA0-38898065555A}"/>
    <cellStyle name="Input 4 2 2 2 3" xfId="1153" xr:uid="{AFF40A2D-C5CB-4B8D-927F-1FA638D19744}"/>
    <cellStyle name="Input 4 2 2 2 3 2" xfId="5498" xr:uid="{635A529B-CC78-4849-B1CE-713510699D58}"/>
    <cellStyle name="Input 4 2 2 2 3 2 2" xfId="8084" xr:uid="{1C807375-EB1F-497B-9A17-116FF25B71C9}"/>
    <cellStyle name="Input 4 2 2 2 3 2 2 2" xfId="17073" xr:uid="{26ABF257-8DB2-4F02-91E6-073C7896210D}"/>
    <cellStyle name="Input 4 2 2 2 3 2 2 2 2" xfId="27854" xr:uid="{8C049CA6-445B-4C9B-ADDB-E3C62BDAAB61}"/>
    <cellStyle name="Input 4 2 2 2 3 2 2 3" xfId="42823" xr:uid="{BE5A9A22-39C2-4E11-95AC-D2E41E88AD51}"/>
    <cellStyle name="Input 4 2 2 2 3 2 3" xfId="10721" xr:uid="{D8CA5655-2739-4E6E-B6B9-DDF3B5C796C0}"/>
    <cellStyle name="Input 4 2 2 2 3 2 3 2" xfId="19710" xr:uid="{03E38EB6-6292-42D4-81CF-28B2751D46AE}"/>
    <cellStyle name="Input 4 2 2 2 3 2 3 2 2" xfId="28882" xr:uid="{6ACC3525-7A37-40E2-8AD1-CB153C1475F8}"/>
    <cellStyle name="Input 4 2 2 2 3 2 3 3" xfId="34789" xr:uid="{3399747B-3E96-48D1-87D8-1AA32C42726F}"/>
    <cellStyle name="Input 4 2 2 2 3 2 4" xfId="14487" xr:uid="{6DEB4364-7B01-4B33-9D4B-FED98DA4DCF8}"/>
    <cellStyle name="Input 4 2 2 2 3 2 4 2" xfId="37253" xr:uid="{1CCD4B66-8420-49D3-BF93-8298A5BD0D8E}"/>
    <cellStyle name="Input 4 2 2 2 3 2 5" xfId="42938" xr:uid="{BD08F0F7-FDBA-45E8-A386-9C39E59F50B7}"/>
    <cellStyle name="Input 4 2 2 2 3 3" xfId="3590" xr:uid="{C1B1BA10-60EA-47A1-B633-D7BA39CEE939}"/>
    <cellStyle name="Input 4 2 2 2 3 3 2" xfId="42238" xr:uid="{A2B58972-B3E6-4955-94BA-6C1690D49E54}"/>
    <cellStyle name="Input 4 2 2 2 3 4" xfId="30160" xr:uid="{28ACC6FB-1902-46EB-9147-6C726D1DC52B}"/>
    <cellStyle name="Input 4 2 2 2 4" xfId="1497" xr:uid="{44D201D3-CC18-4F3D-AF44-EE63C34C7FA0}"/>
    <cellStyle name="Input 4 2 2 2 4 2" xfId="5842" xr:uid="{A65040EE-E79A-4759-ACEA-429D2B9591B6}"/>
    <cellStyle name="Input 4 2 2 2 4 2 2" xfId="8428" xr:uid="{512F8D8C-2DA1-4AC2-A646-310780F4D2DA}"/>
    <cellStyle name="Input 4 2 2 2 4 2 2 2" xfId="17417" xr:uid="{76A516F2-0BB8-4EAC-920B-62CBEE00C51B}"/>
    <cellStyle name="Input 4 2 2 2 4 2 2 2 2" xfId="42139" xr:uid="{0D645EE0-0712-462A-9D23-20566D7680BA}"/>
    <cellStyle name="Input 4 2 2 2 4 2 2 3" xfId="27847" xr:uid="{4E43F924-9ECF-43E0-AAE1-AE149557E5DE}"/>
    <cellStyle name="Input 4 2 2 2 4 2 3" xfId="11065" xr:uid="{5A1E6167-8D2A-4377-B7E1-1D09953239DB}"/>
    <cellStyle name="Input 4 2 2 2 4 2 3 2" xfId="20054" xr:uid="{4C0D828E-E175-4BDD-94F4-23BCDBB1349D}"/>
    <cellStyle name="Input 4 2 2 2 4 2 3 2 2" xfId="23801" xr:uid="{F2433348-1614-426A-BC9E-95F51DFA9078}"/>
    <cellStyle name="Input 4 2 2 2 4 2 3 3" xfId="40261" xr:uid="{1DFA983E-85C8-4857-B222-AC897F0F96C6}"/>
    <cellStyle name="Input 4 2 2 2 4 2 4" xfId="14831" xr:uid="{18067AD0-0941-4502-AB15-AC88E68DBA47}"/>
    <cellStyle name="Input 4 2 2 2 4 2 4 2" xfId="31183" xr:uid="{9AEB274D-4BE6-46C9-8D08-F2668F6192B6}"/>
    <cellStyle name="Input 4 2 2 2 4 2 5" xfId="28212" xr:uid="{39EBAF4B-AB89-475D-9B12-402A3BA43DE3}"/>
    <cellStyle name="Input 4 2 2 2 4 3" xfId="3934" xr:uid="{1B6F27F6-203E-4745-941D-54440D7B05FF}"/>
    <cellStyle name="Input 4 2 2 2 4 3 2" xfId="29865" xr:uid="{4893B116-E154-4607-A397-46EECC4F8A0F}"/>
    <cellStyle name="Input 4 2 2 2 4 4" xfId="23086" xr:uid="{E3CAF37A-0FBB-4548-ABEA-1D87AFEF015A}"/>
    <cellStyle name="Input 4 2 2 2 5" xfId="199" xr:uid="{C75AA83B-E611-4859-8089-723ADE0D1BE6}"/>
    <cellStyle name="Input 4 2 2 2 5 2" xfId="2570" xr:uid="{55FB2BFD-E547-4C08-B705-755B8F6BEBC3}"/>
    <cellStyle name="Input 4 2 2 2 5 2 2" xfId="6811" xr:uid="{EB37D5C6-96BF-458F-8A67-D7A67189E4B0}"/>
    <cellStyle name="Input 4 2 2 2 5 2 2 2" xfId="15800" xr:uid="{6643352F-351D-4580-A10E-3F54AA273078}"/>
    <cellStyle name="Input 4 2 2 2 5 2 2 2 2" xfId="32971" xr:uid="{A9080E6B-06FB-4B6E-B4E4-DEFF7E994B53}"/>
    <cellStyle name="Input 4 2 2 2 5 2 2 3" xfId="38202" xr:uid="{CB773354-FB2C-400B-9252-5E12DFC2ABE9}"/>
    <cellStyle name="Input 4 2 2 2 5 2 3" xfId="9381" xr:uid="{81AD9749-20E7-4410-A9B4-FA0ACB428C36}"/>
    <cellStyle name="Input 4 2 2 2 5 2 3 2" xfId="18370" xr:uid="{7FD7CB86-45B4-4F6C-A4E1-B6372F426FB4}"/>
    <cellStyle name="Input 4 2 2 2 5 2 3 2 2" xfId="32489" xr:uid="{C84902E1-63F1-4009-8A86-00D6E965D21A}"/>
    <cellStyle name="Input 4 2 2 2 5 2 3 3" xfId="23114" xr:uid="{D3C1DFDE-4950-4578-AFF2-822BECC272F4}"/>
    <cellStyle name="Input 4 2 2 2 5 2 4" xfId="13424" xr:uid="{5AC1DD40-1902-4A87-8D00-8AE390056ECC}"/>
    <cellStyle name="Input 4 2 2 2 5 2 4 2" xfId="25256" xr:uid="{CE7F697E-2D29-431B-8B09-2FBD1C5C7EE8}"/>
    <cellStyle name="Input 4 2 2 2 5 2 5" xfId="32760" xr:uid="{79FF2A96-9130-414D-B71E-1FC01964A87A}"/>
    <cellStyle name="Input 4 2 2 2 5 3" xfId="2667" xr:uid="{C1FB4E36-D8CD-40FA-9AFF-098C4A2B600F}"/>
    <cellStyle name="Input 4 2 2 2 5 3 2" xfId="32026" xr:uid="{29CF0603-B995-4B5B-AE0D-5003D76975C2}"/>
    <cellStyle name="Input 4 2 2 2 5 4" xfId="32066" xr:uid="{BBCC9184-2050-47BF-A0B1-5880B8D34B67}"/>
    <cellStyle name="Input 4 2 2 2 6" xfId="2116" xr:uid="{579D00BD-93A2-4E00-A39C-6F7B45BCD68B}"/>
    <cellStyle name="Input 4 2 2 2 6 2" xfId="6417" xr:uid="{E250717E-9681-4A7F-B1F2-EDFB9150A694}"/>
    <cellStyle name="Input 4 2 2 2 6 2 2" xfId="9003" xr:uid="{73468D08-4C18-4067-B62C-CD6082A92CA3}"/>
    <cellStyle name="Input 4 2 2 2 6 2 2 2" xfId="17992" xr:uid="{CB38DF80-3EBF-40B8-8781-332D5021D42E}"/>
    <cellStyle name="Input 4 2 2 2 6 2 2 2 2" xfId="27472" xr:uid="{0A14AC4B-27E9-4FC5-994C-85F3005111B5}"/>
    <cellStyle name="Input 4 2 2 2 6 2 2 3" xfId="29563" xr:uid="{CE167E3C-932D-45FC-93ED-382BA59C00B6}"/>
    <cellStyle name="Input 4 2 2 2 6 2 3" xfId="11640" xr:uid="{6DE461F7-8017-4053-BF77-A23AE4D46DCF}"/>
    <cellStyle name="Input 4 2 2 2 6 2 3 2" xfId="20629" xr:uid="{CD12D747-581F-4BD0-8C90-7CF1F2A1F45A}"/>
    <cellStyle name="Input 4 2 2 2 6 2 3 2 2" xfId="28045" xr:uid="{4ED4691D-4BF2-4D18-B00E-58C87EA65E7E}"/>
    <cellStyle name="Input 4 2 2 2 6 2 3 3" xfId="40535" xr:uid="{301A8A35-C55E-4256-96E7-603C087768B0}"/>
    <cellStyle name="Input 4 2 2 2 6 2 4" xfId="15406" xr:uid="{EA8BD087-D6C2-4732-B4E5-CB758A01EF42}"/>
    <cellStyle name="Input 4 2 2 2 6 2 4 2" xfId="26240" xr:uid="{C62805BB-621D-4BA4-AF27-D2BFB3039E06}"/>
    <cellStyle name="Input 4 2 2 2 6 2 5" xfId="34105" xr:uid="{F3EF9885-695F-4BFB-B698-005D0CA5C8D0}"/>
    <cellStyle name="Input 4 2 2 2 6 3" xfId="4553" xr:uid="{FC1C0AAD-5AFF-4F2E-9598-9A61B40A0123}"/>
    <cellStyle name="Input 4 2 2 2 6 3 2" xfId="25941" xr:uid="{4E14E8FA-73ED-4A80-A267-03C4E2D2C5CD}"/>
    <cellStyle name="Input 4 2 2 2 6 4" xfId="43568" xr:uid="{526D50FE-FE27-4988-8C3B-6BB6B767455F}"/>
    <cellStyle name="Input 4 2 2 2 7" xfId="2926" xr:uid="{BD966DB0-C25A-498A-9D87-56C61A48C7EE}"/>
    <cellStyle name="Input 4 2 2 2 7 2" xfId="7076" xr:uid="{E3320C86-0BEA-495F-BBEA-7F8E8EFDA2E3}"/>
    <cellStyle name="Input 4 2 2 2 7 2 2" xfId="12202" xr:uid="{47B49C11-979F-40B5-957C-5744CE0BCC99}"/>
    <cellStyle name="Input 4 2 2 2 7 2 2 2" xfId="21191" xr:uid="{926F4B06-B83D-475E-9F76-D6768CFC9ABD}"/>
    <cellStyle name="Input 4 2 2 2 7 2 2 2 2" xfId="22515" xr:uid="{53C61BB6-98AC-4BDD-81B0-E139C85E5A3D}"/>
    <cellStyle name="Input 4 2 2 2 7 2 2 3" xfId="26440" xr:uid="{9DB062E3-DA30-4924-9B19-27BF79E7A4B3}"/>
    <cellStyle name="Input 4 2 2 2 7 2 3" xfId="12996" xr:uid="{948898A9-CC77-42F1-8D3C-4AF55B86ED77}"/>
    <cellStyle name="Input 4 2 2 2 7 2 3 2" xfId="21985" xr:uid="{CCC934EB-7032-4239-A4E5-0277B7238F44}"/>
    <cellStyle name="Input 4 2 2 2 7 2 3 2 2" xfId="39319" xr:uid="{1EFDDA2D-71A9-4C8F-9BFE-7C917527EBDB}"/>
    <cellStyle name="Input 4 2 2 2 7 2 3 3" xfId="34852" xr:uid="{0E518C9B-BFF4-4F71-9200-F3377A73261B}"/>
    <cellStyle name="Input 4 2 2 2 7 2 4" xfId="16065" xr:uid="{39FACCB3-7733-4CD5-9B85-D70BCA824CD8}"/>
    <cellStyle name="Input 4 2 2 2 7 2 4 2" xfId="38857" xr:uid="{6AC1AE5E-0627-4CBE-A6BD-C51F442149E2}"/>
    <cellStyle name="Input 4 2 2 2 7 2 5" xfId="22538" xr:uid="{64A13AEB-709C-4F8D-8A25-D91FB169DF52}"/>
    <cellStyle name="Input 4 2 2 2 7 3" xfId="9639" xr:uid="{58FB4E2C-5DB1-466F-B971-44B96DF05ECB}"/>
    <cellStyle name="Input 4 2 2 2 7 3 2" xfId="18628" xr:uid="{65FF8DE8-5B26-4F14-859A-D54A215725DA}"/>
    <cellStyle name="Input 4 2 2 2 7 3 2 2" xfId="28732" xr:uid="{255D9172-0C48-47E7-B013-E28CE425341D}"/>
    <cellStyle name="Input 4 2 2 2 7 3 3" xfId="24908" xr:uid="{83E6417F-02E8-4D99-A328-88EAB66068C1}"/>
    <cellStyle name="Input 4 2 2 2 7 4" xfId="32486" xr:uid="{0F870495-A0F1-49BC-BD45-BD68F23559B2}"/>
    <cellStyle name="Input 4 2 2 2 8" xfId="4853" xr:uid="{8152F470-E0B7-4CAA-B45D-684A59B2E3F5}"/>
    <cellStyle name="Input 4 2 2 2 8 2" xfId="7439" xr:uid="{6E89106E-FA0A-4C2B-8B3A-9A65EB2A95F8}"/>
    <cellStyle name="Input 4 2 2 2 8 2 2" xfId="16428" xr:uid="{A51155FA-0728-4F84-876D-9673C7056AA2}"/>
    <cellStyle name="Input 4 2 2 2 8 2 2 2" xfId="37151" xr:uid="{9F945B27-AB6E-4F6B-B244-8934F4CD3CA9}"/>
    <cellStyle name="Input 4 2 2 2 8 2 3" xfId="39501" xr:uid="{6D8F2D45-052E-4CE6-80FA-4B3034929035}"/>
    <cellStyle name="Input 4 2 2 2 8 3" xfId="10076" xr:uid="{757AC158-B2E1-4247-888C-26F353A61DD1}"/>
    <cellStyle name="Input 4 2 2 2 8 3 2" xfId="19065" xr:uid="{7D685F22-152C-469B-862F-D4751E5DF6E7}"/>
    <cellStyle name="Input 4 2 2 2 8 3 2 2" xfId="34555" xr:uid="{44B711F9-3317-4646-AC2C-D2A39C7058A7}"/>
    <cellStyle name="Input 4 2 2 2 8 3 3" xfId="26559" xr:uid="{83897A9F-FACA-4815-BD40-9572496B0447}"/>
    <cellStyle name="Input 4 2 2 2 8 4" xfId="13842" xr:uid="{B1A77720-5265-4120-A860-60A14F4C58FD}"/>
    <cellStyle name="Input 4 2 2 2 8 4 2" xfId="29398" xr:uid="{35BBAE18-0818-4318-B989-935E3B623146}"/>
    <cellStyle name="Input 4 2 2 2 8 5" xfId="33069" xr:uid="{36B4D44F-19B7-4048-9592-4851E51C556C}"/>
    <cellStyle name="Input 4 2 2 2 9" xfId="6761" xr:uid="{07C3FB48-8286-4E05-A714-A6A5D00F18FB}"/>
    <cellStyle name="Input 4 2 2 2 9 2" xfId="11960" xr:uid="{8889B297-31E2-4B0D-A50B-25155DB1599D}"/>
    <cellStyle name="Input 4 2 2 2 9 2 2" xfId="20949" xr:uid="{D8E48DFF-C0EC-4AE2-B12F-382C85E5FB75}"/>
    <cellStyle name="Input 4 2 2 2 9 2 2 2" xfId="23831" xr:uid="{35823B9D-C3D4-423C-AB4C-78C2A36D95E5}"/>
    <cellStyle name="Input 4 2 2 2 9 2 3" xfId="42732" xr:uid="{3A66064F-AF87-429C-9411-E8D56537C012}"/>
    <cellStyle name="Input 4 2 2 2 9 3" xfId="15750" xr:uid="{0B7E846E-AEBF-4D0D-AA56-10BCF1FB8B44}"/>
    <cellStyle name="Input 4 2 2 2 9 3 2" xfId="30064" xr:uid="{B25F3450-D90D-468A-BEF0-8036668064BB}"/>
    <cellStyle name="Input 4 2 2 2 9 4" xfId="34429" xr:uid="{7DD645A2-2E9B-40C6-9886-DEA4246D4657}"/>
    <cellStyle name="Input 4 2 2 3" xfId="676" xr:uid="{80ADCB18-FC25-4AB7-B1BF-D18CC920DF01}"/>
    <cellStyle name="Input 4 2 2 3 2" xfId="5052" xr:uid="{7FB1C137-8B4B-4FA6-81F4-57B118094CAE}"/>
    <cellStyle name="Input 4 2 2 3 2 2" xfId="7638" xr:uid="{86A266AE-08D5-42B8-A719-C901251CE120}"/>
    <cellStyle name="Input 4 2 2 3 2 2 2" xfId="16627" xr:uid="{4FDF8406-E9FA-462C-B37D-F5768437CBFB}"/>
    <cellStyle name="Input 4 2 2 3 2 2 2 2" xfId="44014" xr:uid="{F6B84C39-A976-419E-80E8-F20E90BC0C2C}"/>
    <cellStyle name="Input 4 2 2 3 2 2 3" xfId="28688" xr:uid="{2C958F8C-A648-4EC5-A727-2A5A80E75B6B}"/>
    <cellStyle name="Input 4 2 2 3 2 3" xfId="10275" xr:uid="{522D121C-5045-4722-B0F3-32616EF9079D}"/>
    <cellStyle name="Input 4 2 2 3 2 3 2" xfId="19264" xr:uid="{0A6504C9-EEB2-402C-A937-553735A59B10}"/>
    <cellStyle name="Input 4 2 2 3 2 3 2 2" xfId="39200" xr:uid="{A993B231-13E6-407B-B9AF-1B6EC2F25E75}"/>
    <cellStyle name="Input 4 2 2 3 2 3 3" xfId="43918" xr:uid="{5DA486EB-54F9-4728-85C6-8D3D4B0943DE}"/>
    <cellStyle name="Input 4 2 2 3 2 4" xfId="14041" xr:uid="{B11C52AA-B11D-4CFC-AE27-C84457FC68DF}"/>
    <cellStyle name="Input 4 2 2 3 2 4 2" xfId="28834" xr:uid="{F807F3B0-7E85-4C02-B810-D1F56EEAB0F7}"/>
    <cellStyle name="Input 4 2 2 3 2 5" xfId="33674" xr:uid="{C8065B4A-3B35-4DED-A8CD-0E9A06D278F9}"/>
    <cellStyle name="Input 4 2 2 3 2 6" xfId="58192" xr:uid="{59BD1A44-2396-44D1-B23F-44DBEBCEDC2B}"/>
    <cellStyle name="Input 4 2 2 3 3" xfId="3113" xr:uid="{D6D86F76-295A-441A-82C3-964648253874}"/>
    <cellStyle name="Input 4 2 2 3 3 2" xfId="30168" xr:uid="{C42FE68C-46D2-44D8-96B2-49CC644C93A2}"/>
    <cellStyle name="Input 4 2 2 3 4" xfId="32166" xr:uid="{C4C3A99D-6E04-43AB-8BA4-5DADCF8C7E16}"/>
    <cellStyle name="Input 4 2 2 3 5" xfId="51410" xr:uid="{76150818-5B49-44D4-AD9A-445C67E831B6}"/>
    <cellStyle name="Input 4 2 2 4" xfId="1021" xr:uid="{31A28C9C-DD69-45C3-A04D-C10641CF3389}"/>
    <cellStyle name="Input 4 2 2 4 2" xfId="5373" xr:uid="{20B05D05-F89E-4EE7-81C7-529483211623}"/>
    <cellStyle name="Input 4 2 2 4 2 2" xfId="7959" xr:uid="{D79807DE-1D99-4E10-912A-721DC41E86DF}"/>
    <cellStyle name="Input 4 2 2 4 2 2 2" xfId="16948" xr:uid="{3970BDA2-33A0-4109-AB1A-3BD69A88333D}"/>
    <cellStyle name="Input 4 2 2 4 2 2 2 2" xfId="31478" xr:uid="{01D8B142-DE46-4345-9192-08598283250A}"/>
    <cellStyle name="Input 4 2 2 4 2 2 3" xfId="28545" xr:uid="{850C5BC0-4BF3-4489-B966-393E1C59EE6E}"/>
    <cellStyle name="Input 4 2 2 4 2 3" xfId="10596" xr:uid="{4497C93C-B817-4E9C-ABCD-E642A0E7F16B}"/>
    <cellStyle name="Input 4 2 2 4 2 3 2" xfId="19585" xr:uid="{2351F3E2-86B7-4094-BE68-5FF3B6344BA9}"/>
    <cellStyle name="Input 4 2 2 4 2 3 2 2" xfId="32640" xr:uid="{67EDD730-FB04-4F66-96C8-CAE1C943D29B}"/>
    <cellStyle name="Input 4 2 2 4 2 3 3" xfId="36680" xr:uid="{AA24812F-9948-4672-9720-D1080B3DFAF2}"/>
    <cellStyle name="Input 4 2 2 4 2 4" xfId="14362" xr:uid="{BE635A4B-54D5-44E5-8AF4-4A2828A1E8E4}"/>
    <cellStyle name="Input 4 2 2 4 2 4 2" xfId="41292" xr:uid="{AA679638-655B-4346-A3F6-9AB218984EA8}"/>
    <cellStyle name="Input 4 2 2 4 2 5" xfId="40831" xr:uid="{B1F85717-8C9D-4C69-95C8-36EB43DB13C7}"/>
    <cellStyle name="Input 4 2 2 4 2 6" xfId="54453" xr:uid="{EF3D94CE-0F14-4998-ABBF-BDF69CFFA156}"/>
    <cellStyle name="Input 4 2 2 4 3" xfId="3458" xr:uid="{AF6997D0-3357-4CD8-B32A-26B5E45D296F}"/>
    <cellStyle name="Input 4 2 2 4 3 2" xfId="23821" xr:uid="{1172A195-C84E-403E-9E7B-9848C2288101}"/>
    <cellStyle name="Input 4 2 2 4 4" xfId="23750" xr:uid="{0425269A-5DE6-491F-9A53-6884208C1D59}"/>
    <cellStyle name="Input 4 2 2 4 5" xfId="47643" xr:uid="{FD7CE86C-D68A-45CA-888B-BD57001BCD13}"/>
    <cellStyle name="Input 4 2 2 5" xfId="1365" xr:uid="{98A342FC-42E2-4869-9993-6897E1E109EA}"/>
    <cellStyle name="Input 4 2 2 5 2" xfId="5710" xr:uid="{C66A61C2-2801-42EF-A0A8-5293B8E5EA38}"/>
    <cellStyle name="Input 4 2 2 5 2 2" xfId="8296" xr:uid="{14278EEF-8930-4C0F-8AA6-3137B95DC2E1}"/>
    <cellStyle name="Input 4 2 2 5 2 2 2" xfId="17285" xr:uid="{36A630F1-E623-47D9-9AC1-89CBA137DD44}"/>
    <cellStyle name="Input 4 2 2 5 2 2 2 2" xfId="28205" xr:uid="{625D54E3-BF94-46ED-B88B-EDA645B96D0F}"/>
    <cellStyle name="Input 4 2 2 5 2 2 3" xfId="29024" xr:uid="{9EC65369-EDEA-4B97-A57F-31BF2D97DCD1}"/>
    <cellStyle name="Input 4 2 2 5 2 3" xfId="10933" xr:uid="{37635967-C89F-49B5-BF21-36479C5FA7F8}"/>
    <cellStyle name="Input 4 2 2 5 2 3 2" xfId="19922" xr:uid="{3004F7F5-D065-4E86-B006-01564FD39781}"/>
    <cellStyle name="Input 4 2 2 5 2 3 2 2" xfId="31728" xr:uid="{9E1B389A-5689-4878-9E15-C0D9EF3FB01C}"/>
    <cellStyle name="Input 4 2 2 5 2 3 3" xfId="31094" xr:uid="{AB1982D7-71CD-4F19-BF06-DB5409FF0DA6}"/>
    <cellStyle name="Input 4 2 2 5 2 4" xfId="14699" xr:uid="{D3C3E0AC-413C-4C6F-ABA8-404DA95B427A}"/>
    <cellStyle name="Input 4 2 2 5 2 4 2" xfId="30602" xr:uid="{DCC9C543-A568-4F24-93C4-6944D4EDDF9F}"/>
    <cellStyle name="Input 4 2 2 5 2 5" xfId="38443" xr:uid="{075ED112-B389-4039-B715-C949C91FB3C6}"/>
    <cellStyle name="Input 4 2 2 5 3" xfId="3802" xr:uid="{8CDC716A-F862-4460-90AA-33F0CF20A972}"/>
    <cellStyle name="Input 4 2 2 5 3 2" xfId="38796" xr:uid="{36CAEAEA-7550-4304-972D-42F69BEF27DD}"/>
    <cellStyle name="Input 4 2 2 5 4" xfId="30485" xr:uid="{A54D0562-90DB-41D0-A11C-F55BE36E845B}"/>
    <cellStyle name="Input 4 2 2 5 5" xfId="52909" xr:uid="{06910518-8D78-474B-B495-3A12981B0353}"/>
    <cellStyle name="Input 4 2 2 6" xfId="1818" xr:uid="{DB45105B-37FD-4994-A566-62A0225E9196}"/>
    <cellStyle name="Input 4 2 2 6 2" xfId="6135" xr:uid="{41F8EB7D-3BDF-46A9-A5EA-FC6177129E99}"/>
    <cellStyle name="Input 4 2 2 6 2 2" xfId="8721" xr:uid="{DE1AE29A-729C-4030-9FA0-68A6911D354D}"/>
    <cellStyle name="Input 4 2 2 6 2 2 2" xfId="17710" xr:uid="{3EBEBF53-9EBC-451D-B588-71D57019156B}"/>
    <cellStyle name="Input 4 2 2 6 2 2 2 2" xfId="30069" xr:uid="{167A2D8C-64DE-4889-9066-DBC24FBAD0E4}"/>
    <cellStyle name="Input 4 2 2 6 2 2 3" xfId="27120" xr:uid="{325AF111-F081-4130-8242-3FD0F8F3C925}"/>
    <cellStyle name="Input 4 2 2 6 2 3" xfId="11358" xr:uid="{82317679-D20F-41CC-9B2A-A37197E11840}"/>
    <cellStyle name="Input 4 2 2 6 2 3 2" xfId="20347" xr:uid="{11B705B4-F5CF-4F65-B688-DCEA72085278}"/>
    <cellStyle name="Input 4 2 2 6 2 3 2 2" xfId="32771" xr:uid="{5C2A42A3-8972-4D91-9635-A50818D7E3D3}"/>
    <cellStyle name="Input 4 2 2 6 2 3 3" xfId="34516" xr:uid="{64544B75-1A9A-4ABB-817A-23E10618CA96}"/>
    <cellStyle name="Input 4 2 2 6 2 4" xfId="15124" xr:uid="{0C47E5B9-EE02-45BC-AD99-B5D65E48B6D8}"/>
    <cellStyle name="Input 4 2 2 6 2 4 2" xfId="38131" xr:uid="{4092B0A1-83DA-4218-B021-3442C34C00FE}"/>
    <cellStyle name="Input 4 2 2 6 2 5" xfId="27678" xr:uid="{60EB826F-4F4B-43FA-8C7F-BD539CEF30FA}"/>
    <cellStyle name="Input 4 2 2 6 3" xfId="4255" xr:uid="{4D715291-B9CF-41EE-A212-027A07C8DC98}"/>
    <cellStyle name="Input 4 2 2 6 3 2" xfId="35298" xr:uid="{1A73A7D7-36BF-42A8-A340-57F6E79B1780}"/>
    <cellStyle name="Input 4 2 2 6 4" xfId="37407" xr:uid="{88A114DF-3204-4106-AA1C-29680DB62091}"/>
    <cellStyle name="Input 4 2 2 7" xfId="1984" xr:uid="{C9E2B390-919B-4F92-85FB-6E8D3A205633}"/>
    <cellStyle name="Input 4 2 2 7 2" xfId="6292" xr:uid="{1EC554FB-350A-4D2E-86D7-F50967A3325E}"/>
    <cellStyle name="Input 4 2 2 7 2 2" xfId="8878" xr:uid="{9941C38A-0447-4A64-B10C-E322326296C4}"/>
    <cellStyle name="Input 4 2 2 7 2 2 2" xfId="17867" xr:uid="{B909585D-7CD7-4B02-BA09-F8ABD921E279}"/>
    <cellStyle name="Input 4 2 2 7 2 2 2 2" xfId="29206" xr:uid="{1AB91387-6968-43AC-934B-93BFA39F0756}"/>
    <cellStyle name="Input 4 2 2 7 2 2 3" xfId="32693" xr:uid="{6B627566-FDFE-4BF2-B5F4-261A01F1FED9}"/>
    <cellStyle name="Input 4 2 2 7 2 3" xfId="11515" xr:uid="{91DA3A66-3E8B-49F9-AF31-DB4507425F93}"/>
    <cellStyle name="Input 4 2 2 7 2 3 2" xfId="20504" xr:uid="{EF486FC8-C619-40B3-92F9-7EA4829547C7}"/>
    <cellStyle name="Input 4 2 2 7 2 3 2 2" xfId="35282" xr:uid="{2E0C5C01-8C53-40E3-98F3-C061DFE66A23}"/>
    <cellStyle name="Input 4 2 2 7 2 3 3" xfId="31113" xr:uid="{6A81A630-E2FB-4D4E-A103-75E78BBA86E6}"/>
    <cellStyle name="Input 4 2 2 7 2 4" xfId="15281" xr:uid="{2A4CE448-16E4-4F50-AF53-C7661B4B4E17}"/>
    <cellStyle name="Input 4 2 2 7 2 4 2" xfId="33587" xr:uid="{06754C55-CA54-4254-B169-F35EA2EFDBB8}"/>
    <cellStyle name="Input 4 2 2 7 2 5" xfId="32117" xr:uid="{8A3A61D2-6192-4578-AAFB-26AFEC122251}"/>
    <cellStyle name="Input 4 2 2 7 3" xfId="4421" xr:uid="{DE0394D2-4B89-41AD-BD09-D97FCE9E2C23}"/>
    <cellStyle name="Input 4 2 2 7 3 2" xfId="42313" xr:uid="{7CFBB3BB-F387-4875-A33F-5C27BAF27BFC}"/>
    <cellStyle name="Input 4 2 2 7 4" xfId="22266" xr:uid="{4D901C9B-ACE6-4FE3-9A0E-58D187A20BE3}"/>
    <cellStyle name="Input 4 2 2 8" xfId="2795" xr:uid="{15E01D96-CA0D-4769-AA18-8DB2942B9EC5}"/>
    <cellStyle name="Input 4 2 2 8 2" xfId="6945" xr:uid="{A0096C8C-9868-43FC-A356-2FB0CE6E85D7}"/>
    <cellStyle name="Input 4 2 2 8 2 2" xfId="12074" xr:uid="{1FE402A5-27D3-4F5A-B91C-C96A8890BC42}"/>
    <cellStyle name="Input 4 2 2 8 2 2 2" xfId="21063" xr:uid="{1C94C627-C96D-49A4-B830-B49FD0119236}"/>
    <cellStyle name="Input 4 2 2 8 2 2 2 2" xfId="27937" xr:uid="{1CB80C8F-5B6C-43F7-BF3B-9F20002C4486}"/>
    <cellStyle name="Input 4 2 2 8 2 2 3" xfId="39832" xr:uid="{50E750F6-7231-48FF-8F61-4FA6DE22D9F7}"/>
    <cellStyle name="Input 4 2 2 8 2 3" xfId="12896" xr:uid="{322F8ABC-DBCE-4EF8-A104-6A8CC0382E46}"/>
    <cellStyle name="Input 4 2 2 8 2 3 2" xfId="21885" xr:uid="{A086930F-F2BA-4E73-8E7E-51A5E0DC2557}"/>
    <cellStyle name="Input 4 2 2 8 2 3 2 2" xfId="41382" xr:uid="{976B86E1-0AB4-4172-962A-87D44B75080A}"/>
    <cellStyle name="Input 4 2 2 8 2 3 3" xfId="34976" xr:uid="{38934630-313F-4922-9853-154754684525}"/>
    <cellStyle name="Input 4 2 2 8 2 4" xfId="15934" xr:uid="{847C86F8-AE94-4505-998B-3FB546FF8734}"/>
    <cellStyle name="Input 4 2 2 8 2 4 2" xfId="41194" xr:uid="{EA0B0C1B-B2CC-488B-AE32-939095738706}"/>
    <cellStyle name="Input 4 2 2 8 2 5" xfId="36060" xr:uid="{78EA5599-0F17-4AD6-B1A3-F4E1DDA4BA26}"/>
    <cellStyle name="Input 4 2 2 8 3" xfId="9508" xr:uid="{2E5E618F-210D-4C51-B5F9-FC192907591C}"/>
    <cellStyle name="Input 4 2 2 8 3 2" xfId="18497" xr:uid="{ABBAC6C9-3D38-42B5-AAA2-A5C431BD3187}"/>
    <cellStyle name="Input 4 2 2 8 3 2 2" xfId="27785" xr:uid="{A0D93F59-458E-4916-9474-319068C80694}"/>
    <cellStyle name="Input 4 2 2 8 3 3" xfId="32911" xr:uid="{94743D6F-2DD2-49FB-8F1C-9AA3C2C3EB06}"/>
    <cellStyle name="Input 4 2 2 8 4" xfId="29785" xr:uid="{70F988B7-8EB2-433E-97DB-CCA73867F9FA}"/>
    <cellStyle name="Input 4 2 2 9" xfId="4728" xr:uid="{1F779A5C-EBE7-412B-90D4-A6C3DAEB4557}"/>
    <cellStyle name="Input 4 2 2 9 2" xfId="7314" xr:uid="{D9A15B2A-04A0-4FB2-A15B-7A43AFC386C8}"/>
    <cellStyle name="Input 4 2 2 9 2 2" xfId="16303" xr:uid="{75B42582-1A50-43D0-AA45-8D55EF2151AB}"/>
    <cellStyle name="Input 4 2 2 9 2 2 2" xfId="40421" xr:uid="{BEF34F95-5FFB-41ED-A18C-89A235A8766B}"/>
    <cellStyle name="Input 4 2 2 9 2 3" xfId="23274" xr:uid="{9544BF7A-5A3C-4B29-ADDE-DA16CB50C6F7}"/>
    <cellStyle name="Input 4 2 2 9 3" xfId="9951" xr:uid="{F8005E1B-5E11-4AC4-9DA8-05E108495967}"/>
    <cellStyle name="Input 4 2 2 9 3 2" xfId="18940" xr:uid="{6CFB761F-EA0E-4BC2-A293-9BED1CFB9616}"/>
    <cellStyle name="Input 4 2 2 9 3 2 2" xfId="41779" xr:uid="{FF2DA5E3-E3CA-4DAA-8674-2178465D6052}"/>
    <cellStyle name="Input 4 2 2 9 3 3" xfId="31145" xr:uid="{741B4BC6-A9EF-4F80-BE59-05B9240FC106}"/>
    <cellStyle name="Input 4 2 2 9 4" xfId="13717" xr:uid="{B7B2FFCE-71C2-4CC4-B172-707B2EB37150}"/>
    <cellStyle name="Input 4 2 2 9 4 2" xfId="29617" xr:uid="{977900A5-17D3-46C3-A823-10A031E12608}"/>
    <cellStyle name="Input 4 2 2 9 5" xfId="24418" xr:uid="{62C01B68-31CE-44F8-8802-D8B48AC4F53F}"/>
    <cellStyle name="Input 4 2 3" xfId="437" xr:uid="{F3FF78F1-424F-4F97-9A04-6BEC1B865AB3}"/>
    <cellStyle name="Input 4 2 3 10" xfId="9301" xr:uid="{29E9210B-CD6A-4F9D-BACA-86AF01E334DD}"/>
    <cellStyle name="Input 4 2 3 10 2" xfId="18290" xr:uid="{3715DACF-D07A-4F44-B106-1882174E7AAB}"/>
    <cellStyle name="Input 4 2 3 10 2 2" xfId="28252" xr:uid="{1A672D0B-F7B7-49D7-888B-B80FCBAC80F2}"/>
    <cellStyle name="Input 4 2 3 10 3" xfId="35749" xr:uid="{5C092A79-3381-45C4-B2B9-CA83977FF8D7}"/>
    <cellStyle name="Input 4 2 3 11" xfId="9776" xr:uid="{433B15BD-E712-4861-A99F-1A49CEAA5ADE}"/>
    <cellStyle name="Input 4 2 3 11 2" xfId="18765" xr:uid="{3C923493-2395-47AB-A76A-B5AB498EDD57}"/>
    <cellStyle name="Input 4 2 3 11 2 2" xfId="42484" xr:uid="{C0E1A616-3483-4B55-A6E0-D55DDD59FD20}"/>
    <cellStyle name="Input 4 2 3 11 3" xfId="22456" xr:uid="{86A39FDB-8261-416B-B205-9B45B837D24B}"/>
    <cellStyle name="Input 4 2 3 12" xfId="2443" xr:uid="{4A0A36C3-AACB-40BE-872D-5C328BB28CCA}"/>
    <cellStyle name="Input 4 2 3 12 2" xfId="29277" xr:uid="{1E34059F-B064-4931-B534-5F7F3A1FC1F5}"/>
    <cellStyle name="Input 4 2 3 13" xfId="13352" xr:uid="{0173EF84-C675-431E-972C-A6D92B2FF75B}"/>
    <cellStyle name="Input 4 2 3 13 2" xfId="23623" xr:uid="{07416360-F5FF-41C4-85C0-689B934467D4}"/>
    <cellStyle name="Input 4 2 3 14" xfId="27001" xr:uid="{1AEB8E7E-51CE-4C1B-8563-B4CA1C8920B8}"/>
    <cellStyle name="Input 4 2 3 15" xfId="46437" xr:uid="{6BBE3F53-1F26-4254-89AE-1F8AC212050F}"/>
    <cellStyle name="Input 4 2 3 2" xfId="786" xr:uid="{502F43A5-B146-45B8-8239-BD8DC57AAF35}"/>
    <cellStyle name="Input 4 2 3 2 2" xfId="5155" xr:uid="{EB29C02A-612A-40FB-A8F5-F05D90FCE81F}"/>
    <cellStyle name="Input 4 2 3 2 2 2" xfId="7741" xr:uid="{E7999540-0A2E-454C-95B4-6AF5B6BA722E}"/>
    <cellStyle name="Input 4 2 3 2 2 2 2" xfId="16730" xr:uid="{D4B47EFD-172E-4E05-B481-CA7BE67F05B1}"/>
    <cellStyle name="Input 4 2 3 2 2 2 2 2" xfId="26051" xr:uid="{55FBFD82-EDF1-4655-84C3-87340C72F2A4}"/>
    <cellStyle name="Input 4 2 3 2 2 2 3" xfId="41154" xr:uid="{0770B209-97A2-47D4-9163-913CB5835103}"/>
    <cellStyle name="Input 4 2 3 2 2 3" xfId="10378" xr:uid="{EBD577D4-9B48-466F-9592-E2F2C5CEC9F3}"/>
    <cellStyle name="Input 4 2 3 2 2 3 2" xfId="19367" xr:uid="{182C4CD4-96FB-4986-841F-EA580C4054E0}"/>
    <cellStyle name="Input 4 2 3 2 2 3 2 2" xfId="23190" xr:uid="{09A41B94-C6FE-42FD-885B-567970593027}"/>
    <cellStyle name="Input 4 2 3 2 2 3 3" xfId="40548" xr:uid="{DA31D81B-60E7-4F9C-A79A-8F1222E9BF89}"/>
    <cellStyle name="Input 4 2 3 2 2 4" xfId="14144" xr:uid="{72F5B79C-5EA5-423B-A106-A1DCB5C9A201}"/>
    <cellStyle name="Input 4 2 3 2 2 4 2" xfId="40428" xr:uid="{DE5DE653-E951-4EB8-A1C5-E23722220B83}"/>
    <cellStyle name="Input 4 2 3 2 2 5" xfId="27728" xr:uid="{DAB4C534-4AD6-47E5-B4FA-0FA9C9634A8B}"/>
    <cellStyle name="Input 4 2 3 2 2 6" xfId="56716" xr:uid="{66F3497D-5C0D-47A7-8171-16327FABEA10}"/>
    <cellStyle name="Input 4 2 3 2 3" xfId="3223" xr:uid="{5FBB424C-CA79-41F6-833B-89D9F3557ABC}"/>
    <cellStyle name="Input 4 2 3 2 3 2" xfId="22191" xr:uid="{579CBDBC-36B4-4B8A-852F-9B476C9A92AD}"/>
    <cellStyle name="Input 4 2 3 2 4" xfId="36585" xr:uid="{4D00C99A-74EF-45F2-A385-EB77C0C54161}"/>
    <cellStyle name="Input 4 2 3 2 5" xfId="49934" xr:uid="{E07A9966-3E7E-4FF2-84E1-8DF86B2DC1B2}"/>
    <cellStyle name="Input 4 2 3 3" xfId="1131" xr:uid="{A40B35EE-6DED-4B56-B6B1-664E523EB348}"/>
    <cellStyle name="Input 4 2 3 3 2" xfId="5476" xr:uid="{BCCB041B-1379-451E-A784-34B1C7EBC5EF}"/>
    <cellStyle name="Input 4 2 3 3 2 2" xfId="8062" xr:uid="{612789C1-4E8C-4CD3-8A2B-DACFE1729161}"/>
    <cellStyle name="Input 4 2 3 3 2 2 2" xfId="17051" xr:uid="{13A260B1-4DE9-4705-9E6A-E1694CE9066F}"/>
    <cellStyle name="Input 4 2 3 3 2 2 2 2" xfId="34231" xr:uid="{1F63120D-D527-4DB8-A2B4-620A764424DD}"/>
    <cellStyle name="Input 4 2 3 3 2 2 3" xfId="37952" xr:uid="{8FDF5872-C130-46BA-8AB9-0D88F9226196}"/>
    <cellStyle name="Input 4 2 3 3 2 3" xfId="10699" xr:uid="{0CB02323-1369-4603-A22C-5105A6264BBA}"/>
    <cellStyle name="Input 4 2 3 3 2 3 2" xfId="19688" xr:uid="{3D392FD8-115B-45D3-9CAD-093285671638}"/>
    <cellStyle name="Input 4 2 3 3 2 3 2 2" xfId="42903" xr:uid="{24D6F94A-5338-414A-A38A-4903BD226829}"/>
    <cellStyle name="Input 4 2 3 3 2 3 3" xfId="43828" xr:uid="{E782A2A1-EDF2-4B7A-BEC1-729065D32873}"/>
    <cellStyle name="Input 4 2 3 3 2 4" xfId="14465" xr:uid="{45F4CCF6-25E8-4B68-9739-A8D5634A8DBF}"/>
    <cellStyle name="Input 4 2 3 3 2 4 2" xfId="31592" xr:uid="{2D8D3A3B-32F5-48A7-A600-A24D5695DC93}"/>
    <cellStyle name="Input 4 2 3 3 2 5" xfId="42463" xr:uid="{B6862DFD-0116-43EE-A3E1-8D67D1B6B2F6}"/>
    <cellStyle name="Input 4 2 3 3 2 6" xfId="58646" xr:uid="{A466259D-9514-4B7D-87F5-AD11F9594619}"/>
    <cellStyle name="Input 4 2 3 3 3" xfId="3568" xr:uid="{13296EE9-99A4-402D-8BDD-BF4FDECF72AE}"/>
    <cellStyle name="Input 4 2 3 3 3 2" xfId="23559" xr:uid="{DA25E6EC-20A6-4D1A-9D8F-1E44DBFE7AAD}"/>
    <cellStyle name="Input 4 2 3 3 4" xfId="25684" xr:uid="{773E78CF-1BAF-45B9-B084-375E6B2D8EC9}"/>
    <cellStyle name="Input 4 2 3 3 5" xfId="51865" xr:uid="{B228B934-3457-4F75-8078-ED9D05A2345E}"/>
    <cellStyle name="Input 4 2 3 4" xfId="1475" xr:uid="{68ED27AB-BE32-4B24-B807-BC72BEB7B7D4}"/>
    <cellStyle name="Input 4 2 3 4 2" xfId="5820" xr:uid="{6D0DA8F3-8C4C-450C-98D3-6814CCBC14DD}"/>
    <cellStyle name="Input 4 2 3 4 2 2" xfId="8406" xr:uid="{B0D18310-AB66-403C-BC0A-52A7827E8709}"/>
    <cellStyle name="Input 4 2 3 4 2 2 2" xfId="17395" xr:uid="{F5AD4C43-45A5-4DE4-B5F3-244B48CA4C1D}"/>
    <cellStyle name="Input 4 2 3 4 2 2 2 2" xfId="23475" xr:uid="{DCD3172F-CB09-4A82-AF89-CBB70CA5E014}"/>
    <cellStyle name="Input 4 2 3 4 2 2 3" xfId="34224" xr:uid="{41D0698C-C710-4B4E-B94F-C0081BF1D4F7}"/>
    <cellStyle name="Input 4 2 3 4 2 3" xfId="11043" xr:uid="{BE7B0F69-6F2A-4EF3-B587-505908036D42}"/>
    <cellStyle name="Input 4 2 3 4 2 3 2" xfId="20032" xr:uid="{023B7617-8CEC-448A-A367-4FAA7B81C627}"/>
    <cellStyle name="Input 4 2 3 4 2 3 2 2" xfId="36291" xr:uid="{503ED9D2-57B2-4FB5-8808-87933C5DC94D}"/>
    <cellStyle name="Input 4 2 3 4 2 3 3" xfId="24094" xr:uid="{98C9A555-5EB2-4FDD-8563-9CF45C92121E}"/>
    <cellStyle name="Input 4 2 3 4 2 4" xfId="14809" xr:uid="{63E5BFC5-7088-4A94-9503-15F3D7B88F66}"/>
    <cellStyle name="Input 4 2 3 4 2 4 2" xfId="42924" xr:uid="{ACB8BAB9-78BE-45D0-92FA-75C3F8091EDE}"/>
    <cellStyle name="Input 4 2 3 4 2 5" xfId="39325" xr:uid="{C6372E5E-F46D-49BC-9047-31AE924B1D71}"/>
    <cellStyle name="Input 4 2 3 4 2 6" xfId="54843" xr:uid="{77140C0A-F32E-425C-AAA0-F8368BD6B151}"/>
    <cellStyle name="Input 4 2 3 4 3" xfId="3912" xr:uid="{C182B7BF-F026-4703-A468-B99BDE6A6EAE}"/>
    <cellStyle name="Input 4 2 3 4 3 2" xfId="38594" xr:uid="{40B0016A-DFFD-4765-8BE2-0C5E454B0B58}"/>
    <cellStyle name="Input 4 2 3 4 4" xfId="27351" xr:uid="{4D63B664-1164-41E3-AA72-622F643CD88F}"/>
    <cellStyle name="Input 4 2 3 4 5" xfId="48051" xr:uid="{DED875B2-B435-403F-A590-0E8BB24DC460}"/>
    <cellStyle name="Input 4 2 3 5" xfId="1658" xr:uid="{D3EC7F57-E024-44CB-83ED-89C445C2DB84}"/>
    <cellStyle name="Input 4 2 3 5 2" xfId="5988" xr:uid="{82111909-9817-4DAA-A66B-8953920F29FA}"/>
    <cellStyle name="Input 4 2 3 5 2 2" xfId="8574" xr:uid="{D04B4E74-1712-4997-A991-3C8C6FEAD54B}"/>
    <cellStyle name="Input 4 2 3 5 2 2 2" xfId="17563" xr:uid="{4B1276E9-E2AD-45B8-8688-1ABC1E85EFA2}"/>
    <cellStyle name="Input 4 2 3 5 2 2 2 2" xfId="24695" xr:uid="{5980FD5B-953C-4690-B9DF-8DA69B7115D7}"/>
    <cellStyle name="Input 4 2 3 5 2 2 3" xfId="31350" xr:uid="{397BB79A-DBCE-4EBC-AD30-9A5DDAF01B67}"/>
    <cellStyle name="Input 4 2 3 5 2 3" xfId="11211" xr:uid="{A15D018F-5595-4B94-A3F7-47AAFB6AE943}"/>
    <cellStyle name="Input 4 2 3 5 2 3 2" xfId="20200" xr:uid="{74976F04-7ABC-49E6-A213-25724CD61CEE}"/>
    <cellStyle name="Input 4 2 3 5 2 3 2 2" xfId="37238" xr:uid="{227F4C2F-E6F1-4DD5-817A-6FE020F9B7B0}"/>
    <cellStyle name="Input 4 2 3 5 2 3 3" xfId="24246" xr:uid="{87C766EB-B113-4C31-A2BA-E436BF52AE26}"/>
    <cellStyle name="Input 4 2 3 5 2 4" xfId="14977" xr:uid="{4BB464F5-F3A6-4D81-A87A-D26643632194}"/>
    <cellStyle name="Input 4 2 3 5 2 4 2" xfId="23500" xr:uid="{C5B45529-9550-4341-BCD2-D1B3737597F1}"/>
    <cellStyle name="Input 4 2 3 5 2 5" xfId="42482" xr:uid="{99FD5819-B68D-4752-828E-AE4A4B5E2DE7}"/>
    <cellStyle name="Input 4 2 3 5 3" xfId="4095" xr:uid="{532B4F85-A0E0-424D-B1D3-37DD56D7BB6D}"/>
    <cellStyle name="Input 4 2 3 5 3 2" xfId="30869" xr:uid="{2A34E2DA-0ED4-4915-A250-F185BA1BDA32}"/>
    <cellStyle name="Input 4 2 3 5 4" xfId="41108" xr:uid="{381D873E-4BB1-4E73-A116-8CA66B9D7BC9}"/>
    <cellStyle name="Input 4 2 3 5 5" xfId="53143" xr:uid="{CCE254FE-B804-401B-B4D5-F29EDC9E8F30}"/>
    <cellStyle name="Input 4 2 3 6" xfId="2094" xr:uid="{0EA34C18-058D-46F6-8581-694540BE7A62}"/>
    <cellStyle name="Input 4 2 3 6 2" xfId="6395" xr:uid="{80C120AD-A79C-4351-B161-F27629447FD1}"/>
    <cellStyle name="Input 4 2 3 6 2 2" xfId="8981" xr:uid="{6A9A02E2-40E6-4506-A65A-3569BCA7AF48}"/>
    <cellStyle name="Input 4 2 3 6 2 2 2" xfId="17970" xr:uid="{E3F211DD-9D7C-4216-9FA2-6E13F9C5D5EF}"/>
    <cellStyle name="Input 4 2 3 6 2 2 2 2" xfId="27838" xr:uid="{8D7EE408-BBC1-4681-A23D-4AA5A01BD2F1}"/>
    <cellStyle name="Input 4 2 3 6 2 2 3" xfId="41385" xr:uid="{B467D681-C483-457C-8E02-A98042593F9C}"/>
    <cellStyle name="Input 4 2 3 6 2 3" xfId="11618" xr:uid="{FF24411F-4806-4765-AD3B-5DDDC074E228}"/>
    <cellStyle name="Input 4 2 3 6 2 3 2" xfId="20607" xr:uid="{09C265E1-5FBE-4B84-BCB2-736C0DA94E47}"/>
    <cellStyle name="Input 4 2 3 6 2 3 2 2" xfId="39165" xr:uid="{502C010F-FA19-40DE-B33C-92E47C3DF9F6}"/>
    <cellStyle name="Input 4 2 3 6 2 3 3" xfId="39984" xr:uid="{32627ADB-40AE-4F36-8FAF-F5E634DDC4FE}"/>
    <cellStyle name="Input 4 2 3 6 2 4" xfId="15384" xr:uid="{5FEC2964-34B3-4CC0-893D-8166E15DC0FF}"/>
    <cellStyle name="Input 4 2 3 6 2 4 2" xfId="25257" xr:uid="{C88132E2-F45F-48C7-89F2-9E78C48BE484}"/>
    <cellStyle name="Input 4 2 3 6 2 5" xfId="29323" xr:uid="{648625F0-0F95-4056-9701-EE80349F47B0}"/>
    <cellStyle name="Input 4 2 3 6 3" xfId="4531" xr:uid="{4AB41F33-410B-4A72-90BF-4A51CC8B9DA4}"/>
    <cellStyle name="Input 4 2 3 6 3 2" xfId="42171" xr:uid="{23F5ADEB-AF0D-4C6A-B1E3-1D16EB0BD084}"/>
    <cellStyle name="Input 4 2 3 6 4" xfId="37370" xr:uid="{31539A12-EEC9-484D-929F-A6DE3835845E}"/>
    <cellStyle name="Input 4 2 3 7" xfId="2904" xr:uid="{F384CDC2-5F0B-411C-88E7-9C49590CCD31}"/>
    <cellStyle name="Input 4 2 3 7 2" xfId="7054" xr:uid="{6327B694-9C23-43A9-A3B1-022996DE2AF3}"/>
    <cellStyle name="Input 4 2 3 7 2 2" xfId="12180" xr:uid="{618789B7-3FBA-4291-8709-0CDE4D1450C9}"/>
    <cellStyle name="Input 4 2 3 7 2 2 2" xfId="21169" xr:uid="{7B5528B9-95B7-4CED-8E31-1B29E244649F}"/>
    <cellStyle name="Input 4 2 3 7 2 2 2 2" xfId="41792" xr:uid="{09C2E5E7-8F3A-4BF1-ABDA-FB7E67DBB70F}"/>
    <cellStyle name="Input 4 2 3 7 2 2 3" xfId="42703" xr:uid="{6634F5F3-E8EB-41EC-B41E-BC89EFD58CF7}"/>
    <cellStyle name="Input 4 2 3 7 2 3" xfId="12983" xr:uid="{F75FFFB6-AED3-4688-A8EF-95B79C010C5A}"/>
    <cellStyle name="Input 4 2 3 7 2 3 2" xfId="21972" xr:uid="{78FA59A5-1AF0-45B9-95B0-C186CC6BAA16}"/>
    <cellStyle name="Input 4 2 3 7 2 3 2 2" xfId="26442" xr:uid="{0D163313-DB75-4DE0-B58E-1DAE5AD73296}"/>
    <cellStyle name="Input 4 2 3 7 2 3 3" xfId="33116" xr:uid="{6E58EE0E-82F0-4591-8C08-D01359C7ABA0}"/>
    <cellStyle name="Input 4 2 3 7 2 4" xfId="16043" xr:uid="{B6BD968E-E708-4CA9-BF8C-89DD04897228}"/>
    <cellStyle name="Input 4 2 3 7 2 4 2" xfId="33786" xr:uid="{92D9BB1C-BB45-4439-B849-80C5550620C5}"/>
    <cellStyle name="Input 4 2 3 7 2 5" xfId="29800" xr:uid="{8C0CEBF8-5FEC-47DE-9F7D-9A4E09809C15}"/>
    <cellStyle name="Input 4 2 3 7 3" xfId="9617" xr:uid="{052F7DD1-108F-4F68-B280-2B7DFF035E74}"/>
    <cellStyle name="Input 4 2 3 7 3 2" xfId="18606" xr:uid="{0C4337A8-755B-4BED-BDAA-2B2ED6083F50}"/>
    <cellStyle name="Input 4 2 3 7 3 2 2" xfId="24412" xr:uid="{2157A3C1-9A89-4D96-8AE8-4EA0C9CC5B65}"/>
    <cellStyle name="Input 4 2 3 7 3 3" xfId="35106" xr:uid="{C050CC0C-CADE-4DB6-A211-5A29BC74F6AE}"/>
    <cellStyle name="Input 4 2 3 7 4" xfId="30902" xr:uid="{36A8DAB0-78C5-4878-8831-FC2CB7F36788}"/>
    <cellStyle name="Input 4 2 3 8" xfId="4831" xr:uid="{26E4F1EB-ED25-4755-B65B-8668AE915E60}"/>
    <cellStyle name="Input 4 2 3 8 2" xfId="7417" xr:uid="{EC1C39F2-B4DE-464E-915B-7C1FBF145654}"/>
    <cellStyle name="Input 4 2 3 8 2 2" xfId="16406" xr:uid="{20A46217-386C-458E-BC68-8A2CACF785E3}"/>
    <cellStyle name="Input 4 2 3 8 2 2 2" xfId="31451" xr:uid="{239E982F-14BF-4FBE-ABE7-D22E9CB61237}"/>
    <cellStyle name="Input 4 2 3 8 2 3" xfId="43405" xr:uid="{54D26F21-C0D3-48A6-B266-183031433DBF}"/>
    <cellStyle name="Input 4 2 3 8 3" xfId="10054" xr:uid="{E9964F55-B5E3-4550-A286-B0FDE88BE90A}"/>
    <cellStyle name="Input 4 2 3 8 3 2" xfId="19043" xr:uid="{F40B9979-580C-4970-A36B-10F1BFF5C28C}"/>
    <cellStyle name="Input 4 2 3 8 3 2 2" xfId="29379" xr:uid="{E01FA990-2CBB-46FB-9317-E32C9330878F}"/>
    <cellStyle name="Input 4 2 3 8 3 3" xfId="40550" xr:uid="{2135B54E-F929-4A75-BECB-7460C36A73E3}"/>
    <cellStyle name="Input 4 2 3 8 4" xfId="13820" xr:uid="{06D541AE-C698-4C22-8B8A-99266598F911}"/>
    <cellStyle name="Input 4 2 3 8 4 2" xfId="24861" xr:uid="{3B1690A9-8F7C-4021-8A67-6A1590F95408}"/>
    <cellStyle name="Input 4 2 3 8 5" xfId="30341" xr:uid="{CEAF26CA-06F7-42D1-B4AD-40006E3FC294}"/>
    <cellStyle name="Input 4 2 3 9" xfId="6739" xr:uid="{8F598E48-68E9-4AA7-B78A-9CFC3B4F0471}"/>
    <cellStyle name="Input 4 2 3 9 2" xfId="11938" xr:uid="{7C9563C3-771E-4A28-89C4-D1F59940F2B9}"/>
    <cellStyle name="Input 4 2 3 9 2 2" xfId="20927" xr:uid="{4EBBA2A2-EAD9-4735-85DA-349674DD26FB}"/>
    <cellStyle name="Input 4 2 3 9 2 2 2" xfId="35266" xr:uid="{21D58D0F-D00C-4805-9D87-A0ECBD17CE69}"/>
    <cellStyle name="Input 4 2 3 9 2 3" xfId="32284" xr:uid="{68A0A476-73DD-4C8E-B8F5-C9D19F09809C}"/>
    <cellStyle name="Input 4 2 3 9 3" xfId="15728" xr:uid="{71CCEE22-1281-495A-BAFE-CF8E4C574A6C}"/>
    <cellStyle name="Input 4 2 3 9 3 2" xfId="25590" xr:uid="{BD738613-0349-4C88-90CA-C296CAC44980}"/>
    <cellStyle name="Input 4 2 3 9 4" xfId="26761" xr:uid="{FDD9DD2B-83B2-4457-8EB3-C85BF0900350}"/>
    <cellStyle name="Input 4 2 4" xfId="534" xr:uid="{6FC0000D-F7DA-4451-B238-3BEF2262D1B1}"/>
    <cellStyle name="Input 4 2 4 10" xfId="49054" xr:uid="{9552CCB7-CAE6-4252-9EBB-DCB540BC107B}"/>
    <cellStyle name="Input 4 2 4 2" xfId="883" xr:uid="{CF422F1F-30DF-460F-B095-7B6DFCD8BC94}"/>
    <cellStyle name="Input 4 2 4 2 2" xfId="5252" xr:uid="{1A3B1E4B-2AA4-4586-8C80-F79A50B52288}"/>
    <cellStyle name="Input 4 2 4 2 2 2" xfId="7838" xr:uid="{C47B7726-B594-41C2-8B66-2FB72CEF12D7}"/>
    <cellStyle name="Input 4 2 4 2 2 2 2" xfId="16827" xr:uid="{36F3EE95-7832-4C29-BA6D-D9244A597504}"/>
    <cellStyle name="Input 4 2 4 2 2 2 2 2" xfId="30048" xr:uid="{CC32280F-A724-49F1-BE58-ECB0F88D22BA}"/>
    <cellStyle name="Input 4 2 4 2 2 2 3" xfId="22689" xr:uid="{A68CB86A-6D04-4FAC-8F6C-5A12A3AB1D2A}"/>
    <cellStyle name="Input 4 2 4 2 2 3" xfId="10475" xr:uid="{E6C9D59F-5EF0-429F-9A9C-4273E2147AA6}"/>
    <cellStyle name="Input 4 2 4 2 2 3 2" xfId="19464" xr:uid="{C8B87723-C5E1-42A9-A174-56B8A338B124}"/>
    <cellStyle name="Input 4 2 4 2 2 3 2 2" xfId="24961" xr:uid="{B41C1F5F-C53C-4A6B-9E85-40D97B79E55C}"/>
    <cellStyle name="Input 4 2 4 2 2 3 3" xfId="40264" xr:uid="{851E6610-80E1-4323-BACD-026A06CB002A}"/>
    <cellStyle name="Input 4 2 4 2 2 4" xfId="14241" xr:uid="{93F55AD6-D7BD-4AD6-B1AE-A41001D281FF}"/>
    <cellStyle name="Input 4 2 4 2 2 4 2" xfId="37544" xr:uid="{A8FEA07D-DEBA-441E-A0C2-0EAA7A68C172}"/>
    <cellStyle name="Input 4 2 4 2 2 5" xfId="37172" xr:uid="{ACFD9302-6200-4996-914F-4B19B7CD1D64}"/>
    <cellStyle name="Input 4 2 4 2 3" xfId="3320" xr:uid="{2F22267C-0859-441D-88D8-800128DF2092}"/>
    <cellStyle name="Input 4 2 4 2 3 2" xfId="29406" xr:uid="{9A77A0C2-ABB2-4F65-A0A9-FD89CCEB938C}"/>
    <cellStyle name="Input 4 2 4 2 4" xfId="23594" xr:uid="{6BC7EDB2-943A-47DC-969C-5C45949BC0F8}"/>
    <cellStyle name="Input 4 2 4 2 5" xfId="55836" xr:uid="{4D6A0F9D-86D1-49EA-8067-7A4E0B9F18F4}"/>
    <cellStyle name="Input 4 2 4 3" xfId="1228" xr:uid="{2858F6AF-2C50-47D0-913A-7989F6282B3B}"/>
    <cellStyle name="Input 4 2 4 3 2" xfId="5573" xr:uid="{FDFB21E3-F67F-4055-A66A-85FF238931B8}"/>
    <cellStyle name="Input 4 2 4 3 2 2" xfId="8159" xr:uid="{D478C16D-898C-4586-A4EA-977576E31239}"/>
    <cellStyle name="Input 4 2 4 3 2 2 2" xfId="17148" xr:uid="{39BCE4F9-A905-4C24-A86A-B4E175567DC7}"/>
    <cellStyle name="Input 4 2 4 3 2 2 2 2" xfId="41134" xr:uid="{EE58E41C-B10A-4FFE-B8CA-C86F204DC8C4}"/>
    <cellStyle name="Input 4 2 4 3 2 2 3" xfId="33924" xr:uid="{445A3D25-BC05-4267-9CF8-649ED6DC7109}"/>
    <cellStyle name="Input 4 2 4 3 2 3" xfId="10796" xr:uid="{D7BFF011-7E68-4C87-BA00-589C77121290}"/>
    <cellStyle name="Input 4 2 4 3 2 3 2" xfId="19785" xr:uid="{AC17D01C-D324-46C0-AAC4-112A8D3D7574}"/>
    <cellStyle name="Input 4 2 4 3 2 3 2 2" xfId="42377" xr:uid="{5B3AEFE5-4081-48C4-8F2B-08000D7CE926}"/>
    <cellStyle name="Input 4 2 4 3 2 3 3" xfId="24017" xr:uid="{D4E096FF-76B2-4678-82C6-82DC52B8B84B}"/>
    <cellStyle name="Input 4 2 4 3 2 4" xfId="14562" xr:uid="{0B6EB316-515D-4175-96CA-1835552362C5}"/>
    <cellStyle name="Input 4 2 4 3 2 4 2" xfId="34874" xr:uid="{E7A29C7B-5E13-4077-A401-8887F2243931}"/>
    <cellStyle name="Input 4 2 4 3 2 5" xfId="34002" xr:uid="{EE0E1ECD-C32D-4914-ACAA-7A1109D85728}"/>
    <cellStyle name="Input 4 2 4 3 3" xfId="3665" xr:uid="{E9936973-815B-421E-A23F-C554144E1220}"/>
    <cellStyle name="Input 4 2 4 3 3 2" xfId="30522" xr:uid="{40C12B31-E235-43AB-9477-EB3F5E770F15}"/>
    <cellStyle name="Input 4 2 4 3 4" xfId="25425" xr:uid="{D14ECAF7-A7BD-495F-B29D-C237EDBE8369}"/>
    <cellStyle name="Input 4 2 4 4" xfId="1572" xr:uid="{04580D6F-B595-475A-AA35-57C407ADC617}"/>
    <cellStyle name="Input 4 2 4 4 2" xfId="5917" xr:uid="{BE35349F-93A2-4891-B446-903129EDD66A}"/>
    <cellStyle name="Input 4 2 4 4 2 2" xfId="8503" xr:uid="{162821E0-CC2A-4BB5-AC84-E21BE1FDAD1D}"/>
    <cellStyle name="Input 4 2 4 4 2 2 2" xfId="17492" xr:uid="{5F967CB4-A06A-4884-928E-5D31B86FDD65}"/>
    <cellStyle name="Input 4 2 4 4 2 2 2 2" xfId="23216" xr:uid="{FCDE72C6-0561-465C-BD5C-675D96F1B6D2}"/>
    <cellStyle name="Input 4 2 4 4 2 2 3" xfId="41167" xr:uid="{1A497143-ADC9-4AE2-999F-22FF2F43966E}"/>
    <cellStyle name="Input 4 2 4 4 2 3" xfId="11140" xr:uid="{91E4F7BD-547D-4500-87E0-6FBC58844E67}"/>
    <cellStyle name="Input 4 2 4 4 2 3 2" xfId="20129" xr:uid="{F96FBFF7-25D8-4F1C-BFC0-F62184FD0829}"/>
    <cellStyle name="Input 4 2 4 4 2 3 2 2" xfId="23323" xr:uid="{33F0672E-526D-4970-AD28-174C6B3BF54F}"/>
    <cellStyle name="Input 4 2 4 4 2 3 3" xfId="23119" xr:uid="{26B46F69-B21F-438A-B51C-648C1FC16A1A}"/>
    <cellStyle name="Input 4 2 4 4 2 4" xfId="14906" xr:uid="{B6A65916-6002-4D2C-996D-D89C83B06470}"/>
    <cellStyle name="Input 4 2 4 4 2 4 2" xfId="39567" xr:uid="{B9BE26FC-87B9-4219-BD9F-C5CD5BEFBCB8}"/>
    <cellStyle name="Input 4 2 4 4 2 5" xfId="26893" xr:uid="{FB4F7673-0205-4B58-AE62-CD2CA4504C51}"/>
    <cellStyle name="Input 4 2 4 4 3" xfId="4009" xr:uid="{75CB8A67-B196-4D1B-AE61-27076AEEF802}"/>
    <cellStyle name="Input 4 2 4 4 3 2" xfId="33781" xr:uid="{24E8BD19-1515-4D87-9133-B0DC7FB663FE}"/>
    <cellStyle name="Input 4 2 4 4 4" xfId="32417" xr:uid="{299CCCB0-3C4C-4B4D-B2E5-DB61787D3408}"/>
    <cellStyle name="Input 4 2 4 5" xfId="1884" xr:uid="{00E9D8E2-E27B-4A41-AEFD-679C4CF87D96}"/>
    <cellStyle name="Input 4 2 4 5 2" xfId="6200" xr:uid="{6599723D-FC54-4FC1-BE71-37EAAF6CA31E}"/>
    <cellStyle name="Input 4 2 4 5 2 2" xfId="8786" xr:uid="{5277E983-F535-46B4-8760-2274880D2558}"/>
    <cellStyle name="Input 4 2 4 5 2 2 2" xfId="17775" xr:uid="{61E40376-D969-42FE-A5F2-444020912734}"/>
    <cellStyle name="Input 4 2 4 5 2 2 2 2" xfId="35574" xr:uid="{8846F031-EF7F-4C5D-9F99-C43B52A26A7B}"/>
    <cellStyle name="Input 4 2 4 5 2 2 3" xfId="29449" xr:uid="{2B8DA72C-0DD1-4979-AFA4-D589F739ACEE}"/>
    <cellStyle name="Input 4 2 4 5 2 3" xfId="11423" xr:uid="{7A22580B-9459-469E-BE30-074463A90E16}"/>
    <cellStyle name="Input 4 2 4 5 2 3 2" xfId="20412" xr:uid="{6579F7A6-014A-47D8-8E03-09ABF9DF3855}"/>
    <cellStyle name="Input 4 2 4 5 2 3 2 2" xfId="40174" xr:uid="{CB07D52C-C25F-40C5-9C85-050D64A074E3}"/>
    <cellStyle name="Input 4 2 4 5 2 3 3" xfId="31102" xr:uid="{A9722652-8DD6-430D-88C5-90499A3DBA61}"/>
    <cellStyle name="Input 4 2 4 5 2 4" xfId="15189" xr:uid="{8134C89B-3628-4729-96C9-CF8F4B40EFCC}"/>
    <cellStyle name="Input 4 2 4 5 2 4 2" xfId="28318" xr:uid="{F3BE5985-7A12-42BC-B360-566F150F5EA9}"/>
    <cellStyle name="Input 4 2 4 5 2 5" xfId="36881" xr:uid="{C6A68CDE-1A85-4B93-BFF3-2D148DB04366}"/>
    <cellStyle name="Input 4 2 4 5 3" xfId="4321" xr:uid="{809824AC-D653-416A-BCAF-C8EDDBBBB137}"/>
    <cellStyle name="Input 4 2 4 5 3 2" xfId="37905" xr:uid="{550AD44B-A34F-478B-A471-A93AC405E3E4}"/>
    <cellStyle name="Input 4 2 4 5 4" xfId="27941" xr:uid="{0467B1BF-1004-46ED-A203-D224377D234F}"/>
    <cellStyle name="Input 4 2 4 6" xfId="2191" xr:uid="{081D49F7-652F-4EDA-ACA0-DB5E0F2A661A}"/>
    <cellStyle name="Input 4 2 4 6 2" xfId="6492" xr:uid="{DE4F6D96-96F5-4AB6-95DE-71FA54CA8271}"/>
    <cellStyle name="Input 4 2 4 6 2 2" xfId="9078" xr:uid="{14E0109B-15BB-464D-B2A1-802B6E174CCD}"/>
    <cellStyle name="Input 4 2 4 6 2 2 2" xfId="18067" xr:uid="{48D45C58-055D-49DE-B642-50CEA115F96B}"/>
    <cellStyle name="Input 4 2 4 6 2 2 2 2" xfId="25389" xr:uid="{432E149D-2631-4A20-838A-1F49B3B6A13A}"/>
    <cellStyle name="Input 4 2 4 6 2 2 3" xfId="37631" xr:uid="{C266C115-5712-4EDB-8B60-65630BF02593}"/>
    <cellStyle name="Input 4 2 4 6 2 3" xfId="11715" xr:uid="{3CCE0BAB-5B69-468E-AC4D-D4EE6B7DF963}"/>
    <cellStyle name="Input 4 2 4 6 2 3 2" xfId="20704" xr:uid="{11B60D5F-723D-4B4D-9977-59DF7C2304E6}"/>
    <cellStyle name="Input 4 2 4 6 2 3 2 2" xfId="41568" xr:uid="{41D3AD84-3032-4053-8EB1-7A0139EB7AEF}"/>
    <cellStyle name="Input 4 2 4 6 2 3 3" xfId="35172" xr:uid="{7CA756E8-3246-496F-B726-EE3053F79D3E}"/>
    <cellStyle name="Input 4 2 4 6 2 4" xfId="15481" xr:uid="{26DF311D-8721-4617-8900-6AFE6CF803ED}"/>
    <cellStyle name="Input 4 2 4 6 2 4 2" xfId="43326" xr:uid="{A6108EDA-72AE-42D4-ABD6-54365099B96A}"/>
    <cellStyle name="Input 4 2 4 6 2 5" xfId="27124" xr:uid="{125BBE3F-45B8-4799-9BE2-66F609534BD7}"/>
    <cellStyle name="Input 4 2 4 6 3" xfId="4628" xr:uid="{499A8358-1DF2-4599-AE9D-9CF1734148FA}"/>
    <cellStyle name="Input 4 2 4 6 3 2" xfId="41436" xr:uid="{FB2C2F05-BF1E-4241-A6D3-2BD77D14FD29}"/>
    <cellStyle name="Input 4 2 4 6 4" xfId="38915" xr:uid="{E4EFF9C0-83B0-4927-B23F-A89EB36DDFAA}"/>
    <cellStyle name="Input 4 2 4 7" xfId="4928" xr:uid="{2C52650A-FF68-4583-A8FC-A93617C48316}"/>
    <cellStyle name="Input 4 2 4 7 2" xfId="7514" xr:uid="{1CC7D904-88EA-42A7-9B78-DF422CBA539E}"/>
    <cellStyle name="Input 4 2 4 7 2 2" xfId="16503" xr:uid="{4C8922B3-9929-464A-85FA-BB5C22E24CE1}"/>
    <cellStyle name="Input 4 2 4 7 2 2 2" xfId="31192" xr:uid="{399B73D7-F181-4F9D-A30E-0831A47F18E0}"/>
    <cellStyle name="Input 4 2 4 7 2 3" xfId="25156" xr:uid="{597ADD53-E231-4457-92FA-442FC389D5F8}"/>
    <cellStyle name="Input 4 2 4 7 3" xfId="10151" xr:uid="{CAE14185-0FF7-42C0-850A-2E3CA67C39EB}"/>
    <cellStyle name="Input 4 2 4 7 3 2" xfId="19140" xr:uid="{68D3B3F7-9C65-470A-9DC1-E8510E83C3AE}"/>
    <cellStyle name="Input 4 2 4 7 3 2 2" xfId="39292" xr:uid="{88C413CB-D118-4448-8D94-33B689DEE85C}"/>
    <cellStyle name="Input 4 2 4 7 3 3" xfId="40260" xr:uid="{8B6C1585-3518-4CB7-B73E-A7B530C26A4B}"/>
    <cellStyle name="Input 4 2 4 7 4" xfId="13917" xr:uid="{184153CC-FEB5-4298-973B-6B89DD2FA4BE}"/>
    <cellStyle name="Input 4 2 4 7 4 2" xfId="40793" xr:uid="{3FBAABE1-3D44-46FF-9E3F-E92B7D9BE222}"/>
    <cellStyle name="Input 4 2 4 7 5" xfId="25874" xr:uid="{24336089-D0D4-42E6-ADAD-091C609D69F0}"/>
    <cellStyle name="Input 4 2 4 8" xfId="2540" xr:uid="{11082F87-2C78-4947-86DD-C37CAA94C88E}"/>
    <cellStyle name="Input 4 2 4 8 2" xfId="39169" xr:uid="{A2DEA5DD-D601-4D66-A49A-39C33E41597F}"/>
    <cellStyle name="Input 4 2 4 9" xfId="42611" xr:uid="{D7355538-9E01-4DA0-ACD3-477F2C07D0F8}"/>
    <cellStyle name="Input 4 2 5" xfId="305" xr:uid="{4C418C60-A599-419F-8A90-4B4A7ADB8D1E}"/>
    <cellStyle name="Input 4 2 5 2" xfId="4706" xr:uid="{01CB2758-C2E8-4718-AE1A-C440C4A58899}"/>
    <cellStyle name="Input 4 2 5 2 2" xfId="7292" xr:uid="{1CEAD5CE-25C9-40F3-977D-E842176DB68C}"/>
    <cellStyle name="Input 4 2 5 2 2 2" xfId="16281" xr:uid="{DAEDCA6C-6363-4511-B3D3-11F4D0E58137}"/>
    <cellStyle name="Input 4 2 5 2 2 2 2" xfId="30238" xr:uid="{C6551632-BB20-48E1-9EF2-70004BEFBA98}"/>
    <cellStyle name="Input 4 2 5 2 2 3" xfId="27566" xr:uid="{7FB41338-AA56-4002-9363-66A3FCFD40D0}"/>
    <cellStyle name="Input 4 2 5 2 3" xfId="9929" xr:uid="{637E911E-955C-4682-882E-4A5325BB5D13}"/>
    <cellStyle name="Input 4 2 5 2 3 2" xfId="18918" xr:uid="{1F546F21-C03C-44D4-90FC-824B2D26C546}"/>
    <cellStyle name="Input 4 2 5 2 3 2 2" xfId="34345" xr:uid="{E792A7E4-54EE-4429-8A1E-E5012911BA6C}"/>
    <cellStyle name="Input 4 2 5 2 3 3" xfId="43896" xr:uid="{6C987A22-D9F9-407A-934F-FCC043EA32E8}"/>
    <cellStyle name="Input 4 2 5 2 4" xfId="13695" xr:uid="{A021AA28-C1DE-4F5A-A24F-B2A9CBAC7474}"/>
    <cellStyle name="Input 4 2 5 2 4 2" xfId="27491" xr:uid="{7D582655-05D1-48C3-888D-434F261F9C60}"/>
    <cellStyle name="Input 4 2 5 2 5" xfId="36584" xr:uid="{E9005A18-771C-4C12-AA3D-6768158FD41F}"/>
    <cellStyle name="Input 4 2 5 2 6" xfId="58292" xr:uid="{D6A116BD-FBB7-4205-9AFD-9CDEBEF21B98}"/>
    <cellStyle name="Input 4 2 5 3" xfId="2773" xr:uid="{9BD94155-784B-4461-A0DB-EE3D030708C9}"/>
    <cellStyle name="Input 4 2 5 3 2" xfId="25529" xr:uid="{8F779DBB-CA45-4995-8CD9-159E6027256E}"/>
    <cellStyle name="Input 4 2 5 4" xfId="25726" xr:uid="{D9592F75-1BF1-4310-8624-F66214554287}"/>
    <cellStyle name="Input 4 2 5 5" xfId="51510" xr:uid="{FAD764A7-53FA-4723-9473-5E3DA02084BA}"/>
    <cellStyle name="Input 4 2 6" xfId="654" xr:uid="{B293D696-13F5-441D-80E0-7C9F7BCA021E}"/>
    <cellStyle name="Input 4 2 6 2" xfId="5030" xr:uid="{BF0672D5-5D6A-4EF0-B70C-74B619AC2F4F}"/>
    <cellStyle name="Input 4 2 6 2 2" xfId="7616" xr:uid="{4D1C522B-B3E9-4B9F-BF84-1E20161992C6}"/>
    <cellStyle name="Input 4 2 6 2 2 2" xfId="16605" xr:uid="{8AD5F139-07A5-4A69-B1EB-9557CBBFB094}"/>
    <cellStyle name="Input 4 2 6 2 2 2 2" xfId="38568" xr:uid="{41F5229F-0D32-4839-9E45-319D9DBDD551}"/>
    <cellStyle name="Input 4 2 6 2 2 3" xfId="39686" xr:uid="{A0D787F3-7AC7-453E-B8A5-FAF6B78C7691}"/>
    <cellStyle name="Input 4 2 6 2 3" xfId="10253" xr:uid="{BC1BD549-4107-4277-993D-95EAFD626902}"/>
    <cellStyle name="Input 4 2 6 2 3 2" xfId="19242" xr:uid="{34CDD26F-E124-4492-A31A-064AD1A13D3C}"/>
    <cellStyle name="Input 4 2 6 2 3 2 2" xfId="24029" xr:uid="{B69DA24E-3258-4E50-93B5-9E90C2629061}"/>
    <cellStyle name="Input 4 2 6 2 3 3" xfId="35394" xr:uid="{503FDDF4-2AB6-4DDF-A8A1-0B347CA11B22}"/>
    <cellStyle name="Input 4 2 6 2 4" xfId="14019" xr:uid="{EAA618F2-16E9-4EC7-BB0E-BCFF92F6A5B8}"/>
    <cellStyle name="Input 4 2 6 2 4 2" xfId="24067" xr:uid="{846EE3AB-83E5-4EA9-8417-34C5497EA38A}"/>
    <cellStyle name="Input 4 2 6 2 5" xfId="28854" xr:uid="{B3176918-1018-4EBE-8B33-2FE55A6FD774}"/>
    <cellStyle name="Input 4 2 6 2 6" xfId="54005" xr:uid="{B3892760-3332-44F9-816E-C81170E1CDF6}"/>
    <cellStyle name="Input 4 2 6 3" xfId="3091" xr:uid="{92A0119C-0839-4BFB-8015-E58BAD4B28E3}"/>
    <cellStyle name="Input 4 2 6 3 2" xfId="25692" xr:uid="{D8879CBA-AEF5-41A8-97EA-94F99ACF05BD}"/>
    <cellStyle name="Input 4 2 6 4" xfId="43526" xr:uid="{3D2DA8CA-2351-41E3-9676-1F978746E7AD}"/>
    <cellStyle name="Input 4 2 6 5" xfId="47337" xr:uid="{9E497221-FEB4-4605-937E-453781998FA8}"/>
    <cellStyle name="Input 4 2 7" xfId="999" xr:uid="{458273AF-C44C-47A1-A7C8-F6F2753D9C04}"/>
    <cellStyle name="Input 4 2 7 2" xfId="5351" xr:uid="{243134DA-B0DE-4952-A259-230669433A6C}"/>
    <cellStyle name="Input 4 2 7 2 2" xfId="7937" xr:uid="{448FB023-1750-458E-B05F-E7E57177B22C}"/>
    <cellStyle name="Input 4 2 7 2 2 2" xfId="16926" xr:uid="{4D7D229F-96E5-4322-AC18-528FE9C51DF8}"/>
    <cellStyle name="Input 4 2 7 2 2 2 2" xfId="43001" xr:uid="{6A8AD049-2950-4E6E-A31E-28B4F0353FE6}"/>
    <cellStyle name="Input 4 2 7 2 2 3" xfId="24365" xr:uid="{CD149DDD-A6E8-441B-83CD-3085119A13B2}"/>
    <cellStyle name="Input 4 2 7 2 3" xfId="10574" xr:uid="{F458C8E9-FCDE-4EC3-8AA7-585C81D14FD2}"/>
    <cellStyle name="Input 4 2 7 2 3 2" xfId="19563" xr:uid="{7C8ABDB7-2CE2-4CCC-92A7-938CE271103A}"/>
    <cellStyle name="Input 4 2 7 2 3 2 2" xfId="22570" xr:uid="{B00786B2-2408-4751-9BBD-BB76A60ECB39}"/>
    <cellStyle name="Input 4 2 7 2 3 3" xfId="33299" xr:uid="{D7114C98-052B-4387-A98D-F783F849156F}"/>
    <cellStyle name="Input 4 2 7 2 4" xfId="14340" xr:uid="{6F650667-2993-4EBA-99EE-99ACAC3AA134}"/>
    <cellStyle name="Input 4 2 7 2 4 2" xfId="30398" xr:uid="{B6A9A061-A3D9-4B28-B554-36874C8E072D}"/>
    <cellStyle name="Input 4 2 7 2 5" xfId="29893" xr:uid="{7150BE1E-5D3A-4A34-B1D2-9AA584580300}"/>
    <cellStyle name="Input 4 2 7 3" xfId="3436" xr:uid="{B0E30E9C-1C6E-476C-B98C-C5AC6D83A238}"/>
    <cellStyle name="Input 4 2 7 3 2" xfId="36321" xr:uid="{9DCD15CB-DE2C-4852-88A2-A303FABE5F15}"/>
    <cellStyle name="Input 4 2 7 4" xfId="36234" xr:uid="{E6631789-279D-45F8-8081-89F1AB945821}"/>
    <cellStyle name="Input 4 2 7 5" xfId="52646" xr:uid="{18DEF281-85A5-44AB-977E-51BB669E8A23}"/>
    <cellStyle name="Input 4 2 8" xfId="1343" xr:uid="{3951B8DF-BBC3-4E01-BEA5-B1D42AE36905}"/>
    <cellStyle name="Input 4 2 8 2" xfId="5688" xr:uid="{68668313-10C8-435A-808B-7DCD039A1088}"/>
    <cellStyle name="Input 4 2 8 2 2" xfId="8274" xr:uid="{5177114B-C606-4432-B60C-0A9451AA4943}"/>
    <cellStyle name="Input 4 2 8 2 2 2" xfId="17263" xr:uid="{F73412A8-9898-470F-8234-9318E11F7523}"/>
    <cellStyle name="Input 4 2 8 2 2 2 2" xfId="39318" xr:uid="{C797F076-E1BB-4F9E-91A6-F92394B31DF0}"/>
    <cellStyle name="Input 4 2 8 2 2 3" xfId="24486" xr:uid="{38167373-8C32-4A46-B262-563D642760E9}"/>
    <cellStyle name="Input 4 2 8 2 3" xfId="10911" xr:uid="{F233B5EE-B79D-4251-908C-23DA5270D498}"/>
    <cellStyle name="Input 4 2 8 2 3 2" xfId="19900" xr:uid="{4EC86001-CF0D-4842-894A-0A0C1CFD3D49}"/>
    <cellStyle name="Input 4 2 8 2 3 2 2" xfId="43280" xr:uid="{698ABD68-E136-4E2F-A263-F573A4A9E48A}"/>
    <cellStyle name="Input 4 2 8 2 3 3" xfId="43854" xr:uid="{2AFDCA7F-F429-4B7A-9F3A-26E6C02EF071}"/>
    <cellStyle name="Input 4 2 8 2 4" xfId="14677" xr:uid="{A89277A7-5E4A-4283-A87D-A9DBE6DA6496}"/>
    <cellStyle name="Input 4 2 8 2 4 2" xfId="29680" xr:uid="{0107FFCE-3093-4563-A818-2554E4A614EB}"/>
    <cellStyle name="Input 4 2 8 2 5" xfId="32732" xr:uid="{2BFEF3E6-C696-4368-85FF-B254BF7F40EC}"/>
    <cellStyle name="Input 4 2 8 3" xfId="3780" xr:uid="{55B5FC56-A9BB-411F-A874-296BA90810B0}"/>
    <cellStyle name="Input 4 2 8 3 2" xfId="36642" xr:uid="{12704FE6-4272-4212-A27D-88655DD847CA}"/>
    <cellStyle name="Input 4 2 8 4" xfId="26056" xr:uid="{63B77C70-2F95-444C-BD61-0C6167055520}"/>
    <cellStyle name="Input 4 2 9" xfId="1668" xr:uid="{9851AFB3-8A3C-4FEB-ADD4-8D66719418B7}"/>
    <cellStyle name="Input 4 2 9 2" xfId="5996" xr:uid="{02E21F09-2019-4992-B9C4-ADC4DBEC62E9}"/>
    <cellStyle name="Input 4 2 9 2 2" xfId="8582" xr:uid="{9315CAA8-D8B8-4FF6-94D5-D0E5EDEA8A0F}"/>
    <cellStyle name="Input 4 2 9 2 2 2" xfId="17571" xr:uid="{24C04241-43D3-4E54-A475-9B571300DD15}"/>
    <cellStyle name="Input 4 2 9 2 2 2 2" xfId="30151" xr:uid="{3CA302DA-BB5F-44B2-90AD-88CE216A83DD}"/>
    <cellStyle name="Input 4 2 9 2 2 3" xfId="23493" xr:uid="{8C2B2895-79BE-415B-AF91-526BD549FDBA}"/>
    <cellStyle name="Input 4 2 9 2 3" xfId="11219" xr:uid="{36027259-1D67-4AB5-922C-2446B77D06E4}"/>
    <cellStyle name="Input 4 2 9 2 3 2" xfId="20208" xr:uid="{B3B91729-7DBC-46DE-8A2A-0CCC5D9ADE95}"/>
    <cellStyle name="Input 4 2 9 2 3 2 2" xfId="32946" xr:uid="{4737D916-4589-45EC-BF7E-125FAF62E4A7}"/>
    <cellStyle name="Input 4 2 9 2 3 3" xfId="25327" xr:uid="{A9694445-550F-4A91-9B1B-EE2FC9384460}"/>
    <cellStyle name="Input 4 2 9 2 4" xfId="14985" xr:uid="{D89DB7E6-1763-4261-B08A-14BFB0C79D2E}"/>
    <cellStyle name="Input 4 2 9 2 4 2" xfId="43141" xr:uid="{1518AF3F-0D56-41D0-84A5-5C47141C0644}"/>
    <cellStyle name="Input 4 2 9 2 5" xfId="26763" xr:uid="{BEE6A3DE-F7CE-493C-8675-6E3871FF7A7E}"/>
    <cellStyle name="Input 4 2 9 3" xfId="4105" xr:uid="{266B2129-9EA2-46AE-AFCE-50EC7876430C}"/>
    <cellStyle name="Input 4 2 9 3 2" xfId="26077" xr:uid="{A62531D4-DED9-4AC8-B8FC-D3B4AA506A90}"/>
    <cellStyle name="Input 4 2 9 4" xfId="43686" xr:uid="{0F81124D-EE0F-4857-83AC-3EDB3235732A}"/>
    <cellStyle name="Input 4 20" xfId="23766" xr:uid="{D5292BDC-C03E-40C1-822B-CB051C59B06A}"/>
    <cellStyle name="Input 4 20 2" xfId="44981" xr:uid="{0BDC4C2E-77D3-48EC-AC1A-875206188FB9}"/>
    <cellStyle name="Input 4 20 2 2" xfId="57329" xr:uid="{2064418F-BD68-48A3-9801-7A5DBEDE667F}"/>
    <cellStyle name="Input 4 20 2 3" xfId="50547" xr:uid="{4BB4C564-F0A2-44A5-9B7F-051C37392591}"/>
    <cellStyle name="Input 4 20 3" xfId="52149" xr:uid="{5175D157-AD31-45C6-844F-2A216B96E50B}"/>
    <cellStyle name="Input 4 20 3 2" xfId="58930" xr:uid="{C2C04557-BF78-4A52-8EAE-5F7275C54875}"/>
    <cellStyle name="Input 4 20 4" xfId="48989" xr:uid="{399F52D4-5F02-4864-AC77-58080CC3A239}"/>
    <cellStyle name="Input 4 20 4 2" xfId="55772" xr:uid="{4FA3CD75-19EC-4C43-B4F3-6DEB122BE1ED}"/>
    <cellStyle name="Input 4 20 5" xfId="48664" xr:uid="{B9D58BE5-F355-42AE-974D-63FE2A67E8C5}"/>
    <cellStyle name="Input 4 20 5 2" xfId="55453" xr:uid="{8ED2DE4A-014C-403A-8DD9-F6C826D41FD4}"/>
    <cellStyle name="Input 4 20 6" xfId="53739" xr:uid="{89E2D08F-0625-4443-B14C-E87BBC9E8AED}"/>
    <cellStyle name="Input 4 20 7" xfId="47050" xr:uid="{64902F0F-741E-4B14-BBEF-E092EC15DEFF}"/>
    <cellStyle name="Input 4 21" xfId="45039" xr:uid="{DB29268F-6DD1-4786-8CD4-376F5CFD4B34}"/>
    <cellStyle name="Input 4 21 2" xfId="50606" xr:uid="{8DC710B4-FEBC-458A-9DD5-14E865728992}"/>
    <cellStyle name="Input 4 21 2 2" xfId="57388" xr:uid="{DC518940-0CE2-4986-AA19-1FAA6A3BA029}"/>
    <cellStyle name="Input 4 21 3" xfId="52420" xr:uid="{C86454FB-8E6A-471A-9667-BD771A420028}"/>
    <cellStyle name="Input 4 21 3 2" xfId="59201" xr:uid="{8EFB9DE3-6036-4E41-B4DC-23C8AC6D333D}"/>
    <cellStyle name="Input 4 21 4" xfId="48723" xr:uid="{FE539280-2974-4DB9-BCF3-980A0F2E0E73}"/>
    <cellStyle name="Input 4 21 4 2" xfId="55512" xr:uid="{73E30B37-6AF9-4A02-B016-9B489FA57B29}"/>
    <cellStyle name="Input 4 21 5" xfId="53798" xr:uid="{75301EE4-EB2D-4842-8ABB-9B142564E4C7}"/>
    <cellStyle name="Input 4 21 6" xfId="47109" xr:uid="{FEA47975-8A36-4D83-92FE-DDE5430CD986}"/>
    <cellStyle name="Input 4 22" xfId="45090" xr:uid="{BC9F5EC7-6CC2-4C22-B07A-7A3CFE04DA66}"/>
    <cellStyle name="Input 4 22 2" xfId="50603" xr:uid="{4FA48B02-2C83-491B-B6E1-28C601BF6E9D}"/>
    <cellStyle name="Input 4 22 2 2" xfId="57385" xr:uid="{FD0D45E2-BC76-4B8C-925B-4CB2D32884B7}"/>
    <cellStyle name="Input 4 22 3" xfId="52417" xr:uid="{2306716D-70C3-4B78-AE10-328190D8F631}"/>
    <cellStyle name="Input 4 22 3 2" xfId="59198" xr:uid="{0ABEBBCF-F137-4194-A748-574D64F94C31}"/>
    <cellStyle name="Input 4 22 4" xfId="48720" xr:uid="{8BD48FF0-C593-4182-83F9-56F0D0CB78E6}"/>
    <cellStyle name="Input 4 22 4 2" xfId="55509" xr:uid="{E74D5BB2-C54A-417F-8335-D938E8D1C019}"/>
    <cellStyle name="Input 4 22 5" xfId="53795" xr:uid="{55854513-1A2D-481E-861D-8E0139931A75}"/>
    <cellStyle name="Input 4 22 6" xfId="47106" xr:uid="{38F0202C-C19B-4996-B8D3-2FB4B82DFEF9}"/>
    <cellStyle name="Input 4 23" xfId="45100" xr:uid="{199EA967-E33F-4FC0-9FB4-3ED500C2C5E6}"/>
    <cellStyle name="Input 4 23 2" xfId="50568" xr:uid="{5BF9D9B8-2626-4273-8023-45BB97C6119E}"/>
    <cellStyle name="Input 4 23 2 2" xfId="57350" xr:uid="{D2412368-702E-4094-8FA5-EE197F705E5F}"/>
    <cellStyle name="Input 4 23 3" xfId="52382" xr:uid="{B3BC127B-D606-4D8E-80F2-96F28F4CABB7}"/>
    <cellStyle name="Input 4 23 3 2" xfId="59163" xr:uid="{65441FF7-B351-4B5D-A9B4-7577D589DE5A}"/>
    <cellStyle name="Input 4 23 4" xfId="48685" xr:uid="{3157543C-858B-4670-B6A0-0C04299E7796}"/>
    <cellStyle name="Input 4 23 4 2" xfId="55474" xr:uid="{088BCC13-F2BC-4ABB-A1F3-9F1CF1472942}"/>
    <cellStyle name="Input 4 23 5" xfId="53760" xr:uid="{CE589AC7-F9CF-49C3-A01D-81E489835F65}"/>
    <cellStyle name="Input 4 23 6" xfId="47071" xr:uid="{1B46F02F-AD2C-4B3C-B3D1-04EC63A863F0}"/>
    <cellStyle name="Input 4 24" xfId="45145" xr:uid="{5524FAF4-69BF-4029-822C-2F6056430A61}"/>
    <cellStyle name="Input 4 24 2" xfId="50687" xr:uid="{BD77AD59-0B5D-4B3F-A25D-62AA257C09DD}"/>
    <cellStyle name="Input 4 24 2 2" xfId="57469" xr:uid="{4BA3F0E2-93FF-4D2E-B076-3C0063FE7A0F}"/>
    <cellStyle name="Input 4 24 3" xfId="52498" xr:uid="{0A7CDA26-B62C-4AB4-92BB-7D7D8F6303BE}"/>
    <cellStyle name="Input 4 24 3 2" xfId="59279" xr:uid="{94985D98-EFA1-4DB6-84BF-EE3AD1E97FB4}"/>
    <cellStyle name="Input 4 24 4" xfId="48802" xr:uid="{4F5821A2-6772-4074-AA26-DC16FDDCC559}"/>
    <cellStyle name="Input 4 24 4 2" xfId="55588" xr:uid="{C2A1BE82-79F5-4074-A9D6-83B5E3BE35C9}"/>
    <cellStyle name="Input 4 24 5" xfId="53876" xr:uid="{1CD21292-539B-4788-B260-FC562776C7CD}"/>
    <cellStyle name="Input 4 24 6" xfId="47190" xr:uid="{FF1537CB-00DE-4EC9-AA5D-B093F1962652}"/>
    <cellStyle name="Input 4 25" xfId="45251" xr:uid="{76F9784A-0A83-4F85-BEB7-C667E10C002C}"/>
    <cellStyle name="Input 4 25 2" xfId="50752" xr:uid="{726D9643-31A2-419D-A40E-0B4DBBEA5ECF}"/>
    <cellStyle name="Input 4 25 2 2" xfId="57534" xr:uid="{2A714EA3-EEEE-49CC-BD72-D6C646B6B52E}"/>
    <cellStyle name="Input 4 25 3" xfId="52561" xr:uid="{D339A04F-E2A3-4C1C-90B2-6221F50E9E74}"/>
    <cellStyle name="Input 4 25 3 2" xfId="59342" xr:uid="{CAC3B127-10ED-4360-B989-41AB6F7FEA20}"/>
    <cellStyle name="Input 4 25 4" xfId="48858" xr:uid="{30B1CD1C-6994-4CB0-A81D-2D3D5BDC4574}"/>
    <cellStyle name="Input 4 25 4 2" xfId="55640" xr:uid="{54E3AC6A-6E28-45A1-96D4-0261CF9B4FF0}"/>
    <cellStyle name="Input 4 25 5" xfId="53939" xr:uid="{260D1AB9-1A76-4732-A5DF-F0D012CEE0CA}"/>
    <cellStyle name="Input 4 25 6" xfId="47256" xr:uid="{2016D886-BC24-4257-964C-96AED8271963}"/>
    <cellStyle name="Input 4 26" xfId="45216" xr:uid="{70C10AC9-A711-41C4-A3A2-355B02F18718}"/>
    <cellStyle name="Input 4 26 2" xfId="50747" xr:uid="{8D1E1362-1AD0-406C-AB87-AB47E9B795B5}"/>
    <cellStyle name="Input 4 26 2 2" xfId="57529" xr:uid="{D7BB5B7B-49F6-4A0C-925C-418DBF2931DC}"/>
    <cellStyle name="Input 4 26 3" xfId="52556" xr:uid="{DD76A288-E125-48B3-8DE0-21351D87B901}"/>
    <cellStyle name="Input 4 26 3 2" xfId="59337" xr:uid="{CA06CF4B-9CF1-485A-ACF9-D8271407751B}"/>
    <cellStyle name="Input 4 26 4" xfId="53934" xr:uid="{AF756FB6-77EA-443E-9585-550C20C60490}"/>
    <cellStyle name="Input 4 26 5" xfId="47251" xr:uid="{0F2DAC59-F251-4E96-A8BE-A9B5AA60C275}"/>
    <cellStyle name="Input 4 27" xfId="45197" xr:uid="{DE1E3DA7-841D-45DE-A59F-094C36FCAF2B}"/>
    <cellStyle name="Input 4 27 2" xfId="55719" xr:uid="{A976F947-262B-4101-8630-672065DBFB43}"/>
    <cellStyle name="Input 4 27 3" xfId="48936" xr:uid="{43D58B61-1CF0-4DAE-BD1E-91334F1D66FA}"/>
    <cellStyle name="Input 4 28" xfId="45335" xr:uid="{B8EA6C18-73E0-4034-A783-1312F7636770}"/>
    <cellStyle name="Input 4 28 2" xfId="58058" xr:uid="{F4052DEE-C3CA-4E8F-84BD-C3447D5BFE2F}"/>
    <cellStyle name="Input 4 28 3" xfId="51276" xr:uid="{C5FA9A9F-D238-462C-9046-80E4E668723F}"/>
    <cellStyle name="Input 4 29" xfId="45344" xr:uid="{89F1970E-CE8B-4DD9-ACFA-FBAF05FEDCA4}"/>
    <cellStyle name="Input 4 29 2" xfId="52608" xr:uid="{1D2C9630-E0C2-4B0C-B4C4-7CF358388079}"/>
    <cellStyle name="Input 4 3" xfId="255" xr:uid="{CD2140EE-9DB4-472E-8751-18A423ADF511}"/>
    <cellStyle name="Input 4 3 10" xfId="6557" xr:uid="{5FD0C332-96BA-4FB9-ABE6-C40550ADC98A}"/>
    <cellStyle name="Input 4 3 10 2" xfId="11774" xr:uid="{31FA283D-E0FC-4588-8A07-D0AD514456F3}"/>
    <cellStyle name="Input 4 3 10 2 2" xfId="20763" xr:uid="{F3803A47-0ABE-4020-88E6-6CC1C650A1AC}"/>
    <cellStyle name="Input 4 3 10 2 2 2" xfId="29080" xr:uid="{A49CBA6A-290D-42C1-ADD7-71D06AF843DA}"/>
    <cellStyle name="Input 4 3 10 2 3" xfId="32105" xr:uid="{96D43415-62F6-4098-AAE5-3C0C6735E8C3}"/>
    <cellStyle name="Input 4 3 10 3" xfId="15546" xr:uid="{DD9B715D-95A7-4ACE-933B-F28F5258BA2F}"/>
    <cellStyle name="Input 4 3 10 3 2" xfId="36727" xr:uid="{DDE150B5-FAC6-406C-90AD-B0E44A73B459}"/>
    <cellStyle name="Input 4 3 10 4" xfId="29453" xr:uid="{8867F9B7-24FD-4DE0-AC41-8CCCCC65BBBF}"/>
    <cellStyle name="Input 4 3 11" xfId="9137" xr:uid="{938763BE-FDC7-4C7F-807A-70CCCDB28CB5}"/>
    <cellStyle name="Input 4 3 11 2" xfId="18126" xr:uid="{3C6DCEAC-F868-4BC6-B110-055A9F2547B0}"/>
    <cellStyle name="Input 4 3 11 2 2" xfId="39446" xr:uid="{855C74D0-E5A7-4BD8-9D3D-F12C5AA62ECF}"/>
    <cellStyle name="Input 4 3 11 3" xfId="37935" xr:uid="{C2424B86-4AB2-4FDD-A6EF-53242380BF12}"/>
    <cellStyle name="Input 4 3 12" xfId="12367" xr:uid="{13908B67-AD8D-4C00-801F-C42DAAA131FE}"/>
    <cellStyle name="Input 4 3 12 2" xfId="21356" xr:uid="{2EB285EE-2740-41DA-AA22-E8C727D3F46B}"/>
    <cellStyle name="Input 4 3 12 2 2" xfId="36099" xr:uid="{F92DA6E0-016F-4C56-A49F-9825647BD063}"/>
    <cellStyle name="Input 4 3 12 3" xfId="27404" xr:uid="{E8284981-B889-4E97-9E74-DF1589B5AEC0}"/>
    <cellStyle name="Input 4 3 13" xfId="2261" xr:uid="{BB609825-8BA7-4A9D-A197-E5C0061BB57E}"/>
    <cellStyle name="Input 4 3 13 2" xfId="32637" xr:uid="{BD2ADD54-CFF9-44AB-A3F0-652FDE579760}"/>
    <cellStyle name="Input 4 3 14" xfId="13170" xr:uid="{1ED07B48-DD24-4EE9-8BAF-96A91892591B}"/>
    <cellStyle name="Input 4 3 14 2" xfId="31426" xr:uid="{6E0865EE-0224-4771-977D-3B37B19DBB36}"/>
    <cellStyle name="Input 4 3 15" xfId="42567" xr:uid="{5B96971F-01D3-48E1-9DDD-927DCFD1D102}"/>
    <cellStyle name="Input 4 3 16" xfId="44269" xr:uid="{65DF7E14-A3F6-4122-B77D-DBAC8B8E593D}"/>
    <cellStyle name="Input 4 3 17" xfId="45557" xr:uid="{2C914051-059D-4F19-94E9-46C27456A12C}"/>
    <cellStyle name="Input 4 3 2" xfId="393" xr:uid="{34F44198-11EB-42A1-A0F9-A9BD39AB11D3}"/>
    <cellStyle name="Input 4 3 2 10" xfId="9262" xr:uid="{BA1F1FB4-C95F-4035-A651-06370A789BA4}"/>
    <cellStyle name="Input 4 3 2 10 2" xfId="18251" xr:uid="{03F76723-C6A0-4228-80D9-BD42AE51B17D}"/>
    <cellStyle name="Input 4 3 2 10 2 2" xfId="40862" xr:uid="{B26631F8-55F2-48B4-85CA-1AA82CB44BDF}"/>
    <cellStyle name="Input 4 3 2 10 3" xfId="30804" xr:uid="{24589150-EEB6-4BE8-A000-75614596183A}"/>
    <cellStyle name="Input 4 3 2 11" xfId="12352" xr:uid="{EEAC1E17-56BE-485F-B0EE-86876015EF6D}"/>
    <cellStyle name="Input 4 3 2 11 2" xfId="21341" xr:uid="{B1B2A07B-AB6C-43A3-9D39-282D4B76C621}"/>
    <cellStyle name="Input 4 3 2 11 2 2" xfId="24506" xr:uid="{F48E627F-3036-4175-A206-1CB17FD63A39}"/>
    <cellStyle name="Input 4 3 2 11 3" xfId="23660" xr:uid="{AAD25D30-3CA9-4D01-8FFD-52AF674BC5A4}"/>
    <cellStyle name="Input 4 3 2 12" xfId="2399" xr:uid="{D8A51850-D0B1-4EA4-BF0F-7C0FA15847CF}"/>
    <cellStyle name="Input 4 3 2 12 2" xfId="34986" xr:uid="{1BFC3C0C-5410-4A05-BA21-528C15FB383A}"/>
    <cellStyle name="Input 4 3 2 13" xfId="13308" xr:uid="{D70FD698-E77A-42F3-B50C-CE444EC6FFCE}"/>
    <cellStyle name="Input 4 3 2 13 2" xfId="26815" xr:uid="{68B94033-B2B2-4A1F-8197-9A22A4FE6A68}"/>
    <cellStyle name="Input 4 3 2 14" xfId="29654" xr:uid="{6C359965-B721-49F2-A983-5298CFAB054F}"/>
    <cellStyle name="Input 4 3 2 15" xfId="46072" xr:uid="{2F1BD4EE-B577-470B-B8FC-6192B1699731}"/>
    <cellStyle name="Input 4 3 2 2" xfId="742" xr:uid="{A8468806-813D-4246-8DFA-638B84F98D45}"/>
    <cellStyle name="Input 4 3 2 2 2" xfId="5116" xr:uid="{98E134FC-B3A4-47D9-B05B-608D6276C728}"/>
    <cellStyle name="Input 4 3 2 2 2 2" xfId="7702" xr:uid="{1B059469-3CD6-4A2D-A2C3-7F2B978E6462}"/>
    <cellStyle name="Input 4 3 2 2 2 2 2" xfId="16691" xr:uid="{7F5B47AC-2B6F-429E-9B6B-0EDF9C2491FA}"/>
    <cellStyle name="Input 4 3 2 2 2 2 2 2" xfId="38229" xr:uid="{65DE1EF0-2657-4759-B1ED-84A5ADE38048}"/>
    <cellStyle name="Input 4 3 2 2 2 2 3" xfId="31452" xr:uid="{3ABF4D4F-D5C7-4A11-BAB3-8E0A1E485740}"/>
    <cellStyle name="Input 4 3 2 2 2 3" xfId="10339" xr:uid="{EAAFFB37-6BFC-477F-A271-5DDAC366DD7C}"/>
    <cellStyle name="Input 4 3 2 2 2 3 2" xfId="19328" xr:uid="{BD629F92-DE82-4862-8DFC-301C0323642B}"/>
    <cellStyle name="Input 4 3 2 2 2 3 2 2" xfId="35504" xr:uid="{1CC0CD51-07B5-4F79-AEC8-D206241ABCFD}"/>
    <cellStyle name="Input 4 3 2 2 2 3 3" xfId="27175" xr:uid="{2750D0E7-4D74-423A-8FF1-61434711FA6C}"/>
    <cellStyle name="Input 4 3 2 2 2 4" xfId="14105" xr:uid="{94478356-191A-47C8-8BB9-1B04380E3139}"/>
    <cellStyle name="Input 4 3 2 2 2 4 2" xfId="39485" xr:uid="{C93DC18B-EA91-4685-B669-895AA3C5FA0C}"/>
    <cellStyle name="Input 4 3 2 2 2 5" xfId="37290" xr:uid="{15DE16E0-80F2-44DF-87C9-E1A688F208C2}"/>
    <cellStyle name="Input 4 3 2 2 2 6" xfId="56345" xr:uid="{0936ACA2-F614-4F81-A600-3D5ECB2330D1}"/>
    <cellStyle name="Input 4 3 2 2 3" xfId="3179" xr:uid="{CD766121-5DC3-408C-A767-B93FEA4F4A02}"/>
    <cellStyle name="Input 4 3 2 2 3 2" xfId="29630" xr:uid="{1C45DC1B-9D9A-418E-8CB5-6CDA57719B04}"/>
    <cellStyle name="Input 4 3 2 2 4" xfId="39339" xr:uid="{5079E0C1-CBF0-4512-AEFC-9AC2F0A0E8F1}"/>
    <cellStyle name="Input 4 3 2 2 5" xfId="49563" xr:uid="{2D76917B-0727-44CA-B013-1C21D75E4FEF}"/>
    <cellStyle name="Input 4 3 2 3" xfId="1087" xr:uid="{6998E9FC-1294-4FA3-BE46-70356BB1D88A}"/>
    <cellStyle name="Input 4 3 2 3 2" xfId="5437" xr:uid="{0D368D6E-B462-4E86-BEA8-3D324F4DC1E3}"/>
    <cellStyle name="Input 4 3 2 3 2 2" xfId="8023" xr:uid="{C5D9F899-0800-4456-BF16-73E3DDA8D639}"/>
    <cellStyle name="Input 4 3 2 3 2 2 2" xfId="17012" xr:uid="{C429C450-44D8-4FE8-94E9-6C12976A0204}"/>
    <cellStyle name="Input 4 3 2 3 2 2 2 2" xfId="22393" xr:uid="{05784C1A-044D-41FF-9FD5-6ECE7E001A2B}"/>
    <cellStyle name="Input 4 3 2 3 2 2 3" xfId="42317" xr:uid="{86C18830-64F6-43FF-9D58-61D42F0687AA}"/>
    <cellStyle name="Input 4 3 2 3 2 3" xfId="10660" xr:uid="{197B41AA-8648-4791-AF78-542946D5E51F}"/>
    <cellStyle name="Input 4 3 2 3 2 3 2" xfId="19649" xr:uid="{65D363D0-07BB-411D-9C6F-6C9CF8555CE6}"/>
    <cellStyle name="Input 4 3 2 3 2 3 2 2" xfId="30487" xr:uid="{41F17880-B137-40C8-9979-85AEF8A6A87C}"/>
    <cellStyle name="Input 4 3 2 3 2 3 3" xfId="37801" xr:uid="{851A9E89-4A93-42EE-BC65-FE722A92A954}"/>
    <cellStyle name="Input 4 3 2 3 2 4" xfId="14426" xr:uid="{53EF1FB4-DADF-40EE-9DE7-423774C2E37E}"/>
    <cellStyle name="Input 4 3 2 3 2 4 2" xfId="39131" xr:uid="{A859683A-8126-4881-A84C-65D4DEEC0E3D}"/>
    <cellStyle name="Input 4 3 2 3 2 5" xfId="24108" xr:uid="{D73F8AFD-3412-428F-9703-3CDD7BC0BBA3}"/>
    <cellStyle name="Input 4 3 2 3 2 6" xfId="58209" xr:uid="{7DEFF770-BABE-4FDD-8A0A-AB643CE38283}"/>
    <cellStyle name="Input 4 3 2 3 3" xfId="3524" xr:uid="{52C2F4AB-1823-4DC2-B5A1-322FB9789CE7}"/>
    <cellStyle name="Input 4 3 2 3 3 2" xfId="26739" xr:uid="{AFB3C0D5-5E18-46F8-959D-EB021CD96819}"/>
    <cellStyle name="Input 4 3 2 3 4" xfId="33461" xr:uid="{2F8B5349-1C34-468E-8255-A303F1489CE0}"/>
    <cellStyle name="Input 4 3 2 3 5" xfId="51427" xr:uid="{5E624FA0-5B77-46BE-B9AE-00604F99F9FB}"/>
    <cellStyle name="Input 4 3 2 4" xfId="1431" xr:uid="{A7B4D1F9-6DF6-4461-B6B6-1E59DBD1FE29}"/>
    <cellStyle name="Input 4 3 2 4 2" xfId="5776" xr:uid="{B0ACBB97-FF77-44F3-AA5F-00EBFA5CB8A5}"/>
    <cellStyle name="Input 4 3 2 4 2 2" xfId="8362" xr:uid="{6FCBE70A-47FA-4E06-896E-323E489DE201}"/>
    <cellStyle name="Input 4 3 2 4 2 2 2" xfId="17351" xr:uid="{028411C1-563F-4363-91E7-98DA6D231303}"/>
    <cellStyle name="Input 4 3 2 4 2 2 2 2" xfId="24398" xr:uid="{41F9DFA2-9A98-4E36-801C-A9E43B9A6897}"/>
    <cellStyle name="Input 4 3 2 4 2 2 3" xfId="28405" xr:uid="{72373CCD-1253-47C0-B893-FBEFF38A0D3B}"/>
    <cellStyle name="Input 4 3 2 4 2 3" xfId="10999" xr:uid="{0B3B255E-E765-4745-AA1F-E1A214DFF3B2}"/>
    <cellStyle name="Input 4 3 2 4 2 3 2" xfId="19988" xr:uid="{590EF79B-9EE2-42D1-86F5-BEA449412B50}"/>
    <cellStyle name="Input 4 3 2 4 2 3 2 2" xfId="43653" xr:uid="{25357035-DFEC-416B-B052-E28488DA8B48}"/>
    <cellStyle name="Input 4 3 2 4 2 3 3" xfId="42802" xr:uid="{2C05D316-32CF-4A4F-B83A-045201916522}"/>
    <cellStyle name="Input 4 3 2 4 2 4" xfId="14765" xr:uid="{8CF3B3F1-4F8F-44B4-BD2C-60ECBDDB6F37}"/>
    <cellStyle name="Input 4 3 2 4 2 4 2" xfId="24934" xr:uid="{887554F4-4591-430B-A7DC-E263DE5598C6}"/>
    <cellStyle name="Input 4 3 2 4 2 5" xfId="40615" xr:uid="{4BD1472C-AA3A-4F0D-B54E-2BEC857E4017}"/>
    <cellStyle name="Input 4 3 2 4 2 6" xfId="54490" xr:uid="{4159A28A-8B20-458A-86EB-DB9907367924}"/>
    <cellStyle name="Input 4 3 2 4 3" xfId="3868" xr:uid="{A08897DB-A151-4BDE-B98B-6272567B7674}"/>
    <cellStyle name="Input 4 3 2 4 3 2" xfId="22874" xr:uid="{1F59867E-1398-466B-AA1E-695590C58CC1}"/>
    <cellStyle name="Input 4 3 2 4 4" xfId="29928" xr:uid="{0B119786-6F9F-4099-AB9C-5C220D740513}"/>
    <cellStyle name="Input 4 3 2 4 5" xfId="47680" xr:uid="{08B52DF0-4B29-4E9A-902C-3633888D6DB2}"/>
    <cellStyle name="Input 4 3 2 5" xfId="1615" xr:uid="{6B4D7DFB-1A3F-4F58-A024-8B91E727B1C3}"/>
    <cellStyle name="Input 4 3 2 5 2" xfId="5957" xr:uid="{89C12845-A1F3-4638-AE46-A5759A2E46DE}"/>
    <cellStyle name="Input 4 3 2 5 2 2" xfId="8543" xr:uid="{D32145FD-CC99-4A42-945A-6588BD871C36}"/>
    <cellStyle name="Input 4 3 2 5 2 2 2" xfId="17532" xr:uid="{DF1F37C1-71F6-4C91-A4F6-02CED3DD6AE1}"/>
    <cellStyle name="Input 4 3 2 5 2 2 2 2" xfId="42941" xr:uid="{AB2F7357-A27A-4E57-939C-44F8EC00E5E8}"/>
    <cellStyle name="Input 4 3 2 5 2 2 3" xfId="40571" xr:uid="{5DB4EC55-6E33-4C16-B89C-723E1CC108BE}"/>
    <cellStyle name="Input 4 3 2 5 2 3" xfId="11180" xr:uid="{D54DB74C-B7D2-43D6-816F-DF53A1A72DC7}"/>
    <cellStyle name="Input 4 3 2 5 2 3 2" xfId="20169" xr:uid="{652B3966-BCDE-4EA8-A716-3CE03A9883D8}"/>
    <cellStyle name="Input 4 3 2 5 2 3 2 2" xfId="32706" xr:uid="{8BAACE29-65CE-46D7-A3BD-C273944F2F5A}"/>
    <cellStyle name="Input 4 3 2 5 2 3 3" xfId="32108" xr:uid="{08A9C657-C74C-4A8C-AF41-2B68BD82030C}"/>
    <cellStyle name="Input 4 3 2 5 2 4" xfId="14946" xr:uid="{4F77F9FF-B5F3-4443-A173-1A07EC326B8A}"/>
    <cellStyle name="Input 4 3 2 5 2 4 2" xfId="38690" xr:uid="{E55B844A-785C-434A-B4BB-E15F03F73042}"/>
    <cellStyle name="Input 4 3 2 5 2 5" xfId="37247" xr:uid="{313C0983-083A-45BE-922F-077786D93368}"/>
    <cellStyle name="Input 4 3 2 5 3" xfId="4052" xr:uid="{EF774B3E-BA5C-4BCD-B802-9D4287A38978}"/>
    <cellStyle name="Input 4 3 2 5 3 2" xfId="41224" xr:uid="{4D6AC875-4BE6-45A3-9AEE-EDB0201CF86E}"/>
    <cellStyle name="Input 4 3 2 5 4" xfId="33791" xr:uid="{B27D3B86-00E5-4473-808F-0DD91C3E0DA9}"/>
    <cellStyle name="Input 4 3 2 5 5" xfId="52930" xr:uid="{CFFFAAB4-2796-4EF6-8180-938CA1ED9B07}"/>
    <cellStyle name="Input 4 3 2 6" xfId="2050" xr:uid="{F338B839-4B05-4714-A7FF-5B71A68CE1E2}"/>
    <cellStyle name="Input 4 3 2 6 2" xfId="6356" xr:uid="{F3292365-C3F8-4EEB-A16C-D5421A6D7209}"/>
    <cellStyle name="Input 4 3 2 6 2 2" xfId="8942" xr:uid="{F2C6AEF5-1F13-4854-AECC-2FEB1447E3F1}"/>
    <cellStyle name="Input 4 3 2 6 2 2 2" xfId="17931" xr:uid="{2843D18E-59AD-4845-A3F7-989F9733EC0C}"/>
    <cellStyle name="Input 4 3 2 6 2 2 2 2" xfId="40666" xr:uid="{08BD6DAB-E43D-4D3D-B60D-B4D43F28D063}"/>
    <cellStyle name="Input 4 3 2 6 2 2 3" xfId="29713" xr:uid="{D9FEEC13-8A92-4DF5-83F9-21E16CA60508}"/>
    <cellStyle name="Input 4 3 2 6 2 3" xfId="11579" xr:uid="{99BF3047-9904-4C75-90D1-07611177CF06}"/>
    <cellStyle name="Input 4 3 2 6 2 3 2" xfId="20568" xr:uid="{44A91B83-375C-4B68-8B63-CA2E18EA606C}"/>
    <cellStyle name="Input 4 3 2 6 2 3 2 2" xfId="41735" xr:uid="{F278F612-EECE-4E13-B866-6B91B88F4468}"/>
    <cellStyle name="Input 4 3 2 6 2 3 3" xfId="25413" xr:uid="{1C0C46A9-3560-4CD0-8A6F-EFBD305EA797}"/>
    <cellStyle name="Input 4 3 2 6 2 4" xfId="15345" xr:uid="{E106579B-3EF4-425A-B8EB-FBBE1E5BF8A9}"/>
    <cellStyle name="Input 4 3 2 6 2 4 2" xfId="37104" xr:uid="{03270874-E6D4-4D2E-B677-E5242CD9CA37}"/>
    <cellStyle name="Input 4 3 2 6 2 5" xfId="42024" xr:uid="{89556144-3478-4C50-9708-67393DF5179E}"/>
    <cellStyle name="Input 4 3 2 6 3" xfId="4487" xr:uid="{252D00C0-31D3-4805-8239-A7771136E217}"/>
    <cellStyle name="Input 4 3 2 6 3 2" xfId="40389" xr:uid="{E10214E2-22EB-47E7-95AA-A57EE7BDEC11}"/>
    <cellStyle name="Input 4 3 2 6 4" xfId="43191" xr:uid="{632F6A0D-81AA-421F-996B-36A53E2D54CC}"/>
    <cellStyle name="Input 4 3 2 7" xfId="2861" xr:uid="{9B73716A-621B-436B-8609-6A0B20CEB8FB}"/>
    <cellStyle name="Input 4 3 2 7 2" xfId="7011" xr:uid="{5DDD3A34-960E-48CA-9E8E-C077A0D37F32}"/>
    <cellStyle name="Input 4 3 2 7 2 2" xfId="12139" xr:uid="{04186F93-81F3-4D30-ACEE-2A9E5EDE42D6}"/>
    <cellStyle name="Input 4 3 2 7 2 2 2" xfId="21128" xr:uid="{0ADC9800-F166-4C1E-BFCE-74AB697140F9}"/>
    <cellStyle name="Input 4 3 2 7 2 2 2 2" xfId="33019" xr:uid="{AC5DC0BD-EB0D-4F7F-8928-B7F2C26FCEBC}"/>
    <cellStyle name="Input 4 3 2 7 2 2 3" xfId="29259" xr:uid="{3959A3B9-8057-4718-BEB3-59C0F2B68C2A}"/>
    <cellStyle name="Input 4 3 2 7 2 3" xfId="12951" xr:uid="{B536B921-A7BF-4D4F-876C-59B069C67CD5}"/>
    <cellStyle name="Input 4 3 2 7 2 3 2" xfId="21940" xr:uid="{691F5317-1CE8-4282-AFDF-BB6FC474A582}"/>
    <cellStyle name="Input 4 3 2 7 2 3 2 2" xfId="26862" xr:uid="{782985B0-C8EF-4229-967C-7ADD488CD953}"/>
    <cellStyle name="Input 4 3 2 7 2 3 3" xfId="27494" xr:uid="{0AB5C888-2DF3-4A4B-B9F8-8AC72CCCEE95}"/>
    <cellStyle name="Input 4 3 2 7 2 4" xfId="16000" xr:uid="{899D1417-00CC-4643-8E47-AAF1EB1B28C7}"/>
    <cellStyle name="Input 4 3 2 7 2 4 2" xfId="41817" xr:uid="{222B4330-5F91-45F7-88E0-FED6553BE733}"/>
    <cellStyle name="Input 4 3 2 7 2 5" xfId="26092" xr:uid="{9080CC04-989F-4529-ADB6-F9BC5D0F6D6B}"/>
    <cellStyle name="Input 4 3 2 7 3" xfId="9574" xr:uid="{229494F4-02F0-4DBE-959F-4CDC20BFCE01}"/>
    <cellStyle name="Input 4 3 2 7 3 2" xfId="18563" xr:uid="{2087F8CB-6601-45C0-BC72-A8E5301A747C}"/>
    <cellStyle name="Input 4 3 2 7 3 2 2" xfId="37226" xr:uid="{83A9CE64-F426-446F-AD38-BEAB0E250B6F}"/>
    <cellStyle name="Input 4 3 2 7 3 3" xfId="40583" xr:uid="{F48145A5-DBC2-4E0B-AB17-64B7CAF2A138}"/>
    <cellStyle name="Input 4 3 2 7 4" xfId="22944" xr:uid="{331007A6-74A6-40DE-BC71-2913CBC8E0F7}"/>
    <cellStyle name="Input 4 3 2 8" xfId="4792" xr:uid="{66C1235A-AC30-41E2-ACBD-B3492D774670}"/>
    <cellStyle name="Input 4 3 2 8 2" xfId="7378" xr:uid="{2A016879-FF8E-4CF7-8FE6-CADCC371570E}"/>
    <cellStyle name="Input 4 3 2 8 2 2" xfId="16367" xr:uid="{E160FF23-0D1B-4A14-BD11-E84640E2962A}"/>
    <cellStyle name="Input 4 3 2 8 2 2 2" xfId="34254" xr:uid="{C4433DDE-D0E1-4666-BA88-E13DE92F9791}"/>
    <cellStyle name="Input 4 3 2 8 2 3" xfId="33675" xr:uid="{EFA218BA-5A00-49C0-A96D-27837CBB72A3}"/>
    <cellStyle name="Input 4 3 2 8 3" xfId="10015" xr:uid="{D024219C-33F2-4D80-8550-C7E803AC1788}"/>
    <cellStyle name="Input 4 3 2 8 3 2" xfId="19004" xr:uid="{F13343CB-EB63-4FB1-B61D-A995A71DAFBF}"/>
    <cellStyle name="Input 4 3 2 8 3 2 2" xfId="42125" xr:uid="{3A8E87BE-DD9A-4A1B-95CA-BA9D7A407130}"/>
    <cellStyle name="Input 4 3 2 8 3 3" xfId="27179" xr:uid="{7BE30CB7-A2B9-4C86-B113-0B719034BB3A}"/>
    <cellStyle name="Input 4 3 2 8 4" xfId="13781" xr:uid="{89D35888-B7C3-4DF6-93E2-E1E99EBB292D}"/>
    <cellStyle name="Input 4 3 2 8 4 2" xfId="23480" xr:uid="{2009A756-D328-4C37-8465-A4BDF81F3391}"/>
    <cellStyle name="Input 4 3 2 8 5" xfId="43098" xr:uid="{8F1A2198-926D-49EA-AA4C-65CA406DCFAB}"/>
    <cellStyle name="Input 4 3 2 9" xfId="6695" xr:uid="{3D59ADB3-0AD0-465A-90A3-B76EA0D7028E}"/>
    <cellStyle name="Input 4 3 2 9 2" xfId="11899" xr:uid="{50DDD6A8-8407-4448-8848-DC285EC30422}"/>
    <cellStyle name="Input 4 3 2 9 2 2" xfId="20888" xr:uid="{206D7669-400C-44FD-B3D4-E57C568BCFCC}"/>
    <cellStyle name="Input 4 3 2 9 2 2 2" xfId="36038" xr:uid="{D6012317-7986-4327-BFDA-1A2B5504857D}"/>
    <cellStyle name="Input 4 3 2 9 2 3" xfId="34663" xr:uid="{0478ED4A-9F4A-4EAC-9E21-2C25E0897F61}"/>
    <cellStyle name="Input 4 3 2 9 3" xfId="15684" xr:uid="{C4CD06FB-90F2-4AF3-A0E0-CB46A339BE4A}"/>
    <cellStyle name="Input 4 3 2 9 3 2" xfId="28583" xr:uid="{F1359C6C-8194-463E-97FA-81FB8DCE205B}"/>
    <cellStyle name="Input 4 3 2 9 4" xfId="30344" xr:uid="{208C2B34-0E2A-46D3-B95A-3164CEAE3316}"/>
    <cellStyle name="Input 4 3 3" xfId="604" xr:uid="{2FF2AFF2-F266-4427-9D67-D5A0115526FD}"/>
    <cellStyle name="Input 4 3 3 2" xfId="4991" xr:uid="{8DC06026-86DE-49E1-9281-1F09A4F5C78E}"/>
    <cellStyle name="Input 4 3 3 2 2" xfId="7577" xr:uid="{3B1A4750-9FAD-4BFF-9C47-1A00C22EBB3F}"/>
    <cellStyle name="Input 4 3 3 2 2 2" xfId="16566" xr:uid="{8F19E501-0CBB-4CB2-A448-AE16452E434C}"/>
    <cellStyle name="Input 4 3 3 2 2 2 2" xfId="29187" xr:uid="{BEA8FE93-E56C-48D0-A3A2-5333C0F656C2}"/>
    <cellStyle name="Input 4 3 3 2 2 3" xfId="30239" xr:uid="{EA49BC4D-4F60-43FD-BEC3-784D24ECEACE}"/>
    <cellStyle name="Input 4 3 3 2 2 4" xfId="56753" xr:uid="{0FAE0D0C-69C4-4AA2-95CF-41515BBC2B6A}"/>
    <cellStyle name="Input 4 3 3 2 3" xfId="10214" xr:uid="{868880D7-B42C-423D-A07F-686008BE31B1}"/>
    <cellStyle name="Input 4 3 3 2 3 2" xfId="19203" xr:uid="{3034085E-8BCA-4C11-8A3B-BF6842E18797}"/>
    <cellStyle name="Input 4 3 3 2 3 2 2" xfId="36667" xr:uid="{9FF28879-5881-49CE-98AF-F98619152813}"/>
    <cellStyle name="Input 4 3 3 2 3 3" xfId="36037" xr:uid="{0582BCBA-95CB-469D-AB2D-6238A1B9466B}"/>
    <cellStyle name="Input 4 3 3 2 4" xfId="13980" xr:uid="{C0E05523-B70E-4312-AF50-A3615022D9A3}"/>
    <cellStyle name="Input 4 3 3 2 4 2" xfId="23150" xr:uid="{3F497FAE-9BB9-4355-ADAE-E8BCCA980CD1}"/>
    <cellStyle name="Input 4 3 3 2 5" xfId="41559" xr:uid="{862B76B2-3342-473A-9562-752F4E05D57B}"/>
    <cellStyle name="Input 4 3 3 2 6" xfId="49971" xr:uid="{8C57E19C-0E05-453E-9A85-7A5D9754585F}"/>
    <cellStyle name="Input 4 3 3 3" xfId="3041" xr:uid="{5B67A38B-7E37-4F78-B62A-CA6337A769CF}"/>
    <cellStyle name="Input 4 3 3 3 2" xfId="24371" xr:uid="{0CA9FB71-819D-4C5E-BA6D-DF653C01C9F6}"/>
    <cellStyle name="Input 4 3 3 3 2 2" xfId="58350" xr:uid="{F89B5DCA-4B67-474E-A9A2-6117F0F5F76B}"/>
    <cellStyle name="Input 4 3 3 3 3" xfId="51568" xr:uid="{BC4895B8-1594-4F20-ADCB-3E4DC293A03A}"/>
    <cellStyle name="Input 4 3 3 4" xfId="27251" xr:uid="{FE2D4405-C39D-4F20-BF60-FD42AD278932}"/>
    <cellStyle name="Input 4 3 3 4 2" xfId="54880" xr:uid="{B655835B-9019-4132-A146-99F097BA6B2C}"/>
    <cellStyle name="Input 4 3 3 4 3" xfId="48088" xr:uid="{0DF20B13-272D-4368-BDD8-C9658A929307}"/>
    <cellStyle name="Input 4 3 3 5" xfId="53180" xr:uid="{2A321687-0A18-4F6B-99AD-6B80D7F11740}"/>
    <cellStyle name="Input 4 3 3 6" xfId="46474" xr:uid="{AAC2CCA3-7E18-4523-9F5C-33A99C43DE87}"/>
    <cellStyle name="Input 4 3 4" xfId="949" xr:uid="{95A3B2B5-888A-4CD5-BE9E-2C2CA92C3994}"/>
    <cellStyle name="Input 4 3 4 2" xfId="5312" xr:uid="{168380C9-7824-4FC2-AC81-517D0A68548B}"/>
    <cellStyle name="Input 4 3 4 2 2" xfId="7898" xr:uid="{A38EDAD8-E663-48C1-9E4C-57E3F8131794}"/>
    <cellStyle name="Input 4 3 4 2 2 2" xfId="16887" xr:uid="{ABC475F5-0046-4B24-86C6-192A64C01077}"/>
    <cellStyle name="Input 4 3 4 2 2 2 2" xfId="33066" xr:uid="{9D5EAF32-6B7D-4404-BFB1-0A1B2774E2B1}"/>
    <cellStyle name="Input 4 3 4 2 2 3" xfId="32987" xr:uid="{84A9403A-B37B-4FFE-A287-D53B32A258DD}"/>
    <cellStyle name="Input 4 3 4 2 3" xfId="10535" xr:uid="{9A29D33A-A231-4E8F-910A-AFB022853813}"/>
    <cellStyle name="Input 4 3 4 2 3 2" xfId="19524" xr:uid="{8BAD8068-4FC7-4A7E-BD1C-879D78FEADA8}"/>
    <cellStyle name="Input 4 3 4 2 3 2 2" xfId="34211" xr:uid="{3CA4ABD5-832D-496E-AA15-0430B0E2C60A}"/>
    <cellStyle name="Input 4 3 4 2 3 3" xfId="41630" xr:uid="{3B2A3E54-D157-4F88-8546-54FD9E9395B6}"/>
    <cellStyle name="Input 4 3 4 2 4" xfId="14301" xr:uid="{F74431F5-0142-4AE4-9306-ECFE848AEFF7}"/>
    <cellStyle name="Input 4 3 4 2 4 2" xfId="43159" xr:uid="{7CE58B33-7640-4CAC-A1BE-AFA90D9DD3C5}"/>
    <cellStyle name="Input 4 3 4 2 5" xfId="42651" xr:uid="{14114CEB-BDE1-4079-909F-834427621221}"/>
    <cellStyle name="Input 4 3 4 2 6" xfId="55873" xr:uid="{37CCC464-05BB-4A2C-B83A-FAD47F4FF4F1}"/>
    <cellStyle name="Input 4 3 4 3" xfId="3386" xr:uid="{6C7AFF89-61A6-4061-B672-D7D441670C24}"/>
    <cellStyle name="Input 4 3 4 3 2" xfId="28848" xr:uid="{943EF30B-FF1F-4B35-A724-D18E2B85189E}"/>
    <cellStyle name="Input 4 3 4 4" xfId="33117" xr:uid="{F8D46FCE-0B50-42EB-9724-70FA1F7714AB}"/>
    <cellStyle name="Input 4 3 4 5" xfId="49091" xr:uid="{FBB1AA2C-8C53-426D-A16C-60D59B973A24}"/>
    <cellStyle name="Input 4 3 5" xfId="1293" xr:uid="{4C4B1FF6-E97D-44BD-B28B-8B1AC1C74FD8}"/>
    <cellStyle name="Input 4 3 5 2" xfId="5638" xr:uid="{DF5B978F-D40C-4FCA-9498-994732018571}"/>
    <cellStyle name="Input 4 3 5 2 2" xfId="8224" xr:uid="{9E275B37-EC13-489A-9754-E514C92418C5}"/>
    <cellStyle name="Input 4 3 5 2 2 2" xfId="17213" xr:uid="{683139A0-B483-45C7-A6D3-3F762299105F}"/>
    <cellStyle name="Input 4 3 5 2 2 2 2" xfId="35725" xr:uid="{7A5D468C-B46D-43BC-A6A7-7BF79C440102}"/>
    <cellStyle name="Input 4 3 5 2 2 3" xfId="39944" xr:uid="{7F296096-41DF-4367-9F0B-B0ECF93CBE74}"/>
    <cellStyle name="Input 4 3 5 2 3" xfId="10861" xr:uid="{7178181A-D5C8-4290-B1A0-B0CA641F9B1A}"/>
    <cellStyle name="Input 4 3 5 2 3 2" xfId="19850" xr:uid="{DE58D3F3-6FE6-4B27-AD50-0558672CFD12}"/>
    <cellStyle name="Input 4 3 5 2 3 2 2" xfId="30975" xr:uid="{0CCA9C67-FDDE-4A93-8361-E1FCBA9C1BD3}"/>
    <cellStyle name="Input 4 3 5 2 3 3" xfId="27442" xr:uid="{CF9DFBB9-C556-481F-9254-EE4F887AC50C}"/>
    <cellStyle name="Input 4 3 5 2 4" xfId="14627" xr:uid="{21C2C922-31C2-4F4F-8AD0-6126AEB1641E}"/>
    <cellStyle name="Input 4 3 5 2 4 2" xfId="25975" xr:uid="{7F1B6B38-B3D4-4ACB-971B-BE920C986883}"/>
    <cellStyle name="Input 4 3 5 2 5" xfId="33330" xr:uid="{84AA5F19-9130-4E92-8D04-97F544AAD379}"/>
    <cellStyle name="Input 4 3 5 2 6" xfId="58769" xr:uid="{D68FDF85-A452-4576-8B2B-553B8AA3D51E}"/>
    <cellStyle name="Input 4 3 5 3" xfId="3730" xr:uid="{B9979673-C8CA-41C0-8D2B-DBF2D2C299CA}"/>
    <cellStyle name="Input 4 3 5 3 2" xfId="29154" xr:uid="{46EDE762-BF50-4251-9597-0A9517F25F0C}"/>
    <cellStyle name="Input 4 3 5 4" xfId="27933" xr:uid="{43EC5801-8B07-439E-BBF4-AB970758BCD8}"/>
    <cellStyle name="Input 4 3 5 5" xfId="51988" xr:uid="{22BC5E96-D9D1-4364-9290-95FEC012D8C6}"/>
    <cellStyle name="Input 4 3 6" xfId="1737" xr:uid="{2D24821F-260F-4F9F-A242-30F36FEE9A0F}"/>
    <cellStyle name="Input 4 3 6 2" xfId="6063" xr:uid="{D44A16FB-ADAD-436C-B386-9CBB19FE6891}"/>
    <cellStyle name="Input 4 3 6 2 2" xfId="8649" xr:uid="{B68B50FB-7146-48D5-AC7A-251937504509}"/>
    <cellStyle name="Input 4 3 6 2 2 2" xfId="17638" xr:uid="{A7FC61A8-CD6D-4A21-9F02-E3EF4E358A0B}"/>
    <cellStyle name="Input 4 3 6 2 2 2 2" xfId="38763" xr:uid="{298A2FF6-9B37-4E3F-A734-592002AC589A}"/>
    <cellStyle name="Input 4 3 6 2 2 3" xfId="39664" xr:uid="{2B746B6E-D053-4DAD-BA6B-EC4C10EBBEFC}"/>
    <cellStyle name="Input 4 3 6 2 3" xfId="11286" xr:uid="{5B0CC812-22AE-4B7D-8401-AA8067773EB3}"/>
    <cellStyle name="Input 4 3 6 2 3 2" xfId="20275" xr:uid="{5794A7BC-4E20-4B47-B4DF-D4EE0E0D9CF8}"/>
    <cellStyle name="Input 4 3 6 2 3 2 2" xfId="25107" xr:uid="{8F4BD0B8-37C4-4520-AB10-3F8979722C98}"/>
    <cellStyle name="Input 4 3 6 2 3 3" xfId="26656" xr:uid="{DD515E2D-5364-4D11-B622-72FD4A5DBFF3}"/>
    <cellStyle name="Input 4 3 6 2 4" xfId="15052" xr:uid="{773304D8-903C-4E58-A470-02744BF35EA8}"/>
    <cellStyle name="Input 4 3 6 2 4 2" xfId="22403" xr:uid="{C33CDCAF-327E-4EDE-97BC-D1BDC31A36F6}"/>
    <cellStyle name="Input 4 3 6 2 5" xfId="23512" xr:uid="{A654665D-8ECF-416E-BB3D-A4C128C659B3}"/>
    <cellStyle name="Input 4 3 6 2 6" xfId="54042" xr:uid="{092C05DC-892F-49DC-A741-172F9D8B3D13}"/>
    <cellStyle name="Input 4 3 6 3" xfId="4174" xr:uid="{9E05FC29-8A08-4A7D-AF36-72CA72096C98}"/>
    <cellStyle name="Input 4 3 6 3 2" xfId="34380" xr:uid="{38216B45-21D7-4EC2-851E-A638745055FB}"/>
    <cellStyle name="Input 4 3 6 4" xfId="29937" xr:uid="{4AD6B246-49D4-4F58-A5D6-B6E01F2F4BAF}"/>
    <cellStyle name="Input 4 3 6 5" xfId="47374" xr:uid="{FEDAB1F5-DADD-4BAA-8548-104E8ABE3A5B}"/>
    <cellStyle name="Input 4 3 7" xfId="1725" xr:uid="{1E2C2EA1-9387-45C3-8AEF-DFC6230AD639}"/>
    <cellStyle name="Input 4 3 7 2" xfId="6051" xr:uid="{8CE57FB6-EDD8-448A-93EF-8FC5E9496F94}"/>
    <cellStyle name="Input 4 3 7 2 2" xfId="8637" xr:uid="{8166CEE0-C391-4583-8331-7F2B3733BCB2}"/>
    <cellStyle name="Input 4 3 7 2 2 2" xfId="17626" xr:uid="{3CE057DB-DD06-4404-A852-DEE079040C40}"/>
    <cellStyle name="Input 4 3 7 2 2 2 2" xfId="34529" xr:uid="{00B78937-4600-4DE7-B3E3-723D852ED97F}"/>
    <cellStyle name="Input 4 3 7 2 2 3" xfId="35482" xr:uid="{4FA2BE03-2709-4616-9C2F-44AD0E5F3A28}"/>
    <cellStyle name="Input 4 3 7 2 3" xfId="11274" xr:uid="{DEE98570-897F-404D-BE62-203BC5F47D8D}"/>
    <cellStyle name="Input 4 3 7 2 3 2" xfId="20263" xr:uid="{61D9C0B0-0345-43DB-8DAF-4C4E841F8803}"/>
    <cellStyle name="Input 4 3 7 2 3 2 2" xfId="34737" xr:uid="{50AA4276-78AD-4268-816E-FD482834FF7A}"/>
    <cellStyle name="Input 4 3 7 2 3 3" xfId="43771" xr:uid="{D847E572-F2CE-4E95-8C7E-4C308A0630EC}"/>
    <cellStyle name="Input 4 3 7 2 4" xfId="15040" xr:uid="{531A30B9-0AAF-4895-A207-DE98AB9A64DF}"/>
    <cellStyle name="Input 4 3 7 2 4 2" xfId="26121" xr:uid="{9098D97D-A319-45FF-AD27-C8906A315916}"/>
    <cellStyle name="Input 4 3 7 2 5" xfId="33612" xr:uid="{B2C378FA-1A72-450B-987E-CA405142BE37}"/>
    <cellStyle name="Input 4 3 7 3" xfId="4162" xr:uid="{7E964557-69BE-45A3-BB47-9BBCAD281CD7}"/>
    <cellStyle name="Input 4 3 7 3 2" xfId="30528" xr:uid="{856A3DF9-1A70-4BC9-A522-2B206A2562C3}"/>
    <cellStyle name="Input 4 3 7 4" xfId="40355" xr:uid="{2D5C39D8-763A-48CE-960C-8D3A4148CEFE}"/>
    <cellStyle name="Input 4 3 7 5" xfId="52667" xr:uid="{2FB91EC5-2DA9-48AF-B694-5D379D3C6E03}"/>
    <cellStyle name="Input 4 3 8" xfId="2723" xr:uid="{7406CB0C-DBA9-4D65-A8E5-13B64E8880BE}"/>
    <cellStyle name="Input 4 3 8 2" xfId="6912" xr:uid="{DC27DF26-5F47-43DB-9D48-678B126F9A0A}"/>
    <cellStyle name="Input 4 3 8 2 2" xfId="12052" xr:uid="{5A7E9BE9-CBB6-46C5-8412-107E4A80E76D}"/>
    <cellStyle name="Input 4 3 8 2 2 2" xfId="21041" xr:uid="{08AC7EA1-ED7B-48BA-ADA0-AA074D63E7D6}"/>
    <cellStyle name="Input 4 3 8 2 2 2 2" xfId="43886" xr:uid="{89BEB5E6-530D-43C5-AD8C-EDB7CB477E19}"/>
    <cellStyle name="Input 4 3 8 2 2 3" xfId="36439" xr:uid="{929A1A49-D619-4D12-AFF6-2F940B00DA2C}"/>
    <cellStyle name="Input 4 3 8 2 3" xfId="12871" xr:uid="{B50AE83D-0583-490D-A4C9-A24E2F823CD4}"/>
    <cellStyle name="Input 4 3 8 2 3 2" xfId="21860" xr:uid="{295D7111-E97E-4B61-A51B-81A260DDADFD}"/>
    <cellStyle name="Input 4 3 8 2 3 2 2" xfId="26347" xr:uid="{CE1E68B2-F9EF-4487-8B51-B5031F7F44B1}"/>
    <cellStyle name="Input 4 3 8 2 3 3" xfId="31187" xr:uid="{51C2BF5D-54A8-4771-A1DA-FBD2069BE230}"/>
    <cellStyle name="Input 4 3 8 2 4" xfId="15901" xr:uid="{8E92C2D8-5704-41A6-B505-BCBD293F0B39}"/>
    <cellStyle name="Input 4 3 8 2 4 2" xfId="35216" xr:uid="{4EA63F84-A80C-4B48-9B31-7C5BDFAE9477}"/>
    <cellStyle name="Input 4 3 8 2 5" xfId="29850" xr:uid="{E81B0388-1625-41CA-9C32-6D19E3689270}"/>
    <cellStyle name="Input 4 3 8 3" xfId="9482" xr:uid="{5CC5E8BF-C8A3-411A-BC3A-AAC2FD4688F3}"/>
    <cellStyle name="Input 4 3 8 3 2" xfId="18471" xr:uid="{F46DCAA1-4170-4615-B9BE-99709B0F69EE}"/>
    <cellStyle name="Input 4 3 8 3 2 2" xfId="44005" xr:uid="{143E2F0F-1C88-4F1E-93FF-1B9E75970C9D}"/>
    <cellStyle name="Input 4 3 8 3 3" xfId="37084" xr:uid="{2F03175C-36BE-47FB-973E-C466CCAB3E91}"/>
    <cellStyle name="Input 4 3 8 4" xfId="41077" xr:uid="{F48E5E66-9B9B-483D-A10A-35A3D4087AAB}"/>
    <cellStyle name="Input 4 3 9" xfId="4667" xr:uid="{00B83A60-2913-49C7-BD1D-FECA258E57A7}"/>
    <cellStyle name="Input 4 3 9 2" xfId="7253" xr:uid="{1FB97E6B-1D7E-4266-B0BE-63459A81CC5D}"/>
    <cellStyle name="Input 4 3 9 2 2" xfId="16242" xr:uid="{D9FE888C-D03D-40CF-B68F-5B6EFC133597}"/>
    <cellStyle name="Input 4 3 9 2 2 2" xfId="43024" xr:uid="{16CEAA9E-4545-4C29-8379-381D1D1872A8}"/>
    <cellStyle name="Input 4 3 9 2 3" xfId="37083" xr:uid="{D6E0A009-CEE3-4AA2-8A69-26235F1DBD5E}"/>
    <cellStyle name="Input 4 3 9 3" xfId="9890" xr:uid="{63CAF8D8-4922-4002-BAAE-29F7958AFE61}"/>
    <cellStyle name="Input 4 3 9 3 2" xfId="18879" xr:uid="{A9367BC0-E975-49CA-9C8D-2D4841CED58D}"/>
    <cellStyle name="Input 4 3 9 3 2 2" xfId="24102" xr:uid="{BFB0BDB0-A866-46B7-8635-FDD2DC6655D1}"/>
    <cellStyle name="Input 4 3 9 3 3" xfId="37761" xr:uid="{40D4A0E9-84FB-408F-94C6-0F0B49544336}"/>
    <cellStyle name="Input 4 3 9 4" xfId="13656" xr:uid="{29B1B29D-8670-4F3F-9E87-A6556D996155}"/>
    <cellStyle name="Input 4 3 9 4 2" xfId="37113" xr:uid="{D693298F-5EEA-4AD4-B7C4-DDFD919F8125}"/>
    <cellStyle name="Input 4 3 9 5" xfId="27289" xr:uid="{1AFB6BE2-B5C1-4AB2-B601-216D99DC1702}"/>
    <cellStyle name="Input 4 30" xfId="45358" xr:uid="{8B71FB48-D4D4-4A3D-9CB0-CDA1C1322660}"/>
    <cellStyle name="Input 4 31" xfId="45305" xr:uid="{9FA6B2DB-F6B4-41E3-B10F-2275C4F2A068}"/>
    <cellStyle name="Input 4 32" xfId="44252" xr:uid="{22E8749C-CDC4-4B92-AEF7-2881B8769838}"/>
    <cellStyle name="Input 4 33" xfId="44149" xr:uid="{C78BDA31-9BFD-474E-BEC3-B4CEFC025F79}"/>
    <cellStyle name="Input 4 34" xfId="45468" xr:uid="{C5E61FEB-60B1-4AFE-8310-C500F77CF6A6}"/>
    <cellStyle name="Input 4 4" xfId="354" xr:uid="{528D7FB2-96EA-47FE-944D-3FF9E11984B1}"/>
    <cellStyle name="Input 4 4 10" xfId="6656" xr:uid="{EFBAF390-0F48-4704-A041-81A462AA068A}"/>
    <cellStyle name="Input 4 4 10 2" xfId="11862" xr:uid="{B64FB6A7-F728-439D-8DEB-5A0139E92537}"/>
    <cellStyle name="Input 4 4 10 2 2" xfId="20851" xr:uid="{46E31534-85A7-4382-9D33-EEBC2B796625}"/>
    <cellStyle name="Input 4 4 10 2 2 2" xfId="34910" xr:uid="{A18DB9B0-7118-4D2C-AC1A-DD41FC2564D4}"/>
    <cellStyle name="Input 4 4 10 2 3" xfId="40065" xr:uid="{6C3F58A4-43C9-4685-802B-D712CB822A9C}"/>
    <cellStyle name="Input 4 4 10 3" xfId="15645" xr:uid="{3689D828-5229-4B37-9C93-680CA29D2025}"/>
    <cellStyle name="Input 4 4 10 3 2" xfId="38403" xr:uid="{A9043875-BBAB-4866-B244-A39AB7F21518}"/>
    <cellStyle name="Input 4 4 10 4" xfId="30167" xr:uid="{98F4176F-7C12-4BD7-9DB3-5739659B0B70}"/>
    <cellStyle name="Input 4 4 11" xfId="9225" xr:uid="{2992C19F-70EB-4C96-B0B5-FB826A29A19C}"/>
    <cellStyle name="Input 4 4 11 2" xfId="18214" xr:uid="{23E1D66A-3966-4BD8-9E83-4ED4AC2462DC}"/>
    <cellStyle name="Input 4 4 11 2 2" xfId="39819" xr:uid="{D99FB849-6624-4DC0-8520-5477CCFC2B68}"/>
    <cellStyle name="Input 4 4 11 3" xfId="39554" xr:uid="{8A78DDC4-A744-43D2-8D71-7CD6350A634B}"/>
    <cellStyle name="Input 4 4 12" xfId="12007" xr:uid="{45FEDB77-F48E-4DD1-8CB5-8FCEEE31DE99}"/>
    <cellStyle name="Input 4 4 12 2" xfId="20996" xr:uid="{D6A560E7-B098-4835-9E7C-EE3FA7D3F9A0}"/>
    <cellStyle name="Input 4 4 12 2 2" xfId="38642" xr:uid="{CE770A21-9205-4388-8845-67A4B124F62B}"/>
    <cellStyle name="Input 4 4 12 3" xfId="40213" xr:uid="{9D241B2E-7B5D-4A28-9F83-F11027FDB8F1}"/>
    <cellStyle name="Input 4 4 13" xfId="2360" xr:uid="{25F8E650-2E08-4CCD-B0B8-FD9DB198740C}"/>
    <cellStyle name="Input 4 4 13 2" xfId="28800" xr:uid="{63FDE05A-3EE6-4725-B8C6-30B1F11AC407}"/>
    <cellStyle name="Input 4 4 14" xfId="13269" xr:uid="{D2507FFA-953F-4D41-A7DC-352DE1D8A5DD}"/>
    <cellStyle name="Input 4 4 14 2" xfId="27723" xr:uid="{B4485D82-CF43-464C-B369-D805A007D32C}"/>
    <cellStyle name="Input 4 4 15" xfId="35431" xr:uid="{1BD905EA-A351-47B3-A5AE-E66A8C290742}"/>
    <cellStyle name="Input 4 4 16" xfId="44350" xr:uid="{7EF2CAAF-B144-4DF4-8414-195F485D852D}"/>
    <cellStyle name="Input 4 4 17" xfId="45608" xr:uid="{5BE5C021-8B55-4A9B-9711-8EFD63BA7A17}"/>
    <cellStyle name="Input 4 4 2" xfId="486" xr:uid="{B4BA451C-333C-4024-9406-2929767C9779}"/>
    <cellStyle name="Input 4 4 2 10" xfId="9350" xr:uid="{7B5B7899-C884-419F-B6AE-B48A2673F143}"/>
    <cellStyle name="Input 4 4 2 10 2" xfId="18339" xr:uid="{712E2B09-089E-4F64-8D60-215B0DAF90CF}"/>
    <cellStyle name="Input 4 4 2 10 2 2" xfId="41734" xr:uid="{9980D886-EFB5-48C1-84C9-97414FFDEEA2}"/>
    <cellStyle name="Input 4 4 2 10 3" xfId="25876" xr:uid="{CF9E4D6F-9DC7-4DBC-B491-D8F4D1884294}"/>
    <cellStyle name="Input 4 4 2 11" xfId="12701" xr:uid="{9857BA0E-6AC8-4201-8F91-28BF1CE1D62A}"/>
    <cellStyle name="Input 4 4 2 11 2" xfId="21690" xr:uid="{21366EBA-FCDC-4799-9076-5C0AA37C02E5}"/>
    <cellStyle name="Input 4 4 2 11 2 2" xfId="26728" xr:uid="{08F41ADB-39EE-49C3-8F44-3D3ACC334DBC}"/>
    <cellStyle name="Input 4 4 2 11 3" xfId="34343" xr:uid="{9B67B676-2F2E-4E4B-B514-51164C49DEAB}"/>
    <cellStyle name="Input 4 4 2 12" xfId="2492" xr:uid="{30FF2431-B958-4DB9-8D0C-1E57299BD3D6}"/>
    <cellStyle name="Input 4 4 2 12 2" xfId="25239" xr:uid="{5C59F837-F6BE-402F-A327-CE0BF14FAF91}"/>
    <cellStyle name="Input 4 4 2 13" xfId="13401" xr:uid="{5DB30FCE-1249-423E-95DB-0FDC5651F85A}"/>
    <cellStyle name="Input 4 4 2 13 2" xfId="31851" xr:uid="{EA02FF7E-BC42-40EA-A3DC-C47208DA4523}"/>
    <cellStyle name="Input 4 4 2 14" xfId="33921" xr:uid="{BA5BFEAB-BC28-49C4-B903-3E041957266E}"/>
    <cellStyle name="Input 4 4 2 15" xfId="46120" xr:uid="{08E7B41D-2CC8-401E-B5E3-984585F571E5}"/>
    <cellStyle name="Input 4 4 2 2" xfId="835" xr:uid="{7D0DB040-CDA6-4A8D-8031-B20BC6354CA8}"/>
    <cellStyle name="Input 4 4 2 2 2" xfId="5204" xr:uid="{EDE04F97-67B9-4433-A04C-E5C8C50019D8}"/>
    <cellStyle name="Input 4 4 2 2 2 2" xfId="7790" xr:uid="{05E5DB84-7052-4DBA-9431-F8D5135297E1}"/>
    <cellStyle name="Input 4 4 2 2 2 2 2" xfId="16779" xr:uid="{0803B450-4F09-440C-8E02-083DA6243DA6}"/>
    <cellStyle name="Input 4 4 2 2 2 2 2 2" xfId="22361" xr:uid="{6E0C44AE-943D-43E4-996E-44F82E7DE1C0}"/>
    <cellStyle name="Input 4 4 2 2 2 2 3" xfId="32324" xr:uid="{26FA1555-1BAB-417D-AF30-757AE4818031}"/>
    <cellStyle name="Input 4 4 2 2 2 3" xfId="10427" xr:uid="{90A8DB11-7A3D-4423-97E9-F1110E59EDB3}"/>
    <cellStyle name="Input 4 4 2 2 2 3 2" xfId="19416" xr:uid="{60EEF2A6-B430-43F0-93A2-394080BF82BE}"/>
    <cellStyle name="Input 4 4 2 2 2 3 2 2" xfId="31436" xr:uid="{71E3BEA0-A918-447E-8AF7-61DF6375E490}"/>
    <cellStyle name="Input 4 4 2 2 2 3 3" xfId="42792" xr:uid="{558DE74B-0032-4A8A-9683-95DC58C971CB}"/>
    <cellStyle name="Input 4 4 2 2 2 4" xfId="14193" xr:uid="{E0A6DC8D-DE5C-4A20-8AB1-B45F155FE7D7}"/>
    <cellStyle name="Input 4 4 2 2 2 4 2" xfId="32061" xr:uid="{AB331289-B423-4649-A698-8A536C4520D6}"/>
    <cellStyle name="Input 4 4 2 2 2 5" xfId="28895" xr:uid="{E2EA0F48-6B0B-4342-9720-E19524B7F3F5}"/>
    <cellStyle name="Input 4 4 2 2 2 6" xfId="56396" xr:uid="{B4D6B8C7-2B10-49A2-BA4F-D89CB3F500AB}"/>
    <cellStyle name="Input 4 4 2 2 3" xfId="3272" xr:uid="{DF6383CA-6BEC-416F-AC2B-F2A1F8748499}"/>
    <cellStyle name="Input 4 4 2 2 3 2" xfId="28031" xr:uid="{0B631745-FC6D-44AA-8703-D90BA269FA98}"/>
    <cellStyle name="Input 4 4 2 2 4" xfId="29787" xr:uid="{EEC396FE-C113-4B29-90DB-460B4432024F}"/>
    <cellStyle name="Input 4 4 2 2 5" xfId="49614" xr:uid="{FD633F4D-5AF9-45CE-8545-B24CE38F3463}"/>
    <cellStyle name="Input 4 4 2 3" xfId="1180" xr:uid="{01440BBA-43BC-4E08-980E-249FF7402041}"/>
    <cellStyle name="Input 4 4 2 3 2" xfId="5525" xr:uid="{58BFAAE0-37C7-4F8E-90A8-6C8C723CA90D}"/>
    <cellStyle name="Input 4 4 2 3 2 2" xfId="8111" xr:uid="{E558918F-1102-4240-8CF3-19FB71CC40D7}"/>
    <cellStyle name="Input 4 4 2 3 2 2 2" xfId="17100" xr:uid="{27E214F9-9487-4EE4-BFEE-016342005DA0}"/>
    <cellStyle name="Input 4 4 2 3 2 2 2 2" xfId="32691" xr:uid="{A3A10625-C894-4E4B-A979-7842E7EABD47}"/>
    <cellStyle name="Input 4 4 2 3 2 2 3" xfId="36020" xr:uid="{38A903B0-105A-4EEE-988E-959791B6A888}"/>
    <cellStyle name="Input 4 4 2 3 2 3" xfId="10748" xr:uid="{C02CB9B9-E1D7-4129-9985-11F3B0D268E5}"/>
    <cellStyle name="Input 4 4 2 3 2 3 2" xfId="19737" xr:uid="{625E5236-FCD9-4233-B50B-DF23B3C48291}"/>
    <cellStyle name="Input 4 4 2 3 2 3 2 2" xfId="40868" xr:uid="{6BBA292F-DB16-4A10-A98C-E9C935D78521}"/>
    <cellStyle name="Input 4 4 2 3 2 3 3" xfId="32239" xr:uid="{7AE01C28-CE8E-4ED8-A262-9112675CB454}"/>
    <cellStyle name="Input 4 4 2 3 2 4" xfId="14514" xr:uid="{644C49E8-B833-48DC-9F4A-7D2BE5E8D930}"/>
    <cellStyle name="Input 4 4 2 3 2 4 2" xfId="43711" xr:uid="{F54F8794-43DA-4807-B704-A310FA0D4887}"/>
    <cellStyle name="Input 4 4 2 3 2 5" xfId="36156" xr:uid="{1F35153F-0936-4520-9957-5959A70EA89C}"/>
    <cellStyle name="Input 4 4 2 3 2 6" xfId="57746" xr:uid="{B320D5B4-7D75-485C-9967-28487E19F8C1}"/>
    <cellStyle name="Input 4 4 2 3 3" xfId="3617" xr:uid="{0F631982-B978-4BA1-B2FC-EE648C3ED0C1}"/>
    <cellStyle name="Input 4 4 2 3 3 2" xfId="31746" xr:uid="{6E94E37B-96C4-4325-867B-EC58BC37D218}"/>
    <cellStyle name="Input 4 4 2 3 4" xfId="34760" xr:uid="{5BFDFEC2-8113-4B76-BEA8-3471FFED92B0}"/>
    <cellStyle name="Input 4 4 2 3 5" xfId="50964" xr:uid="{577406FD-86B4-4EDF-B967-E532F1F9EA3D}"/>
    <cellStyle name="Input 4 4 2 4" xfId="1524" xr:uid="{B86C506A-46CE-495D-B3A0-DE30F1E068CD}"/>
    <cellStyle name="Input 4 4 2 4 2" xfId="5869" xr:uid="{65C8E619-C71D-4407-8E00-6F758579119C}"/>
    <cellStyle name="Input 4 4 2 4 2 2" xfId="8455" xr:uid="{16234EEE-F628-455C-BCFC-D175D4F6A5F5}"/>
    <cellStyle name="Input 4 4 2 4 2 2 2" xfId="17444" xr:uid="{E2849C52-9221-4012-B18D-5E9D9A5B9BA6}"/>
    <cellStyle name="Input 4 4 2 4 2 2 2 2" xfId="31029" xr:uid="{0123C7DE-84E4-4586-8493-A85754677DF2}"/>
    <cellStyle name="Input 4 4 2 4 2 2 3" xfId="32684" xr:uid="{E1580AB6-E5CF-40DF-A642-6CF91D0E08AA}"/>
    <cellStyle name="Input 4 4 2 4 2 3" xfId="11092" xr:uid="{06760421-75F1-495A-A0AD-76E20937EE76}"/>
    <cellStyle name="Input 4 4 2 4 2 3 2" xfId="20081" xr:uid="{26EA11C8-61C8-4A27-B50C-3E5F624A730A}"/>
    <cellStyle name="Input 4 4 2 4 2 3 2 2" xfId="43559" xr:uid="{59397513-A10A-4F03-A161-21ED34511C09}"/>
    <cellStyle name="Input 4 4 2 4 2 3 3" xfId="32218" xr:uid="{5D89AAC4-B264-4703-B93F-D47EDBAE4AD1}"/>
    <cellStyle name="Input 4 4 2 4 2 4" xfId="14858" xr:uid="{B5161313-9BFF-4240-8CAE-B9C11B4F61C6}"/>
    <cellStyle name="Input 4 4 2 4 2 4 2" xfId="23455" xr:uid="{A8400B86-0FA8-4C9B-B1AF-3BA726B34704}"/>
    <cellStyle name="Input 4 4 2 4 2 5" xfId="33027" xr:uid="{CFC30CA6-E9A7-4BA9-9F21-11857D5493EF}"/>
    <cellStyle name="Input 4 4 2 4 2 6" xfId="54538" xr:uid="{2630962A-83EC-4B93-AB93-E64BF4748586}"/>
    <cellStyle name="Input 4 4 2 4 3" xfId="3961" xr:uid="{C00C5A49-505E-4936-AACA-A2CEEA863192}"/>
    <cellStyle name="Input 4 4 2 4 3 2" xfId="34766" xr:uid="{8FC2CAB8-C048-4502-A80E-AB87BE3DA13C}"/>
    <cellStyle name="Input 4 4 2 4 4" xfId="34564" xr:uid="{5ED6D9CD-CFF1-40A2-944B-B4666878BF52}"/>
    <cellStyle name="Input 4 4 2 4 5" xfId="47731" xr:uid="{29435913-EB1A-453D-9FF7-05B7F5416B15}"/>
    <cellStyle name="Input 4 4 2 5" xfId="1915" xr:uid="{93C7F458-C630-44CA-B874-04173194062B}"/>
    <cellStyle name="Input 4 4 2 5 2" xfId="6231" xr:uid="{D1255443-8ACA-4FE8-B70D-B61F65AB66DE}"/>
    <cellStyle name="Input 4 4 2 5 2 2" xfId="8817" xr:uid="{A9D5860F-55D0-42C1-84AE-82E6BB00CD57}"/>
    <cellStyle name="Input 4 4 2 5 2 2 2" xfId="17806" xr:uid="{F7463D6D-B291-44C4-9BB6-E5AB62D8ECA7}"/>
    <cellStyle name="Input 4 4 2 5 2 2 2 2" xfId="42862" xr:uid="{F5689ED0-9481-4C3E-A7BC-8911A9706E69}"/>
    <cellStyle name="Input 4 4 2 5 2 2 3" xfId="34901" xr:uid="{1C12A375-7684-4533-B25B-F7A3FF2FDC8D}"/>
    <cellStyle name="Input 4 4 2 5 2 3" xfId="11454" xr:uid="{E6FB6E9F-DF8A-41EB-86D2-258AF59C61B7}"/>
    <cellStyle name="Input 4 4 2 5 2 3 2" xfId="20443" xr:uid="{94F0E7BB-EC56-4E11-9A1F-CD9ADCB8B75A}"/>
    <cellStyle name="Input 4 4 2 5 2 3 2 2" xfId="39820" xr:uid="{745E3035-2817-4F2E-8C07-6A7FF475AB37}"/>
    <cellStyle name="Input 4 4 2 5 2 3 3" xfId="33156" xr:uid="{8C9079A1-55DC-4291-87D6-F255BF1DFCCA}"/>
    <cellStyle name="Input 4 4 2 5 2 4" xfId="15220" xr:uid="{138067E8-EC3F-4DEC-A1F0-AFCC7E373CF9}"/>
    <cellStyle name="Input 4 4 2 5 2 4 2" xfId="28731" xr:uid="{2F7A4960-360B-4751-9C76-55897C81BBB1}"/>
    <cellStyle name="Input 4 4 2 5 2 5" xfId="33829" xr:uid="{C3E8AD8B-FE4C-4239-BB16-2E90E09F5DBB}"/>
    <cellStyle name="Input 4 4 2 5 3" xfId="4352" xr:uid="{B727F6BC-E925-4279-A033-AD2F8FB7A7F7}"/>
    <cellStyle name="Input 4 4 2 5 3 2" xfId="39096" xr:uid="{452B70DA-1C23-4331-BCF8-D89D567EAF06}"/>
    <cellStyle name="Input 4 4 2 5 4" xfId="25908" xr:uid="{ACA69260-DCED-4A9D-BD6F-8834540D3B74}"/>
    <cellStyle name="Input 4 4 2 5 5" xfId="52959" xr:uid="{252C84D0-1B3A-43CE-AEF9-25B83DC84F3F}"/>
    <cellStyle name="Input 4 4 2 6" xfId="2143" xr:uid="{3C24424C-B0CE-4D6A-9C5E-1CDF66F12A9C}"/>
    <cellStyle name="Input 4 4 2 6 2" xfId="6444" xr:uid="{503B0889-0442-4074-B84E-76B5C96395EB}"/>
    <cellStyle name="Input 4 4 2 6 2 2" xfId="9030" xr:uid="{78975221-414D-4784-8F22-81B518ED153C}"/>
    <cellStyle name="Input 4 4 2 6 2 2 2" xfId="18019" xr:uid="{7ACB8C3F-C814-4F1A-A893-0CE4FC1C7DBB}"/>
    <cellStyle name="Input 4 4 2 6 2 2 2 2" xfId="37521" xr:uid="{61A13025-DA92-481C-93D1-E9D076B19438}"/>
    <cellStyle name="Input 4 4 2 6 2 2 3" xfId="36932" xr:uid="{937E32CB-F1F0-49D8-BC1F-331EF9154B9B}"/>
    <cellStyle name="Input 4 4 2 6 2 3" xfId="11667" xr:uid="{928F5E78-DA2D-4654-9981-1DC4D343B0A6}"/>
    <cellStyle name="Input 4 4 2 6 2 3 2" xfId="20656" xr:uid="{17F1AD81-0F3A-4C1B-AB79-20129B5D27CE}"/>
    <cellStyle name="Input 4 4 2 6 2 3 2 2" xfId="32807" xr:uid="{2C5071CF-D7A8-436D-9156-BA8E22F441C0}"/>
    <cellStyle name="Input 4 4 2 6 2 3 3" xfId="37526" xr:uid="{E45B4DA6-F36A-46CB-8F95-6E95F664E8B9}"/>
    <cellStyle name="Input 4 4 2 6 2 4" xfId="15433" xr:uid="{CB8D7DA5-A8C1-4F2B-94FA-52BC478882D2}"/>
    <cellStyle name="Input 4 4 2 6 2 4 2" xfId="34941" xr:uid="{D160A5DF-5E9F-4282-A4E4-BE018A993BC3}"/>
    <cellStyle name="Input 4 4 2 6 2 5" xfId="25268" xr:uid="{F2AF7FB3-B203-4966-BFB2-E849ACA74D4C}"/>
    <cellStyle name="Input 4 4 2 6 3" xfId="4580" xr:uid="{D411E18D-DC2E-4083-A8AD-284A007DB068}"/>
    <cellStyle name="Input 4 4 2 6 3 2" xfId="37435" xr:uid="{63956C26-6342-43A1-922D-4486459F3D2A}"/>
    <cellStyle name="Input 4 4 2 6 4" xfId="29373" xr:uid="{9678237B-9BBD-46C9-BD34-6B85755C0F33}"/>
    <cellStyle name="Input 4 4 2 7" xfId="2953" xr:uid="{18001032-CAAE-4562-B827-97F7B1611992}"/>
    <cellStyle name="Input 4 4 2 7 2" xfId="7103" xr:uid="{0F14E92B-EDF8-43FF-8A07-53F18CE5B031}"/>
    <cellStyle name="Input 4 4 2 7 2 2" xfId="12229" xr:uid="{DB6653B4-9F5A-4492-AF9C-19489BA04981}"/>
    <cellStyle name="Input 4 4 2 7 2 2 2" xfId="21218" xr:uid="{96627BB0-24FC-45CE-8793-13BE15878CAA}"/>
    <cellStyle name="Input 4 4 2 7 2 2 2 2" xfId="33704" xr:uid="{3A29FE22-4F32-4883-9A29-77CB0C24A7F8}"/>
    <cellStyle name="Input 4 4 2 7 2 2 3" xfId="36623" xr:uid="{6663F6DF-6AFE-41A4-8596-108A05B2D773}"/>
    <cellStyle name="Input 4 4 2 7 2 3" xfId="13020" xr:uid="{0281A325-6BFA-4AE7-84A9-05926D566B47}"/>
    <cellStyle name="Input 4 4 2 7 2 3 2" xfId="22009" xr:uid="{42858F7B-E136-4B39-BA79-B61E71A5C6D5}"/>
    <cellStyle name="Input 4 4 2 7 2 3 2 2" xfId="39456" xr:uid="{ADA37FB8-D133-443C-ADF6-2644F104D4F0}"/>
    <cellStyle name="Input 4 4 2 7 2 3 3" xfId="42016" xr:uid="{26AFD9AF-09A4-4200-B863-F308090B1B1C}"/>
    <cellStyle name="Input 4 4 2 7 2 4" xfId="16092" xr:uid="{289C3992-B321-48C7-978B-31195EFDFEFD}"/>
    <cellStyle name="Input 4 4 2 7 2 4 2" xfId="22435" xr:uid="{4ED299D0-050D-4170-BB03-2B85CB45F318}"/>
    <cellStyle name="Input 4 4 2 7 2 5" xfId="33725" xr:uid="{FB2ED35B-FE77-49A9-A9BE-A1149A11265E}"/>
    <cellStyle name="Input 4 4 2 7 3" xfId="9666" xr:uid="{8AFBC09A-DE5B-4F06-8051-85E893AE5E43}"/>
    <cellStyle name="Input 4 4 2 7 3 2" xfId="18655" xr:uid="{A0962E53-375D-44D2-A952-60461FAAF104}"/>
    <cellStyle name="Input 4 4 2 7 3 2 2" xfId="40717" xr:uid="{951DDFD3-4EE8-4012-8630-0FD15AAFCE2B}"/>
    <cellStyle name="Input 4 4 2 7 3 3" xfId="22158" xr:uid="{79430FCB-92A1-4066-A993-4246D5C83F29}"/>
    <cellStyle name="Input 4 4 2 7 4" xfId="39291" xr:uid="{050DA11B-C610-4791-84DF-F18EB6E1CC81}"/>
    <cellStyle name="Input 4 4 2 8" xfId="4880" xr:uid="{8487E2F1-F413-4CA2-AE74-BC212A8FEDEB}"/>
    <cellStyle name="Input 4 4 2 8 2" xfId="7466" xr:uid="{87AF1DAF-514E-4B0A-BB26-85C3FDF2E424}"/>
    <cellStyle name="Input 4 4 2 8 2 2" xfId="16455" xr:uid="{FBC3977E-4113-4138-92D7-32D46818C5D6}"/>
    <cellStyle name="Input 4 4 2 8 2 2 2" xfId="42369" xr:uid="{D728D493-81F5-49F2-9555-5D3BCEBD19B8}"/>
    <cellStyle name="Input 4 4 2 8 2 3" xfId="30537" xr:uid="{C8DEB725-0191-4FE5-A27D-2249670B0C88}"/>
    <cellStyle name="Input 4 4 2 8 3" xfId="10103" xr:uid="{232E011B-9067-4559-95F3-430D48EA1678}"/>
    <cellStyle name="Input 4 4 2 8 3 2" xfId="19092" xr:uid="{71609DE5-D8A7-49C1-8D50-4FB906BF01C4}"/>
    <cellStyle name="Input 4 4 2 8 3 2 2" xfId="27745" xr:uid="{10366B45-40C1-4129-8380-8A70DDF49890}"/>
    <cellStyle name="Input 4 4 2 8 3 3" xfId="42796" xr:uid="{47449AD1-50A5-4370-8A76-848EAA61B093}"/>
    <cellStyle name="Input 4 4 2 8 4" xfId="13869" xr:uid="{6F377EEC-0B6D-4FB9-818F-4835B5AB910F}"/>
    <cellStyle name="Input 4 4 2 8 4 2" xfId="41544" xr:uid="{A98E360B-7540-43F2-8A21-4584A3F50CA2}"/>
    <cellStyle name="Input 4 4 2 8 5" xfId="30963" xr:uid="{0E80884E-C54E-4D1A-8EC8-B8AD890FCEA3}"/>
    <cellStyle name="Input 4 4 2 9" xfId="6788" xr:uid="{5D3DF506-E472-48DA-8D4A-3DA767292553}"/>
    <cellStyle name="Input 4 4 2 9 2" xfId="11987" xr:uid="{BB262811-A98B-460B-A514-EC7A660538A5}"/>
    <cellStyle name="Input 4 4 2 9 2 2" xfId="20976" xr:uid="{81772AB7-C69A-4010-BF01-7E58FD5A7467}"/>
    <cellStyle name="Input 4 4 2 9 2 2 2" xfId="29711" xr:uid="{F43494D8-889A-40C9-95DD-9DB77972949A}"/>
    <cellStyle name="Input 4 4 2 9 2 3" xfId="34626" xr:uid="{70D8177A-52F0-4F72-8114-F9DE636A548D}"/>
    <cellStyle name="Input 4 4 2 9 3" xfId="15777" xr:uid="{DC284F8E-6E15-4480-8D27-64F6F9E4E9D6}"/>
    <cellStyle name="Input 4 4 2 9 3 2" xfId="35291" xr:uid="{CBE37DA7-C98C-490C-A68E-230D345B449E}"/>
    <cellStyle name="Input 4 4 2 9 4" xfId="24523" xr:uid="{88AF07B5-9F13-449F-B638-0EB373F9E18A}"/>
    <cellStyle name="Input 4 4 3" xfId="703" xr:uid="{872EA1F1-540C-4180-A5E3-6DC4FC91259A}"/>
    <cellStyle name="Input 4 4 3 2" xfId="5079" xr:uid="{83800093-994A-466B-BB9F-238D7415BEFC}"/>
    <cellStyle name="Input 4 4 3 2 2" xfId="7665" xr:uid="{F09C1802-30CA-4678-86BC-F585BED66D3C}"/>
    <cellStyle name="Input 4 4 3 2 2 2" xfId="16654" xr:uid="{047ECF4B-5F35-4D5D-9A3D-7644C8138074}"/>
    <cellStyle name="Input 4 4 3 2 2 2 2" xfId="36800" xr:uid="{75488B34-49FC-4C13-8D5E-6BA8524DFB95}"/>
    <cellStyle name="Input 4 4 3 2 2 3" xfId="30612" xr:uid="{7B9F50D5-FACB-4B4E-8B48-FD610C0E7FE6}"/>
    <cellStyle name="Input 4 4 3 2 2 4" xfId="56801" xr:uid="{94BE3285-A682-41AB-804A-0A4A60564490}"/>
    <cellStyle name="Input 4 4 3 2 3" xfId="10302" xr:uid="{7D250B55-B834-4C6C-A158-8DB4366D667C}"/>
    <cellStyle name="Input 4 4 3 2 3 2" xfId="19291" xr:uid="{FCBF5F5A-319C-4137-A5C8-D84C0A6E6574}"/>
    <cellStyle name="Input 4 4 3 2 3 2 2" xfId="22875" xr:uid="{B3A5BCF6-CBFB-409B-85BB-69ECDB389127}"/>
    <cellStyle name="Input 4 4 3 2 3 3" xfId="40012" xr:uid="{D2044188-5D09-40F7-B112-78DC33C2251F}"/>
    <cellStyle name="Input 4 4 3 2 4" xfId="14068" xr:uid="{601C829B-D083-4D79-8802-C9528048D720}"/>
    <cellStyle name="Input 4 4 3 2 4 2" xfId="31407" xr:uid="{B1F8C077-088F-40D2-830C-9926167B4691}"/>
    <cellStyle name="Input 4 4 3 2 5" xfId="27321" xr:uid="{624688AF-D5BE-476C-B98E-831F54AD9F05}"/>
    <cellStyle name="Input 4 4 3 2 6" xfId="50019" xr:uid="{4355D850-5E6E-4E6B-8D89-49CD39B94E83}"/>
    <cellStyle name="Input 4 4 3 3" xfId="3140" xr:uid="{F4FB20C7-A418-40FB-B666-5CE96B3FCC6C}"/>
    <cellStyle name="Input 4 4 3 3 2" xfId="35413" xr:uid="{C30A9751-8430-4920-9083-45D809FE6FA6}"/>
    <cellStyle name="Input 4 4 3 3 2 2" xfId="57897" xr:uid="{25F429E4-9EC4-4352-AFA7-9761FAD3E266}"/>
    <cellStyle name="Input 4 4 3 3 3" xfId="51115" xr:uid="{D80E1044-A876-4925-86DA-D19D5326F301}"/>
    <cellStyle name="Input 4 4 3 4" xfId="34248" xr:uid="{113B70E9-1104-42D8-9410-94684078AB60}"/>
    <cellStyle name="Input 4 4 3 4 2" xfId="54928" xr:uid="{8B79BDC2-C979-4F5C-AA30-50D972738D60}"/>
    <cellStyle name="Input 4 4 3 4 3" xfId="48136" xr:uid="{EBAC9A27-6CF3-41EC-AEB9-5A6F95D50F7D}"/>
    <cellStyle name="Input 4 4 3 5" xfId="53228" xr:uid="{7720A9AB-DE95-464B-AD2C-60AF6DD59C55}"/>
    <cellStyle name="Input 4 4 3 6" xfId="46522" xr:uid="{6F136427-50A2-4583-A322-31C00E9040F0}"/>
    <cellStyle name="Input 4 4 4" xfId="1048" xr:uid="{932602CF-C496-4B2B-98D7-3B797A8EE519}"/>
    <cellStyle name="Input 4 4 4 2" xfId="5400" xr:uid="{078CE00A-79E6-4A41-A1A4-9B80251ABCA5}"/>
    <cellStyle name="Input 4 4 4 2 2" xfId="7986" xr:uid="{923D788D-1865-4F6C-AF7A-ED84C7C47FD1}"/>
    <cellStyle name="Input 4 4 4 2 2 2" xfId="16975" xr:uid="{E9227C62-2136-4A75-93FA-3B8728A32889}"/>
    <cellStyle name="Input 4 4 4 2 2 2 2" xfId="23701" xr:uid="{EA3F7BC5-5150-4601-AE5A-B13AE41D8385}"/>
    <cellStyle name="Input 4 4 4 2 2 3" xfId="29070" xr:uid="{D390F47E-AE88-40C2-AFE4-575F2E6CBEBF}"/>
    <cellStyle name="Input 4 4 4 2 3" xfId="10623" xr:uid="{DC094184-45B8-4794-B0B7-DE6E6C38462C}"/>
    <cellStyle name="Input 4 4 4 2 3 2" xfId="19612" xr:uid="{4842ADD1-811D-459B-BF18-713CD8C25404}"/>
    <cellStyle name="Input 4 4 4 2 3 2 2" xfId="39452" xr:uid="{759ECF6A-23A4-4F38-9380-5FEEB9BE9E91}"/>
    <cellStyle name="Input 4 4 4 2 3 3" xfId="41524" xr:uid="{480850A6-24B4-469D-82F5-6A565767045B}"/>
    <cellStyle name="Input 4 4 4 2 4" xfId="14389" xr:uid="{BA616228-21AF-47C0-9B12-F37D8D52700D}"/>
    <cellStyle name="Input 4 4 4 2 4 2" xfId="35970" xr:uid="{FC8F9954-55FB-4F32-B4C8-C4581F99B6B1}"/>
    <cellStyle name="Input 4 4 4 2 5" xfId="24860" xr:uid="{0DF533C2-5EC3-4AB1-973F-086C7ECC1DE4}"/>
    <cellStyle name="Input 4 4 4 2 6" xfId="55924" xr:uid="{EE44D660-13C1-4859-9217-9C56C6B095DC}"/>
    <cellStyle name="Input 4 4 4 3" xfId="3485" xr:uid="{25CF78BE-AA54-4DE8-B8E3-B774D58DBEEA}"/>
    <cellStyle name="Input 4 4 4 3 2" xfId="43946" xr:uid="{781E2FA2-1DA6-4173-9681-DDF73E609178}"/>
    <cellStyle name="Input 4 4 4 4" xfId="43508" xr:uid="{1C8103D7-C2A1-4D61-AD4F-B1B203558E2B}"/>
    <cellStyle name="Input 4 4 4 5" xfId="49142" xr:uid="{7CB5AC1C-2587-4862-B1A6-63C044D516F4}"/>
    <cellStyle name="Input 4 4 5" xfId="1392" xr:uid="{5D25CE92-472E-4004-B98D-754DBCB00B52}"/>
    <cellStyle name="Input 4 4 5 2" xfId="5737" xr:uid="{EA0F8B00-8CFC-405B-8798-C6474750C16F}"/>
    <cellStyle name="Input 4 4 5 2 2" xfId="8323" xr:uid="{59A10515-5DA7-49E9-A542-CCC77B5BBD36}"/>
    <cellStyle name="Input 4 4 5 2 2 2" xfId="17312" xr:uid="{E99D1E81-A62C-4590-BE57-0F50B1CF3B30}"/>
    <cellStyle name="Input 4 4 5 2 2 2 2" xfId="33020" xr:uid="{56832481-E269-4933-A6D1-27E75391BCAA}"/>
    <cellStyle name="Input 4 4 5 2 2 3" xfId="41017" xr:uid="{1179E71E-02F9-4CFA-88FB-FF01E47E7840}"/>
    <cellStyle name="Input 4 4 5 2 3" xfId="10960" xr:uid="{68572C4B-A1A0-44FE-882F-1E47BDB3DCC6}"/>
    <cellStyle name="Input 4 4 5 2 3 2" xfId="19949" xr:uid="{37F467E3-ED7B-4E01-86D5-11D771B8601A}"/>
    <cellStyle name="Input 4 4 5 2 3 2 2" xfId="24174" xr:uid="{41943A02-E15F-4FE0-B4CB-B987C0C6207B}"/>
    <cellStyle name="Input 4 4 5 2 3 3" xfId="32263" xr:uid="{B0D074F1-FCDF-4B21-A4AC-0E4D8625B986}"/>
    <cellStyle name="Input 4 4 5 2 4" xfId="14726" xr:uid="{455FEDD8-31FF-4CDC-AD4C-EFDDE1D4BC10}"/>
    <cellStyle name="Input 4 4 5 2 4 2" xfId="23543" xr:uid="{85D7354E-8BED-4A0A-B9EC-527994EB1871}"/>
    <cellStyle name="Input 4 4 5 2 5" xfId="28399" xr:uid="{D7A2CDF4-1F2E-4CD6-B745-9C4C0A82069F}"/>
    <cellStyle name="Input 4 4 5 2 6" xfId="57972" xr:uid="{40EF9337-AB50-4D34-A965-73799B58109A}"/>
    <cellStyle name="Input 4 4 5 3" xfId="3829" xr:uid="{2CEDEA67-BFD7-4762-8F79-80D210DFE465}"/>
    <cellStyle name="Input 4 4 5 3 2" xfId="22246" xr:uid="{5A7E43B1-D6ED-4188-A24E-659FAD5E5741}"/>
    <cellStyle name="Input 4 4 5 4" xfId="42689" xr:uid="{61201C80-E8ED-4A77-9C94-B633834EA3BE}"/>
    <cellStyle name="Input 4 4 5 5" xfId="51190" xr:uid="{1340B3D6-7B0F-4FCA-97D2-2EAE06204E6D}"/>
    <cellStyle name="Input 4 4 6" xfId="193" xr:uid="{D047B559-A9CD-497E-AEB8-9508E199E232}"/>
    <cellStyle name="Input 4 4 6 2" xfId="2620" xr:uid="{227D922A-2153-4A08-AE8C-F59510136B30}"/>
    <cellStyle name="Input 4 4 6 2 2" xfId="6861" xr:uid="{80693C12-F76B-4077-959D-1DEC6FF5B5C8}"/>
    <cellStyle name="Input 4 4 6 2 2 2" xfId="15850" xr:uid="{8D940983-E079-4A25-8D80-04F0439BBEBB}"/>
    <cellStyle name="Input 4 4 6 2 2 2 2" xfId="40613" xr:uid="{2675560C-5F7B-4714-BEC4-96C69DEC506A}"/>
    <cellStyle name="Input 4 4 6 2 2 3" xfId="35521" xr:uid="{0F85529C-9307-4748-BDE7-B8CCC7E9D2BA}"/>
    <cellStyle name="Input 4 4 6 2 3" xfId="9431" xr:uid="{36880E95-C55C-48B3-9438-14AA7D9C14C4}"/>
    <cellStyle name="Input 4 4 6 2 3 2" xfId="18420" xr:uid="{23ABC515-A37B-4EA8-98B5-B4A2C07D0C8B}"/>
    <cellStyle name="Input 4 4 6 2 3 2 2" xfId="37188" xr:uid="{8BCFA5B9-4E28-45F4-AE78-F673E20EB378}"/>
    <cellStyle name="Input 4 4 6 2 3 3" xfId="29825" xr:uid="{56B29360-EF42-456F-96A2-DAF4599FDCA5}"/>
    <cellStyle name="Input 4 4 6 2 4" xfId="13474" xr:uid="{425DF60E-83C0-4BDF-953E-634F472525A4}"/>
    <cellStyle name="Input 4 4 6 2 4 2" xfId="22618" xr:uid="{2ABFE63F-E511-45A9-8873-5A10E47494D3}"/>
    <cellStyle name="Input 4 4 6 2 5" xfId="37434" xr:uid="{664E2139-4260-438E-B4A3-E3FF1A65B61C}"/>
    <cellStyle name="Input 4 4 6 2 6" xfId="54090" xr:uid="{2A05A796-FE8A-46A0-86DB-0F46129983EE}"/>
    <cellStyle name="Input 4 4 6 3" xfId="2661" xr:uid="{19F8CFC4-3AEF-4556-9719-A1A30BF88953}"/>
    <cellStyle name="Input 4 4 6 3 2" xfId="24039" xr:uid="{BA6C99FA-31E7-4015-9645-BAFF63FE69E7}"/>
    <cellStyle name="Input 4 4 6 4" xfId="37385" xr:uid="{6842FD06-D61F-4ED1-ABB2-423F37F3819D}"/>
    <cellStyle name="Input 4 4 6 5" xfId="47413" xr:uid="{6B211747-28D1-44E5-AECF-8DBAB9C5395A}"/>
    <cellStyle name="Input 4 4 7" xfId="2011" xr:uid="{A9AC874F-1246-4B5F-A6D1-CED1FAF09CB9}"/>
    <cellStyle name="Input 4 4 7 2" xfId="6319" xr:uid="{02517626-871C-4345-81E6-CB447FD0FC64}"/>
    <cellStyle name="Input 4 4 7 2 2" xfId="8905" xr:uid="{69F4EBCD-87F6-4FEC-A4E1-5F608B5996F8}"/>
    <cellStyle name="Input 4 4 7 2 2 2" xfId="17894" xr:uid="{AEE176AB-66CD-47A8-B9F1-EACFB761FEF8}"/>
    <cellStyle name="Input 4 4 7 2 2 2 2" xfId="41185" xr:uid="{4177DB35-0A42-4164-B83C-AB92D3FBE6CD}"/>
    <cellStyle name="Input 4 4 7 2 2 3" xfId="39537" xr:uid="{A977DF8B-3ED7-48D1-A6E1-597EA5E77BC8}"/>
    <cellStyle name="Input 4 4 7 2 3" xfId="11542" xr:uid="{93834F0B-99FB-4441-A7FD-AF7E442D0448}"/>
    <cellStyle name="Input 4 4 7 2 3 2" xfId="20531" xr:uid="{BE4B51B5-8D16-43EF-90B6-2004426D51E8}"/>
    <cellStyle name="Input 4 4 7 2 3 2 2" xfId="26088" xr:uid="{37178577-A4A5-4A8F-88C5-BF342DEADC0C}"/>
    <cellStyle name="Input 4 4 7 2 3 3" xfId="32288" xr:uid="{138CA57E-20FA-4613-82C9-F906225D2D0A}"/>
    <cellStyle name="Input 4 4 7 2 4" xfId="15308" xr:uid="{9C6FA3DE-89C8-473E-AD73-BA2661176A22}"/>
    <cellStyle name="Input 4 4 7 2 4 2" xfId="27224" xr:uid="{EFE5181E-F14B-46E4-8FBF-307B085D8D20}"/>
    <cellStyle name="Input 4 4 7 2 5" xfId="33124" xr:uid="{25F023D1-604F-42F4-A018-AC68600F0312}"/>
    <cellStyle name="Input 4 4 7 3" xfId="4448" xr:uid="{9A5208FB-79E2-49B5-9784-EFDFE523B0F4}"/>
    <cellStyle name="Input 4 4 7 3 2" xfId="32092" xr:uid="{E00F37F4-B4F3-4BBB-A92F-B026A34BC10A}"/>
    <cellStyle name="Input 4 4 7 4" xfId="42933" xr:uid="{B3ED459C-2275-4D16-9CAE-D823A95958D9}"/>
    <cellStyle name="Input 4 4 7 5" xfId="52696" xr:uid="{F1B65B8E-50AD-4235-9891-8D66ED773A0F}"/>
    <cellStyle name="Input 4 4 8" xfId="2822" xr:uid="{F2F7B0D4-D085-4AEB-B3CA-F13F4F7BAEE7}"/>
    <cellStyle name="Input 4 4 8 2" xfId="6972" xr:uid="{0DF62C61-AB71-4ED0-A9F6-CD3A02CBD188}"/>
    <cellStyle name="Input 4 4 8 2 2" xfId="12101" xr:uid="{179D05B2-4ED5-4796-8243-BAF76CCA1A8D}"/>
    <cellStyle name="Input 4 4 8 2 2 2" xfId="21090" xr:uid="{24BA2A0D-9B62-4CB6-BEB4-E5F2E01F70DE}"/>
    <cellStyle name="Input 4 4 8 2 2 2 2" xfId="32778" xr:uid="{8779D0E6-8E80-424E-992C-AA9BDC64C15A}"/>
    <cellStyle name="Input 4 4 8 2 2 3" xfId="28963" xr:uid="{99942088-C298-4BBB-9B1F-F880D69D7E68}"/>
    <cellStyle name="Input 4 4 8 2 3" xfId="12920" xr:uid="{CC97E163-A62A-4E9A-87A8-00A4F7AFE172}"/>
    <cellStyle name="Input 4 4 8 2 3 2" xfId="21909" xr:uid="{2F255B3D-1DEF-4EEA-8721-AD62692F5F9D}"/>
    <cellStyle name="Input 4 4 8 2 3 2 2" xfId="39778" xr:uid="{CA1F341B-521C-45DF-BB9D-CD8EC26701E3}"/>
    <cellStyle name="Input 4 4 8 2 3 3" xfId="42123" xr:uid="{BD2F342F-D32C-4559-8C71-A8806E3B3388}"/>
    <cellStyle name="Input 4 4 8 2 4" xfId="15961" xr:uid="{D3E12486-E317-4DDA-B89E-A6F4BA3F83CE}"/>
    <cellStyle name="Input 4 4 8 2 4 2" xfId="32397" xr:uid="{8DB4935A-9A08-4CA9-A966-90BFEA247C35}"/>
    <cellStyle name="Input 4 4 8 2 5" xfId="38288" xr:uid="{61AF61B6-B104-4D2D-A6E6-4371F63CFEEF}"/>
    <cellStyle name="Input 4 4 8 3" xfId="9535" xr:uid="{1EA89E36-C90F-4D3A-92DC-B58D2BB51EC6}"/>
    <cellStyle name="Input 4 4 8 3 2" xfId="18524" xr:uid="{BA90D449-DB18-41E5-AC61-411EDA11E562}"/>
    <cellStyle name="Input 4 4 8 3 2 2" xfId="27952" xr:uid="{5ACB8685-6B25-43BE-B4EA-E0DFBD29395A}"/>
    <cellStyle name="Input 4 4 8 3 3" xfId="39705" xr:uid="{F41FB435-2A77-4E7F-BA61-5D96ECC75D3F}"/>
    <cellStyle name="Input 4 4 8 4" xfId="34971" xr:uid="{07A40595-41F5-448A-8135-9EFC8C63C11A}"/>
    <cellStyle name="Input 4 4 9" xfId="4755" xr:uid="{38F3E261-949D-4196-A6F0-A2675E0F0CEB}"/>
    <cellStyle name="Input 4 4 9 2" xfId="7341" xr:uid="{B6430295-C299-4B3D-A24F-995DB555155A}"/>
    <cellStyle name="Input 4 4 9 2 2" xfId="16330" xr:uid="{2FA311D6-7356-477D-BE51-5D44C336746D}"/>
    <cellStyle name="Input 4 4 9 2 2 2" xfId="26362" xr:uid="{D5AC58B7-E7A2-4502-BB54-F03F50418CCD}"/>
    <cellStyle name="Input 4 4 9 2 3" xfId="42826" xr:uid="{444AA9C3-3685-42AE-A904-C47920010420}"/>
    <cellStyle name="Input 4 4 9 3" xfId="9978" xr:uid="{883EB5A4-4AA0-48AA-99D6-E4DCF9BBBD88}"/>
    <cellStyle name="Input 4 4 9 3 2" xfId="18967" xr:uid="{C0D072B1-8E97-4072-A3CC-8A05C07873E7}"/>
    <cellStyle name="Input 4 4 9 3 2 2" xfId="28871" xr:uid="{E58B1C69-1D27-487B-80DA-6DD7A403D666}"/>
    <cellStyle name="Input 4 4 9 3 3" xfId="39968" xr:uid="{D19501A7-EB14-44CD-8DD7-E21DFBD79F66}"/>
    <cellStyle name="Input 4 4 9 4" xfId="13744" xr:uid="{44F1DEC4-F1CA-4CAF-B04B-C0E45060B45A}"/>
    <cellStyle name="Input 4 4 9 4 2" xfId="37492" xr:uid="{8E0D4A2B-1E63-4EF0-9317-074CA229BCE6}"/>
    <cellStyle name="Input 4 4 9 5" xfId="29786" xr:uid="{192D10FE-6474-4FE4-923C-BE1C03E6343C}"/>
    <cellStyle name="Input 4 5" xfId="224" xr:uid="{3F7F8713-8246-4DD3-A4DE-38CA97CB24DA}"/>
    <cellStyle name="Input 4 5 10" xfId="9108" xr:uid="{9851854F-550C-4669-A94D-396B2A4336E0}"/>
    <cellStyle name="Input 4 5 10 2" xfId="18097" xr:uid="{A68B1189-6037-4E4A-8B4E-9F62814E266C}"/>
    <cellStyle name="Input 4 5 10 2 2" xfId="23516" xr:uid="{656CCB4F-E318-4558-9D2B-F049E0CF9BCD}"/>
    <cellStyle name="Input 4 5 10 3" xfId="36685" xr:uid="{569D4117-7EF7-496E-A159-01F0692E7E57}"/>
    <cellStyle name="Input 4 5 11" xfId="12806" xr:uid="{790AEC00-CB47-40AE-869C-886398714F25}"/>
    <cellStyle name="Input 4 5 11 2" xfId="21795" xr:uid="{73D12883-B838-4BCA-A39B-8B465D9810C3}"/>
    <cellStyle name="Input 4 5 11 2 2" xfId="39833" xr:uid="{53CD89AD-8871-4EDE-B26E-2FA31389509D}"/>
    <cellStyle name="Input 4 5 11 3" xfId="32924" xr:uid="{2AEA5666-717C-4FF0-B0D9-D3BB0F7CEEDF}"/>
    <cellStyle name="Input 4 5 12" xfId="2230" xr:uid="{0D781796-C864-4327-8AD9-1C0C537D8942}"/>
    <cellStyle name="Input 4 5 12 2" xfId="33370" xr:uid="{2ABDA6F2-7184-44BC-B627-B7E7D4F4759E}"/>
    <cellStyle name="Input 4 5 13" xfId="13139" xr:uid="{2F5CD477-93E7-4726-84C8-1B0B26B803F1}"/>
    <cellStyle name="Input 4 5 13 2" xfId="22467" xr:uid="{F53BF14A-2E04-4622-9C05-692886422845}"/>
    <cellStyle name="Input 4 5 14" xfId="42493" xr:uid="{94E168CD-9A19-40C2-9791-2A8557C620DD}"/>
    <cellStyle name="Input 4 5 15" xfId="44376" xr:uid="{50C187FD-F100-4926-820E-1DF4B51B0376}"/>
    <cellStyle name="Input 4 5 16" xfId="45579" xr:uid="{7BFC46C7-B313-4B0F-96D2-7CD41C1DBB6A}"/>
    <cellStyle name="Input 4 5 2" xfId="573" xr:uid="{D3B500E9-341A-4F9E-835E-1FB5301A4231}"/>
    <cellStyle name="Input 4 5 2 2" xfId="4962" xr:uid="{7ABC606B-F466-4B35-90FA-CE833B5C7758}"/>
    <cellStyle name="Input 4 5 2 2 2" xfId="7548" xr:uid="{CAE4B209-6802-4119-8575-EB7C38150F4B}"/>
    <cellStyle name="Input 4 5 2 2 2 2" xfId="16537" xr:uid="{E3FE3EC5-B019-41CB-ADE5-010B00E4E849}"/>
    <cellStyle name="Input 4 5 2 2 2 2 2" xfId="27923" xr:uid="{1D92EEEE-E816-4BB8-A45E-00E13E10F6ED}"/>
    <cellStyle name="Input 4 5 2 2 2 3" xfId="22717" xr:uid="{FC01B176-64F9-4B93-B730-C3017D7CDECB}"/>
    <cellStyle name="Input 4 5 2 2 2 4" xfId="56367" xr:uid="{0AF44557-2DF8-43C4-AD4D-1A7D4B1D9C3F}"/>
    <cellStyle name="Input 4 5 2 2 3" xfId="10185" xr:uid="{9EE0D836-59CF-44FE-9D74-232380595B86}"/>
    <cellStyle name="Input 4 5 2 2 3 2" xfId="19174" xr:uid="{6B3FB0A1-28CE-43D5-9204-5C33AE346B40}"/>
    <cellStyle name="Input 4 5 2 2 3 2 2" xfId="25995" xr:uid="{3A099B8A-CD33-440B-B18A-2328A87A995A}"/>
    <cellStyle name="Input 4 5 2 2 3 3" xfId="34551" xr:uid="{A43B2502-39E3-4D6F-825C-9133A662B714}"/>
    <cellStyle name="Input 4 5 2 2 4" xfId="13951" xr:uid="{CBC204A2-67C7-48F1-8073-1E31AA7C65D6}"/>
    <cellStyle name="Input 4 5 2 2 4 2" xfId="43304" xr:uid="{9A2C93BB-6EE1-4AEA-BA2B-1B21746EE9A3}"/>
    <cellStyle name="Input 4 5 2 2 5" xfId="32989" xr:uid="{492F98EB-4DFC-49FE-8ED9-BEC6288291B3}"/>
    <cellStyle name="Input 4 5 2 2 6" xfId="49585" xr:uid="{59C6DE7C-3FCB-4F58-A758-8E22D3924D26}"/>
    <cellStyle name="Input 4 5 2 3" xfId="3010" xr:uid="{5F9A1661-71C0-4355-9C41-55ED5A3D2676}"/>
    <cellStyle name="Input 4 5 2 3 2" xfId="39669" xr:uid="{38CA2DF8-5650-46DF-89C8-7FA815D00572}"/>
    <cellStyle name="Input 4 5 2 3 2 2" xfId="58048" xr:uid="{2ACAB478-0341-4304-BCF1-A6114F305162}"/>
    <cellStyle name="Input 4 5 2 3 3" xfId="51266" xr:uid="{A1A68E97-6EFF-4197-A94A-AD4137517B8E}"/>
    <cellStyle name="Input 4 5 2 4" xfId="41905" xr:uid="{648F9A3B-5E91-4A07-A2E1-B7142CA1FB7B}"/>
    <cellStyle name="Input 4 5 2 4 2" xfId="54509" xr:uid="{6C6290EE-1898-428B-8C6D-5502DFCE3F6E}"/>
    <cellStyle name="Input 4 5 2 4 3" xfId="47702" xr:uid="{79B4692F-410D-4415-A58E-9023A8E212B3}"/>
    <cellStyle name="Input 4 5 2 5" xfId="52942" xr:uid="{DB474D3E-29A6-48E9-882A-9E31FAE9978B}"/>
    <cellStyle name="Input 4 5 2 6" xfId="46091" xr:uid="{9BEE7F91-7AEB-4908-B3F8-1DCC3AB02610}"/>
    <cellStyle name="Input 4 5 3" xfId="918" xr:uid="{0CEE45DA-7D8D-49E8-B379-4F1E34C8D9CF}"/>
    <cellStyle name="Input 4 5 3 2" xfId="5283" xr:uid="{56582761-5EA7-4091-8049-AE9563A7DFFC}"/>
    <cellStyle name="Input 4 5 3 2 2" xfId="7869" xr:uid="{70C598C9-093B-4F5B-9DF3-AC8FA6D8D7D0}"/>
    <cellStyle name="Input 4 5 3 2 2 2" xfId="16858" xr:uid="{45698BE2-28C6-4F3B-B2A4-E7A43DB34B9A}"/>
    <cellStyle name="Input 4 5 3 2 2 2 2" xfId="32837" xr:uid="{9EA93B3E-7EC4-49EA-BE44-2DCC0623DC2E}"/>
    <cellStyle name="Input 4 5 3 2 2 3" xfId="31616" xr:uid="{64F83826-28F6-4C21-B41D-EA7AA785899F}"/>
    <cellStyle name="Input 4 5 3 2 2 4" xfId="56772" xr:uid="{5366CAC8-E9CB-40E6-9E36-3A3EB0B5CDCD}"/>
    <cellStyle name="Input 4 5 3 2 3" xfId="10506" xr:uid="{A2F99C7F-AD5B-4D9D-A2D6-5877B8DE8B57}"/>
    <cellStyle name="Input 4 5 3 2 3 2" xfId="19495" xr:uid="{B3DAE5C1-F88F-4687-B362-8B77FCCE45EA}"/>
    <cellStyle name="Input 4 5 3 2 3 2 2" xfId="35989" xr:uid="{047A8316-9ADA-41BC-AC2A-813A7AA777E6}"/>
    <cellStyle name="Input 4 5 3 2 3 3" xfId="43906" xr:uid="{46CEE9A3-1F00-4883-AED3-BDD2DEB19BD5}"/>
    <cellStyle name="Input 4 5 3 2 4" xfId="14272" xr:uid="{C9746002-8838-40C6-9ACD-44611F42BCB7}"/>
    <cellStyle name="Input 4 5 3 2 4 2" xfId="34888" xr:uid="{1C2257C6-7017-4A7F-97AA-2D2D52E5AD28}"/>
    <cellStyle name="Input 4 5 3 2 5" xfId="34093" xr:uid="{7DF8E6D0-02ED-48F5-8705-43AF73162740}"/>
    <cellStyle name="Input 4 5 3 2 6" xfId="49990" xr:uid="{1115DF11-0490-4EDE-95C1-4AE2B030A6D1}"/>
    <cellStyle name="Input 4 5 3 3" xfId="3355" xr:uid="{74A5AB89-3AF2-4A8B-A368-4F0D350FC4AE}"/>
    <cellStyle name="Input 4 5 3 3 2" xfId="35937" xr:uid="{B07FEFC9-27BA-4E68-934E-137773166884}"/>
    <cellStyle name="Input 4 5 3 3 2 2" xfId="58520" xr:uid="{EA5A8447-3C6B-4716-A121-FBD8B3C56637}"/>
    <cellStyle name="Input 4 5 3 3 3" xfId="51739" xr:uid="{3D9E4DC3-D889-41CC-97D1-A708A11D2EF2}"/>
    <cellStyle name="Input 4 5 3 4" xfId="36464" xr:uid="{4A6ADACA-D919-4190-96AB-6EA72311ECB5}"/>
    <cellStyle name="Input 4 5 3 4 2" xfId="54899" xr:uid="{872CEB85-9E17-44E2-B862-C1008AA836BB}"/>
    <cellStyle name="Input 4 5 3 4 3" xfId="48107" xr:uid="{22B0AA51-2136-4323-B878-1AEDAFA6882B}"/>
    <cellStyle name="Input 4 5 3 5" xfId="53199" xr:uid="{52B5C04B-0BA6-4895-8826-9B40A1081784}"/>
    <cellStyle name="Input 4 5 3 6" xfId="46493" xr:uid="{3A280994-C5AB-458F-B105-27694E1502B7}"/>
    <cellStyle name="Input 4 5 4" xfId="1262" xr:uid="{A588C375-594B-4D32-A283-225A0E9EF0F0}"/>
    <cellStyle name="Input 4 5 4 2" xfId="5607" xr:uid="{14F7FCB4-D3D3-4283-B6A3-74365F181CF3}"/>
    <cellStyle name="Input 4 5 4 2 2" xfId="8193" xr:uid="{0175B2D7-2A7F-460E-BB32-6F33D2E1EB0F}"/>
    <cellStyle name="Input 4 5 4 2 2 2" xfId="17182" xr:uid="{103E17A5-1B50-483B-A365-209F32A37529}"/>
    <cellStyle name="Input 4 5 4 2 2 2 2" xfId="25426" xr:uid="{CC557FE2-E2B2-4143-A4B7-E1FCF436A21B}"/>
    <cellStyle name="Input 4 5 4 2 2 3" xfId="41600" xr:uid="{85FDDA80-BF1D-412A-8181-F7BFEBDA67E4}"/>
    <cellStyle name="Input 4 5 4 2 3" xfId="10830" xr:uid="{44DEE3A5-CBBC-4DE0-93A3-B52281C6C261}"/>
    <cellStyle name="Input 4 5 4 2 3 2" xfId="19819" xr:uid="{2A2F4F6B-DF33-4D35-9E84-6AACBEF52896}"/>
    <cellStyle name="Input 4 5 4 2 3 2 2" xfId="29644" xr:uid="{7E5764AF-6AE5-40C1-A43D-7B22A5366E3B}"/>
    <cellStyle name="Input 4 5 4 2 3 3" xfId="22622" xr:uid="{F28ADD91-2AFC-4FC6-99A3-0688C3A21260}"/>
    <cellStyle name="Input 4 5 4 2 4" xfId="14596" xr:uid="{1B7AD153-8145-4384-9764-4EDEBCD105C4}"/>
    <cellStyle name="Input 4 5 4 2 4 2" xfId="28048" xr:uid="{280D5D22-2418-402C-B437-8C2CBE726842}"/>
    <cellStyle name="Input 4 5 4 2 5" xfId="24063" xr:uid="{8954C1DD-FDDF-478A-9C5E-BF2578C9B814}"/>
    <cellStyle name="Input 4 5 4 2 6" xfId="55895" xr:uid="{346D31BD-8D0C-41B9-9DA6-852D2D0310EC}"/>
    <cellStyle name="Input 4 5 4 3" xfId="3699" xr:uid="{503F3C7E-5DEE-41E4-B913-6D1945C1BB7E}"/>
    <cellStyle name="Input 4 5 4 3 2" xfId="31334" xr:uid="{F1541412-DDE2-4B2D-8895-1E5F29211A26}"/>
    <cellStyle name="Input 4 5 4 4" xfId="34832" xr:uid="{DD94F0B1-B326-453E-9B26-0453ADB8DAE1}"/>
    <cellStyle name="Input 4 5 4 5" xfId="49113" xr:uid="{D93C30D9-886A-4B8B-A75A-97728EED2E26}"/>
    <cellStyle name="Input 4 5 5" xfId="1831" xr:uid="{4E705493-5CF1-49DC-B924-1B642E99A234}"/>
    <cellStyle name="Input 4 5 5 2" xfId="6148" xr:uid="{B07D1ECC-C28D-4939-827E-AC51AD561FF6}"/>
    <cellStyle name="Input 4 5 5 2 2" xfId="8734" xr:uid="{D1C2CA0E-5C1C-4280-8FA3-9479CFA85599}"/>
    <cellStyle name="Input 4 5 5 2 2 2" xfId="17723" xr:uid="{99C307B7-54BA-42C8-B8CE-0973361906C4}"/>
    <cellStyle name="Input 4 5 5 2 2 2 2" xfId="42145" xr:uid="{249B8A74-5E05-482B-81FB-9FC4F48B24FC}"/>
    <cellStyle name="Input 4 5 5 2 2 3" xfId="30119" xr:uid="{BB13EE4A-AF4F-4B5D-9820-03AE3699710A}"/>
    <cellStyle name="Input 4 5 5 2 3" xfId="11371" xr:uid="{08207B81-820A-4753-A3F9-16340BFF9FBE}"/>
    <cellStyle name="Input 4 5 5 2 3 2" xfId="20360" xr:uid="{20625B44-D863-4EB1-AA42-4F1C3C828CC6}"/>
    <cellStyle name="Input 4 5 5 2 3 2 2" xfId="27398" xr:uid="{3B298AA5-BE96-4D50-BABD-207E2E956D54}"/>
    <cellStyle name="Input 4 5 5 2 3 3" xfId="40380" xr:uid="{71FD8684-B4C7-4E5C-BD8A-B4BE4D5B1108}"/>
    <cellStyle name="Input 4 5 5 2 4" xfId="15137" xr:uid="{284C42B9-FC21-476F-A027-F42CED4E85E3}"/>
    <cellStyle name="Input 4 5 5 2 4 2" xfId="22785" xr:uid="{577857EB-460C-4804-98CE-7DC085FF896F}"/>
    <cellStyle name="Input 4 5 5 2 5" xfId="30853" xr:uid="{B00FB0A2-4E27-4E77-91AD-24131D494D4A}"/>
    <cellStyle name="Input 4 5 5 2 6" xfId="58565" xr:uid="{B03C5F44-36F2-4256-B3F0-B1069CEDBB20}"/>
    <cellStyle name="Input 4 5 5 3" xfId="4268" xr:uid="{A756C6CD-FE8B-4CFB-942B-0D29893C5167}"/>
    <cellStyle name="Input 4 5 5 3 2" xfId="31703" xr:uid="{88F1F78D-C37D-44D8-BC12-F14B29D4CF45}"/>
    <cellStyle name="Input 4 5 5 4" xfId="43983" xr:uid="{D6542828-32BE-4E28-ACFB-E1489E5C5A90}"/>
    <cellStyle name="Input 4 5 5 5" xfId="51784" xr:uid="{ABCC509B-4672-495B-9C3B-65AB2A8EB664}"/>
    <cellStyle name="Input 4 5 6" xfId="1726" xr:uid="{D538E5D4-436D-45DE-BEAE-9953B836B880}"/>
    <cellStyle name="Input 4 5 6 2" xfId="6052" xr:uid="{C09E9754-6FEA-4E84-B8FD-52780A178094}"/>
    <cellStyle name="Input 4 5 6 2 2" xfId="8638" xr:uid="{6C4CA651-2068-45A4-9B67-06D3C1D27082}"/>
    <cellStyle name="Input 4 5 6 2 2 2" xfId="17627" xr:uid="{ABE01542-3AD1-4610-B074-711AABB34A2F}"/>
    <cellStyle name="Input 4 5 6 2 2 2 2" xfId="43939" xr:uid="{F8533B33-B2BC-40A7-96F0-C84687D92D15}"/>
    <cellStyle name="Input 4 5 6 2 2 3" xfId="23111" xr:uid="{8ADD31AF-6EC4-4ACB-9B1E-6CB5531C830F}"/>
    <cellStyle name="Input 4 5 6 2 3" xfId="11275" xr:uid="{DE25865E-B9B7-446C-BE0B-AC1435B7761C}"/>
    <cellStyle name="Input 4 5 6 2 3 2" xfId="20264" xr:uid="{5A0161B8-A051-4A17-9B3F-025F33FEA58B}"/>
    <cellStyle name="Input 4 5 6 2 3 2 2" xfId="22169" xr:uid="{4C32C028-4377-4479-8DC0-8C0284157771}"/>
    <cellStyle name="Input 4 5 6 2 3 3" xfId="39924" xr:uid="{222F406B-B07A-410A-A787-B27539B57667}"/>
    <cellStyle name="Input 4 5 6 2 4" xfId="15041" xr:uid="{906A11B9-83CF-4781-A96A-42F6EDC7844A}"/>
    <cellStyle name="Input 4 5 6 2 4 2" xfId="34108" xr:uid="{6CA0D9E0-05FB-4E8A-9B94-7B748AEF4E1C}"/>
    <cellStyle name="Input 4 5 6 2 5" xfId="43022" xr:uid="{9D9A93D6-AD79-4478-93D1-E9C507261926}"/>
    <cellStyle name="Input 4 5 6 2 6" xfId="54061" xr:uid="{543CF823-F3C3-4714-9756-CBC29F505EF7}"/>
    <cellStyle name="Input 4 5 6 3" xfId="4163" xr:uid="{68949119-52F3-4AFF-A553-25C1FD714FC7}"/>
    <cellStyle name="Input 4 5 6 3 2" xfId="39734" xr:uid="{74FBE5E5-02C8-4E61-80E8-C831DEF52CB5}"/>
    <cellStyle name="Input 4 5 6 4" xfId="34842" xr:uid="{077A44A1-4244-45CB-8739-F4F87BF90DED}"/>
    <cellStyle name="Input 4 5 6 5" xfId="47388" xr:uid="{FAB668BB-C4F0-450E-A380-A0D50E35A998}"/>
    <cellStyle name="Input 4 5 7" xfId="2692" xr:uid="{C0EF9076-11DE-4BBB-9EFA-3DBD0E76910F}"/>
    <cellStyle name="Input 4 5 7 2" xfId="6882" xr:uid="{90F49447-2441-463E-A481-BAF604871E4E}"/>
    <cellStyle name="Input 4 5 7 2 2" xfId="12023" xr:uid="{3E2A712C-765C-4BC3-AE78-F0D9019303E2}"/>
    <cellStyle name="Input 4 5 7 2 2 2" xfId="21012" xr:uid="{CB0BFDE8-E3BA-42B7-A5E3-1119B452B033}"/>
    <cellStyle name="Input 4 5 7 2 2 2 2" xfId="30570" xr:uid="{A43A87D1-63C9-4DA6-B0FF-7CF05256F6A1}"/>
    <cellStyle name="Input 4 5 7 2 2 3" xfId="34671" xr:uid="{B4E6D8D5-9B19-489A-9C24-2C25AA3A4242}"/>
    <cellStyle name="Input 4 5 7 2 3" xfId="12847" xr:uid="{AA466E8E-4862-4A5B-BAE5-A2E60A3036D3}"/>
    <cellStyle name="Input 4 5 7 2 3 2" xfId="21836" xr:uid="{0075EC16-A2A5-4D68-8E43-C4112D97EC16}"/>
    <cellStyle name="Input 4 5 7 2 3 2 2" xfId="24969" xr:uid="{5467130E-2935-42C4-A15A-4FA7A93BF973}"/>
    <cellStyle name="Input 4 5 7 2 3 3" xfId="25532" xr:uid="{A7B43B64-6F5A-4B65-9CB7-1F60D66BB452}"/>
    <cellStyle name="Input 4 5 7 2 4" xfId="15871" xr:uid="{56C48C26-1AC8-4B92-A30A-862D47EBA976}"/>
    <cellStyle name="Input 4 5 7 2 4 2" xfId="25652" xr:uid="{82504665-701B-4A92-85B8-439932C90B8C}"/>
    <cellStyle name="Input 4 5 7 2 5" xfId="24193" xr:uid="{1725E919-3AB9-4068-9CA1-A2633880C499}"/>
    <cellStyle name="Input 4 5 7 3" xfId="9453" xr:uid="{3F90F489-920E-4D9C-91BF-C07EB8E53E3C}"/>
    <cellStyle name="Input 4 5 7 3 2" xfId="18442" xr:uid="{BB4C63CA-55EC-4006-ADFF-67FF021C88F3}"/>
    <cellStyle name="Input 4 5 7 3 2 2" xfId="34762" xr:uid="{331B636B-B2FA-446C-BEA5-3E5BD062865B}"/>
    <cellStyle name="Input 4 5 7 3 3" xfId="28944" xr:uid="{0F54BB8F-1AA7-4F8E-B4EC-4617546EBF01}"/>
    <cellStyle name="Input 4 5 7 4" xfId="23544" xr:uid="{2DB8DCF1-7F0B-4E42-9E4F-9DDAB13CC7F3}"/>
    <cellStyle name="Input 4 5 7 5" xfId="52679" xr:uid="{1FE41623-5524-4BED-8247-001220E800CF}"/>
    <cellStyle name="Input 4 5 8" xfId="4638" xr:uid="{42D3FBBA-8033-479F-A452-F6ACAC6A0E48}"/>
    <cellStyle name="Input 4 5 8 2" xfId="7224" xr:uid="{BE002CA1-1946-4E61-9FFB-46D05EC057A7}"/>
    <cellStyle name="Input 4 5 8 2 2" xfId="16213" xr:uid="{604D2E69-F4E9-40AC-9744-8B75C09245B5}"/>
    <cellStyle name="Input 4 5 8 2 2 2" xfId="35714" xr:uid="{4286A405-8175-423D-A0DD-4FDD20966AEF}"/>
    <cellStyle name="Input 4 5 8 2 3" xfId="28943" xr:uid="{3B56CD78-DED3-4BC9-BC77-F8CF18DF0314}"/>
    <cellStyle name="Input 4 5 8 3" xfId="9861" xr:uid="{974E9056-65C9-4175-8830-DBB4316D3538}"/>
    <cellStyle name="Input 4 5 8 3 2" xfId="18850" xr:uid="{C3B85C7C-DBB5-44AC-A672-EE23D16A552F}"/>
    <cellStyle name="Input 4 5 8 3 2 2" xfId="39304" xr:uid="{416A3C4B-A376-42AA-8A14-59A59D010F38}"/>
    <cellStyle name="Input 4 5 8 3 3" xfId="35664" xr:uid="{88C05763-2CCE-46EF-A2C8-26ABB72B1F61}"/>
    <cellStyle name="Input 4 5 8 4" xfId="13627" xr:uid="{C26115FD-303A-4893-90C0-CD17490CDFB3}"/>
    <cellStyle name="Input 4 5 8 4 2" xfId="28970" xr:uid="{4555C0DD-7737-44A4-82BD-D42E59429364}"/>
    <cellStyle name="Input 4 5 8 5" xfId="38096" xr:uid="{950010F6-D23C-4155-ACC5-A763AD92E622}"/>
    <cellStyle name="Input 4 5 9" xfId="6526" xr:uid="{FFB3FF77-4A83-466B-9524-ADFEFE85A70D}"/>
    <cellStyle name="Input 4 5 9 2" xfId="11745" xr:uid="{08409328-11A6-4203-90EF-6AFFA475C145}"/>
    <cellStyle name="Input 4 5 9 2 2" xfId="20734" xr:uid="{FC315FD8-C3A3-4840-8A3A-510ECB1BC3E9}"/>
    <cellStyle name="Input 4 5 9 2 2 2" xfId="32021" xr:uid="{6262143A-C984-4AAC-9242-BD5E062E4FE9}"/>
    <cellStyle name="Input 4 5 9 2 3" xfId="43787" xr:uid="{D73BBFFC-C4E1-4560-84E0-3430E6D7337E}"/>
    <cellStyle name="Input 4 5 9 3" xfId="15515" xr:uid="{7AB67DED-A590-4848-88C6-B86C3028FC23}"/>
    <cellStyle name="Input 4 5 9 3 2" xfId="30639" xr:uid="{D753BA81-7953-4F03-B533-2C9E8E70C77A}"/>
    <cellStyle name="Input 4 5 9 4" xfId="31659" xr:uid="{CFFBEB76-6F70-46B8-8280-269A0678A614}"/>
    <cellStyle name="Input 4 6" xfId="362" xr:uid="{280E3A25-C6A2-49A5-9529-FA9EADBB8CA6}"/>
    <cellStyle name="Input 4 6 10" xfId="9233" xr:uid="{10336420-AD43-4800-A9AA-38AABE69A429}"/>
    <cellStyle name="Input 4 6 10 2" xfId="18222" xr:uid="{F0B271D2-4370-481F-A5A1-55BAD1359933}"/>
    <cellStyle name="Input 4 6 10 2 2" xfId="32454" xr:uid="{75F02821-EB88-44F9-BD9E-4862CE2B4503}"/>
    <cellStyle name="Input 4 6 10 3" xfId="23079" xr:uid="{6AAE4DA1-0CAD-40E3-949C-1DD652247B50}"/>
    <cellStyle name="Input 4 6 11" xfId="12245" xr:uid="{726DFF19-E97B-451C-85C1-7B86A9905426}"/>
    <cellStyle name="Input 4 6 11 2" xfId="21234" xr:uid="{F62B51FF-8B2A-4496-84E7-46E410993BCA}"/>
    <cellStyle name="Input 4 6 11 2 2" xfId="29151" xr:uid="{13327DBE-78FB-493D-81BB-696BBAACC9BA}"/>
    <cellStyle name="Input 4 6 11 3" xfId="35955" xr:uid="{D38CF5A6-4B3D-4C39-B818-F4DAECDA18CC}"/>
    <cellStyle name="Input 4 6 12" xfId="2368" xr:uid="{ACA628D8-2384-4A5A-A2E8-F540472C0C3F}"/>
    <cellStyle name="Input 4 6 12 2" xfId="40656" xr:uid="{5AFAF060-46A0-4768-B94A-3AE7E5373606}"/>
    <cellStyle name="Input 4 6 13" xfId="13277" xr:uid="{4DBAFD2C-C196-4565-AC0F-603F781C89A1}"/>
    <cellStyle name="Input 4 6 13 2" xfId="39737" xr:uid="{112008B4-193E-4D7A-B0AF-128A20624271}"/>
    <cellStyle name="Input 4 6 14" xfId="26103" xr:uid="{486B3789-983B-4188-AD04-7B82732B4BBA}"/>
    <cellStyle name="Input 4 6 15" xfId="44375" xr:uid="{8D7DC1FD-9423-430B-AFAE-4B1EE486391E}"/>
    <cellStyle name="Input 4 6 16" xfId="45671" xr:uid="{645680EF-B067-4C3F-90AC-9FC35F851BA5}"/>
    <cellStyle name="Input 4 6 2" xfId="711" xr:uid="{233B358F-F568-439E-87A2-12495F5C382C}"/>
    <cellStyle name="Input 4 6 2 2" xfId="5087" xr:uid="{E55BF8A6-48BF-4713-BD04-94721037BEE0}"/>
    <cellStyle name="Input 4 6 2 2 2" xfId="7673" xr:uid="{9705CD38-D32F-4A4A-B7A7-5A5DF1A36294}"/>
    <cellStyle name="Input 4 6 2 2 2 2" xfId="16662" xr:uid="{4B7D0124-9490-4A1A-844D-3EFFC94F9A1E}"/>
    <cellStyle name="Input 4 6 2 2 2 2 2" xfId="41440" xr:uid="{173964DD-9A4D-4074-A487-EA1FBA4ACB09}"/>
    <cellStyle name="Input 4 6 2 2 2 3" xfId="24467" xr:uid="{0FFD4A59-9316-47EB-82D7-24BE073BE7FD}"/>
    <cellStyle name="Input 4 6 2 2 2 4" xfId="56459" xr:uid="{F1AEB7FD-602A-4241-AFAD-0FE99F2D39E8}"/>
    <cellStyle name="Input 4 6 2 2 3" xfId="10310" xr:uid="{E8F56E6A-2C66-40FE-911B-B17DEE266BAA}"/>
    <cellStyle name="Input 4 6 2 2 3 2" xfId="19299" xr:uid="{C9F1FCC2-43F4-4FA5-A100-3A82927F2687}"/>
    <cellStyle name="Input 4 6 2 2 3 2 2" xfId="33904" xr:uid="{6C37A03A-A7DC-4447-B1AD-68DDCC9E40C8}"/>
    <cellStyle name="Input 4 6 2 2 3 3" xfId="26641" xr:uid="{50AD5422-E5CB-4705-AB74-8451DA50DBDE}"/>
    <cellStyle name="Input 4 6 2 2 4" xfId="14076" xr:uid="{64ABC1D1-274A-4FC6-9463-6C91224B98D5}"/>
    <cellStyle name="Input 4 6 2 2 4 2" xfId="23549" xr:uid="{6E40BEC6-BA6D-4E6F-BAE1-DE006AC80E0D}"/>
    <cellStyle name="Input 4 6 2 2 5" xfId="29236" xr:uid="{3D1961FA-C26F-4F02-8C70-25C4459336DB}"/>
    <cellStyle name="Input 4 6 2 2 6" xfId="49677" xr:uid="{02D66100-B034-4323-8D40-320F250B48DC}"/>
    <cellStyle name="Input 4 6 2 3" xfId="3148" xr:uid="{779EBB9D-63F3-4CE6-893E-2E428B09FFC3}"/>
    <cellStyle name="Input 4 6 2 3 2" xfId="25988" xr:uid="{BE45D70D-231C-4086-8621-0E5D03FF9B9E}"/>
    <cellStyle name="Input 4 6 2 3 2 2" xfId="57969" xr:uid="{C1A85AF0-2D18-43BD-B75E-775EEFA2F9BB}"/>
    <cellStyle name="Input 4 6 2 3 3" xfId="51187" xr:uid="{F26A821D-2353-4707-95E0-D3363C42FB99}"/>
    <cellStyle name="Input 4 6 2 4" xfId="22256" xr:uid="{90757D49-BD97-49DD-A644-CC649E8FC881}"/>
    <cellStyle name="Input 4 6 2 4 2" xfId="54598" xr:uid="{61687A42-DFD5-47F1-86B2-DB8F9693F79D}"/>
    <cellStyle name="Input 4 6 2 4 3" xfId="47794" xr:uid="{4919ACAC-B23C-4834-9A5F-5C9F225D342A}"/>
    <cellStyle name="Input 4 6 2 5" xfId="52993" xr:uid="{885A7E4C-F32E-447E-BF80-F287A2349BBB}"/>
    <cellStyle name="Input 4 6 2 6" xfId="46180" xr:uid="{A098D02C-F378-4C0B-A0BC-DFE1F072C68A}"/>
    <cellStyle name="Input 4 6 3" xfId="1056" xr:uid="{01C6FA4E-B568-4CA1-B249-BA4A1AD45077}"/>
    <cellStyle name="Input 4 6 3 2" xfId="5408" xr:uid="{7BED03E3-83C1-412F-A8CF-D4FCFBF2FCFB}"/>
    <cellStyle name="Input 4 6 3 2 2" xfId="7994" xr:uid="{8B21F2D4-4F69-4A3D-B99F-3100C635B5D6}"/>
    <cellStyle name="Input 4 6 3 2 2 2" xfId="16983" xr:uid="{DEC3FE93-A92B-43A6-AAE4-AE6C2E07EC1F}"/>
    <cellStyle name="Input 4 6 3 2 2 2 2" xfId="43341" xr:uid="{8923931D-5DCC-40A6-B4DF-A6BCF2B2341F}"/>
    <cellStyle name="Input 4 6 3 2 2 3" xfId="40926" xr:uid="{0024E52F-CB7C-472A-A9C0-48350C203EB3}"/>
    <cellStyle name="Input 4 6 3 2 2 4" xfId="56861" xr:uid="{E6ADEB70-3F40-437E-A412-69568B0E42B8}"/>
    <cellStyle name="Input 4 6 3 2 3" xfId="10631" xr:uid="{55CBA3E2-2876-4FD1-8742-9DEB32A33842}"/>
    <cellStyle name="Input 4 6 3 2 3 2" xfId="19620" xr:uid="{93EB118D-38A9-4278-9147-D2CB88C201EE}"/>
    <cellStyle name="Input 4 6 3 2 3 2 2" xfId="23045" xr:uid="{F4324364-D16C-4EB9-B200-EFB83B6100DB}"/>
    <cellStyle name="Input 4 6 3 2 3 3" xfId="31050" xr:uid="{B2DB3EAE-A64C-4E6B-98EE-34B53A77C52D}"/>
    <cellStyle name="Input 4 6 3 2 4" xfId="14397" xr:uid="{C5CA9A92-E9B2-4FD9-BDEA-AE1C877C3EE1}"/>
    <cellStyle name="Input 4 6 3 2 4 2" xfId="33489" xr:uid="{241F47E7-3BA2-4397-BAFF-E661D97E25AB}"/>
    <cellStyle name="Input 4 6 3 2 5" xfId="30316" xr:uid="{9D1F36C1-AD59-4EA5-A667-EF2EFB988092}"/>
    <cellStyle name="Input 4 6 3 2 6" xfId="50079" xr:uid="{45439625-33B5-4914-86D9-72A64365FF54}"/>
    <cellStyle name="Input 4 6 3 3" xfId="3493" xr:uid="{22888CA2-364F-42AC-B7E6-56EEABCAD1D7}"/>
    <cellStyle name="Input 4 6 3 3 2" xfId="33207" xr:uid="{549B8FB5-909F-4226-AC16-E1D0E6947F35}"/>
    <cellStyle name="Input 4 6 3 3 2 2" xfId="58425" xr:uid="{C24070ED-5B2A-41DC-9812-41CEF62F6AD9}"/>
    <cellStyle name="Input 4 6 3 3 3" xfId="51644" xr:uid="{C4B0A915-9D3F-41D8-9A20-7CE3D1996B74}"/>
    <cellStyle name="Input 4 6 3 4" xfId="36656" xr:uid="{5DFA02BD-2C37-47E7-9EA4-5BC8F53E715E}"/>
    <cellStyle name="Input 4 6 3 4 2" xfId="54988" xr:uid="{0E812652-B0E2-4662-BD47-C698CF336702}"/>
    <cellStyle name="Input 4 6 3 4 3" xfId="48196" xr:uid="{206C8B36-CA11-48DA-A469-3AF850A29319}"/>
    <cellStyle name="Input 4 6 3 5" xfId="53288" xr:uid="{B53A6CF3-624D-4A5E-BA58-C852EEABCC82}"/>
    <cellStyle name="Input 4 6 3 6" xfId="46582" xr:uid="{D9A2A37B-D71C-40AB-A200-0A7A12E47B36}"/>
    <cellStyle name="Input 4 6 4" xfId="1400" xr:uid="{0904C801-B8D2-4439-B3DD-ADCE4ED43351}"/>
    <cellStyle name="Input 4 6 4 2" xfId="5745" xr:uid="{7FCE82D4-D729-42E8-B9B9-B023170BF6F4}"/>
    <cellStyle name="Input 4 6 4 2 2" xfId="8331" xr:uid="{CFC5F419-EEE5-4DBD-BB6B-7E01897D435D}"/>
    <cellStyle name="Input 4 6 4 2 2 2" xfId="17320" xr:uid="{F4201045-CB5B-418B-8CA4-D7BB048714CB}"/>
    <cellStyle name="Input 4 6 4 2 2 2 2" xfId="39696" xr:uid="{D1187343-C7CB-4642-BC03-301AEA4B97D0}"/>
    <cellStyle name="Input 4 6 4 2 2 3" xfId="24714" xr:uid="{8C2A827D-838F-4E32-A604-C38279419B16}"/>
    <cellStyle name="Input 4 6 4 2 3" xfId="10968" xr:uid="{03FC3CD1-C4A6-4FCA-9896-925827FF9E64}"/>
    <cellStyle name="Input 4 6 4 2 3 2" xfId="19957" xr:uid="{3EACC623-2193-4F13-B561-10EACDED7129}"/>
    <cellStyle name="Input 4 6 4 2 3 2 2" xfId="44007" xr:uid="{C2A3F626-D75F-4D20-B99A-C58ADAABFD0A}"/>
    <cellStyle name="Input 4 6 4 2 3 3" xfId="36491" xr:uid="{3DD3EF13-926D-40D7-91DD-066E8A6D30F5}"/>
    <cellStyle name="Input 4 6 4 2 4" xfId="14734" xr:uid="{8010A9B9-9FC1-4558-A7A4-25DAE9F1FA60}"/>
    <cellStyle name="Input 4 6 4 2 4 2" xfId="43184" xr:uid="{0ABE54B8-4693-4E75-8D90-771D596C5249}"/>
    <cellStyle name="Input 4 6 4 2 5" xfId="34311" xr:uid="{1F3C96F0-433D-413D-AB46-9284B56B1637}"/>
    <cellStyle name="Input 4 6 4 2 6" xfId="55987" xr:uid="{C585D58D-6550-4FF2-AAB1-323795CD5F3C}"/>
    <cellStyle name="Input 4 6 4 3" xfId="3837" xr:uid="{37E799D6-F927-4145-90CF-6CBEF97DA0A5}"/>
    <cellStyle name="Input 4 6 4 3 2" xfId="25650" xr:uid="{11D5C8FA-0AF5-4891-954F-4A43310DA538}"/>
    <cellStyle name="Input 4 6 4 4" xfId="28801" xr:uid="{3A518B6F-1EFF-40AB-A34E-0F297D20B21F}"/>
    <cellStyle name="Input 4 6 4 5" xfId="49205" xr:uid="{C019C1DE-CF9C-4AC6-8BC2-E521B4E0833D}"/>
    <cellStyle name="Input 4 6 5" xfId="1655" xr:uid="{D76FCFB0-4B9A-40AD-9705-5615CBCCFF3B}"/>
    <cellStyle name="Input 4 6 5 2" xfId="5985" xr:uid="{4DF758B4-B2B8-480D-B3F9-17A0F13583BA}"/>
    <cellStyle name="Input 4 6 5 2 2" xfId="8571" xr:uid="{145D91A8-93C2-4F66-A3A1-B83DF3A4DA77}"/>
    <cellStyle name="Input 4 6 5 2 2 2" xfId="17560" xr:uid="{ED226CC5-4906-40E2-9A1A-E1BEAA71427E}"/>
    <cellStyle name="Input 4 6 5 2 2 2 2" xfId="35089" xr:uid="{36556704-D51D-4078-BF8A-C4EE73462789}"/>
    <cellStyle name="Input 4 6 5 2 2 3" xfId="43003" xr:uid="{F6513759-B158-45E2-A435-FF29560244BE}"/>
    <cellStyle name="Input 4 6 5 2 3" xfId="11208" xr:uid="{4C7A7DFB-1EDB-4960-963A-7730C7DDF843}"/>
    <cellStyle name="Input 4 6 5 2 3 2" xfId="20197" xr:uid="{2834555E-70AA-4D79-9988-1BD8F66AC99F}"/>
    <cellStyle name="Input 4 6 5 2 3 2 2" xfId="31675" xr:uid="{81B9E8A6-46D3-4060-8AFB-760F2A6EF1F1}"/>
    <cellStyle name="Input 4 6 5 2 3 3" xfId="40486" xr:uid="{3DF1CC7A-BD89-4339-96B7-49D300A62697}"/>
    <cellStyle name="Input 4 6 5 2 4" xfId="14974" xr:uid="{C656B9AE-2F2A-41EF-A19E-928314623736}"/>
    <cellStyle name="Input 4 6 5 2 4 2" xfId="36094" xr:uid="{AAB3E5D7-5B0B-498A-9D8E-A51B5C8CCE20}"/>
    <cellStyle name="Input 4 6 5 2 5" xfId="37511" xr:uid="{180EFBC5-69D3-4E42-B924-2FB7296A4F47}"/>
    <cellStyle name="Input 4 6 5 2 6" xfId="58066" xr:uid="{7131FA72-579A-4093-AEB5-20F9AE515A46}"/>
    <cellStyle name="Input 4 6 5 3" xfId="4092" xr:uid="{8D3CF7C4-C4BF-48C0-A0E7-B623A450FECE}"/>
    <cellStyle name="Input 4 6 5 3 2" xfId="40032" xr:uid="{A9F58788-DC35-418A-8F27-F247CE515BB0}"/>
    <cellStyle name="Input 4 6 5 4" xfId="30299" xr:uid="{1F601991-3FF0-418D-87F2-87EE7EDB0311}"/>
    <cellStyle name="Input 4 6 5 5" xfId="51284" xr:uid="{34D00C84-4CC9-4DB2-94AE-13D40544DAC3}"/>
    <cellStyle name="Input 4 6 6" xfId="2019" xr:uid="{D071E88C-919E-4634-9571-9A7DA978EB4F}"/>
    <cellStyle name="Input 4 6 6 2" xfId="6327" xr:uid="{DB48FD67-18CD-4A77-ACAF-10FE4AB3D949}"/>
    <cellStyle name="Input 4 6 6 2 2" xfId="8913" xr:uid="{EF91989E-F9CB-4570-AE65-7C0E4C5C2FB9}"/>
    <cellStyle name="Input 4 6 6 2 2 2" xfId="17902" xr:uid="{F4FA95F2-2818-4868-B21C-D6EA91535E8E}"/>
    <cellStyle name="Input 4 6 6 2 2 2 2" xfId="25038" xr:uid="{1C12EFC7-D2FA-43F0-9F70-90516FC44083}"/>
    <cellStyle name="Input 4 6 6 2 2 3" xfId="22136" xr:uid="{D0886200-000E-4557-84C7-F90E0842E969}"/>
    <cellStyle name="Input 4 6 6 2 3" xfId="11550" xr:uid="{B669808A-59FA-4CEB-AE58-730F67E7464A}"/>
    <cellStyle name="Input 4 6 6 2 3 2" xfId="20539" xr:uid="{84205D5A-78C0-4B09-8EF2-7AD4819A638F}"/>
    <cellStyle name="Input 4 6 6 2 3 2 2" xfId="37395" xr:uid="{97703110-9A57-4971-8DC3-4DD023998A40}"/>
    <cellStyle name="Input 4 6 6 2 3 3" xfId="36674" xr:uid="{0A390451-AD04-49F5-B27D-C33BC2DD321F}"/>
    <cellStyle name="Input 4 6 6 2 4" xfId="15316" xr:uid="{635C80F0-E827-4EA2-BB1C-99ACA2CF7A27}"/>
    <cellStyle name="Input 4 6 6 2 4 2" xfId="29164" xr:uid="{264E08BF-AC28-44C9-8395-0EF71407E4AB}"/>
    <cellStyle name="Input 4 6 6 2 5" xfId="38963" xr:uid="{3D0A5384-BA7F-4D7F-9C8B-491AF442A1E7}"/>
    <cellStyle name="Input 4 6 6 2 6" xfId="54150" xr:uid="{4A4BE6D9-D441-4EC9-AFD7-91AE44C69C47}"/>
    <cellStyle name="Input 4 6 6 3" xfId="4456" xr:uid="{A387B866-DB2E-4D2E-9493-056921BBB740}"/>
    <cellStyle name="Input 4 6 6 3 2" xfId="38765" xr:uid="{0558F6DA-5A4A-43E5-9D92-4ADBED5ADE1E}"/>
    <cellStyle name="Input 4 6 6 4" xfId="35995" xr:uid="{98DBC868-3E17-4F63-AE1F-D33BCB80DD14}"/>
    <cellStyle name="Input 4 6 6 5" xfId="47438" xr:uid="{7640AC1A-C11A-47C0-805E-E94254C56508}"/>
    <cellStyle name="Input 4 6 7" xfId="2830" xr:uid="{1BD8B00B-2928-486E-BF3A-B4EB87A2B060}"/>
    <cellStyle name="Input 4 6 7 2" xfId="6980" xr:uid="{FD91061A-D9BB-4ED7-828D-224F5C3E7E26}"/>
    <cellStyle name="Input 4 6 7 2 2" xfId="12109" xr:uid="{81562D8A-2855-4C0C-9453-AF93720A5BEF}"/>
    <cellStyle name="Input 4 6 7 2 2 2" xfId="21098" xr:uid="{E9BB010F-898E-4075-9E2D-DD35FBDF085E}"/>
    <cellStyle name="Input 4 6 7 2 2 2 2" xfId="39454" xr:uid="{B188D7D1-79F3-4D3B-85F9-3AE7292D8F75}"/>
    <cellStyle name="Input 4 6 7 2 2 3" xfId="40819" xr:uid="{5D132624-367A-478E-9560-9196E784D046}"/>
    <cellStyle name="Input 4 6 7 2 3" xfId="12927" xr:uid="{3C49D9AA-E563-4309-A267-DBF21C4E4B7A}"/>
    <cellStyle name="Input 4 6 7 2 3 2" xfId="21916" xr:uid="{14400A2E-A9D2-4217-AAE0-2FA0FB53536A}"/>
    <cellStyle name="Input 4 6 7 2 3 2 2" xfId="42512" xr:uid="{E3AFB3E7-9A8A-402E-9074-8239F386E02D}"/>
    <cellStyle name="Input 4 6 7 2 3 3" xfId="39389" xr:uid="{4D5D39A0-214F-4322-BEDF-EC7B912334E8}"/>
    <cellStyle name="Input 4 6 7 2 4" xfId="15969" xr:uid="{B4B80B6C-0D5F-405E-B046-3B472AC0C736}"/>
    <cellStyle name="Input 4 6 7 2 4 2" xfId="39072" xr:uid="{40A3A40F-0677-4175-AC84-F0966981FEB2}"/>
    <cellStyle name="Input 4 6 7 2 5" xfId="28151" xr:uid="{F22C0F2A-17FE-412E-8DF3-8E39E37608E1}"/>
    <cellStyle name="Input 4 6 7 3" xfId="9543" xr:uid="{16ED3CB9-586E-4326-88FD-FA908D1F2B03}"/>
    <cellStyle name="Input 4 6 7 3 2" xfId="18532" xr:uid="{AE70B314-9D4C-4A2E-8885-227070FFB373}"/>
    <cellStyle name="Input 4 6 7 3 2 2" xfId="32657" xr:uid="{9CAD1910-D8E6-423B-9D04-4477C74A9BE7}"/>
    <cellStyle name="Input 4 6 7 3 3" xfId="23275" xr:uid="{2A80357F-5FE9-43D7-ADE7-9CF1BF288360}"/>
    <cellStyle name="Input 4 6 7 4" xfId="25700" xr:uid="{04FC6799-0EDA-45D4-9E2D-975C619F1B49}"/>
    <cellStyle name="Input 4 6 7 5" xfId="52730" xr:uid="{1F7E356F-E59F-463B-819B-454A97F32055}"/>
    <cellStyle name="Input 4 6 8" xfId="4763" xr:uid="{2A37DF4B-393C-4A4C-9092-9BB161942B1C}"/>
    <cellStyle name="Input 4 6 8 2" xfId="7349" xr:uid="{872407AB-A40A-45BE-9773-78C4CE10B92F}"/>
    <cellStyle name="Input 4 6 8 2 2" xfId="16338" xr:uid="{144278C6-0B65-4453-8F7B-29D87DE56BCF}"/>
    <cellStyle name="Input 4 6 8 2 2 2" xfId="30855" xr:uid="{98A7A547-E318-4396-AEAF-14EBAD13032E}"/>
    <cellStyle name="Input 4 6 8 2 3" xfId="35883" xr:uid="{67D13FD9-A9A8-4347-82F8-A4EDE108B9B3}"/>
    <cellStyle name="Input 4 6 8 3" xfId="9986" xr:uid="{300C38EE-CCE0-4450-86CF-C7CD9E045F2E}"/>
    <cellStyle name="Input 4 6 8 3 2" xfId="18975" xr:uid="{1B66AE02-A8E6-409D-AED2-C4A78E208175}"/>
    <cellStyle name="Input 4 6 8 3 2 2" xfId="40727" xr:uid="{514CC7DC-FB62-428A-A3DD-E8BA82928092}"/>
    <cellStyle name="Input 4 6 8 3 3" xfId="26644" xr:uid="{5DC5BCFF-E2C8-4350-B312-058F6ECC2C4C}"/>
    <cellStyle name="Input 4 6 8 4" xfId="13752" xr:uid="{B45EB3AB-E344-4603-8488-A9E8E862273A}"/>
    <cellStyle name="Input 4 6 8 4 2" xfId="33306" xr:uid="{469636BC-81C4-43EC-98E5-C21EBD377BB8}"/>
    <cellStyle name="Input 4 6 8 5" xfId="34817" xr:uid="{9F463E09-7161-43F9-BE9F-81EA33E61B7C}"/>
    <cellStyle name="Input 4 6 9" xfId="6664" xr:uid="{01F77E76-8A15-499A-9BC8-8D442CF1E851}"/>
    <cellStyle name="Input 4 6 9 2" xfId="11870" xr:uid="{7AE26E95-0B54-46D3-92E1-7974AC5D67CA}"/>
    <cellStyle name="Input 4 6 9 2 2" xfId="20859" xr:uid="{DA90E7AA-4697-4170-9323-0BF56A432EF3}"/>
    <cellStyle name="Input 4 6 9 2 2 2" xfId="25437" xr:uid="{C88F65F4-4D63-4FA2-9EE4-A2ABDDA975B5}"/>
    <cellStyle name="Input 4 6 9 2 3" xfId="22130" xr:uid="{AFDF63DA-2E65-4650-843B-2B7E02C888F7}"/>
    <cellStyle name="Input 4 6 9 3" xfId="15653" xr:uid="{23B7B552-CC37-4A26-BC09-7D6CD289D76F}"/>
    <cellStyle name="Input 4 6 9 3 2" xfId="28266" xr:uid="{8BE3B21D-EC56-4C9A-BCAC-BEF4E31BD793}"/>
    <cellStyle name="Input 4 6 9 4" xfId="35258" xr:uid="{82FCEFAE-05F7-4182-8F19-A14D6ECA7FA0}"/>
    <cellStyle name="Input 4 7" xfId="495" xr:uid="{0EB155D7-FEE8-4285-80FE-4F990C588C5A}"/>
    <cellStyle name="Input 4 7 10" xfId="44473" xr:uid="{481B6C39-1B04-421D-98FD-7F0AC9DCB5BA}"/>
    <cellStyle name="Input 4 7 11" xfId="45707" xr:uid="{60BBE671-020D-4B30-ACA1-42939E50EC2E}"/>
    <cellStyle name="Input 4 7 2" xfId="844" xr:uid="{1DF4B739-B5D2-45DD-8185-8D1787AB3265}"/>
    <cellStyle name="Input 4 7 2 2" xfId="5213" xr:uid="{580AC574-EBE4-4905-9CEB-B9AA2F70FC7E}"/>
    <cellStyle name="Input 4 7 2 2 2" xfId="7799" xr:uid="{AE310B2D-F87A-49C4-865B-26ECA85AFC80}"/>
    <cellStyle name="Input 4 7 2 2 2 2" xfId="16788" xr:uid="{98E1BB7D-3287-449E-A672-148EDE41C291}"/>
    <cellStyle name="Input 4 7 2 2 2 2 2" xfId="42841" xr:uid="{2938601B-AA5A-47AB-8670-02C0BA6D841E}"/>
    <cellStyle name="Input 4 7 2 2 2 3" xfId="31193" xr:uid="{FD94E587-F13A-4D11-B1F4-766D954F3DF1}"/>
    <cellStyle name="Input 4 7 2 2 2 4" xfId="56495" xr:uid="{BA7A648D-2896-4C43-A956-2292CF82EAAE}"/>
    <cellStyle name="Input 4 7 2 2 3" xfId="10436" xr:uid="{F45838E0-3ED9-46D2-B78C-91B018CFFE4E}"/>
    <cellStyle name="Input 4 7 2 2 3 2" xfId="19425" xr:uid="{9A487591-F3F5-4825-80BB-98400465B43E}"/>
    <cellStyle name="Input 4 7 2 2 3 2 2" xfId="24713" xr:uid="{8F5F7A27-84B1-4D95-8C25-91C3ED0E8613}"/>
    <cellStyle name="Input 4 7 2 2 3 3" xfId="26671" xr:uid="{AB902B55-B67C-4F64-9D93-E55222AD2B35}"/>
    <cellStyle name="Input 4 7 2 2 4" xfId="14202" xr:uid="{9124C067-935B-4422-B142-5778D4B25981}"/>
    <cellStyle name="Input 4 7 2 2 4 2" xfId="31015" xr:uid="{6D9ADF61-7E9A-4AEC-BF9E-8C630BE7AA33}"/>
    <cellStyle name="Input 4 7 2 2 5" xfId="27898" xr:uid="{64A080D3-A07F-43EE-9906-1A419E061C4A}"/>
    <cellStyle name="Input 4 7 2 2 6" xfId="49713" xr:uid="{AE793A5C-98A0-48E3-B4FC-93A4D1469B7C}"/>
    <cellStyle name="Input 4 7 2 3" xfId="3281" xr:uid="{BB11535B-0ED0-4EF9-B580-89AB6BB83ADF}"/>
    <cellStyle name="Input 4 7 2 3 2" xfId="42152" xr:uid="{CC7390A2-50AE-4514-BE54-54594BEE6EDE}"/>
    <cellStyle name="Input 4 7 2 3 2 2" xfId="58468" xr:uid="{F5B8AEDD-0C3C-42CF-ABAA-EC6CBDFD9374}"/>
    <cellStyle name="Input 4 7 2 3 3" xfId="51687" xr:uid="{B6BD5753-A927-4E3D-A4D2-C4B810AA9696}"/>
    <cellStyle name="Input 4 7 2 4" xfId="22497" xr:uid="{1E76F0E6-6EB3-487C-B6FE-8D21569B27F9}"/>
    <cellStyle name="Input 4 7 2 4 2" xfId="54634" xr:uid="{9C17B793-1651-4992-9940-35B03A998ACC}"/>
    <cellStyle name="Input 4 7 2 4 3" xfId="47830" xr:uid="{082017AF-1C05-49B0-9B2F-86DED686E139}"/>
    <cellStyle name="Input 4 7 2 5" xfId="53014" xr:uid="{FBE14052-0052-47C5-B5AF-888A373A5F9E}"/>
    <cellStyle name="Input 4 7 2 6" xfId="46216" xr:uid="{0ABF89CE-BD13-4503-B2E6-E76D1C8B83CC}"/>
    <cellStyle name="Input 4 7 3" xfId="1189" xr:uid="{97240700-3174-4A15-80D4-3E887F4AA17F}"/>
    <cellStyle name="Input 4 7 3 2" xfId="5534" xr:uid="{A0A24F3A-0D5E-4662-B95C-58B42B4ABCC7}"/>
    <cellStyle name="Input 4 7 3 2 2" xfId="8120" xr:uid="{F0C17AB6-D5C0-4125-A469-82683D6F6B63}"/>
    <cellStyle name="Input 4 7 3 2 2 2" xfId="17109" xr:uid="{7C421A02-F8C8-410F-8B28-29545CBBAA2E}"/>
    <cellStyle name="Input 4 7 3 2 2 2 2" xfId="31561" xr:uid="{765280A2-7AA4-47C2-9D5D-292DE5AC6037}"/>
    <cellStyle name="Input 4 7 3 2 2 3" xfId="25686" xr:uid="{813F1E7E-9E53-49B5-9306-F11062CC72EE}"/>
    <cellStyle name="Input 4 7 3 2 2 4" xfId="56897" xr:uid="{4CBB7921-A6FD-4C1A-A776-D5644FFB9F12}"/>
    <cellStyle name="Input 4 7 3 2 3" xfId="10757" xr:uid="{2120A6DF-265F-40C0-B082-1C0BE2D824BA}"/>
    <cellStyle name="Input 4 7 3 2 3 2" xfId="19746" xr:uid="{7657D6AF-ADAC-4A68-A03D-D2A90F4A208D}"/>
    <cellStyle name="Input 4 7 3 2 3 2 2" xfId="32726" xr:uid="{8366CFDD-BC9F-43DE-91EA-8D193B40BFD8}"/>
    <cellStyle name="Input 4 7 3 2 3 3" xfId="31108" xr:uid="{6859F2CB-718D-4471-BD80-8AF8D410D836}"/>
    <cellStyle name="Input 4 7 3 2 4" xfId="14523" xr:uid="{CB8360F6-7949-4EAE-99F8-69DFB94DFEC3}"/>
    <cellStyle name="Input 4 7 3 2 4 2" xfId="41532" xr:uid="{5190B7F1-370A-4429-9101-00DA14D2E8ED}"/>
    <cellStyle name="Input 4 7 3 2 5" xfId="25803" xr:uid="{0C1CB730-17F8-4E00-ABB8-EA916BE07E56}"/>
    <cellStyle name="Input 4 7 3 2 6" xfId="50115" xr:uid="{0446BEF3-9931-4601-81C7-93EA7DF2A2F7}"/>
    <cellStyle name="Input 4 7 3 3" xfId="3626" xr:uid="{C2F2BCFA-DC8E-4EDF-963A-994470F4ADB8}"/>
    <cellStyle name="Input 4 7 3 3 2" xfId="26288" xr:uid="{949A8245-F3DC-488C-AB72-A328F2EB03EB}"/>
    <cellStyle name="Input 4 7 3 3 2 2" xfId="57967" xr:uid="{63D1FC8E-6101-455D-910B-512A548B2285}"/>
    <cellStyle name="Input 4 7 3 3 3" xfId="51185" xr:uid="{735D073F-FC82-40F5-94EA-9D69E188D82D}"/>
    <cellStyle name="Input 4 7 3 4" xfId="34056" xr:uid="{780B9B52-8408-4089-8078-09FBAC67B535}"/>
    <cellStyle name="Input 4 7 3 4 2" xfId="55024" xr:uid="{177CE3BE-6760-46D7-86A2-42634D1E7A3D}"/>
    <cellStyle name="Input 4 7 3 4 3" xfId="48232" xr:uid="{236AE949-7F3C-4A20-8179-5A3860C4A917}"/>
    <cellStyle name="Input 4 7 3 5" xfId="53324" xr:uid="{9D3D13CB-A9B1-48D0-9ADA-0C53B4A66C7A}"/>
    <cellStyle name="Input 4 7 3 6" xfId="46618" xr:uid="{EDD145AB-DA3A-4C84-B2C4-6A0E4E8FE89A}"/>
    <cellStyle name="Input 4 7 4" xfId="1533" xr:uid="{ED0AC12E-0C92-4B45-9805-6F87DBAE232D}"/>
    <cellStyle name="Input 4 7 4 2" xfId="5878" xr:uid="{6A97A9BF-FC4C-4729-91FB-62BAA2AF1FED}"/>
    <cellStyle name="Input 4 7 4 2 2" xfId="8464" xr:uid="{E795A8CA-3E98-471A-AD5D-EFCE68BBB89F}"/>
    <cellStyle name="Input 4 7 4 2 2 2" xfId="17453" xr:uid="{C6BCF2CF-AEC7-46DC-B473-D5360C53B267}"/>
    <cellStyle name="Input 4 7 4 2 2 2 2" xfId="24984" xr:uid="{0873DB4B-A5A1-4532-8162-140D77B46E1A}"/>
    <cellStyle name="Input 4 7 4 2 2 3" xfId="31554" xr:uid="{E99A4333-82B0-4564-A20F-6E8851E16AD7}"/>
    <cellStyle name="Input 4 7 4 2 3" xfId="11101" xr:uid="{8BF23086-F070-4FD3-B008-BEFF2502DE36}"/>
    <cellStyle name="Input 4 7 4 2 3 2" xfId="20090" xr:uid="{29D25B1B-D9B8-4B49-88FD-4BFE5C7BE581}"/>
    <cellStyle name="Input 4 7 4 2 3 2 2" xfId="35641" xr:uid="{CD00C0D7-440E-4B26-A9EC-B6C33059EA3C}"/>
    <cellStyle name="Input 4 7 4 2 3 3" xfId="31087" xr:uid="{45AFCCA5-27E6-4DA7-A0EC-FFAADD6387B0}"/>
    <cellStyle name="Input 4 7 4 2 4" xfId="14867" xr:uid="{D963D1C3-5E93-4A01-B539-D7904E51A5AB}"/>
    <cellStyle name="Input 4 7 4 2 4 2" xfId="30043" xr:uid="{BC3EB328-4318-46E5-9CE3-778BDC905C55}"/>
    <cellStyle name="Input 4 7 4 2 5" xfId="31897" xr:uid="{73D12F1B-EB7C-4964-AEB0-AFC2406FB1A5}"/>
    <cellStyle name="Input 4 7 4 2 6" xfId="56023" xr:uid="{C79B36BC-222A-4A3B-8449-85FD1E5E4B63}"/>
    <cellStyle name="Input 4 7 4 3" xfId="3970" xr:uid="{4605B058-5592-46EB-A847-3C9C9BECCE4E}"/>
    <cellStyle name="Input 4 7 4 3 2" xfId="33521" xr:uid="{79B71DD4-BF83-48E7-874F-B6ACCEA80443}"/>
    <cellStyle name="Input 4 7 4 4" xfId="33226" xr:uid="{9AC4239F-E646-46B8-A7B6-508D51C43C69}"/>
    <cellStyle name="Input 4 7 4 5" xfId="49241" xr:uid="{908ACB57-976E-4102-B4D2-459E1EFC68B7}"/>
    <cellStyle name="Input 4 7 5" xfId="1845" xr:uid="{29CB7E07-90CC-4EB7-B68B-43903261F8CF}"/>
    <cellStyle name="Input 4 7 5 2" xfId="6161" xr:uid="{0530D76C-E479-4B7A-B7EE-D1B583DBBF12}"/>
    <cellStyle name="Input 4 7 5 2 2" xfId="8747" xr:uid="{17ACC343-0189-447F-897C-494C7422889D}"/>
    <cellStyle name="Input 4 7 5 2 2 2" xfId="17736" xr:uid="{9C57F7DC-957F-4FA9-ADC1-671869F48BB4}"/>
    <cellStyle name="Input 4 7 5 2 2 2 2" xfId="36368" xr:uid="{F625BC4C-DD9D-4FFA-A892-F1E2C8B9C45C}"/>
    <cellStyle name="Input 4 7 5 2 2 3" xfId="42195" xr:uid="{677DA11F-4855-4481-8614-080F87C0F141}"/>
    <cellStyle name="Input 4 7 5 2 3" xfId="11384" xr:uid="{04B45003-16EA-455D-84B1-B53E7FC70B46}"/>
    <cellStyle name="Input 4 7 5 2 3 2" xfId="20373" xr:uid="{FB6893E1-66E2-472B-9B6E-8B21D546ED31}"/>
    <cellStyle name="Input 4 7 5 2 3 2 2" xfId="30397" xr:uid="{7BC7C3D7-0D1D-4292-83F2-79285B4DA1E7}"/>
    <cellStyle name="Input 4 7 5 2 3 3" xfId="39851" xr:uid="{BF7475A9-6D07-4F35-9B1C-358BB1BE44A2}"/>
    <cellStyle name="Input 4 7 5 2 4" xfId="15150" xr:uid="{6AF72F03-A467-4CCF-A600-BC7BF0C5906A}"/>
    <cellStyle name="Input 4 7 5 2 4 2" xfId="40980" xr:uid="{1A72C120-BEBF-4971-B753-A33B9ED5A460}"/>
    <cellStyle name="Input 4 7 5 2 5" xfId="24385" xr:uid="{0EACEFAE-C229-45CA-811E-E508A593DC43}"/>
    <cellStyle name="Input 4 7 5 2 6" xfId="57761" xr:uid="{AD886DC9-2BAD-4246-A016-C17A3FA3CD3F}"/>
    <cellStyle name="Input 4 7 5 3" xfId="4282" xr:uid="{7BF159CA-ED2F-4256-8CDD-BF1A06EBD6A9}"/>
    <cellStyle name="Input 4 7 5 3 2" xfId="26104" xr:uid="{20CAF70C-602C-452A-90B6-74344ABA13D5}"/>
    <cellStyle name="Input 4 7 5 4" xfId="24352" xr:uid="{638AB0AE-3423-45F6-AE2C-2B425998EB11}"/>
    <cellStyle name="Input 4 7 5 5" xfId="50979" xr:uid="{4D6E0710-F49C-4591-A008-7F5A3C72377D}"/>
    <cellStyle name="Input 4 7 6" xfId="2152" xr:uid="{0796EAB4-A9BF-4824-9A5B-8352AEB1751A}"/>
    <cellStyle name="Input 4 7 6 2" xfId="6453" xr:uid="{73A0B18D-69F2-4F47-878F-1730C2A941CB}"/>
    <cellStyle name="Input 4 7 6 2 2" xfId="9039" xr:uid="{B4D5C0A5-018F-4D4E-AEB2-ABCEDC145B66}"/>
    <cellStyle name="Input 4 7 6 2 2 2" xfId="18028" xr:uid="{F7030E09-B3D1-4C0C-A1D1-865144B47143}"/>
    <cellStyle name="Input 4 7 6 2 2 2 2" xfId="29747" xr:uid="{6177DFC0-CA44-4AA4-9842-A600F1F01307}"/>
    <cellStyle name="Input 4 7 6 2 2 3" xfId="29053" xr:uid="{4D2A4EE6-A7F2-46B8-9E9A-91CE5A4E0C95}"/>
    <cellStyle name="Input 4 7 6 2 3" xfId="11676" xr:uid="{CF94325B-AE85-4413-83C4-29CCF75A2F35}"/>
    <cellStyle name="Input 4 7 6 2 3 2" xfId="20665" xr:uid="{15A2D98C-D21C-4640-95A1-BF4CA5D83D28}"/>
    <cellStyle name="Input 4 7 6 2 3 2 2" xfId="31677" xr:uid="{E93BF78A-016E-4102-9169-578B1C9E8BC4}"/>
    <cellStyle name="Input 4 7 6 2 3 3" xfId="40313" xr:uid="{9BE42AA4-D96A-4B32-B859-DF25543C7931}"/>
    <cellStyle name="Input 4 7 6 2 4" xfId="15442" xr:uid="{562EC779-63BF-4F0D-BAFC-4CDB69BB8342}"/>
    <cellStyle name="Input 4 7 6 2 4 2" xfId="33667" xr:uid="{5F290448-BF95-4584-95AF-3EDFC75C537D}"/>
    <cellStyle name="Input 4 7 6 2 5" xfId="41765" xr:uid="{A9B95B0C-E0F9-49A3-B703-FEEC2C32B01F}"/>
    <cellStyle name="Input 4 7 6 2 6" xfId="54186" xr:uid="{46C5F9E0-C5BD-4F70-95C8-7E4F81280FB5}"/>
    <cellStyle name="Input 4 7 6 3" xfId="4589" xr:uid="{D6336BB4-B384-4F1E-8BDA-D54CC4C4F3BD}"/>
    <cellStyle name="Input 4 7 6 3 2" xfId="30694" xr:uid="{AA6C49E3-97DF-4318-9096-294291BF7455}"/>
    <cellStyle name="Input 4 7 6 4" xfId="28376" xr:uid="{B5D8AF93-0E1C-4FE3-8ABC-DAB83A6E43F2}"/>
    <cellStyle name="Input 4 7 6 5" xfId="47449" xr:uid="{A4E18861-AA6C-4C80-B429-C8DD83BF7A18}"/>
    <cellStyle name="Input 4 7 7" xfId="4889" xr:uid="{8265EA00-F8E8-4A04-8EF8-6C28B2BB90F2}"/>
    <cellStyle name="Input 4 7 7 2" xfId="7475" xr:uid="{D198FE0E-0B4A-4548-8391-37DFB9AF0CEE}"/>
    <cellStyle name="Input 4 7 7 2 2" xfId="16464" xr:uid="{36165FE4-AB74-47CC-83D9-56C39E80615E}"/>
    <cellStyle name="Input 4 7 7 2 2 2" xfId="41238" xr:uid="{2BE3561A-F9B6-4D2F-A152-852D8C204F27}"/>
    <cellStyle name="Input 4 7 7 2 3" xfId="29490" xr:uid="{66710B51-0629-4771-A108-59191F10FEA7}"/>
    <cellStyle name="Input 4 7 7 3" xfId="10112" xr:uid="{096DAD9D-0406-4FBC-9505-A36B19DB504F}"/>
    <cellStyle name="Input 4 7 7 3 2" xfId="19101" xr:uid="{442C760D-9F01-4864-86F0-F039230DB162}"/>
    <cellStyle name="Input 4 7 7 3 2 2" xfId="34454" xr:uid="{F278E64E-4D55-4AB0-8D29-86A1813D8D94}"/>
    <cellStyle name="Input 4 7 7 3 3" xfId="26667" xr:uid="{BE5EAA19-C510-44FD-AA91-0F1A9E48B8D8}"/>
    <cellStyle name="Input 4 7 7 4" xfId="13878" xr:uid="{39B33C51-C37E-443E-8697-E0341A528FDD}"/>
    <cellStyle name="Input 4 7 7 4 2" xfId="23221" xr:uid="{E99745FB-D3F7-448E-A282-2E734A08E929}"/>
    <cellStyle name="Input 4 7 7 5" xfId="38045" xr:uid="{1CA49D06-247C-45EB-A860-AD1058663418}"/>
    <cellStyle name="Input 4 7 7 6" xfId="52751" xr:uid="{1BF756A1-A0A4-43C8-B238-E9083BF37F27}"/>
    <cellStyle name="Input 4 7 8" xfId="2501" xr:uid="{C857F262-C0EE-485F-A7A1-3D9B802DF062}"/>
    <cellStyle name="Input 4 7 8 2" xfId="41737" xr:uid="{B5020054-805C-4452-9EB0-624D0B8A6BDC}"/>
    <cellStyle name="Input 4 7 9" xfId="36442" xr:uid="{62542988-E6AA-418B-A618-3DB8A5A470D0}"/>
    <cellStyle name="Input 4 8" xfId="207" xr:uid="{9E13F9AA-C621-42D4-B682-DA7B0E330B6C}"/>
    <cellStyle name="Input 4 8 2" xfId="2564" xr:uid="{5D4D9D76-B245-4F38-8DCC-B792EE9070C1}"/>
    <cellStyle name="Input 4 8 2 2" xfId="6805" xr:uid="{E44E58EE-5300-4EF2-8F95-F92E036FD06F}"/>
    <cellStyle name="Input 4 8 2 2 2" xfId="15794" xr:uid="{6D6326CD-85DE-43E4-A21B-0A3E2FE4665F}"/>
    <cellStyle name="Input 4 8 2 2 2 2" xfId="27521" xr:uid="{C002A410-CFD3-4723-8F93-718C56459CF7}"/>
    <cellStyle name="Input 4 8 2 2 2 3" xfId="56542" xr:uid="{4F2BF967-11EB-44EF-A553-F5702F93AC4D}"/>
    <cellStyle name="Input 4 8 2 2 3" xfId="22723" xr:uid="{C1465171-467D-4694-BBED-B1B7353E58EB}"/>
    <cellStyle name="Input 4 8 2 2 4" xfId="49760" xr:uid="{44E3058C-7E94-4911-AD67-AE749B21FCA7}"/>
    <cellStyle name="Input 4 8 2 3" xfId="9375" xr:uid="{49607922-119F-4A96-9825-502634055259}"/>
    <cellStyle name="Input 4 8 2 3 2" xfId="18364" xr:uid="{80930291-1239-4BBB-8EE6-CA3DD2AD479D}"/>
    <cellStyle name="Input 4 8 2 3 2 2" xfId="30973" xr:uid="{EB5711D3-3F4D-4331-8224-8DC0FBA4BBBF}"/>
    <cellStyle name="Input 4 8 2 3 2 3" xfId="58042" xr:uid="{81FB9E89-9574-4F5F-9998-BB0093CE0737}"/>
    <cellStyle name="Input 4 8 2 3 3" xfId="41147" xr:uid="{E4240C5C-4CF6-4111-8E00-DE44A7609C1A}"/>
    <cellStyle name="Input 4 8 2 3 4" xfId="51260" xr:uid="{865EEB3A-CD40-4F81-833B-536C331E1CE2}"/>
    <cellStyle name="Input 4 8 2 4" xfId="13418" xr:uid="{2CD33B19-135A-49C2-9329-DCD0835D2DA6}"/>
    <cellStyle name="Input 4 8 2 4 2" xfId="30827" xr:uid="{07D3CFCC-128F-437E-9465-A16F18C3F76C}"/>
    <cellStyle name="Input 4 8 2 4 2 2" xfId="54678" xr:uid="{FC2C79A9-BEBA-4024-9EB0-B888AD00C532}"/>
    <cellStyle name="Input 4 8 2 4 3" xfId="47877" xr:uid="{78600C5C-B9F5-47ED-8653-74806CE5159F}"/>
    <cellStyle name="Input 4 8 2 5" xfId="27249" xr:uid="{15465FDC-6024-41C8-AE6D-9C92F254091F}"/>
    <cellStyle name="Input 4 8 2 5 2" xfId="53038" xr:uid="{E21D04E7-15FA-42A9-96A4-4951BD212600}"/>
    <cellStyle name="Input 4 8 2 6" xfId="46263" xr:uid="{35AB71DF-B2E0-48F5-90E5-65E537A3D106}"/>
    <cellStyle name="Input 4 8 3" xfId="2675" xr:uid="{15D10808-9814-40C2-9B4B-19D6C55B34AF}"/>
    <cellStyle name="Input 4 8 3 2" xfId="32532" xr:uid="{B1E33F17-0B55-4568-BBE3-3BDB7E0B1325}"/>
    <cellStyle name="Input 4 8 3 2 2" xfId="56941" xr:uid="{8AACA552-97A0-4962-A7DF-F02360D64858}"/>
    <cellStyle name="Input 4 8 3 2 3" xfId="50159" xr:uid="{D4792BC7-0619-4D24-9A4F-EF68D5EA93D5}"/>
    <cellStyle name="Input 4 8 3 3" xfId="51758" xr:uid="{B1675560-F532-4D80-AB1F-805492258B5A}"/>
    <cellStyle name="Input 4 8 3 3 2" xfId="58539" xr:uid="{8B59D857-D3C9-4690-9B9F-4A25FC97DA7E}"/>
    <cellStyle name="Input 4 8 3 4" xfId="48276" xr:uid="{A81A02B7-AC6D-48F5-B763-73A31E8CE94C}"/>
    <cellStyle name="Input 4 8 3 4 2" xfId="55068" xr:uid="{70CF3437-D610-4E72-85A1-BD8D438978F0}"/>
    <cellStyle name="Input 4 8 3 5" xfId="53368" xr:uid="{95986F85-882F-443C-AA37-B2CC5D461A3C}"/>
    <cellStyle name="Input 4 8 3 6" xfId="46662" xr:uid="{D8B495B8-EABD-4ADC-8468-2F52965358B1}"/>
    <cellStyle name="Input 4 8 4" xfId="38740" xr:uid="{8E914BC6-4E58-4C14-ACF7-4F5AE015EE0E}"/>
    <cellStyle name="Input 4 8 4 2" xfId="56070" xr:uid="{00915259-B0CE-43B3-A94F-48882FE56A36}"/>
    <cellStyle name="Input 4 8 4 3" xfId="49288" xr:uid="{BC0DD96E-DBDC-440B-83E1-14869EE89B29}"/>
    <cellStyle name="Input 4 8 5" xfId="44366" xr:uid="{EBAAAD70-A09E-45DE-9DCE-EAA4D122EA0B}"/>
    <cellStyle name="Input 4 8 5 2" xfId="58429" xr:uid="{B8D2541A-3B95-4D94-A5EA-B7D39C2AB3C3}"/>
    <cellStyle name="Input 4 8 5 3" xfId="51648" xr:uid="{7EC8ADDE-3AE1-4BBD-8DC6-BA6B34EE6EB0}"/>
    <cellStyle name="Input 4 8 6" xfId="45754" xr:uid="{1A48EA19-448A-496B-94E9-68D40A197F6F}"/>
    <cellStyle name="Input 4 8 6 2" xfId="54230" xr:uid="{892E24B1-3208-4EE2-AC6B-3E4DAD02CEDC}"/>
    <cellStyle name="Input 4 8 7" xfId="52775" xr:uid="{AF8FC8ED-D139-4013-A5B6-07F519697F19}"/>
    <cellStyle name="Input 4 9" xfId="556" xr:uid="{70C3E0E7-4D57-48C9-878D-CE510C3DA4EA}"/>
    <cellStyle name="Input 4 9 2" xfId="4947" xr:uid="{C76FCE5E-F092-4896-A337-1AA9E0024ABE}"/>
    <cellStyle name="Input 4 9 2 2" xfId="7533" xr:uid="{C1542D5B-1696-4A7B-A920-2F7D83AAD545}"/>
    <cellStyle name="Input 4 9 2 2 2" xfId="16522" xr:uid="{5436D95C-96BF-4271-AAE4-E86147B3199B}"/>
    <cellStyle name="Input 4 9 2 2 2 2" xfId="34880" xr:uid="{685FD97D-3EE0-4AC1-A615-BEB2E37CA3CD}"/>
    <cellStyle name="Input 4 9 2 2 2 3" xfId="56583" xr:uid="{C6278E2D-7EB2-4AA8-898E-6964348C6E95}"/>
    <cellStyle name="Input 4 9 2 2 3" xfId="41912" xr:uid="{E3C8C0BF-81AA-475C-B476-991E8E7B2D93}"/>
    <cellStyle name="Input 4 9 2 2 4" xfId="49801" xr:uid="{CC2BE6E6-B6F9-4835-B33D-4EC3EE2135BF}"/>
    <cellStyle name="Input 4 9 2 3" xfId="10170" xr:uid="{F99B267A-DD75-44E0-B0E6-55872AC559E9}"/>
    <cellStyle name="Input 4 9 2 3 2" xfId="19159" xr:uid="{97AC930D-2557-4097-A680-58B3B40EB758}"/>
    <cellStyle name="Input 4 9 2 3 2 2" xfId="39429" xr:uid="{7B643BF2-E813-4F04-B3EF-98CE3FBF4907}"/>
    <cellStyle name="Input 4 9 2 3 2 3" xfId="57683" xr:uid="{16541D98-6FEF-4F7F-8557-A74EEA14A033}"/>
    <cellStyle name="Input 4 9 2 3 3" xfId="41362" xr:uid="{A481C3CE-C991-41A4-A2D0-44DE349D4AAF}"/>
    <cellStyle name="Input 4 9 2 3 4" xfId="50901" xr:uid="{782DF040-7171-4C7B-A9B2-E9AE9A26DD8F}"/>
    <cellStyle name="Input 4 9 2 4" xfId="13936" xr:uid="{1731AE97-4FFB-43CD-A244-89E642BA75BE}"/>
    <cellStyle name="Input 4 9 2 4 2" xfId="40923" xr:uid="{6480346C-E6D3-4942-9000-D21A31DE5390}"/>
    <cellStyle name="Input 4 9 2 4 2 2" xfId="54716" xr:uid="{5B544A66-C502-45A8-A6F3-41F81F1536AC}"/>
    <cellStyle name="Input 4 9 2 4 3" xfId="47918" xr:uid="{739D6839-0804-4EAD-9FFA-22CBC3F769CA}"/>
    <cellStyle name="Input 4 9 2 5" xfId="25969" xr:uid="{1F86CD76-1682-42F0-928E-3464202D8E41}"/>
    <cellStyle name="Input 4 9 2 5 2" xfId="53061" xr:uid="{9DD84FD3-6D1F-44E2-B158-109AE1C2B980}"/>
    <cellStyle name="Input 4 9 2 6" xfId="46304" xr:uid="{37EB3445-6336-4340-91CA-D7015A247CEC}"/>
    <cellStyle name="Input 4 9 3" xfId="2993" xr:uid="{1BB6F38E-CA01-40DC-8262-72CEBBA53A72}"/>
    <cellStyle name="Input 4 9 3 2" xfId="41129" xr:uid="{20E6BB1B-F7B1-4D3B-A523-A5F1213095DA}"/>
    <cellStyle name="Input 4 9 3 2 2" xfId="56979" xr:uid="{61DF6E46-E981-425D-925D-9A9A50122EAA}"/>
    <cellStyle name="Input 4 9 3 2 3" xfId="50197" xr:uid="{DF6D0EF8-8E4D-47D6-97FB-D32EE272FB77}"/>
    <cellStyle name="Input 4 9 3 3" xfId="51175" xr:uid="{C82B5272-8909-44AC-8639-98D064A665C1}"/>
    <cellStyle name="Input 4 9 3 3 2" xfId="57957" xr:uid="{2F311D3D-9E10-44ED-88BF-C9E5DFFAC37D}"/>
    <cellStyle name="Input 4 9 3 4" xfId="48314" xr:uid="{E1C86341-808A-480E-90D8-9F093FE9188E}"/>
    <cellStyle name="Input 4 9 3 4 2" xfId="55106" xr:uid="{402230DA-B1F1-4039-BA7F-ADE9754325A1}"/>
    <cellStyle name="Input 4 9 3 5" xfId="53406" xr:uid="{B09FC9F6-846E-4A02-ABCA-C5A0BE80DF45}"/>
    <cellStyle name="Input 4 9 3 6" xfId="46700" xr:uid="{8D9CDB13-B3A8-485E-B9A6-36184C1EE675}"/>
    <cellStyle name="Input 4 9 4" xfId="42545" xr:uid="{AFCDFB15-23FE-4456-B547-D537D0B5464B}"/>
    <cellStyle name="Input 4 9 4 2" xfId="56111" xr:uid="{7F7FE93A-6026-4180-B0DB-5E444DA8DA38}"/>
    <cellStyle name="Input 4 9 4 3" xfId="49329" xr:uid="{71654026-42C5-4EE1-81A1-257C8352F359}"/>
    <cellStyle name="Input 4 9 5" xfId="44520" xr:uid="{323D313B-A877-4573-AC68-610384875134}"/>
    <cellStyle name="Input 4 9 5 2" xfId="58074" xr:uid="{283CE3AC-F382-4F9D-8B67-4E6DBE2AB602}"/>
    <cellStyle name="Input 4 9 5 3" xfId="51292" xr:uid="{C48BA8F5-9C90-419F-827F-47000FEB085C}"/>
    <cellStyle name="Input 4 9 6" xfId="45795" xr:uid="{625A86A1-8568-4162-A8A6-E937E7E22510}"/>
    <cellStyle name="Input 4 9 6 2" xfId="54268" xr:uid="{96E7F5E1-DC0D-4DF7-9BE9-81CBF998C28C}"/>
    <cellStyle name="Input 4 9 7" xfId="52798" xr:uid="{1DE97638-FDBC-4C39-A097-07085FF6B0F8}"/>
    <cellStyle name="Input 5" xfId="118" xr:uid="{56722141-E831-4242-8D03-0BAD42282FF0}"/>
    <cellStyle name="Input 5 10" xfId="1654" xr:uid="{65455DAC-B179-4F83-A210-55EBD199B1BF}"/>
    <cellStyle name="Input 5 10 2" xfId="5984" xr:uid="{161A150D-640D-4ADA-AC2A-3911F5C5F193}"/>
    <cellStyle name="Input 5 10 2 2" xfId="8570" xr:uid="{C032ADF1-F0E8-40E0-A9CC-62FD85F5FFEB}"/>
    <cellStyle name="Input 5 10 2 2 2" xfId="17559" xr:uid="{0D034337-11B7-4B30-9FB1-7FDAED01BDA7}"/>
    <cellStyle name="Input 5 10 2 2 2 2" xfId="36161" xr:uid="{832BBA70-3A0A-46BE-9C39-9A7CEA03FAC3}"/>
    <cellStyle name="Input 5 10 2 2 2 3" xfId="56637" xr:uid="{DB1B261C-D5A7-4834-B85C-33F557D64FCB}"/>
    <cellStyle name="Input 5 10 2 2 3" xfId="33593" xr:uid="{F66D7630-278C-4DC5-9F63-498F059BF230}"/>
    <cellStyle name="Input 5 10 2 2 4" xfId="49855" xr:uid="{45AA6E69-DD48-4853-8E04-737B175A467C}"/>
    <cellStyle name="Input 5 10 2 3" xfId="11207" xr:uid="{033ABC9D-7986-4FAA-8BFB-51E5C8951509}"/>
    <cellStyle name="Input 5 10 2 3 2" xfId="20196" xr:uid="{67DBDA6B-5A2D-4EA6-9C01-EE806D367065}"/>
    <cellStyle name="Input 5 10 2 3 2 2" xfId="39481" xr:uid="{6E6ADA52-A800-42C4-B4DD-E94F214F44AC}"/>
    <cellStyle name="Input 5 10 2 3 2 3" xfId="58226" xr:uid="{59D29BDE-CF87-4FD7-B16E-ED66B05062E3}"/>
    <cellStyle name="Input 5 10 2 3 3" xfId="31077" xr:uid="{CE949C24-C5BB-4F24-ADC2-38D070CBE2EB}"/>
    <cellStyle name="Input 5 10 2 3 4" xfId="51444" xr:uid="{B5FF21D0-EDBF-45DA-8589-91DABDCFC1BE}"/>
    <cellStyle name="Input 5 10 2 4" xfId="14973" xr:uid="{15A4EF01-A259-4A71-8452-0D05B31AD192}"/>
    <cellStyle name="Input 5 10 2 4 2" xfId="27087" xr:uid="{A6CB8957-E192-4925-B642-7A61E69C8490}"/>
    <cellStyle name="Input 5 10 2 4 2 2" xfId="54770" xr:uid="{53A50551-C127-44B3-B78E-99945601CA1A}"/>
    <cellStyle name="Input 5 10 2 4 3" xfId="47972" xr:uid="{60F150D3-B2D0-48AB-AA97-B183AC6925BB}"/>
    <cellStyle name="Input 5 10 2 5" xfId="28498" xr:uid="{70964143-413C-4813-820F-716598C9B811}"/>
    <cellStyle name="Input 5 10 2 5 2" xfId="53092" xr:uid="{B45FD129-B2B8-4E82-A34E-21E3265F404D}"/>
    <cellStyle name="Input 5 10 2 6" xfId="46358" xr:uid="{81D73C35-3189-4856-984B-4AA47F64278C}"/>
    <cellStyle name="Input 5 10 3" xfId="4091" xr:uid="{AC5EBB20-BCF8-49C0-AD06-F659E0F4BD0F}"/>
    <cellStyle name="Input 5 10 3 2" xfId="30766" xr:uid="{C96D352B-9A12-4747-91B9-8471C15CD656}"/>
    <cellStyle name="Input 5 10 3 2 2" xfId="57033" xr:uid="{DFF8EE5D-EDC9-45D9-8F1F-3B1A0DE503C0}"/>
    <cellStyle name="Input 5 10 3 2 3" xfId="50251" xr:uid="{706C7811-EFE3-47FA-88CC-FB1C217BB6ED}"/>
    <cellStyle name="Input 5 10 3 3" xfId="51042" xr:uid="{3CD5C995-D466-4820-96DE-646FB6AD95A6}"/>
    <cellStyle name="Input 5 10 3 3 2" xfId="57824" xr:uid="{2FDC65EF-D87A-4973-9D96-BB576AFFCCCD}"/>
    <cellStyle name="Input 5 10 3 4" xfId="48368" xr:uid="{7561BDA9-4C67-4609-B844-95FECFE21DEC}"/>
    <cellStyle name="Input 5 10 3 4 2" xfId="55160" xr:uid="{5C9B963B-130C-4E8E-A4D4-2386A03E3EF0}"/>
    <cellStyle name="Input 5 10 3 5" xfId="53458" xr:uid="{ED01FC94-B96D-44CB-A073-00A6A196E022}"/>
    <cellStyle name="Input 5 10 3 6" xfId="46754" xr:uid="{870AF802-691E-435E-A784-CD8E798C5388}"/>
    <cellStyle name="Input 5 10 4" xfId="43352" xr:uid="{8A45151A-242D-47E6-B20A-D093DB9D3457}"/>
    <cellStyle name="Input 5 10 4 2" xfId="56165" xr:uid="{158691D5-3B07-441C-8444-1E93683F305B}"/>
    <cellStyle name="Input 5 10 4 3" xfId="49383" xr:uid="{30128A92-97B5-467E-9087-00BD88C58B20}"/>
    <cellStyle name="Input 5 10 5" xfId="44528" xr:uid="{688AE678-6F3D-4BC9-8206-75F645A1D3B3}"/>
    <cellStyle name="Input 5 10 5 2" xfId="58454" xr:uid="{9AB4D278-4111-48C0-B146-D2FC15D14C80}"/>
    <cellStyle name="Input 5 10 5 3" xfId="51673" xr:uid="{738836BE-5B87-4AEB-85BB-24E49537A32D}"/>
    <cellStyle name="Input 5 10 6" xfId="47503" xr:uid="{0362160B-ECAD-4455-8BAC-BF08CA75181D}"/>
    <cellStyle name="Input 5 10 6 2" xfId="54322" xr:uid="{18CC80DD-D54F-41E0-8361-0CAFC720D83B}"/>
    <cellStyle name="Input 5 10 7" xfId="52825" xr:uid="{3AC87D37-EE50-44FD-A028-5813570E1423}"/>
    <cellStyle name="Input 5 10 8" xfId="45895" xr:uid="{E019045C-3E39-4830-AC10-C16829BA315E}"/>
    <cellStyle name="Input 5 11" xfId="2550" xr:uid="{E22EB041-6D59-4AAF-9F7C-A3DEA176EFC6}"/>
    <cellStyle name="Input 5 11 2" xfId="6791" xr:uid="{753872F0-C062-4EB1-BC58-042CC6CB4FB9}"/>
    <cellStyle name="Input 5 11 2 2" xfId="15780" xr:uid="{12E0B8FC-E6D6-445F-9BF5-5217DC6FD90A}"/>
    <cellStyle name="Input 5 11 2 2 2" xfId="24884" xr:uid="{CC7132D5-1DC5-44DB-BF66-69F999AE3C22}"/>
    <cellStyle name="Input 5 11 2 2 2 2" xfId="56676" xr:uid="{BA01DF38-D4FF-4D1B-8365-8230C10650E1}"/>
    <cellStyle name="Input 5 11 2 2 3" xfId="49894" xr:uid="{49E90AE0-7CD3-4528-9012-A07379F49E49}"/>
    <cellStyle name="Input 5 11 2 3" xfId="28931" xr:uid="{D9CAD38D-BF25-4CD0-A6B4-7B7EE8BAF374}"/>
    <cellStyle name="Input 5 11 2 3 2" xfId="58540" xr:uid="{E01D7024-3588-4995-BA5B-624455E2977B}"/>
    <cellStyle name="Input 5 11 2 3 3" xfId="51759" xr:uid="{2AAC14DB-1EFA-461A-A25E-5319A7443F63}"/>
    <cellStyle name="Input 5 11 2 4" xfId="48011" xr:uid="{2DF8A0BA-15F8-4B4B-BC8C-6EDADA88536F}"/>
    <cellStyle name="Input 5 11 2 4 2" xfId="54806" xr:uid="{40D5C65C-9404-48A9-AA35-F21EC6EA3B72}"/>
    <cellStyle name="Input 5 11 2 5" xfId="53113" xr:uid="{7D35B4AE-679E-4638-A47E-0116E0B8F392}"/>
    <cellStyle name="Input 5 11 2 6" xfId="46397" xr:uid="{89A5D81A-38D4-4A55-BABD-895A750F59B2}"/>
    <cellStyle name="Input 5 11 3" xfId="9361" xr:uid="{BE1A4C81-4DDB-407A-9CE2-5F4057F42739}"/>
    <cellStyle name="Input 5 11 3 2" xfId="18350" xr:uid="{178DB335-DE0D-42D5-A8A5-1E879B940A27}"/>
    <cellStyle name="Input 5 11 3 2 2" xfId="36756" xr:uid="{372A906E-3C57-4A2F-A58B-F43AA81EBCF7}"/>
    <cellStyle name="Input 5 11 3 2 2 2" xfId="57069" xr:uid="{F0D0077D-989C-4260-B15D-7551B7632FE8}"/>
    <cellStyle name="Input 5 11 3 2 3" xfId="50287" xr:uid="{CC28CF69-E3B7-4EF8-8232-70DF669280BF}"/>
    <cellStyle name="Input 5 11 3 3" xfId="35311" xr:uid="{22E640EF-D07B-4E9D-923D-489E00FC85A2}"/>
    <cellStyle name="Input 5 11 3 3 2" xfId="57862" xr:uid="{EC4B8ED9-58FA-440D-9143-0296AF03673D}"/>
    <cellStyle name="Input 5 11 3 3 3" xfId="51080" xr:uid="{7947DBBA-EA30-456B-8006-109B65466B01}"/>
    <cellStyle name="Input 5 11 3 4" xfId="48404" xr:uid="{245C290A-2086-4389-B950-18DC5CFAF496}"/>
    <cellStyle name="Input 5 11 3 4 2" xfId="55196" xr:uid="{46E1513A-097C-4DB6-93D7-8A7D7CB28C23}"/>
    <cellStyle name="Input 5 11 3 5" xfId="53483" xr:uid="{EEB19742-EC70-4045-8C5E-AAA395D53CF0}"/>
    <cellStyle name="Input 5 11 3 6" xfId="46790" xr:uid="{DEA1B4CB-4334-42DC-97FB-FFB2395EBA9D}"/>
    <cellStyle name="Input 5 11 4" xfId="13404" xr:uid="{0B7FEFEE-FE9B-49E0-88A6-4D3B3BAB15D9}"/>
    <cellStyle name="Input 5 11 4 2" xfId="37414" xr:uid="{779A728E-5014-4BCB-9B31-24564988F6BE}"/>
    <cellStyle name="Input 5 11 4 2 2" xfId="56204" xr:uid="{D641A1CE-FFA7-4E8F-8B36-2BCD8C54F0D5}"/>
    <cellStyle name="Input 5 11 4 3" xfId="49422" xr:uid="{8E61F202-4317-40AF-A349-9F102B65430B}"/>
    <cellStyle name="Input 5 11 5" xfId="24638" xr:uid="{C20E548B-21B8-4BB7-BC3F-05FEF339ACF6}"/>
    <cellStyle name="Input 5 11 5 2" xfId="57687" xr:uid="{5B46C5D5-D774-4DE8-9CBA-E0F5BD8BA327}"/>
    <cellStyle name="Input 5 11 5 3" xfId="50905" xr:uid="{90158925-E880-43FD-AE19-74FD3BAB2D3D}"/>
    <cellStyle name="Input 5 11 6" xfId="44539" xr:uid="{45258053-D0B5-4630-9851-40DB6DF5DD44}"/>
    <cellStyle name="Input 5 11 6 2" xfId="54358" xr:uid="{866757A4-629E-4EF6-8374-1E37D307C66B}"/>
    <cellStyle name="Input 5 11 6 3" xfId="47542" xr:uid="{71B75573-28FC-4F3E-8088-06803A90539E}"/>
    <cellStyle name="Input 5 11 7" xfId="52846" xr:uid="{F461FA66-7549-4F2A-AE75-30E9BC019DFC}"/>
    <cellStyle name="Input 5 11 8" xfId="45931" xr:uid="{4D94CCC7-F732-4578-A091-A8C00758A772}"/>
    <cellStyle name="Input 5 12" xfId="6574" xr:uid="{9C845F2A-A427-4BEB-8AE4-27646EA6C640}"/>
    <cellStyle name="Input 5 12 2" xfId="11785" xr:uid="{CEED901A-FA3C-4EC7-BC18-63249894505D}"/>
    <cellStyle name="Input 5 12 2 2" xfId="20774" xr:uid="{54D51284-CA91-4A97-AF61-2AE9D53A9CEA}"/>
    <cellStyle name="Input 5 12 2 2 2" xfId="27284" xr:uid="{98B1D3A2-AD6E-4A79-A259-1CD6F0EDCC8C}"/>
    <cellStyle name="Input 5 12 2 2 3" xfId="56282" xr:uid="{3C1ED82F-A541-4E81-8C36-359372BFF03B}"/>
    <cellStyle name="Input 5 12 2 3" xfId="34801" xr:uid="{17086A75-7BD7-47FC-A9AC-9C48CF1BDB0D}"/>
    <cellStyle name="Input 5 12 2 4" xfId="49500" xr:uid="{3782FDFD-5B37-4947-9AB0-F35803892787}"/>
    <cellStyle name="Input 5 12 3" xfId="15563" xr:uid="{E5B58FE6-C50C-4CCE-A1DF-9C807DE5E1F5}"/>
    <cellStyle name="Input 5 12 3 2" xfId="22452" xr:uid="{418930A3-D50D-4E88-83AE-5E69EBFFD1A7}"/>
    <cellStyle name="Input 5 12 3 2 2" xfId="58619" xr:uid="{D3F5696F-E2B7-4239-AEAD-2762249F4AC2}"/>
    <cellStyle name="Input 5 12 3 3" xfId="51838" xr:uid="{7ED2616F-291A-4A08-A424-9304097E429C}"/>
    <cellStyle name="Input 5 12 4" xfId="41803" xr:uid="{BDE01138-294F-4423-85C0-09316B6C831B}"/>
    <cellStyle name="Input 5 12 4 2" xfId="54428" xr:uid="{F9697C17-06C4-4620-AF28-E709D2E711E8}"/>
    <cellStyle name="Input 5 12 4 3" xfId="47617" xr:uid="{41C8E26A-8EA9-406A-A9F5-7F3AC0CB1F5E}"/>
    <cellStyle name="Input 5 12 5" xfId="44685" xr:uid="{0E4E9BF1-BBD3-478F-9935-0623FE3830A8}"/>
    <cellStyle name="Input 5 12 5 2" xfId="52893" xr:uid="{5B9D003E-E890-4400-AA99-AF7250424CE7}"/>
    <cellStyle name="Input 5 12 6" xfId="46009" xr:uid="{666199F7-3DBD-4302-933A-E4EDFED2DDB9}"/>
    <cellStyle name="Input 5 13" xfId="9148" xr:uid="{C75BB9FC-734C-4B48-889F-3B2BFAD2C22E}"/>
    <cellStyle name="Input 5 13 2" xfId="18137" xr:uid="{8F1EFA39-E555-4397-A720-46DB086D14FF}"/>
    <cellStyle name="Input 5 13 2 2" xfId="32926" xr:uid="{27AA3EC7-ED3E-49CB-BDEE-D275920D807D}"/>
    <cellStyle name="Input 5 13 2 2 2" xfId="56695" xr:uid="{16014C32-86A3-43A0-8478-CEF2EA8AD906}"/>
    <cellStyle name="Input 5 13 2 3" xfId="49913" xr:uid="{678810A3-A855-4558-9D6A-D962D831A800}"/>
    <cellStyle name="Input 5 13 3" xfId="26266" xr:uid="{C5B677D4-92F2-496A-8627-B57D0D475212}"/>
    <cellStyle name="Input 5 13 3 2" xfId="58062" xr:uid="{228ED65F-F76F-4047-BECA-1414E9FFE22B}"/>
    <cellStyle name="Input 5 13 3 3" xfId="51280" xr:uid="{9451195B-32B8-446A-AFDC-3B84EC90D64C}"/>
    <cellStyle name="Input 5 13 4" xfId="44657" xr:uid="{497510C6-7714-464C-BFB3-6DA5B40BBB7A}"/>
    <cellStyle name="Input 5 13 4 2" xfId="54822" xr:uid="{568C1B09-8A90-443C-8C28-3CDA01C9F80D}"/>
    <cellStyle name="Input 5 13 4 3" xfId="48030" xr:uid="{6A259B59-B8B3-49D1-BD09-B7D3591D0AA8}"/>
    <cellStyle name="Input 5 13 5" xfId="53122" xr:uid="{68FABA68-E1EC-4E99-A930-48083E716969}"/>
    <cellStyle name="Input 5 13 6" xfId="46416" xr:uid="{8872FF14-7F86-43B8-B63E-F50A02F69B11}"/>
    <cellStyle name="Input 5 14" xfId="9812" xr:uid="{F5589CAB-88E7-4847-B079-5A1AC94E3FE5}"/>
    <cellStyle name="Input 5 14 2" xfId="18801" xr:uid="{924FC264-C3B9-471D-9C07-8A080FD53838}"/>
    <cellStyle name="Input 5 14 2 2" xfId="30927" xr:uid="{FEBBACAE-C67A-4454-91C0-0460B78D826A}"/>
    <cellStyle name="Input 5 14 2 2 2" xfId="57183" xr:uid="{7BA1410B-B120-44B4-9CC5-8C5AC2760E1A}"/>
    <cellStyle name="Input 5 14 2 3" xfId="50401" xr:uid="{233B21C5-A343-4CF1-B59F-DABF4E446B2D}"/>
    <cellStyle name="Input 5 14 3" xfId="22304" xr:uid="{0AC66E47-E004-4815-BC6A-3871F16CE5E8}"/>
    <cellStyle name="Input 5 14 3 2" xfId="57671" xr:uid="{4A38D69B-9370-4CB2-9953-1279A2FB7876}"/>
    <cellStyle name="Input 5 14 3 3" xfId="50889" xr:uid="{3A098836-3DC8-436C-938F-801B3574B5E3}"/>
    <cellStyle name="Input 5 14 4" xfId="44743" xr:uid="{0D9C438D-6E30-451F-BC55-E1410248CD03}"/>
    <cellStyle name="Input 5 14 4 2" xfId="55307" xr:uid="{2AF8DF58-A4C6-4C3D-AA29-A023BF807488}"/>
    <cellStyle name="Input 5 14 4 3" xfId="48518" xr:uid="{5766EE59-21BD-48B0-BD7F-E9870EB15FFD}"/>
    <cellStyle name="Input 5 14 5" xfId="53593" xr:uid="{86E05F5D-CFAE-4C36-B9E1-D9BAF80847E5}"/>
    <cellStyle name="Input 5 14 6" xfId="46904" xr:uid="{F317E12C-ADFC-484B-A573-967FC264F0B3}"/>
    <cellStyle name="Input 5 15" xfId="2278" xr:uid="{81BA9458-0214-440D-B886-C2DFC7587083}"/>
    <cellStyle name="Input 5 15 2" xfId="23656" xr:uid="{DDA4EFBB-80F3-42FA-84A3-9E5E114E2C5C}"/>
    <cellStyle name="Input 5 15 2 2" xfId="57213" xr:uid="{B5C4987F-81AE-426C-971B-E8DBC6A13371}"/>
    <cellStyle name="Input 5 15 2 3" xfId="50431" xr:uid="{EEB21B09-E822-4065-9973-3193B036E76D}"/>
    <cellStyle name="Input 5 15 3" xfId="44738" xr:uid="{E64C5708-9845-474E-ACA7-91A7917F9E1A}"/>
    <cellStyle name="Input 5 15 3 2" xfId="58814" xr:uid="{C6EC689D-3B65-41DE-9614-A3D5C6E26A07}"/>
    <cellStyle name="Input 5 15 3 3" xfId="52033" xr:uid="{88CB828A-9216-4ABF-A60E-AEC0A446ADE1}"/>
    <cellStyle name="Input 5 15 4" xfId="51466" xr:uid="{74364F5A-9A5C-4150-9CE5-E476307F84E5}"/>
    <cellStyle name="Input 5 15 4 2" xfId="58248" xr:uid="{008DD908-6B2F-410A-A817-D5D20CF51AE1}"/>
    <cellStyle name="Input 5 15 5" xfId="48548" xr:uid="{D27A098D-E493-43C0-A287-2D525A4A6655}"/>
    <cellStyle name="Input 5 15 5 2" xfId="55337" xr:uid="{07EC9FC8-923F-4539-996B-A9230C99D847}"/>
    <cellStyle name="Input 5 15 6" xfId="53623" xr:uid="{4285861B-5E4B-43EA-B37E-DA14AD7E3755}"/>
    <cellStyle name="Input 5 15 7" xfId="46934" xr:uid="{0E79E869-5A60-4163-A0AD-B51D5D1AC5C4}"/>
    <cellStyle name="Input 5 16" xfId="13187" xr:uid="{2AAFE83D-25D9-4A28-A331-C950C22E4394}"/>
    <cellStyle name="Input 5 16 2" xfId="30159" xr:uid="{53F67F33-03FB-415C-9E6F-C50C2C9BD2BC}"/>
    <cellStyle name="Input 5 16 2 2" xfId="57247" xr:uid="{0663EE77-4BE7-4EC7-8FF8-0E949251314B}"/>
    <cellStyle name="Input 5 16 2 3" xfId="50465" xr:uid="{F51DD04E-0CD6-415A-89F5-7554B3A6BEE4}"/>
    <cellStyle name="Input 5 16 3" xfId="44806" xr:uid="{9FD718E8-DDAD-42D4-B6A7-1E688EBC84E0}"/>
    <cellStyle name="Input 5 16 3 2" xfId="58848" xr:uid="{8222C527-EB49-4819-8F30-568EAFD3474A}"/>
    <cellStyle name="Input 5 16 3 3" xfId="52067" xr:uid="{8F222A55-AF6A-421C-AD09-48F0D13423B0}"/>
    <cellStyle name="Input 5 16 4" xfId="51116" xr:uid="{0CACEDC3-94E5-4F7F-9EDF-0F2B7A7A8B65}"/>
    <cellStyle name="Input 5 16 4 2" xfId="57898" xr:uid="{BFA6F51B-6207-4DBA-80A7-5B6E9CB14A47}"/>
    <cellStyle name="Input 5 16 5" xfId="48582" xr:uid="{114DE5A2-90CB-409C-BD78-97FBAEE3646C}"/>
    <cellStyle name="Input 5 16 5 2" xfId="55371" xr:uid="{212359AA-0A31-4B09-8CDF-E13A2385B39A}"/>
    <cellStyle name="Input 5 16 6" xfId="53657" xr:uid="{D2E5DEB7-F96A-48AC-9399-F9748FD866B4}"/>
    <cellStyle name="Input 5 16 7" xfId="46968" xr:uid="{13B97E93-E35E-410B-84A9-C650458BC8EF}"/>
    <cellStyle name="Input 5 17" xfId="35472" xr:uid="{443F110D-66B4-41B5-9589-BD8841B0DCC3}"/>
    <cellStyle name="Input 5 17 2" xfId="44866" xr:uid="{D6AA2502-5039-41EA-88CE-116ECDB1C0E8}"/>
    <cellStyle name="Input 5 17 2 2" xfId="57275" xr:uid="{DA776463-CA64-4A23-AF48-E0618EB680FE}"/>
    <cellStyle name="Input 5 17 2 3" xfId="50493" xr:uid="{85E17C13-44B1-4DDA-AE6E-C83E9592C759}"/>
    <cellStyle name="Input 5 17 3" xfId="52095" xr:uid="{AC535F5E-0A02-44F9-849C-C020758E9F03}"/>
    <cellStyle name="Input 5 17 3 2" xfId="58876" xr:uid="{D6DC7F6B-617D-4DCE-BC9B-CAAB3DF56825}"/>
    <cellStyle name="Input 5 17 4" xfId="50732" xr:uid="{CBEE309D-FE52-44AA-8CA2-5E0EE3337998}"/>
    <cellStyle name="Input 5 17 4 2" xfId="57514" xr:uid="{6BDA5690-472D-4A7E-9990-5949C04076B5}"/>
    <cellStyle name="Input 5 17 5" xfId="48610" xr:uid="{8642E9E9-B68A-446B-9D8E-F81041AFB32C}"/>
    <cellStyle name="Input 5 17 5 2" xfId="55399" xr:uid="{506C7937-5E48-46C9-9B3B-5C5C48F6A4FC}"/>
    <cellStyle name="Input 5 17 6" xfId="53685" xr:uid="{FF0DBE7E-2E65-463E-B93C-41A012A70A62}"/>
    <cellStyle name="Input 5 17 7" xfId="46996" xr:uid="{9207D912-B8AC-4E63-8E50-6938AB183789}"/>
    <cellStyle name="Input 5 18" xfId="44895" xr:uid="{8AA99E71-3861-4325-BD27-44593A6F0F04}"/>
    <cellStyle name="Input 5 18 2" xfId="50447" xr:uid="{BAA76D22-8D94-4DFB-BEDE-AA4C8B5F2DE2}"/>
    <cellStyle name="Input 5 18 2 2" xfId="57229" xr:uid="{CB6EA159-6A53-4085-8B5F-59E11C4540C6}"/>
    <cellStyle name="Input 5 18 3" xfId="52049" xr:uid="{9E130CF0-1846-48F5-92F6-81648DD5BF0B}"/>
    <cellStyle name="Input 5 18 3 2" xfId="58830" xr:uid="{B7E34589-32E8-4A39-84BF-8C1804246EA3}"/>
    <cellStyle name="Input 5 18 4" xfId="50885" xr:uid="{D0C44D1B-81F7-4867-9DB1-55323589AC35}"/>
    <cellStyle name="Input 5 18 4 2" xfId="57667" xr:uid="{24B36504-5CBC-415D-B732-925B30CB3825}"/>
    <cellStyle name="Input 5 18 5" xfId="48564" xr:uid="{4371E731-6255-4F57-B60F-6EE1FB01B70D}"/>
    <cellStyle name="Input 5 18 5 2" xfId="55353" xr:uid="{0FB3B60D-E3D3-4ACE-BF11-9019BB9D2B5D}"/>
    <cellStyle name="Input 5 18 6" xfId="53639" xr:uid="{7FCA5403-AF39-4D7E-AE56-B6B7E247806D}"/>
    <cellStyle name="Input 5 18 7" xfId="46950" xr:uid="{FAACA3AD-CE3C-4168-A87A-BFBFF3B26BCB}"/>
    <cellStyle name="Input 5 19" xfId="44924" xr:uid="{E4958508-315F-4174-9C6B-872B9E260DD8}"/>
    <cellStyle name="Input 5 19 2" xfId="50538" xr:uid="{BD84F493-3A05-4D19-9943-C4CCD25125AB}"/>
    <cellStyle name="Input 5 19 2 2" xfId="57320" xr:uid="{FC967004-C57D-4B68-8EE0-6BF5754A9658}"/>
    <cellStyle name="Input 5 19 3" xfId="52140" xr:uid="{3BAD6A77-BC5F-49E1-B112-21E2E8B1AE50}"/>
    <cellStyle name="Input 5 19 3 2" xfId="58921" xr:uid="{550B01A4-AE0B-4856-82A0-72BBF2A0EB67}"/>
    <cellStyle name="Input 5 19 4" xfId="48975" xr:uid="{1CC9267D-9295-4580-A836-C386A98E9C85}"/>
    <cellStyle name="Input 5 19 4 2" xfId="55758" xr:uid="{42EB919C-DF29-4ACA-AA67-82983D57637A}"/>
    <cellStyle name="Input 5 19 5" xfId="48655" xr:uid="{8D8B6B3F-EC76-4ACA-BE5E-9E781F37E085}"/>
    <cellStyle name="Input 5 19 5 2" xfId="55444" xr:uid="{7D910E87-E0E5-4016-A7CF-3538F220981D}"/>
    <cellStyle name="Input 5 19 6" xfId="53730" xr:uid="{610FF9C9-696B-44BF-A4ED-68409186E137}"/>
    <cellStyle name="Input 5 19 7" xfId="47041" xr:uid="{A8CDF70C-A89B-4EC6-B40F-F657915BF2CE}"/>
    <cellStyle name="Input 5 2" xfId="333" xr:uid="{D488C681-38AB-4C98-B975-713FBD5E5514}"/>
    <cellStyle name="Input 5 2 10" xfId="6635" xr:uid="{A10FEE1A-2274-490D-9330-9A7A853107B5}"/>
    <cellStyle name="Input 5 2 10 2" xfId="11841" xr:uid="{50024985-3BB4-4A95-9E24-047DC644F126}"/>
    <cellStyle name="Input 5 2 10 2 2" xfId="20830" xr:uid="{1C571C3D-ED27-41C8-81DE-4E164EE83854}"/>
    <cellStyle name="Input 5 2 10 2 2 2" xfId="37468" xr:uid="{CB35E191-5613-46FB-870A-48EDBF7038E2}"/>
    <cellStyle name="Input 5 2 10 2 3" xfId="24273" xr:uid="{35FF5441-2F8C-4217-B39E-DFD2C320AF92}"/>
    <cellStyle name="Input 5 2 10 3" xfId="15624" xr:uid="{103FEA2C-5DC0-4CB2-A949-6759391144E2}"/>
    <cellStyle name="Input 5 2 10 3 2" xfId="42249" xr:uid="{631D4601-F903-4E13-B1A0-5CE4617132F7}"/>
    <cellStyle name="Input 5 2 10 4" xfId="33677" xr:uid="{D9C782C6-4087-4CD4-8119-EDC99CDCF701}"/>
    <cellStyle name="Input 5 2 11" xfId="9204" xr:uid="{4EFA3046-AD0A-469E-86A1-5D971C01108E}"/>
    <cellStyle name="Input 5 2 11 2" xfId="18193" xr:uid="{F7F59075-B649-42C5-90E8-4D3A887D9E80}"/>
    <cellStyle name="Input 5 2 11 2 2" xfId="35968" xr:uid="{FF45EDF2-9946-4D8F-A7AF-E8E0FB1E1B78}"/>
    <cellStyle name="Input 5 2 11 3" xfId="43240" xr:uid="{1A1A4B43-8DEF-40D1-9DC9-C646A583760F}"/>
    <cellStyle name="Input 5 2 12" xfId="12451" xr:uid="{7B78BB59-1646-47EE-9262-38960560C921}"/>
    <cellStyle name="Input 5 2 12 2" xfId="21440" xr:uid="{ED6AE690-143F-4144-A7B3-4300490387C4}"/>
    <cellStyle name="Input 5 2 12 2 2" xfId="39901" xr:uid="{F05683F1-74C6-4738-988D-7FC2A5DD68DE}"/>
    <cellStyle name="Input 5 2 12 3" xfId="32044" xr:uid="{C94643EE-296F-4730-B644-901517D13740}"/>
    <cellStyle name="Input 5 2 13" xfId="2339" xr:uid="{DA1FA249-D35D-49CF-BBD5-8674D8AB1179}"/>
    <cellStyle name="Input 5 2 13 2" xfId="30706" xr:uid="{A143C957-4EF3-44ED-A2C4-1F7D003476E0}"/>
    <cellStyle name="Input 5 2 14" xfId="13248" xr:uid="{186F5677-55F3-4ECE-873A-DE64FAACE492}"/>
    <cellStyle name="Input 5 2 14 2" xfId="28625" xr:uid="{87137334-43FE-4793-AAA1-3CBD791C54EC}"/>
    <cellStyle name="Input 5 2 15" xfId="27363" xr:uid="{106D58E8-87EE-4C97-B356-E72026B32172}"/>
    <cellStyle name="Input 5 2 16" xfId="44330" xr:uid="{1F78247E-2CB0-46B6-AF5D-8B1D539DBA07}"/>
    <cellStyle name="Input 5 2 17" xfId="45505" xr:uid="{CE1733D4-BD81-4889-931D-6A72C8DAD92D}"/>
    <cellStyle name="Input 5 2 2" xfId="465" xr:uid="{64889889-EE52-4C97-984D-B9822F3F5ABA}"/>
    <cellStyle name="Input 5 2 2 10" xfId="9329" xr:uid="{A4C0D069-53CA-4A05-826B-00D7A41B2D96}"/>
    <cellStyle name="Input 5 2 2 10 2" xfId="18318" xr:uid="{A58C331D-E0EB-4E64-B3CC-44A175C163AB}"/>
    <cellStyle name="Input 5 2 2 10 2 2" xfId="43709" xr:uid="{F1E4FF16-9EC6-48F4-ABCA-03DB3404B76B}"/>
    <cellStyle name="Input 5 2 2 10 3" xfId="29036" xr:uid="{6EB55150-7C5F-44FF-8DA9-3D04773A8C44}"/>
    <cellStyle name="Input 5 2 2 11" xfId="9813" xr:uid="{2FA2EBA1-022F-4595-B61F-B3EAA114227E}"/>
    <cellStyle name="Input 5 2 2 11 2" xfId="18802" xr:uid="{16F48A74-4B2C-4558-98C3-F726EDE647D3}"/>
    <cellStyle name="Input 5 2 2 11 2 2" xfId="40336" xr:uid="{24807172-F945-4A8D-8A03-DEAD2057B43C}"/>
    <cellStyle name="Input 5 2 2 11 3" xfId="24095" xr:uid="{7FE1C32C-D877-4EC4-8C53-47CE3B788FF9}"/>
    <cellStyle name="Input 5 2 2 12" xfId="2471" xr:uid="{D048D716-B98D-494F-9FBF-C2B8D5EF910E}"/>
    <cellStyle name="Input 5 2 2 12 2" xfId="28390" xr:uid="{1476605E-397D-4BCE-AD56-D0D5394CB095}"/>
    <cellStyle name="Input 5 2 2 13" xfId="13380" xr:uid="{3C536DCF-9C7F-4DC0-98AC-78CFDF5415DC}"/>
    <cellStyle name="Input 5 2 2 13 2" xfId="30173" xr:uid="{FA34287C-3C99-4C10-84E2-0403EEFC92D9}"/>
    <cellStyle name="Input 5 2 2 14" xfId="38245" xr:uid="{4DBE3C38-9B5E-43ED-90A1-9ECCB7054C9F}"/>
    <cellStyle name="Input 5 2 2 15" xfId="46020" xr:uid="{D524613E-10C6-4F5F-AD38-81C0B67EF179}"/>
    <cellStyle name="Input 5 2 2 2" xfId="814" xr:uid="{3A529354-096E-41E9-921E-1742F370A0A2}"/>
    <cellStyle name="Input 5 2 2 2 2" xfId="5183" xr:uid="{D331CB85-3D0C-464E-961B-5DA56E9A25AD}"/>
    <cellStyle name="Input 5 2 2 2 2 2" xfId="7769" xr:uid="{384B345C-2019-4C2A-AF37-957CCDDD64F2}"/>
    <cellStyle name="Input 5 2 2 2 2 2 2" xfId="16758" xr:uid="{F25FA7E0-2F95-46EE-8C14-D6948F9D594B}"/>
    <cellStyle name="Input 5 2 2 2 2 2 2 2" xfId="27714" xr:uid="{CD36F2EB-6D46-43CC-9686-3FC2243F1AE1}"/>
    <cellStyle name="Input 5 2 2 2 2 2 3" xfId="34298" xr:uid="{936FF9D8-3DEE-4A90-8BBD-F3ACDF20C7D5}"/>
    <cellStyle name="Input 5 2 2 2 2 3" xfId="10406" xr:uid="{9578E50E-FD8D-4E8D-A572-56919F1A9F4F}"/>
    <cellStyle name="Input 5 2 2 2 2 3 2" xfId="19395" xr:uid="{63D37451-41B4-488B-9C1B-698E4B2F18F2}"/>
    <cellStyle name="Input 5 2 2 2 2 3 2 2" xfId="29907" xr:uid="{9F884E78-73D2-43F9-AA70-B8A93057DC51}"/>
    <cellStyle name="Input 5 2 2 2 2 3 3" xfId="37674" xr:uid="{F2A78226-7EB0-4F09-8AAE-923BE13B9772}"/>
    <cellStyle name="Input 5 2 2 2 2 4" xfId="14172" xr:uid="{71744767-5A3D-437F-A0D5-AFAA05267FA5}"/>
    <cellStyle name="Input 5 2 2 2 2 4 2" xfId="23068" xr:uid="{4C8D82A9-41BE-4130-AB9C-C357FC61223F}"/>
    <cellStyle name="Input 5 2 2 2 2 5" xfId="22188" xr:uid="{EC95169A-3661-4897-B903-0FDB146459A9}"/>
    <cellStyle name="Input 5 2 2 2 2 6" xfId="56293" xr:uid="{88094AD0-5F3B-4B36-8A94-2FF7006B5BFB}"/>
    <cellStyle name="Input 5 2 2 2 3" xfId="3251" xr:uid="{8915BC3D-C24B-4E3C-BCBC-B5F156AC1304}"/>
    <cellStyle name="Input 5 2 2 2 3 2" xfId="31345" xr:uid="{8714F07E-E0A2-4EE2-BE98-C07064F7FEB5}"/>
    <cellStyle name="Input 5 2 2 2 4" xfId="33517" xr:uid="{C4690092-E16B-4538-A80A-634F94E5447A}"/>
    <cellStyle name="Input 5 2 2 2 5" xfId="49511" xr:uid="{1E5F7FE9-1622-4765-BC37-7705DAFB6490}"/>
    <cellStyle name="Input 5 2 2 3" xfId="1159" xr:uid="{37CD3B89-5794-4ABF-90CE-CDE9680920AD}"/>
    <cellStyle name="Input 5 2 2 3 2" xfId="5504" xr:uid="{B0A509A8-3E8C-4F0B-A603-B395D74870EC}"/>
    <cellStyle name="Input 5 2 2 3 2 2" xfId="8090" xr:uid="{3B364EA2-0E45-4CA3-9BC3-5601FCA52B40}"/>
    <cellStyle name="Input 5 2 2 3 2 2 2" xfId="17079" xr:uid="{E4F89C80-0AF0-4A6B-A107-441A63221D5B}"/>
    <cellStyle name="Input 5 2 2 3 2 2 2 2" xfId="23441" xr:uid="{06964565-BE9B-4FCE-8438-E701D669082C}"/>
    <cellStyle name="Input 5 2 2 3 2 2 3" xfId="36732" xr:uid="{56C3176D-34E1-43A7-BD47-C06E7A28EFB0}"/>
    <cellStyle name="Input 5 2 2 3 2 3" xfId="10727" xr:uid="{70A346DC-2CF3-444F-BAD5-C03830816919}"/>
    <cellStyle name="Input 5 2 2 3 2 3 2" xfId="19716" xr:uid="{AE9EDE73-43C5-46C6-B140-5A162CF76907}"/>
    <cellStyle name="Input 5 2 2 3 2 3 2 2" xfId="39135" xr:uid="{784AE5C3-1DD4-448B-8124-626545E558E7}"/>
    <cellStyle name="Input 5 2 2 3 2 3 3" xfId="34638" xr:uid="{1768CF7D-436F-4320-8A42-5BF654C61FBE}"/>
    <cellStyle name="Input 5 2 2 3 2 4" xfId="14493" xr:uid="{AB4A8B7C-1E0A-40EF-A729-40EA8360DE91}"/>
    <cellStyle name="Input 5 2 2 3 2 4 2" xfId="24977" xr:uid="{532E3472-594D-4A85-9B16-88A4F80E5C85}"/>
    <cellStyle name="Input 5 2 2 3 2 5" xfId="36847" xr:uid="{562A5815-F087-47DB-A611-DF08E7224738}"/>
    <cellStyle name="Input 5 2 2 3 2 6" xfId="57735" xr:uid="{F4981B78-07ED-4AEF-BDAB-39194026F233}"/>
    <cellStyle name="Input 5 2 2 3 3" xfId="3596" xr:uid="{89E07B37-6DA6-44A3-81F3-F92FA56BADD0}"/>
    <cellStyle name="Input 5 2 2 3 3 2" xfId="30298" xr:uid="{2741705E-2200-45EC-9F7C-4CD9BE62990C}"/>
    <cellStyle name="Input 5 2 2 3 4" xfId="27317" xr:uid="{D1436DB8-36CE-4C1B-9A66-9CF38654697F}"/>
    <cellStyle name="Input 5 2 2 3 5" xfId="50953" xr:uid="{3E42D9CB-3C31-478A-90FE-1BA82C0E4AA3}"/>
    <cellStyle name="Input 5 2 2 4" xfId="1503" xr:uid="{66F7D07C-47BD-46F8-BC04-6757CFED5D64}"/>
    <cellStyle name="Input 5 2 2 4 2" xfId="5848" xr:uid="{6F580236-4252-4C25-8B8A-12F2F5853B8A}"/>
    <cellStyle name="Input 5 2 2 4 2 2" xfId="8434" xr:uid="{443005AC-A677-4A4F-8882-518599624CEC}"/>
    <cellStyle name="Input 5 2 2 4 2 2 2" xfId="17423" xr:uid="{4EB2689A-B5EC-4FAF-B14A-A4FA427C365C}"/>
    <cellStyle name="Input 5 2 2 4 2 2 2 2" xfId="30199" xr:uid="{3A9ACF0C-B1B2-4CEC-B68A-DE8674891C9C}"/>
    <cellStyle name="Input 5 2 2 4 2 2 3" xfId="23434" xr:uid="{02D050DF-F7D3-42F9-BD2B-DB93B0BE5F3D}"/>
    <cellStyle name="Input 5 2 2 4 2 3" xfId="11071" xr:uid="{E980BACD-8ADF-4D3D-B8E5-E30F8EA9DADF}"/>
    <cellStyle name="Input 5 2 2 4 2 3 2" xfId="20060" xr:uid="{650825F8-23A2-4A79-A727-430D7D850E42}"/>
    <cellStyle name="Input 5 2 2 4 2 3 2 2" xfId="26044" xr:uid="{477E71B1-0C25-42E7-8744-27C1421C313E}"/>
    <cellStyle name="Input 5 2 2 4 2 3 3" xfId="43805" xr:uid="{2E424E53-E4DB-447F-9A6F-4FDD0183CDDE}"/>
    <cellStyle name="Input 5 2 2 4 2 4" xfId="14837" xr:uid="{08D1672C-A29C-49CB-856F-B8B18D15CD7A}"/>
    <cellStyle name="Input 5 2 2 4 2 4 2" xfId="34815" xr:uid="{46553F4F-42A8-41F6-A8DA-45CA1E3C8BD2}"/>
    <cellStyle name="Input 5 2 2 4 2 5" xfId="23792" xr:uid="{95833EB2-30E5-4988-A511-7C914DDCBE5A}"/>
    <cellStyle name="Input 5 2 2 4 2 6" xfId="54438" xr:uid="{74D15E23-A9B0-499D-AC60-9F3345AA72B4}"/>
    <cellStyle name="Input 5 2 2 4 3" xfId="3940" xr:uid="{42A68386-1E16-479E-B909-8679E7468145}"/>
    <cellStyle name="Input 5 2 2 4 3 2" xfId="26872" xr:uid="{34A2C51B-5FED-499A-A315-CF85D185F077}"/>
    <cellStyle name="Input 5 2 2 4 4" xfId="38528" xr:uid="{834650C7-929C-4900-A312-54098F8C3BE3}"/>
    <cellStyle name="Input 5 2 2 4 5" xfId="47628" xr:uid="{B8CA6C6A-41D6-4588-8BA2-34110B70F1EF}"/>
    <cellStyle name="Input 5 2 2 5" xfId="1894" xr:uid="{C05E573B-0A09-41DB-91E4-7F1DEBD248B9}"/>
    <cellStyle name="Input 5 2 2 5 2" xfId="6210" xr:uid="{E7E8413B-77C2-4A10-9710-F982D99D7C91}"/>
    <cellStyle name="Input 5 2 2 5 2 2" xfId="8796" xr:uid="{D75C96CD-2FB3-48D9-9C40-E03A54CEE614}"/>
    <cellStyle name="Input 5 2 2 5 2 2 2" xfId="17785" xr:uid="{03FEB06E-13BA-4304-8A49-302396A58F3A}"/>
    <cellStyle name="Input 5 2 2 5 2 2 2 2" xfId="43985" xr:uid="{170AA60D-261C-494F-AC5A-2F3870046E55}"/>
    <cellStyle name="Input 5 2 2 5 2 2 3" xfId="37459" xr:uid="{720B66F3-1115-43CA-8A16-901FD0AF8803}"/>
    <cellStyle name="Input 5 2 2 5 2 3" xfId="11433" xr:uid="{59ECDAEC-677A-47B2-B3C8-C14EA82F6C54}"/>
    <cellStyle name="Input 5 2 2 5 2 3 2" xfId="20422" xr:uid="{C01A8DC7-1A4F-41D1-85D7-ED7A28BCEDA9}"/>
    <cellStyle name="Input 5 2 2 5 2 3 2 2" xfId="35969" xr:uid="{0C74DEBD-BF57-4AD3-8FE2-166839672597}"/>
    <cellStyle name="Input 5 2 2 5 2 3 3" xfId="41663" xr:uid="{F000E26B-C8E8-45B7-862E-BF3525D14E9E}"/>
    <cellStyle name="Input 5 2 2 5 2 4" xfId="15199" xr:uid="{E92DBE79-BE0E-4A0D-B003-7A5B8DD4FCA4}"/>
    <cellStyle name="Input 5 2 2 5 2 4 2" xfId="30646" xr:uid="{C75D74F6-C396-4C48-9CDC-E8A6C65CE2B0}"/>
    <cellStyle name="Input 5 2 2 5 2 5" xfId="38143" xr:uid="{4C4DB088-3532-456E-967A-CE1C651379C3}"/>
    <cellStyle name="Input 5 2 2 5 3" xfId="4331" xr:uid="{6861E41C-788F-42CC-9399-A092C6AF8FD7}"/>
    <cellStyle name="Input 5 2 2 5 3 2" xfId="24010" xr:uid="{7934E62F-79B7-4793-A934-D93F4FD2CEC4}"/>
    <cellStyle name="Input 5 2 2 5 4" xfId="29068" xr:uid="{A34BCAB8-3D0D-48B9-87F6-D63049EC9ADF}"/>
    <cellStyle name="Input 5 2 2 5 5" xfId="52900" xr:uid="{16E52BD8-3A91-40C3-97B9-851579F5EF48}"/>
    <cellStyle name="Input 5 2 2 6" xfId="2122" xr:uid="{3CD0560C-BBE3-424F-A5C1-96B24D81B6A7}"/>
    <cellStyle name="Input 5 2 2 6 2" xfId="6423" xr:uid="{09758F58-E083-4D20-AA60-8C76307B2DC4}"/>
    <cellStyle name="Input 5 2 2 6 2 2" xfId="9009" xr:uid="{9BE80895-004A-4AA0-87B9-5F0A478C8BE4}"/>
    <cellStyle name="Input 5 2 2 6 2 2 2" xfId="17998" xr:uid="{48F1CF83-F1F9-4EEE-BA89-A06A43F8F144}"/>
    <cellStyle name="Input 5 2 2 6 2 2 2 2" xfId="41456" xr:uid="{04DC165B-819B-459C-8C71-516D9AD2ED51}"/>
    <cellStyle name="Input 5 2 2 6 2 2 3" xfId="40016" xr:uid="{D695B884-AD57-4945-A361-4A500816B965}"/>
    <cellStyle name="Input 5 2 2 6 2 3" xfId="11646" xr:uid="{CA2BBA2D-D4DF-414D-9525-9DA060C64939}"/>
    <cellStyle name="Input 5 2 2 6 2 3 2" xfId="20635" xr:uid="{17067E24-696A-49CA-A8D4-2EEDAE827F81}"/>
    <cellStyle name="Input 5 2 2 6 2 3 2 2" xfId="23639" xr:uid="{48780AF8-4A26-4382-85D7-2252954CD2C8}"/>
    <cellStyle name="Input 5 2 2 6 2 3 3" xfId="44113" xr:uid="{B84EA768-1E02-42B2-8358-59C385C7DFE5}"/>
    <cellStyle name="Input 5 2 2 6 2 4" xfId="15412" xr:uid="{F99A2935-D67C-42D4-BE16-8C5AB18F4AB5}"/>
    <cellStyle name="Input 5 2 2 6 2 4 2" xfId="41410" xr:uid="{92C24BE0-F77C-4D45-8A8A-0996882FD62B}"/>
    <cellStyle name="Input 5 2 2 6 2 5" xfId="28418" xr:uid="{00E5E18E-D946-4D0D-AF1E-676BA204F45E}"/>
    <cellStyle name="Input 5 2 2 6 3" xfId="4559" xr:uid="{B392A6B6-23C8-4B44-A7B2-BDACB2724E52}"/>
    <cellStyle name="Input 5 2 2 6 3 2" xfId="41094" xr:uid="{784BD337-A556-4F65-8D5D-E115F1A6BDA0}"/>
    <cellStyle name="Input 5 2 2 6 4" xfId="37478" xr:uid="{00DDE11F-836E-4E27-905A-6C4D9150F6F4}"/>
    <cellStyle name="Input 5 2 2 7" xfId="2932" xr:uid="{E2A7CE8E-2D65-48BE-ADC9-B61C885A8133}"/>
    <cellStyle name="Input 5 2 2 7 2" xfId="7082" xr:uid="{16D59C0D-122A-4009-A957-639EE9487E0C}"/>
    <cellStyle name="Input 5 2 2 7 2 2" xfId="12208" xr:uid="{12C2542F-0CE3-473E-BBB7-B11D2FE73114}"/>
    <cellStyle name="Input 5 2 2 7 2 2 2" xfId="21197" xr:uid="{0B2C17AF-3721-4580-9FC7-EFA113428091}"/>
    <cellStyle name="Input 5 2 2 7 2 2 2 2" xfId="38025" xr:uid="{DFB6D036-FA28-4B8C-A9AA-2C413CF601D9}"/>
    <cellStyle name="Input 5 2 2 7 2 2 3" xfId="35657" xr:uid="{012B8CA3-7346-4D47-8AF2-53A5F61F114A}"/>
    <cellStyle name="Input 5 2 2 7 2 3" xfId="13002" xr:uid="{B541380C-8B9B-43F3-A85E-1CA5C8D0CA40}"/>
    <cellStyle name="Input 5 2 2 7 2 3 2" xfId="21991" xr:uid="{0DA270F9-0D69-4F76-A706-0C7F37BDF1D1}"/>
    <cellStyle name="Input 5 2 2 7 2 3 2 2" xfId="36276" xr:uid="{C29A546B-4579-416C-A953-ED61CB3C3F9D}"/>
    <cellStyle name="Input 5 2 2 7 2 3 3" xfId="28899" xr:uid="{FD38F44A-D5B3-4684-8405-E36867F1BD35}"/>
    <cellStyle name="Input 5 2 2 7 2 4" xfId="16071" xr:uid="{FE539FD5-3C3A-41CA-81C6-FDAF10467CC6}"/>
    <cellStyle name="Input 5 2 2 7 2 4 2" xfId="35847" xr:uid="{627683EC-0F0F-46A8-B7BE-70BA83DEF47E}"/>
    <cellStyle name="Input 5 2 2 7 2 5" xfId="38046" xr:uid="{AFF0659E-E05C-477F-A805-10C952D78951}"/>
    <cellStyle name="Input 5 2 2 7 3" xfId="9645" xr:uid="{8FB80AE1-0E84-4D11-8559-980EC0C47AB3}"/>
    <cellStyle name="Input 5 2 2 7 3 2" xfId="18634" xr:uid="{CEE44004-A4ED-45C4-8069-AD610CE73A5B}"/>
    <cellStyle name="Input 5 2 2 7 3 2 2" xfId="38985" xr:uid="{345212CC-01B6-4E7F-9132-3E829951B1AA}"/>
    <cellStyle name="Input 5 2 2 7 3 3" xfId="34007" xr:uid="{2F4DA834-4382-4C2F-82AC-9AEEF8A5E33D}"/>
    <cellStyle name="Input 5 2 2 7 4" xfId="43008" xr:uid="{FBDEF075-CFD3-488C-85E3-DE293AAFCAC7}"/>
    <cellStyle name="Input 5 2 2 8" xfId="4859" xr:uid="{B508FDFF-5664-4C09-9E35-65DC06806D33}"/>
    <cellStyle name="Input 5 2 2 8 2" xfId="7445" xr:uid="{665E6FBF-386A-45B2-9935-471F2E1E93E0}"/>
    <cellStyle name="Input 5 2 2 8 2 2" xfId="16434" xr:uid="{B0243C9D-6C22-4524-A1C0-4975F959A73C}"/>
    <cellStyle name="Input 5 2 2 8 2 2 2" xfId="24910" xr:uid="{7D2131DB-CA3E-4535-BE08-86634DCC531D}"/>
    <cellStyle name="Input 5 2 2 8 2 3" xfId="36469" xr:uid="{3B1D30E1-267A-47CF-A2B9-B1F1C7D37A60}"/>
    <cellStyle name="Input 5 2 2 8 3" xfId="10082" xr:uid="{9738DB4B-BAB2-4405-8AAA-D7659972ED95}"/>
    <cellStyle name="Input 5 2 2 8 3 2" xfId="19071" xr:uid="{0315FDFA-DAD8-44FA-8000-239DD81EFFB0}"/>
    <cellStyle name="Input 5 2 2 8 3 2 2" xfId="28631" xr:uid="{E65A9239-0253-4CB8-A725-6C37ADCEC523}"/>
    <cellStyle name="Input 5 2 2 8 3 3" xfId="37669" xr:uid="{6EB69F39-4A96-4B7F-BCAD-3704616C7652}"/>
    <cellStyle name="Input 5 2 2 8 4" xfId="13848" xr:uid="{9BE73E2B-81BD-4305-BDCB-C0973C4742A2}"/>
    <cellStyle name="Input 5 2 2 8 4 2" xfId="39651" xr:uid="{52A3E0A7-ED8E-42D3-8E8E-ECB57EB14478}"/>
    <cellStyle name="Input 5 2 2 8 5" xfId="43895" xr:uid="{D497FB62-49EE-44D1-9F59-98AAE7657E6B}"/>
    <cellStyle name="Input 5 2 2 9" xfId="6767" xr:uid="{4494D1FC-3A41-48BA-B3F5-A7AD9308A9AB}"/>
    <cellStyle name="Input 5 2 2 9 2" xfId="11966" xr:uid="{9EE1C93C-68CD-45A7-887A-5B9397D39AD5}"/>
    <cellStyle name="Input 5 2 2 9 2 2" xfId="20955" xr:uid="{6CAD789A-532B-4891-86E9-02E9ED5D3254}"/>
    <cellStyle name="Input 5 2 2 9 2 2 2" xfId="26074" xr:uid="{6396F82C-1257-4414-81F0-48DA09024B09}"/>
    <cellStyle name="Input 5 2 2 9 2 3" xfId="22330" xr:uid="{037FE2FF-E284-4635-B324-3849EBBDC6C6}"/>
    <cellStyle name="Input 5 2 2 9 3" xfId="15756" xr:uid="{B7D3C71F-B205-412B-9B42-C1C6F29FE276}"/>
    <cellStyle name="Input 5 2 2 9 3 2" xfId="27213" xr:uid="{56D8F247-9491-468A-95D5-8A59090DFC60}"/>
    <cellStyle name="Input 5 2 2 9 4" xfId="30937" xr:uid="{9F46F1FE-1411-446A-B8AC-3031D5854079}"/>
    <cellStyle name="Input 5 2 3" xfId="682" xr:uid="{D8F64CED-7DE5-4CAC-A8A7-D016375FA905}"/>
    <cellStyle name="Input 5 2 3 2" xfId="5058" xr:uid="{363C182D-2053-48F0-BC3B-E0245EBB8353}"/>
    <cellStyle name="Input 5 2 3 2 2" xfId="7644" xr:uid="{3C0D3FE4-9416-4CC8-903A-93DCC87072F7}"/>
    <cellStyle name="Input 5 2 3 2 2 2" xfId="16633" xr:uid="{C594F796-44FC-4EF3-AAA1-714407619654}"/>
    <cellStyle name="Input 5 2 3 2 2 2 2" xfId="37731" xr:uid="{930B8E12-1D8D-4B08-B922-3F820589D88F}"/>
    <cellStyle name="Input 5 2 3 2 2 3" xfId="38837" xr:uid="{F28270DE-7186-461A-B6D7-3538AB7A3F60}"/>
    <cellStyle name="Input 5 2 3 2 2 4" xfId="56701" xr:uid="{8186A3F2-E0EF-47A1-8044-77AE12341FFA}"/>
    <cellStyle name="Input 5 2 3 2 3" xfId="10281" xr:uid="{C3BFBC4E-3266-4723-8602-640070B22BD8}"/>
    <cellStyle name="Input 5 2 3 2 3 2" xfId="19270" xr:uid="{21CED8CC-62DA-475D-8A9E-A79BBCD6FD67}"/>
    <cellStyle name="Input 5 2 3 2 3 2 2" xfId="36133" xr:uid="{7A076B18-04A8-4551-9F1F-52881A148EFC}"/>
    <cellStyle name="Input 5 2 3 2 3 3" xfId="33215" xr:uid="{DBC4FE66-FDE4-49E1-BAB2-805C73C4BDF0}"/>
    <cellStyle name="Input 5 2 3 2 4" xfId="14047" xr:uid="{551E54A8-3688-4047-AAAF-95AD7AEFCD33}"/>
    <cellStyle name="Input 5 2 3 2 4 2" xfId="39087" xr:uid="{191F1B6F-9EF8-44AF-A5D4-789D2AFDAE73}"/>
    <cellStyle name="Input 5 2 3 2 5" xfId="27987" xr:uid="{7D682263-C99D-4637-8CA5-F22F0CBA6C03}"/>
    <cellStyle name="Input 5 2 3 2 6" xfId="49919" xr:uid="{389E42D6-9DE7-4DD4-BBD0-72EB4A7F7EE3}"/>
    <cellStyle name="Input 5 2 3 3" xfId="3119" xr:uid="{A7D6180A-9C8F-4A0D-8D35-DA0B711E28B6}"/>
    <cellStyle name="Input 5 2 3 3 2" xfId="27325" xr:uid="{BDE7461C-4D9D-454E-9B69-E39BFC1E3EEF}"/>
    <cellStyle name="Input 5 2 3 3 2 2" xfId="58021" xr:uid="{3FD38C61-FC1E-46C6-B3E0-7D0FE7B6D45F}"/>
    <cellStyle name="Input 5 2 3 3 3" xfId="51239" xr:uid="{42C17C29-04A8-44A5-9EB4-F3663FA141A0}"/>
    <cellStyle name="Input 5 2 3 4" xfId="42677" xr:uid="{820454E2-47CE-42C4-8BAA-A8C393B4E6BC}"/>
    <cellStyle name="Input 5 2 3 4 2" xfId="54828" xr:uid="{8119B55A-F41A-4019-98A2-D2E487539EEB}"/>
    <cellStyle name="Input 5 2 3 4 3" xfId="48036" xr:uid="{3F29C0EB-A623-463D-B6EB-A4D6467E7E64}"/>
    <cellStyle name="Input 5 2 3 5" xfId="53128" xr:uid="{3660540A-779E-4DD6-8D89-D53B76028CFD}"/>
    <cellStyle name="Input 5 2 3 6" xfId="46422" xr:uid="{E0C786BF-DAA9-4072-BBDF-8F52E8D93F09}"/>
    <cellStyle name="Input 5 2 4" xfId="1027" xr:uid="{A0630C8A-A5F8-47D1-A8FD-F783F9BEC840}"/>
    <cellStyle name="Input 5 2 4 2" xfId="5379" xr:uid="{F72F281C-3005-47D3-B35E-AC8C386ED2A2}"/>
    <cellStyle name="Input 5 2 4 2 2" xfId="7965" xr:uid="{358D850F-A9A3-453F-A870-168AB7C99A5C}"/>
    <cellStyle name="Input 5 2 4 2 2 2" xfId="16954" xr:uid="{F6835A8E-828F-47E5-A2FD-500B57158532}"/>
    <cellStyle name="Input 5 2 4 2 2 2 2" xfId="35164" xr:uid="{A45FECF2-0D89-46DE-9E41-EA6DB17F3751}"/>
    <cellStyle name="Input 5 2 4 2 2 3" xfId="32518" xr:uid="{C4842B0E-80DB-4D40-ABDC-E84216350EF6}"/>
    <cellStyle name="Input 5 2 4 2 3" xfId="10602" xr:uid="{2E32917E-60FA-4FDA-84D4-EB271B76443C}"/>
    <cellStyle name="Input 5 2 4 2 3 2" xfId="19591" xr:uid="{C65453FC-27FD-4167-8065-96340F7A164E}"/>
    <cellStyle name="Input 5 2 4 2 3 2 2" xfId="43163" xr:uid="{FF3D5BDC-6D01-47AA-B19D-C5A3887B9BB9}"/>
    <cellStyle name="Input 5 2 4 2 3 3" xfId="34518" xr:uid="{79EFB2D6-4240-4438-BE47-438E3FC99277}"/>
    <cellStyle name="Input 5 2 4 2 4" xfId="14368" xr:uid="{FC2F1E73-B797-4D5D-BD12-0A135F07691C}"/>
    <cellStyle name="Input 5 2 4 2 4 2" xfId="22422" xr:uid="{755B0C68-630C-4395-AB1D-F321F7419612}"/>
    <cellStyle name="Input 5 2 4 2 5" xfId="22769" xr:uid="{9BBAD814-A361-4BAE-8279-2713197DB4C8}"/>
    <cellStyle name="Input 5 2 4 2 6" xfId="55821" xr:uid="{E8F600C8-88DA-495D-9D94-E58F85E39851}"/>
    <cellStyle name="Input 5 2 4 3" xfId="3464" xr:uid="{13CDAAAF-6C19-4145-9436-74B698B92F2C}"/>
    <cellStyle name="Input 5 2 4 3 2" xfId="26064" xr:uid="{58EBA8EB-16C5-436D-80B3-024A1380B8D3}"/>
    <cellStyle name="Input 5 2 4 4" xfId="25993" xr:uid="{D512306B-103D-40D3-9211-47D5FC7D286E}"/>
    <cellStyle name="Input 5 2 4 5" xfId="49039" xr:uid="{C461B28A-D9E8-4163-BD8F-07A1F3155921}"/>
    <cellStyle name="Input 5 2 5" xfId="1371" xr:uid="{4519EABA-F368-42C3-AF17-055E6BA2532C}"/>
    <cellStyle name="Input 5 2 5 2" xfId="5716" xr:uid="{C5F953EA-16B9-4FDA-B65C-BB9A16095DF2}"/>
    <cellStyle name="Input 5 2 5 2 2" xfId="8302" xr:uid="{E3D25D4B-4A94-4381-860F-BC36FCF6E378}"/>
    <cellStyle name="Input 5 2 5 2 2 2" xfId="17291" xr:uid="{05B89234-DDB7-4F8B-9B84-09DDF8F259EB}"/>
    <cellStyle name="Input 5 2 5 2 2 2 2" xfId="23818" xr:uid="{636FA816-3EAE-4D6F-A0CD-36D8F844D2AE}"/>
    <cellStyle name="Input 5 2 5 2 2 3" xfId="39277" xr:uid="{61E3A0B2-8B57-442A-9B6D-B1A178B7E651}"/>
    <cellStyle name="Input 5 2 5 2 3" xfId="10939" xr:uid="{375273B1-00ED-4F71-99A9-93927B87D732}"/>
    <cellStyle name="Input 5 2 5 2 3 2" xfId="19928" xr:uid="{DF29EF03-6603-4A6F-9474-3695A58D39F9}"/>
    <cellStyle name="Input 5 2 5 2 3 2 2" xfId="35438" xr:uid="{0176E6FC-FC7E-41C4-8E66-744F7FCECA7D}"/>
    <cellStyle name="Input 5 2 5 2 3 3" xfId="34620" xr:uid="{9FFE6696-9336-4F27-84A9-4662C2C58E95}"/>
    <cellStyle name="Input 5 2 5 2 4" xfId="14705" xr:uid="{29671F17-8331-4439-8E06-6FDCBD91D50B}"/>
    <cellStyle name="Input 5 2 5 2 4 2" xfId="22253" xr:uid="{A6B36CE0-49E5-4B8D-A1AA-4B8D251B4900}"/>
    <cellStyle name="Input 5 2 5 2 5" xfId="31750" xr:uid="{D84E6F32-4227-48B2-840F-78809D5FD676}"/>
    <cellStyle name="Input 5 2 5 2 6" xfId="59091" xr:uid="{EF9DC079-8251-42F0-8D77-BE56F95D9C05}"/>
    <cellStyle name="Input 5 2 5 3" xfId="3808" xr:uid="{DB7AA836-85BE-4A81-896B-F12E1B8B061F}"/>
    <cellStyle name="Input 5 2 5 3 2" xfId="28758" xr:uid="{9E01E7FC-CD0D-4950-BF89-211D2DA55853}"/>
    <cellStyle name="Input 5 2 5 4" xfId="27686" xr:uid="{398D938D-AA20-4DC9-A1E8-98014294F07F}"/>
    <cellStyle name="Input 5 2 5 5" xfId="52310" xr:uid="{767B6FBC-7B35-4335-A90F-3FBE86D0CC77}"/>
    <cellStyle name="Input 5 2 6" xfId="1643" xr:uid="{26176DED-D2CC-439C-B365-80399D5D03C8}"/>
    <cellStyle name="Input 5 2 6 2" xfId="5977" xr:uid="{9877B0A1-CC32-4E57-866B-22D3FBD5A821}"/>
    <cellStyle name="Input 5 2 6 2 2" xfId="8563" xr:uid="{FC65D91C-8EB9-4B4B-8DD9-E0A58EEF0FA0}"/>
    <cellStyle name="Input 5 2 6 2 2 2" xfId="17552" xr:uid="{2A6561C7-82E6-4945-A486-CD3B081B72AC}"/>
    <cellStyle name="Input 5 2 6 2 2 2 2" xfId="30019" xr:uid="{420CAA81-CD8B-45AF-BD95-EB22297D7A07}"/>
    <cellStyle name="Input 5 2 6 2 2 3" xfId="23363" xr:uid="{9594924D-7B5B-43EC-9EAF-60173F7B6220}"/>
    <cellStyle name="Input 5 2 6 2 3" xfId="11200" xr:uid="{5A8FB1A4-15C2-4EB7-A19E-4F42C6D3C5D0}"/>
    <cellStyle name="Input 5 2 6 2 3 2" xfId="20189" xr:uid="{A88F8118-85BA-4F19-AE8D-BE13C8BF6BC2}"/>
    <cellStyle name="Input 5 2 6 2 3 2 2" xfId="42215" xr:uid="{CF33A485-D231-4BFD-BDD7-3BCD8DDE5F75}"/>
    <cellStyle name="Input 5 2 6 2 3 3" xfId="37771" xr:uid="{D73334E8-4201-458E-9641-4E713FC9D381}"/>
    <cellStyle name="Input 5 2 6 2 4" xfId="14966" xr:uid="{52D11F11-1E80-4119-9342-D77B3FBF2491}"/>
    <cellStyle name="Input 5 2 6 2 4 2" xfId="43010" xr:uid="{BD14869C-124F-4717-B8EB-32D810281D43}"/>
    <cellStyle name="Input 5 2 6 2 5" xfId="26198" xr:uid="{6CCE1E7F-D9CD-413C-909F-AD76E06E1EC5}"/>
    <cellStyle name="Input 5 2 6 2 6" xfId="53990" xr:uid="{A8805357-68FD-423E-B8F9-0999BB834769}"/>
    <cellStyle name="Input 5 2 6 3" xfId="4080" xr:uid="{FBB9E0E8-3625-4066-9C26-000341DD71D6}"/>
    <cellStyle name="Input 5 2 6 3 2" xfId="41325" xr:uid="{7EC586F4-4293-48C1-981B-344DCA5B035D}"/>
    <cellStyle name="Input 5 2 6 4" xfId="36563" xr:uid="{05C8A8E1-48AF-4C1B-BD36-BDB5171027F1}"/>
    <cellStyle name="Input 5 2 6 5" xfId="47322" xr:uid="{E368113F-D49E-47EF-B1BD-CDED3BF6FB15}"/>
    <cellStyle name="Input 5 2 7" xfId="1990" xr:uid="{74A31F28-E88E-415A-BB4A-A5EBFA9DEA6F}"/>
    <cellStyle name="Input 5 2 7 2" xfId="6298" xr:uid="{C2267CC1-03AD-4715-9494-C4559EECC9EF}"/>
    <cellStyle name="Input 5 2 7 2 2" xfId="8884" xr:uid="{2679FC5F-65A4-43E1-8D5B-FBB17A8737A0}"/>
    <cellStyle name="Input 5 2 7 2 2 2" xfId="17873" xr:uid="{D0236782-24DA-4027-BDAD-E608E493AA65}"/>
    <cellStyle name="Input 5 2 7 2 2 2 2" xfId="39459" xr:uid="{4E76B012-A3D8-48D8-BFDD-CA2A4A1E513E}"/>
    <cellStyle name="Input 5 2 7 2 2 3" xfId="43216" xr:uid="{32D01925-8D92-4710-8914-CF439B10E542}"/>
    <cellStyle name="Input 5 2 7 2 3" xfId="11521" xr:uid="{86A8B150-9027-4AEF-BD75-AE931C6573A1}"/>
    <cellStyle name="Input 5 2 7 2 3 2" xfId="20510" xr:uid="{80B844AD-39FC-478B-9D7C-8FCB83CDA2F3}"/>
    <cellStyle name="Input 5 2 7 2 3 2 2" xfId="29310" xr:uid="{9D0C61F2-BF27-41DF-A2F0-DDADEDDBBBD6}"/>
    <cellStyle name="Input 5 2 7 2 3 3" xfId="34694" xr:uid="{E774D33B-7C24-4D50-BC1F-DE6F01726529}"/>
    <cellStyle name="Input 5 2 7 2 4" xfId="15287" xr:uid="{E599FA48-D482-4857-8B00-C2AEE60D1939}"/>
    <cellStyle name="Input 5 2 7 2 4 2" xfId="27900" xr:uid="{75CEAA53-EF3D-4E6E-9E54-86C28FA47D27}"/>
    <cellStyle name="Input 5 2 7 2 5" xfId="42628" xr:uid="{DA3AAC6A-B43D-44C8-A51C-7697354FA995}"/>
    <cellStyle name="Input 5 2 7 3" xfId="4427" xr:uid="{279B0433-6C08-4B08-9AE4-0E93AB6C0311}"/>
    <cellStyle name="Input 5 2 7 3 2" xfId="30373" xr:uid="{E3C2E66C-ED37-4F68-B465-6593880A4EC3}"/>
    <cellStyle name="Input 5 2 7 4" xfId="25179" xr:uid="{1D892C96-784E-487A-A11B-10D6CA385622}"/>
    <cellStyle name="Input 5 2 7 5" xfId="52637" xr:uid="{E7E66408-667B-4C63-A93B-68368C7A5623}"/>
    <cellStyle name="Input 5 2 8" xfId="2801" xr:uid="{B0967BBE-CDD9-40E4-B7C5-EAF54C538FE9}"/>
    <cellStyle name="Input 5 2 8 2" xfId="6951" xr:uid="{10630678-E10E-4EE4-98A4-D559B7906B0C}"/>
    <cellStyle name="Input 5 2 8 2 2" xfId="12080" xr:uid="{EB2A37D0-434F-4553-B542-55AFE3362F1C}"/>
    <cellStyle name="Input 5 2 8 2 2 2" xfId="21069" xr:uid="{9986D26F-EAAD-4E7C-A654-DA1AAC894186}"/>
    <cellStyle name="Input 5 2 8 2 2 2 2" xfId="23524" xr:uid="{F7E0163C-113A-4F2D-ABB0-A3BDFBEC9253}"/>
    <cellStyle name="Input 5 2 8 2 2 3" xfId="33173" xr:uid="{089536A8-33EF-4292-A612-1FBE0B5D6D0A}"/>
    <cellStyle name="Input 5 2 8 2 3" xfId="12902" xr:uid="{E2DB17C5-4B15-44EC-85E3-0E3743D9A67C}"/>
    <cellStyle name="Input 5 2 8 2 3 2" xfId="21891" xr:uid="{22A8F002-4595-480E-A3D0-7299326EFF64}"/>
    <cellStyle name="Input 5 2 8 2 3 2 2" xfId="29509" xr:uid="{D9A954F3-1BB3-46CF-A71A-6921650D04CA}"/>
    <cellStyle name="Input 5 2 8 2 3 3" xfId="28999" xr:uid="{E61C3ECC-184F-4715-B7FC-C202E297FDD7}"/>
    <cellStyle name="Input 5 2 8 2 4" xfId="15940" xr:uid="{6335AD04-FD3F-4B63-9CBD-D9EF9D61D3B3}"/>
    <cellStyle name="Input 5 2 8 2 4 2" xfId="23161" xr:uid="{77398AB0-991B-444D-AB73-2289D890F155}"/>
    <cellStyle name="Input 5 2 8 2 5" xfId="41998" xr:uid="{C40011D8-FC77-42BD-AE3A-5F1170B9397C}"/>
    <cellStyle name="Input 5 2 8 3" xfId="9514" xr:uid="{65FF3381-1DDB-46AA-AD0D-18552579F1BE}"/>
    <cellStyle name="Input 5 2 8 3 2" xfId="18503" xr:uid="{FC6E16D8-AACD-4623-B84C-EC0B12F1B278}"/>
    <cellStyle name="Input 5 2 8 3 2 2" xfId="30598" xr:uid="{0822812A-2213-44FB-B6B3-6FF87B419576}"/>
    <cellStyle name="Input 5 2 8 3 3" xfId="43434" xr:uid="{1B0C9025-2858-478E-BE64-B0A01745AC7D}"/>
    <cellStyle name="Input 5 2 8 4" xfId="26962" xr:uid="{AC3666F4-D471-4E57-8396-3A0F820B419C}"/>
    <cellStyle name="Input 5 2 9" xfId="4734" xr:uid="{09A817A9-F638-4A39-B193-AB8D59EEE303}"/>
    <cellStyle name="Input 5 2 9 2" xfId="7320" xr:uid="{DEA1DFD1-4CD5-4867-9578-21FEA118A81C}"/>
    <cellStyle name="Input 5 2 9 2 2" xfId="16309" xr:uid="{0C502F9D-586A-4321-A110-94B4BCB7D96F}"/>
    <cellStyle name="Input 5 2 9 2 2 2" xfId="23137" xr:uid="{948F51F4-EF98-4B81-9B4E-1B90A88FEE7E}"/>
    <cellStyle name="Input 5 2 9 2 3" xfId="25518" xr:uid="{901C3D5A-E409-4744-850E-642799205E3E}"/>
    <cellStyle name="Input 5 2 9 3" xfId="9957" xr:uid="{3E713319-020E-4C8B-BA25-CF42CB5D1886}"/>
    <cellStyle name="Input 5 2 9 3 2" xfId="18946" xr:uid="{E1C9876B-969C-454C-84DB-2B5689062564}"/>
    <cellStyle name="Input 5 2 9 3 2 2" xfId="29840" xr:uid="{31095B2D-75C5-4933-A1C1-7B8C268DD1DD}"/>
    <cellStyle name="Input 5 2 9 3 3" xfId="43905" xr:uid="{8599B94D-EEDF-4571-B26B-AABC4AFB4D74}"/>
    <cellStyle name="Input 5 2 9 4" xfId="13723" xr:uid="{B234661A-2560-47A3-B323-AC1FB0DF0C94}"/>
    <cellStyle name="Input 5 2 9 4 2" xfId="41473" xr:uid="{C555E40A-0160-43FC-8459-B9E66A4CA54A}"/>
    <cellStyle name="Input 5 2 9 5" xfId="33516" xr:uid="{F896D747-672B-42D6-AD8A-255C6E546EAF}"/>
    <cellStyle name="Input 5 20" xfId="44993" xr:uid="{65459A29-7D3A-4848-A8E2-C75D0CC4CDB1}"/>
    <cellStyle name="Input 5 20 2" xfId="50555" xr:uid="{FF58573F-894D-426C-92F5-92AACB54C803}"/>
    <cellStyle name="Input 5 20 2 2" xfId="57337" xr:uid="{C69FE56D-BA90-4F93-B149-7DB2CEB80B78}"/>
    <cellStyle name="Input 5 20 3" xfId="52157" xr:uid="{B95B4E7A-A766-4632-8533-D33AF3A4A481}"/>
    <cellStyle name="Input 5 20 3 2" xfId="58938" xr:uid="{494EB537-045B-464D-B9F4-1E608D2EB2AA}"/>
    <cellStyle name="Input 5 20 4" xfId="48979" xr:uid="{D7E016BA-AE56-4499-8B54-29BBA3A2A215}"/>
    <cellStyle name="Input 5 20 4 2" xfId="55762" xr:uid="{B6BCBA54-8474-4F45-A4BD-D9B711F5F352}"/>
    <cellStyle name="Input 5 20 5" xfId="48672" xr:uid="{8ABA5FD0-C5B9-4118-B0BF-ED94D11D9D09}"/>
    <cellStyle name="Input 5 20 5 2" xfId="55461" xr:uid="{B0BC64A8-C484-49C9-8CA6-EF18559227AB}"/>
    <cellStyle name="Input 5 20 6" xfId="53747" xr:uid="{EA5F429D-F2E5-4C1A-BAE4-BD78C130E7D4}"/>
    <cellStyle name="Input 5 20 7" xfId="47058" xr:uid="{D33F2145-2564-48BB-9955-7338CB057D61}"/>
    <cellStyle name="Input 5 21" xfId="45061" xr:uid="{149BF4EE-8AEB-44A6-9B91-563C026D67F2}"/>
    <cellStyle name="Input 5 21 2" xfId="50644" xr:uid="{7CAD6148-6A8D-42E8-9146-EE9A5D0AD1F0}"/>
    <cellStyle name="Input 5 21 2 2" xfId="57426" xr:uid="{2C5F94AA-906C-4CF7-9321-537E8BAE0931}"/>
    <cellStyle name="Input 5 21 3" xfId="52455" xr:uid="{AB974F2C-8B06-4F5A-9E09-3DF31C0CA541}"/>
    <cellStyle name="Input 5 21 3 2" xfId="59236" xr:uid="{782A90BE-CD1B-45A8-8A97-2D307B002848}"/>
    <cellStyle name="Input 5 21 4" xfId="48761" xr:uid="{61D24624-BCA9-4DE9-AC39-E4F09055B7AA}"/>
    <cellStyle name="Input 5 21 4 2" xfId="55547" xr:uid="{B2C31292-8043-4D80-9660-F1438AFC705C}"/>
    <cellStyle name="Input 5 21 5" xfId="53833" xr:uid="{C003C66A-F964-4FC5-918B-ADB2355D0F15}"/>
    <cellStyle name="Input 5 21 6" xfId="47147" xr:uid="{F2D39435-59CA-44AB-8F2A-BE8448229AAA}"/>
    <cellStyle name="Input 5 22" xfId="45105" xr:uid="{1BCC35E4-A01A-43C0-AD30-08B3AB00FE1E}"/>
    <cellStyle name="Input 5 22 2" xfId="50661" xr:uid="{057C876B-AA73-4B8B-94FC-5BEB652D4DFE}"/>
    <cellStyle name="Input 5 22 2 2" xfId="57443" xr:uid="{F3A80BA5-322A-433C-A1A4-6B763F304BBA}"/>
    <cellStyle name="Input 5 22 3" xfId="52472" xr:uid="{45031C77-E135-4F67-8B53-A6E99B495708}"/>
    <cellStyle name="Input 5 22 3 2" xfId="59253" xr:uid="{FA9EE18B-7054-4813-A6E5-30086D20D2D3}"/>
    <cellStyle name="Input 5 22 4" xfId="48778" xr:uid="{4B0EABA0-EE9E-4CC3-B4B6-14D02AC18851}"/>
    <cellStyle name="Input 5 22 4 2" xfId="55564" xr:uid="{BD03126B-071F-48A8-99E1-1751F2606B42}"/>
    <cellStyle name="Input 5 22 5" xfId="53850" xr:uid="{3FE6DA95-CFD1-46C0-A7B5-BF75F4345647}"/>
    <cellStyle name="Input 5 22 6" xfId="47164" xr:uid="{D11D4589-3EF8-494B-9A17-4F440163389E}"/>
    <cellStyle name="Input 5 23" xfId="45093" xr:uid="{3229AB27-11D9-419F-B4E8-B0E1CDCA0137}"/>
    <cellStyle name="Input 5 23 2" xfId="50677" xr:uid="{1F607092-FAFB-4A00-AC89-FF842788AD40}"/>
    <cellStyle name="Input 5 23 2 2" xfId="57459" xr:uid="{09B63EF6-E0FE-42BD-8E76-BEBB5D11B933}"/>
    <cellStyle name="Input 5 23 3" xfId="52488" xr:uid="{F26A723D-AD50-49B6-B209-0353A64178DD}"/>
    <cellStyle name="Input 5 23 3 2" xfId="59269" xr:uid="{3F9B0FCA-09C5-48E2-8320-786C4520ECAA}"/>
    <cellStyle name="Input 5 23 4" xfId="48794" xr:uid="{82D4CC2B-469D-43D9-80C5-134FCB68FDCF}"/>
    <cellStyle name="Input 5 23 4 2" xfId="55580" xr:uid="{9AC3AC56-364B-4252-9E66-15ED0BF6DCB5}"/>
    <cellStyle name="Input 5 23 5" xfId="53866" xr:uid="{95145E1C-305C-4557-9459-957864687DDB}"/>
    <cellStyle name="Input 5 23 6" xfId="47180" xr:uid="{E3EF97A0-F0DC-436B-8C05-E8195C7E0F85}"/>
    <cellStyle name="Input 5 24" xfId="45148" xr:uid="{81DCDAF4-47EC-42BF-9E3B-2DBA3C65CB02}"/>
    <cellStyle name="Input 5 24 2" xfId="50744" xr:uid="{C6A14C9F-A75F-4AA2-9C1B-DCCE12EA4F95}"/>
    <cellStyle name="Input 5 24 2 2" xfId="57526" xr:uid="{1A2887E2-B6CF-4450-985B-046875604FF8}"/>
    <cellStyle name="Input 5 24 3" xfId="52553" xr:uid="{8AD23D42-5F78-419A-8F0C-E6CBB7503613}"/>
    <cellStyle name="Input 5 24 3 2" xfId="59334" xr:uid="{1B182310-0A29-4EE3-A852-92DD9299E7C3}"/>
    <cellStyle name="Input 5 24 4" xfId="48851" xr:uid="{E5FF47E7-9AC9-43B1-945C-2810C0C746F3}"/>
    <cellStyle name="Input 5 24 4 2" xfId="55633" xr:uid="{5D3513B5-F082-4AB1-90E5-1CB0B7C845CA}"/>
    <cellStyle name="Input 5 24 5" xfId="53931" xr:uid="{9A0B2DEF-E340-446A-BC2A-E772121F80F6}"/>
    <cellStyle name="Input 5 24 6" xfId="47248" xr:uid="{25FA2E99-18F0-4F70-8F52-9CD6F56D104C}"/>
    <cellStyle name="Input 5 25" xfId="45260" xr:uid="{4ADC4F5A-17E8-4251-8472-2D70CC288B3A}"/>
    <cellStyle name="Input 5 25 2" xfId="50774" xr:uid="{AF1FB579-D614-4A63-961E-31BBD5E109BF}"/>
    <cellStyle name="Input 5 25 2 2" xfId="57556" xr:uid="{BFE311F6-1E6F-4F57-B125-ABDF4F6170A5}"/>
    <cellStyle name="Input 5 25 3" xfId="52583" xr:uid="{F4F61D26-A20E-4421-80ED-20100DB7E6D5}"/>
    <cellStyle name="Input 5 25 3 2" xfId="59364" xr:uid="{431ED507-8FBC-4814-A923-606CACDD50B8}"/>
    <cellStyle name="Input 5 25 4" xfId="48871" xr:uid="{46FF4CD0-1D16-44FF-B702-70AC963F2500}"/>
    <cellStyle name="Input 5 25 4 2" xfId="55652" xr:uid="{AB746967-E087-40BE-BF3F-96F4E6475552}"/>
    <cellStyle name="Input 5 25 5" xfId="53961" xr:uid="{95055927-5979-4A9B-A3D5-90FE0F479140}"/>
    <cellStyle name="Input 5 25 6" xfId="47278" xr:uid="{66D4F4DB-BEF9-401B-B0E6-24C34263FE32}"/>
    <cellStyle name="Input 5 26" xfId="45207" xr:uid="{83F02C70-4571-403B-BA31-541D2204F20F}"/>
    <cellStyle name="Input 5 26 2" xfId="50787" xr:uid="{06605D06-DF41-43ED-A830-66AAA818A0CE}"/>
    <cellStyle name="Input 5 26 2 2" xfId="57569" xr:uid="{EDD1DAE6-FBE3-4E23-BC8C-9ABB451257DD}"/>
    <cellStyle name="Input 5 26 3" xfId="52596" xr:uid="{E173124D-8C85-4DEF-87A4-A804A7910DE8}"/>
    <cellStyle name="Input 5 26 3 2" xfId="59377" xr:uid="{20C6F952-9E0F-4358-805A-33DB7FED6C33}"/>
    <cellStyle name="Input 5 26 4" xfId="53974" xr:uid="{06AD17E6-E57C-43B2-8EBE-47D6BA0E1B2D}"/>
    <cellStyle name="Input 5 26 5" xfId="47291" xr:uid="{205539E2-CC6A-4CCB-AE7A-9A59466EA4C8}"/>
    <cellStyle name="Input 5 27" xfId="45266" xr:uid="{D3A6F830-24D8-410D-B8B9-76354B52D22F}"/>
    <cellStyle name="Input 5 27 2" xfId="55801" xr:uid="{CF2582B4-914A-4C98-985D-FAB1AAA12D36}"/>
    <cellStyle name="Input 5 27 3" xfId="49018" xr:uid="{05685392-C0A9-4124-87C4-C255A5B64027}"/>
    <cellStyle name="Input 5 28" xfId="45373" xr:uid="{F7805070-4017-4DDE-B11F-50C25AD12262}"/>
    <cellStyle name="Input 5 28 2" xfId="57839" xr:uid="{5CD735AD-A080-422D-97E6-529B4389F2D6}"/>
    <cellStyle name="Input 5 28 3" xfId="51057" xr:uid="{261E40D6-E43F-49D5-B7BA-FDE8EC96C49B}"/>
    <cellStyle name="Input 5 29" xfId="45397" xr:uid="{A049DCD1-8FA7-4E56-9D47-3F4C69C9E4FA}"/>
    <cellStyle name="Input 5 29 2" xfId="52632" xr:uid="{0AC701A0-668E-4FF3-822F-90B119DE00B4}"/>
    <cellStyle name="Input 5 3" xfId="407" xr:uid="{521115B9-FDD7-4AB4-B51D-9CCDD113C273}"/>
    <cellStyle name="Input 5 3 10" xfId="9273" xr:uid="{7433C2EA-A809-41B8-A317-B560C57C57A4}"/>
    <cellStyle name="Input 5 3 10 2" xfId="18262" xr:uid="{AB54E3B7-E608-4552-9AFF-861B9395F6C5}"/>
    <cellStyle name="Input 5 3 10 2 2" xfId="29143" xr:uid="{EBCD20D7-39EE-48FF-A2E2-F08AC2867FE2}"/>
    <cellStyle name="Input 5 3 10 3" xfId="35912" xr:uid="{9802ECCE-7DD2-495F-8346-3B3C08074928}"/>
    <cellStyle name="Input 5 3 11" xfId="9728" xr:uid="{29F3E6AC-9E5E-4FBF-B4F8-7F02AAE78959}"/>
    <cellStyle name="Input 5 3 11 2" xfId="18717" xr:uid="{0DEE0C73-35FE-433F-BDEF-82459ADD3C07}"/>
    <cellStyle name="Input 5 3 11 2 2" xfId="35400" xr:uid="{34E8CC78-33F5-41FE-BA76-4354C1615BD9}"/>
    <cellStyle name="Input 5 3 11 3" xfId="44094" xr:uid="{A787C747-42B4-4354-B8B2-1D039F437C7F}"/>
    <cellStyle name="Input 5 3 12" xfId="2413" xr:uid="{F34EA961-2643-4364-B18F-0A473EC61084}"/>
    <cellStyle name="Input 5 3 12 2" xfId="40865" xr:uid="{820AC25B-57CB-4C2E-841F-B95B7D5178B5}"/>
    <cellStyle name="Input 5 3 13" xfId="13322" xr:uid="{49E59FC1-30A6-4646-8A8E-C44E845A99DB}"/>
    <cellStyle name="Input 5 3 13 2" xfId="42996" xr:uid="{83E4CF08-E7FB-44C6-A1E8-40D41B0C7FD5}"/>
    <cellStyle name="Input 5 3 14" xfId="31210" xr:uid="{93D9412A-7D21-40F7-B1DF-618F12C1E039}"/>
    <cellStyle name="Input 5 3 15" xfId="44347" xr:uid="{AA1F5CB2-3E33-4D11-9189-39C162274513}"/>
    <cellStyle name="Input 5 3 16" xfId="45572" xr:uid="{88F8DAC4-53BB-4277-9CAE-A5B461F07493}"/>
    <cellStyle name="Input 5 3 2" xfId="756" xr:uid="{DBF333B7-FCD8-4FD7-B617-BD6663D9FE04}"/>
    <cellStyle name="Input 5 3 2 2" xfId="5127" xr:uid="{F02BFD99-27A2-4276-816F-02C5FAC3FD20}"/>
    <cellStyle name="Input 5 3 2 2 2" xfId="7713" xr:uid="{92A4CC5E-B1DD-49B8-91F6-695066514E35}"/>
    <cellStyle name="Input 5 3 2 2 2 2" xfId="16702" xr:uid="{75D30C31-6F8D-4BDA-B575-549555F8BD5C}"/>
    <cellStyle name="Input 5 3 2 2 2 2 2" xfId="36298" xr:uid="{B872A4E9-1F55-4FF1-9B5E-CF55AAAD709B}"/>
    <cellStyle name="Input 5 3 2 2 2 3" xfId="42129" xr:uid="{4D733759-14B0-4674-A192-5DB60C895269}"/>
    <cellStyle name="Input 5 3 2 2 2 4" xfId="56360" xr:uid="{83F553F8-85DE-4434-B25A-2E7B5343F69B}"/>
    <cellStyle name="Input 5 3 2 2 3" xfId="10350" xr:uid="{E6624B16-0082-426E-B700-F1893DE3C479}"/>
    <cellStyle name="Input 5 3 2 2 3 2" xfId="19339" xr:uid="{0CF9BEC3-E930-4C99-9EA8-FAA3E646BF02}"/>
    <cellStyle name="Input 5 3 2 2 3 2 2" xfId="30502" xr:uid="{83527D41-055A-4AFD-AB2B-E735134EEA9F}"/>
    <cellStyle name="Input 5 3 2 2 3 3" xfId="32249" xr:uid="{687FDF67-6015-4B58-B0E6-B6095F8E75EE}"/>
    <cellStyle name="Input 5 3 2 2 4" xfId="14116" xr:uid="{F38C4885-243D-4B73-A3F6-9EDABED74F19}"/>
    <cellStyle name="Input 5 3 2 2 4 2" xfId="32942" xr:uid="{5ABC51F5-AA3D-4EFC-8E5B-FACFD45912AC}"/>
    <cellStyle name="Input 5 3 2 2 5" xfId="26555" xr:uid="{1F96216D-40E9-476D-9081-8C86A5A48F01}"/>
    <cellStyle name="Input 5 3 2 2 6" xfId="49578" xr:uid="{2E41C305-4EC7-479A-8BB4-F952D593C763}"/>
    <cellStyle name="Input 5 3 2 3" xfId="3193" xr:uid="{A280FA20-D43A-4775-BCD0-5EDFD419C18A}"/>
    <cellStyle name="Input 5 3 2 3 2" xfId="31176" xr:uid="{27A96383-DB6A-4937-A7FF-AA6DDC00D6C8}"/>
    <cellStyle name="Input 5 3 2 3 2 2" xfId="58473" xr:uid="{DB678235-7054-437A-A26D-91352636A957}"/>
    <cellStyle name="Input 5 3 2 3 3" xfId="51692" xr:uid="{44E45421-66A5-4C59-AEEC-4A644EA00523}"/>
    <cellStyle name="Input 5 3 2 4" xfId="38363" xr:uid="{41444342-E66A-4B7E-8C80-B2FA17C09D2C}"/>
    <cellStyle name="Input 5 3 2 4 2" xfId="54505" xr:uid="{2EA5DB38-C894-4209-A813-6F879D17890C}"/>
    <cellStyle name="Input 5 3 2 4 3" xfId="47695" xr:uid="{EED83B11-8CC3-40CB-90A9-3EB5BB97BB9B}"/>
    <cellStyle name="Input 5 3 2 5" xfId="52939" xr:uid="{6948BFE8-B087-4333-B3D2-C49F471D2E30}"/>
    <cellStyle name="Input 5 3 2 6" xfId="46087" xr:uid="{89FBEE62-4982-4329-BD12-4E4BE1D7AB50}"/>
    <cellStyle name="Input 5 3 3" xfId="1101" xr:uid="{4FA7D239-B3F8-4140-B22E-EEED2F126D09}"/>
    <cellStyle name="Input 5 3 3 2" xfId="5448" xr:uid="{A3C9CB86-AECC-4734-BEFF-632EA8208C41}"/>
    <cellStyle name="Input 5 3 3 2 2" xfId="8034" xr:uid="{954AACA9-30D5-4D61-8995-62E20457AF86}"/>
    <cellStyle name="Input 5 3 3 2 2 2" xfId="17023" xr:uid="{D331CD34-8D2D-415C-BD57-F67A5D7D6374}"/>
    <cellStyle name="Input 5 3 3 2 2 2 2" xfId="40148" xr:uid="{7B080BF9-0F45-4DAE-B5C3-0EC0CCFD9AAC}"/>
    <cellStyle name="Input 5 3 3 2 2 3" xfId="37340" xr:uid="{C6DCF378-4367-4FAF-B320-F6DD7B82194C}"/>
    <cellStyle name="Input 5 3 3 2 2 4" xfId="56768" xr:uid="{A8F6E39B-4F39-4E85-A60C-FDEB228B35F6}"/>
    <cellStyle name="Input 5 3 3 2 3" xfId="10671" xr:uid="{FC95A2BC-3FE7-4FAA-A734-51E940A363D0}"/>
    <cellStyle name="Input 5 3 3 2 3 2" xfId="19660" xr:uid="{D2074DEC-89C4-40A3-BFBC-BBD6BAEEEAC8}"/>
    <cellStyle name="Input 5 3 3 2 3 2 2" xfId="26370" xr:uid="{C5871BE9-AB0F-415B-AC41-C28F86FE7876}"/>
    <cellStyle name="Input 5 3 3 2 3 3" xfId="24276" xr:uid="{D55508C2-A9BE-4176-A7BD-801C49B40D16}"/>
    <cellStyle name="Input 5 3 3 2 4" xfId="14437" xr:uid="{EB9AB21D-550B-46EC-9EC6-9423D58629EF}"/>
    <cellStyle name="Input 5 3 3 2 4 2" xfId="32586" xr:uid="{9947BCF1-5F83-4666-AAC7-48CCA0A103C3}"/>
    <cellStyle name="Input 5 3 3 2 5" xfId="32094" xr:uid="{90DB94A9-5B29-48A6-979C-2A2A678A314D}"/>
    <cellStyle name="Input 5 3 3 2 6" xfId="49986" xr:uid="{EB216899-9B50-4A64-A1F4-A6E16A9B41E4}"/>
    <cellStyle name="Input 5 3 3 3" xfId="3538" xr:uid="{02B790EC-53FF-4A3F-A8BE-66109E0B6A27}"/>
    <cellStyle name="Input 5 3 3 3 2" xfId="42937" xr:uid="{EA19B6D8-B247-4093-9C6D-28222AE1912B}"/>
    <cellStyle name="Input 5 3 3 3 2 2" xfId="57825" xr:uid="{D9C1FC02-437D-44AE-9A6B-4789736BCBF9}"/>
    <cellStyle name="Input 5 3 3 3 3" xfId="51043" xr:uid="{3E248B5B-FB45-4890-A5A6-6EF16647B248}"/>
    <cellStyle name="Input 5 3 3 4" xfId="32005" xr:uid="{CEA5BB3D-CCFF-41DC-ACBB-160EF5CA182A}"/>
    <cellStyle name="Input 5 3 3 4 2" xfId="54895" xr:uid="{7F3913BE-D7B9-43F5-B928-B5E0B31DED92}"/>
    <cellStyle name="Input 5 3 3 4 3" xfId="48103" xr:uid="{07BA39E5-2703-46AA-A5D3-43EE492D766E}"/>
    <cellStyle name="Input 5 3 3 5" xfId="53195" xr:uid="{EB7D6319-FD72-495E-AD87-EE837C25BF81}"/>
    <cellStyle name="Input 5 3 3 6" xfId="46489" xr:uid="{4DB3AAEB-A2A0-420F-8654-0B4AD2CD10B0}"/>
    <cellStyle name="Input 5 3 4" xfId="1445" xr:uid="{D3262116-2592-4025-85E3-8C9412C31888}"/>
    <cellStyle name="Input 5 3 4 2" xfId="5790" xr:uid="{F6716A82-680E-4D5B-A996-E3B04ABF6C56}"/>
    <cellStyle name="Input 5 3 4 2 2" xfId="8376" xr:uid="{E256EAF5-E009-4BAC-B5B0-D5A36BF72644}"/>
    <cellStyle name="Input 5 3 4 2 2 2" xfId="17365" xr:uid="{7C87337A-E77C-4A03-B2A5-BCF5CB4E472B}"/>
    <cellStyle name="Input 5 3 4 2 2 2 2" xfId="24059" xr:uid="{E70BD569-CF48-494B-A1CC-E25E78C3BA27}"/>
    <cellStyle name="Input 5 3 4 2 2 3" xfId="43988" xr:uid="{4D01EE83-A578-413A-84A2-29673AADBF49}"/>
    <cellStyle name="Input 5 3 4 2 3" xfId="11013" xr:uid="{3B1B2B96-A2F3-46EA-9CBC-B0BA07F4AEC9}"/>
    <cellStyle name="Input 5 3 4 2 3 2" xfId="20002" xr:uid="{1D2B9038-107E-47F2-933F-068B1FB93122}"/>
    <cellStyle name="Input 5 3 4 2 3 2 2" xfId="38092" xr:uid="{1DFAE940-83EA-4AE1-81A6-F4E4A977D140}"/>
    <cellStyle name="Input 5 3 4 2 3 3" xfId="41608" xr:uid="{938A6BDF-B113-40CD-8C62-363175A0B1CE}"/>
    <cellStyle name="Input 5 3 4 2 4" xfId="14779" xr:uid="{174356D7-2419-40B3-B41F-DA13EB29E9BA}"/>
    <cellStyle name="Input 5 3 4 2 4 2" xfId="27576" xr:uid="{F6EE9673-C8C9-41C1-BD45-B9F8C044835B}"/>
    <cellStyle name="Input 5 3 4 2 5" xfId="22580" xr:uid="{85C73173-1A28-4ABC-B2EE-858F3C31EAB4}"/>
    <cellStyle name="Input 5 3 4 2 6" xfId="55888" xr:uid="{1531B0F3-3850-4824-94E1-CD5F2F4A0847}"/>
    <cellStyle name="Input 5 3 4 3" xfId="3882" xr:uid="{2671A8C1-E9B6-4CEC-9AE3-A3AB671F0B04}"/>
    <cellStyle name="Input 5 3 4 3 2" xfId="28216" xr:uid="{9098F9FD-E10A-4FDA-9A7A-3931A36ED049}"/>
    <cellStyle name="Input 5 3 4 4" xfId="29010" xr:uid="{F9995AC6-BB83-4930-81FE-1C050FA06E7D}"/>
    <cellStyle name="Input 5 3 4 5" xfId="49106" xr:uid="{55DD358A-C1CD-48EC-9D0A-FD6F6400BC60}"/>
    <cellStyle name="Input 5 3 5" xfId="195" xr:uid="{F1241AD1-2626-479E-B278-560217C52225}"/>
    <cellStyle name="Input 5 3 5 2" xfId="2957" xr:uid="{C126C9E0-0FC5-4A3A-9D07-4C83D442439E}"/>
    <cellStyle name="Input 5 3 5 2 2" xfId="7107" xr:uid="{FD3EFE74-317C-4D1F-8FB3-0CC6AC050BE1}"/>
    <cellStyle name="Input 5 3 5 2 2 2" xfId="16096" xr:uid="{2C75583F-F620-4E7F-B702-CD9D55FAADDF}"/>
    <cellStyle name="Input 5 3 5 2 2 2 2" xfId="28704" xr:uid="{D9D76D85-D71B-44BF-B4A1-F688AF952C1B}"/>
    <cellStyle name="Input 5 3 5 2 2 3" xfId="31482" xr:uid="{1D7EB4B2-E975-471C-8811-4AC8F696BEB3}"/>
    <cellStyle name="Input 5 3 5 2 3" xfId="9670" xr:uid="{5B30F75D-61C9-434B-B7C8-F445D49265D2}"/>
    <cellStyle name="Input 5 3 5 2 3 2" xfId="18659" xr:uid="{D79C0D09-98A6-4FD0-803D-29797EB8098E}"/>
    <cellStyle name="Input 5 3 5 2 3 2 2" xfId="36035" xr:uid="{40C230C2-9685-465D-BD42-8051D97C83EC}"/>
    <cellStyle name="Input 5 3 5 2 3 3" xfId="22358" xr:uid="{A4CA1684-DAB0-43E2-AB5F-7A0AB3D169E4}"/>
    <cellStyle name="Input 5 3 5 2 4" xfId="13510" xr:uid="{F4C486E9-C3FF-4C3E-A19E-A125FA8DAD2B}"/>
    <cellStyle name="Input 5 3 5 2 4 2" xfId="36319" xr:uid="{7243E321-7B3F-4C65-BAE7-5F31687F7503}"/>
    <cellStyle name="Input 5 3 5 2 5" xfId="37048" xr:uid="{7CF796F3-251E-473C-A2AC-44DC262F161F}"/>
    <cellStyle name="Input 5 3 5 2 6" xfId="59092" xr:uid="{BAE9A2A8-9F4A-4435-A56F-5B55C981F12F}"/>
    <cellStyle name="Input 5 3 5 3" xfId="2663" xr:uid="{6B28F35A-AF19-4090-A687-A563345DA2EC}"/>
    <cellStyle name="Input 5 3 5 3 2" xfId="34246" xr:uid="{F18348A2-E422-4137-986A-E95C2B883CBA}"/>
    <cellStyle name="Input 5 3 5 4" xfId="36620" xr:uid="{71FD591D-83EC-423B-8686-61AE61242A9A}"/>
    <cellStyle name="Input 5 3 5 5" xfId="52311" xr:uid="{43DD9BE7-4892-4BB3-B983-B3EEABFC3482}"/>
    <cellStyle name="Input 5 3 6" xfId="2064" xr:uid="{A990DA87-15CA-4470-AE88-B92BC742DB8D}"/>
    <cellStyle name="Input 5 3 6 2" xfId="6367" xr:uid="{0B0BC41B-0295-4F99-A4B1-7B55684B09A5}"/>
    <cellStyle name="Input 5 3 6 2 2" xfId="8953" xr:uid="{072D8398-676F-4BFC-BED9-5EF23C810211}"/>
    <cellStyle name="Input 5 3 6 2 2 2" xfId="17942" xr:uid="{235BCBC3-4B9B-4A66-A570-D6820646806C}"/>
    <cellStyle name="Input 5 3 6 2 2 2 2" xfId="28584" xr:uid="{9F82C6B6-9C81-48A0-A052-CDB1AA3F56AE}"/>
    <cellStyle name="Input 5 3 6 2 2 3" xfId="39747" xr:uid="{87CDDC1D-CA50-4BC8-9560-B2C588585D6D}"/>
    <cellStyle name="Input 5 3 6 2 3" xfId="11590" xr:uid="{62CF64E2-C0D9-4522-9B25-9213AB1981F9}"/>
    <cellStyle name="Input 5 3 6 2 3 2" xfId="20579" xr:uid="{6ED5AD9F-9D4A-4801-84CD-8E0F670EFA6B}"/>
    <cellStyle name="Input 5 3 6 2 3 2 2" xfId="36757" xr:uid="{106EFB14-1A7D-445E-BE8A-FFAD3546EBC8}"/>
    <cellStyle name="Input 5 3 6 2 3 3" xfId="26649" xr:uid="{F643842B-A3A0-4F91-8735-A9DF181D3564}"/>
    <cellStyle name="Input 5 3 6 2 4" xfId="15356" xr:uid="{573B1033-BC25-41A9-9AF6-D78817EAD157}"/>
    <cellStyle name="Input 5 3 6 2 4 2" xfId="26108" xr:uid="{6E8C1DE0-2909-4844-AEC9-D29D297577A3}"/>
    <cellStyle name="Input 5 3 6 2 5" xfId="37047" xr:uid="{248AD8FC-5A18-4B31-A1B8-2C8515CBE602}"/>
    <cellStyle name="Input 5 3 6 2 6" xfId="54057" xr:uid="{0B373BCA-D7EE-4AEE-A418-CF1C68A11DF6}"/>
    <cellStyle name="Input 5 3 6 3" xfId="4501" xr:uid="{C78EEF19-CD14-4033-8FC7-60F594025B00}"/>
    <cellStyle name="Input 5 3 6 3 2" xfId="31364" xr:uid="{02C43E10-6E7D-47B5-8919-ADCAF6C6F3D2}"/>
    <cellStyle name="Input 5 3 6 4" xfId="42270" xr:uid="{55B68748-B620-4446-A23E-FE529BC97C8D}"/>
    <cellStyle name="Input 5 3 6 5" xfId="47381" xr:uid="{89D78266-AE5B-4691-9420-E9183E087487}"/>
    <cellStyle name="Input 5 3 7" xfId="2874" xr:uid="{D2ECCE38-2493-4DF0-BDB7-32AA17D09B80}"/>
    <cellStyle name="Input 5 3 7 2" xfId="7024" xr:uid="{9C8F1506-E960-4355-984F-40D4A7814F59}"/>
    <cellStyle name="Input 5 3 7 2 2" xfId="12151" xr:uid="{0FF87D99-CF92-40BC-836A-6DCC5D51BEBC}"/>
    <cellStyle name="Input 5 3 7 2 2 2" xfId="21140" xr:uid="{72D09925-A2E1-460B-BF2E-D840192FF699}"/>
    <cellStyle name="Input 5 3 7 2 2 2 2" xfId="37452" xr:uid="{3331465D-10EE-43B5-96E3-EC7DDFDD45C3}"/>
    <cellStyle name="Input 5 3 7 2 2 3" xfId="36486" xr:uid="{5721B043-38F6-4F15-A5DA-4290CBE57106}"/>
    <cellStyle name="Input 5 3 7 2 3" xfId="12961" xr:uid="{83C98F2C-5C09-489E-BC79-5E9CA10FC005}"/>
    <cellStyle name="Input 5 3 7 2 3 2" xfId="21950" xr:uid="{0DFD5659-989C-42EA-956E-577B3CBC8533}"/>
    <cellStyle name="Input 5 3 7 2 3 2 2" xfId="43816" xr:uid="{A7BFCADB-4FA0-42D9-B6C5-5868845F56B9}"/>
    <cellStyle name="Input 5 3 7 2 3 3" xfId="39740" xr:uid="{F251EB2E-A937-4F88-9A0D-014C45047220}"/>
    <cellStyle name="Input 5 3 7 2 4" xfId="16013" xr:uid="{D80010CB-3A3D-4C7E-B4DD-6298F3B1FF1B}"/>
    <cellStyle name="Input 5 3 7 2 4 2" xfId="35992" xr:uid="{4500D594-59E8-4D26-AF14-DEDF0B5BA774}"/>
    <cellStyle name="Input 5 3 7 2 5" xfId="24140" xr:uid="{51CF78F1-7BE8-4243-932D-63461CC2C18E}"/>
    <cellStyle name="Input 5 3 7 3" xfId="9587" xr:uid="{AE78865E-5C5E-4778-A596-4261A888BF4B}"/>
    <cellStyle name="Input 5 3 7 3 2" xfId="18576" xr:uid="{E98B958B-4D10-4EBA-9BD3-311F61BD5BDF}"/>
    <cellStyle name="Input 5 3 7 3 2 2" xfId="43439" xr:uid="{7BC1FF8D-65EE-49B9-94D1-292D914B1F42}"/>
    <cellStyle name="Input 5 3 7 3 3" xfId="25560" xr:uid="{15E5F687-D975-4345-8706-D62C9DCAD334}"/>
    <cellStyle name="Input 5 3 7 4" xfId="41121" xr:uid="{1B9DD224-C3E1-4D21-941A-0DC3C52FE27F}"/>
    <cellStyle name="Input 5 3 7 5" xfId="52676" xr:uid="{7176CAD9-5518-49D1-BF11-CEB539C03D4F}"/>
    <cellStyle name="Input 5 3 8" xfId="4803" xr:uid="{03E03D1D-8890-43EE-BDC8-E5566F0229C4}"/>
    <cellStyle name="Input 5 3 8 2" xfId="7389" xr:uid="{93FFDE0E-56AA-4021-B196-52AB9319C7FC}"/>
    <cellStyle name="Input 5 3 8 2 2" xfId="16378" xr:uid="{44C07C31-FAC7-4449-8FE6-B60564D92DEC}"/>
    <cellStyle name="Input 5 3 8 2 2 2" xfId="32452" xr:uid="{E6EA7055-EA25-4262-AD4F-0BF9295F1434}"/>
    <cellStyle name="Input 5 3 8 2 3" xfId="22779" xr:uid="{0DFBF264-50D8-4156-9709-36068F8568C7}"/>
    <cellStyle name="Input 5 3 8 3" xfId="10026" xr:uid="{C4E894C4-1CBB-4B88-B1A8-8823053703A5}"/>
    <cellStyle name="Input 5 3 8 3 2" xfId="19015" xr:uid="{74C5603B-30F4-486B-BBFB-8687B32B3B05}"/>
    <cellStyle name="Input 5 3 8 3 2 2" xfId="37148" xr:uid="{6350BE53-70B3-4643-8056-53878BCF9680}"/>
    <cellStyle name="Input 5 3 8 3 3" xfId="32252" xr:uid="{9DEF2241-7E13-4E81-B37D-B140F6A85065}"/>
    <cellStyle name="Input 5 3 8 4" xfId="13792" xr:uid="{58BD12F3-3F52-45F6-9189-88F6231DBBDB}"/>
    <cellStyle name="Input 5 3 8 4 2" xfId="31467" xr:uid="{8C9BC0B7-15EB-4728-B1DD-9EA652CF66AE}"/>
    <cellStyle name="Input 5 3 8 5" xfId="23593" xr:uid="{29E8A6B4-F318-49C2-AF04-00553E433F16}"/>
    <cellStyle name="Input 5 3 9" xfId="6709" xr:uid="{BFA43E7E-7D01-4AE0-9783-5516E88CEEB8}"/>
    <cellStyle name="Input 5 3 9 2" xfId="11910" xr:uid="{819FCDFA-DD9E-410B-9D44-109E749D7667}"/>
    <cellStyle name="Input 5 3 9 2 2" xfId="20899" xr:uid="{DA2D9D25-E179-4253-A1F4-D9D2487F46DE}"/>
    <cellStyle name="Input 5 3 9 2 2 2" xfId="43093" xr:uid="{0CFC0F68-8535-4EBB-9EE2-264CDFB1643E}"/>
    <cellStyle name="Input 5 3 9 2 3" xfId="36235" xr:uid="{5FD79670-7679-4C6F-AF83-99572EB44652}"/>
    <cellStyle name="Input 5 3 9 3" xfId="15698" xr:uid="{127D3558-5F52-49D0-A1E7-BF3D5C664EC1}"/>
    <cellStyle name="Input 5 3 9 3 2" xfId="43574" xr:uid="{2CEB61D3-4C18-48DC-9723-D01E2376E740}"/>
    <cellStyle name="Input 5 3 9 4" xfId="37753" xr:uid="{66D32DD4-2A01-4DDE-BA81-8F6D0E475684}"/>
    <cellStyle name="Input 5 30" xfId="45421" xr:uid="{EBC4766D-0F03-4058-BC37-1EEB1A5269C4}"/>
    <cellStyle name="Input 5 31" xfId="45342" xr:uid="{04F86DBE-5E37-4DD7-8EC5-0E091913067C}"/>
    <cellStyle name="Input 5 32" xfId="44260" xr:uid="{72DC4838-0583-4207-B20A-610AA2C1B237}"/>
    <cellStyle name="Input 5 33" xfId="44199" xr:uid="{F833999B-035C-45C9-B169-C3E00F37216D}"/>
    <cellStyle name="Input 5 34" xfId="45498" xr:uid="{4E96B06F-A061-46F6-B4C5-BD9A63B81810}"/>
    <cellStyle name="Input 5 4" xfId="506" xr:uid="{786E79F5-DFB6-4D58-8F83-068D35D34A49}"/>
    <cellStyle name="Input 5 4 10" xfId="44336" xr:uid="{73ED498C-FBA3-43A3-A446-3171A56E632E}"/>
    <cellStyle name="Input 5 4 11" xfId="45631" xr:uid="{27EF4163-16BA-40A8-9B11-08CCEF2E7AC1}"/>
    <cellStyle name="Input 5 4 2" xfId="855" xr:uid="{93A56C56-BE01-43D9-8F13-182F3CEDDE7F}"/>
    <cellStyle name="Input 5 4 2 2" xfId="5224" xr:uid="{0B377BD6-BA0C-4234-8A68-1B09FD2DD555}"/>
    <cellStyle name="Input 5 4 2 2 2" xfId="7810" xr:uid="{B3DE16A7-4AEF-4A39-B58A-A57CD95CFF22}"/>
    <cellStyle name="Input 5 4 2 2 2 2" xfId="16799" xr:uid="{89DEE84E-EE50-4C20-B698-1B7B74F526F9}"/>
    <cellStyle name="Input 5 4 2 2 2 2 2" xfId="23330" xr:uid="{25F90903-34DF-4234-BD43-497480E50318}"/>
    <cellStyle name="Input 5 4 2 2 2 3" xfId="33301" xr:uid="{C24EAE12-AABE-4333-BE5F-D75871FE61F8}"/>
    <cellStyle name="Input 5 4 2 2 2 4" xfId="56419" xr:uid="{B37CD8DE-92CF-4800-B20E-EED5B9E021D9}"/>
    <cellStyle name="Input 5 4 2 2 3" xfId="10447" xr:uid="{0F5C3FF2-59AD-45B7-84F4-9CB60837673B}"/>
    <cellStyle name="Input 5 4 2 2 3 2" xfId="19436" xr:uid="{30CC62F3-CA74-478A-A024-C51276726C15}"/>
    <cellStyle name="Input 5 4 2 2 3 2 2" xfId="40978" xr:uid="{37A93E89-5430-41C2-9607-5B232CADC80E}"/>
    <cellStyle name="Input 5 4 2 2 3 3" xfId="27184" xr:uid="{4096D136-49DB-4C40-A2BC-B392C7B6E094}"/>
    <cellStyle name="Input 5 4 2 2 4" xfId="14213" xr:uid="{AECBF200-7C37-48DD-A550-BFE5A4A219DD}"/>
    <cellStyle name="Input 5 4 2 2 4 2" xfId="41374" xr:uid="{1A0B8E7C-68DD-4694-AC61-9367CE7E0884}"/>
    <cellStyle name="Input 5 4 2 2 5" xfId="38166" xr:uid="{BFBB853E-067A-40EC-8053-99E0E826C61A}"/>
    <cellStyle name="Input 5 4 2 2 6" xfId="49637" xr:uid="{C4C2DE43-FE8F-4577-A1E6-3CCDBE51649C}"/>
    <cellStyle name="Input 5 4 2 3" xfId="3292" xr:uid="{DA3594F4-F897-4A63-8C0C-9B4F73A30E41}"/>
    <cellStyle name="Input 5 4 2 3 2" xfId="37175" xr:uid="{07610872-0ECD-46AC-A429-22298756F310}"/>
    <cellStyle name="Input 5 4 2 3 2 2" xfId="58338" xr:uid="{0DC95939-4195-4753-BEF8-4CE67CFA1087}"/>
    <cellStyle name="Input 5 4 2 3 3" xfId="51556" xr:uid="{09802D50-079C-41FC-B829-ADA16CED78E1}"/>
    <cellStyle name="Input 5 4 2 4" xfId="39121" xr:uid="{FF26EC3C-E9D5-48AD-8981-350B8F7C2612}"/>
    <cellStyle name="Input 5 4 2 4 2" xfId="54561" xr:uid="{27FED2E4-501C-4608-8A84-6DA91C5DCA4C}"/>
    <cellStyle name="Input 5 4 2 4 3" xfId="47754" xr:uid="{FD335291-F0BF-4C22-82DA-99C7BAD4EAF9}"/>
    <cellStyle name="Input 5 4 2 5" xfId="52972" xr:uid="{2A917796-528C-417C-B08D-216A01B6445E}"/>
    <cellStyle name="Input 5 4 2 6" xfId="46143" xr:uid="{4ED9F0B1-88EF-4788-81BC-D310A5ED816C}"/>
    <cellStyle name="Input 5 4 3" xfId="1200" xr:uid="{058E2137-F755-4B92-829C-458EFA9DC446}"/>
    <cellStyle name="Input 5 4 3 2" xfId="5545" xr:uid="{1D16878D-B6EE-4BF9-BD37-8388738BD56C}"/>
    <cellStyle name="Input 5 4 3 2 2" xfId="8131" xr:uid="{905C9941-7989-4181-8181-E826C7C3B32F}"/>
    <cellStyle name="Input 5 4 3 2 2 2" xfId="17120" xr:uid="{D50B9FBF-3B2B-4863-9AD8-E57FA4157E8C}"/>
    <cellStyle name="Input 5 4 3 2 2 2 2" xfId="42269" xr:uid="{791FA6F8-583E-465F-8EE9-C420DBD671D6}"/>
    <cellStyle name="Input 5 4 3 2 2 3" xfId="35102" xr:uid="{2324E955-3574-4042-AE74-E5E8E80B9B8E}"/>
    <cellStyle name="Input 5 4 3 2 2 4" xfId="56824" xr:uid="{769FB51C-C00D-431B-B90D-D4991CC5272D}"/>
    <cellStyle name="Input 5 4 3 2 3" xfId="10768" xr:uid="{8CB3EC45-B3F6-4700-B6C2-DF9BB7027DA1}"/>
    <cellStyle name="Input 5 4 3 2 3 2" xfId="19757" xr:uid="{8D673A5E-C34C-48C1-8794-04665BD00EC0}"/>
    <cellStyle name="Input 5 4 3 2 3 2 2" xfId="28152" xr:uid="{65FADFDD-317D-4F50-BF3A-0AEA27D426EB}"/>
    <cellStyle name="Input 5 4 3 2 3 3" xfId="37828" xr:uid="{E9507BCB-D4F4-4514-9A74-EED0EB22EC7B}"/>
    <cellStyle name="Input 5 4 3 2 4" xfId="14534" xr:uid="{8F9B1E7A-57A7-4267-A1E9-32368321E8B8}"/>
    <cellStyle name="Input 5 4 3 2 4 2" xfId="32327" xr:uid="{AD06AF8D-12E1-4821-8CAA-339E5F4E6BED}"/>
    <cellStyle name="Input 5 4 3 2 5" xfId="35238" xr:uid="{BBFA3720-E19B-4C71-8FAE-78C4B99A2762}"/>
    <cellStyle name="Input 5 4 3 2 6" xfId="50042" xr:uid="{325D87B9-5EBE-4147-B265-7350B6AA0DA1}"/>
    <cellStyle name="Input 5 4 3 3" xfId="3637" xr:uid="{C38F55EA-FC0C-46B7-A278-64A2C1E5B4B8}"/>
    <cellStyle name="Input 5 4 3 3 2" xfId="41494" xr:uid="{86D52C28-D2A6-46EB-A90D-64D3D1DD1D6E}"/>
    <cellStyle name="Input 5 4 3 3 2 2" xfId="58391" xr:uid="{65F2DD48-3EB0-4951-BC1E-F3EA596D5D76}"/>
    <cellStyle name="Input 5 4 3 3 3" xfId="51610" xr:uid="{5F4C1297-23CE-40A0-A04C-9760262C02E5}"/>
    <cellStyle name="Input 5 4 3 4" xfId="22329" xr:uid="{D35F42EE-A962-4CAC-9D3A-8D4FA8302FA7}"/>
    <cellStyle name="Input 5 4 3 4 2" xfId="54951" xr:uid="{E70088C9-C84E-4335-BA0F-9A4408B66153}"/>
    <cellStyle name="Input 5 4 3 4 3" xfId="48159" xr:uid="{22763C15-510C-4479-95BF-8F52233A9EC6}"/>
    <cellStyle name="Input 5 4 3 5" xfId="53251" xr:uid="{35384A8C-E1D6-4AF4-9007-09448A21A873}"/>
    <cellStyle name="Input 5 4 3 6" xfId="46545" xr:uid="{4E9000CC-9843-4C29-B47F-6680EBAF4E3F}"/>
    <cellStyle name="Input 5 4 4" xfId="1544" xr:uid="{6DF43EB0-8263-4B2A-A162-746478D24A96}"/>
    <cellStyle name="Input 5 4 4 2" xfId="5889" xr:uid="{5C458DCB-A76D-4EB6-ABD1-AB2D22D29E49}"/>
    <cellStyle name="Input 5 4 4 2 2" xfId="8475" xr:uid="{9390D88D-A0A1-4F3C-8EF0-E877F82574F3}"/>
    <cellStyle name="Input 5 4 4 2 2 2" xfId="17464" xr:uid="{F0EEE93B-ADD2-4273-80E3-2A6BA3B87930}"/>
    <cellStyle name="Input 5 4 4 2 2 2 2" xfId="41249" xr:uid="{48BFC5B4-DA16-47B8-96C2-5376637275F0}"/>
    <cellStyle name="Input 5 4 4 2 2 3" xfId="42294" xr:uid="{FDECBA3E-E012-4F45-B5D8-871086DFBBC8}"/>
    <cellStyle name="Input 5 4 4 2 3" xfId="11112" xr:uid="{E80B549A-407D-4F5D-B943-1BEB3CB83F9B}"/>
    <cellStyle name="Input 5 4 4 2 3 2" xfId="20101" xr:uid="{240E7046-65E2-4338-AAD6-E6D0BD9DE8D3}"/>
    <cellStyle name="Input 5 4 4 2 3 2 2" xfId="39075" xr:uid="{E52A0F8D-8149-4585-B0EC-EE80CB015890}"/>
    <cellStyle name="Input 5 4 4 2 3 3" xfId="37805" xr:uid="{CF772118-6CB3-4F60-8815-A1469540A2C2}"/>
    <cellStyle name="Input 5 4 4 2 4" xfId="14878" xr:uid="{064CB59F-9082-46C2-AA90-0B01344D77AC}"/>
    <cellStyle name="Input 5 4 4 2 4 2" xfId="24722" xr:uid="{682DE4FF-4168-4BB0-B30E-BC3D0051F889}"/>
    <cellStyle name="Input 5 4 4 2 5" xfId="28813" xr:uid="{9817E077-712B-4CC4-94CD-613C17D283D8}"/>
    <cellStyle name="Input 5 4 4 2 6" xfId="55947" xr:uid="{DAE936E7-E033-4C24-A2CE-DDB6F3C384BD}"/>
    <cellStyle name="Input 5 4 4 3" xfId="3981" xr:uid="{4FE9EE02-E0F7-4C7F-A2A0-F0DA7F1282E1}"/>
    <cellStyle name="Input 5 4 4 3 2" xfId="22106" xr:uid="{F76E286E-D4AD-4D3E-8BAE-1AAEB1AA3577}"/>
    <cellStyle name="Input 5 4 4 4" xfId="25455" xr:uid="{06B7B382-FCFC-44F6-850B-34B56CC78C57}"/>
    <cellStyle name="Input 5 4 4 5" xfId="49165" xr:uid="{4A1E0B89-AB54-48DB-BDA0-4E500DF53F42}"/>
    <cellStyle name="Input 5 4 5" xfId="1856" xr:uid="{38AB3BB0-E76F-4FA6-9FB3-D5F291EEF75A}"/>
    <cellStyle name="Input 5 4 5 2" xfId="6172" xr:uid="{FFFC960D-F1DD-48FA-8F18-359E84A5A567}"/>
    <cellStyle name="Input 5 4 5 2 2" xfId="8758" xr:uid="{097599AB-DE3D-4410-BC08-5D13234C526F}"/>
    <cellStyle name="Input 5 4 5 2 2 2" xfId="17747" xr:uid="{AAF17ED0-226D-4E3E-87D1-546AFBB37E8F}"/>
    <cellStyle name="Input 5 4 5 2 2 2 2" xfId="43354" xr:uid="{887DDA92-5646-4D96-929B-D3FF8AB42D31}"/>
    <cellStyle name="Input 5 4 5 2 2 3" xfId="37218" xr:uid="{828CE42A-EA3A-47A1-8444-CB56C2F42297}"/>
    <cellStyle name="Input 5 4 5 2 3" xfId="11395" xr:uid="{59F415B2-E760-43DB-B103-624BC51466B7}"/>
    <cellStyle name="Input 5 4 5 2 3 2" xfId="20384" xr:uid="{287E938C-38E9-46B4-B678-21720E7F2830}"/>
    <cellStyle name="Input 5 4 5 2 3 2 2" xfId="25026" xr:uid="{5BD923F7-C944-4DCF-B165-484B29817CA5}"/>
    <cellStyle name="Input 5 4 5 2 3 3" xfId="40195" xr:uid="{86420575-A631-4D02-8CA6-EE39362754D5}"/>
    <cellStyle name="Input 5 4 5 2 4" xfId="15161" xr:uid="{1D7CBD50-9027-496E-BF64-66FB5D0A1359}"/>
    <cellStyle name="Input 5 4 5 2 4 2" xfId="29309" xr:uid="{6FB31F14-8F7A-4C39-A419-DF02685C120D}"/>
    <cellStyle name="Input 5 4 5 2 5" xfId="40649" xr:uid="{327E9263-AFC0-4D9A-8799-CB9E9B07814C}"/>
    <cellStyle name="Input 5 4 5 2 6" xfId="57817" xr:uid="{B3171B97-D562-4836-8E9B-DA1F4FF22F39}"/>
    <cellStyle name="Input 5 4 5 3" xfId="4293" xr:uid="{7404070B-6E7E-4D86-88C9-001EAC297CC1}"/>
    <cellStyle name="Input 5 4 5 3 2" xfId="35576" xr:uid="{CBB435F0-BCBB-4989-8C3E-C21BE29AB6A0}"/>
    <cellStyle name="Input 5 4 5 4" xfId="40616" xr:uid="{EDC816F2-EC85-46BB-BF2C-AD32140C9CE8}"/>
    <cellStyle name="Input 5 4 5 5" xfId="51035" xr:uid="{AF8575C9-CF2B-4EF2-BB7D-2B464CE65AA7}"/>
    <cellStyle name="Input 5 4 6" xfId="2163" xr:uid="{67D9D284-1782-4179-A90E-25753705DBF6}"/>
    <cellStyle name="Input 5 4 6 2" xfId="6464" xr:uid="{CB425ADC-1287-45BF-A497-1621763B2D9E}"/>
    <cellStyle name="Input 5 4 6 2 2" xfId="9050" xr:uid="{F24907D4-5974-4A16-A2C2-76D108671925}"/>
    <cellStyle name="Input 5 4 6 2 2 2" xfId="18039" xr:uid="{0089937B-9B4F-4992-8D00-4061C9939A37}"/>
    <cellStyle name="Input 5 4 6 2 2 2 2" xfId="43615" xr:uid="{E155D605-F8C3-4871-B076-96CA2D6A9D32}"/>
    <cellStyle name="Input 5 4 6 2 2 3" xfId="27257" xr:uid="{B28C0BEC-DE5B-4320-9C97-F94291433E6C}"/>
    <cellStyle name="Input 5 4 6 2 3" xfId="11687" xr:uid="{7E1B4758-9624-4B22-9E3A-01CF8B086136}"/>
    <cellStyle name="Input 5 4 6 2 3 2" xfId="20676" xr:uid="{1784FDC3-2DF4-4EF8-8647-99D9E65F5C12}"/>
    <cellStyle name="Input 5 4 6 2 3 2 2" xfId="42407" xr:uid="{F2D80EAF-2872-430F-8C29-2899EB9F43E1}"/>
    <cellStyle name="Input 5 4 6 2 3 3" xfId="41626" xr:uid="{E74BF0E0-13BC-4EF4-814F-49E0F146F0EF}"/>
    <cellStyle name="Input 5 4 6 2 4" xfId="15453" xr:uid="{9D37D704-4350-42C4-84C0-010B3AE0B0C2}"/>
    <cellStyle name="Input 5 4 6 2 4 2" xfId="22771" xr:uid="{79BD5685-4E35-41A6-B797-B6AA6D8E67AA}"/>
    <cellStyle name="Input 5 4 6 2 5" xfId="36787" xr:uid="{56729986-296B-4A19-ACBA-32C964CBB6CB}"/>
    <cellStyle name="Input 5 4 6 2 6" xfId="54113" xr:uid="{B0AF2C4D-2F68-4323-9326-A74504FED82D}"/>
    <cellStyle name="Input 5 4 6 3" xfId="4600" xr:uid="{7D8D7B27-DCAE-4867-A39D-1975A66E1460}"/>
    <cellStyle name="Input 5 4 6 3 2" xfId="25280" xr:uid="{7D1D6F23-FF33-4A79-8457-DDF87CE9C96E}"/>
    <cellStyle name="Input 5 4 6 4" xfId="25185" xr:uid="{0129B95B-0232-4962-92A9-6F4E3BC9C673}"/>
    <cellStyle name="Input 5 4 6 5" xfId="47423" xr:uid="{7BA34C92-1E06-4841-9995-3F0096E4BE64}"/>
    <cellStyle name="Input 5 4 7" xfId="4900" xr:uid="{E95C3C6A-1214-42F0-A3BC-2CC81FAC2E72}"/>
    <cellStyle name="Input 5 4 7 2" xfId="7486" xr:uid="{9C4F73C6-8C1B-42BF-9CAC-4F00B7048DDC}"/>
    <cellStyle name="Input 5 4 7 2 2" xfId="16475" xr:uid="{C6CBCF4B-E331-4BAD-AF24-A96E6D50E61C}"/>
    <cellStyle name="Input 5 4 7 2 2 2" xfId="30650" xr:uid="{0E04139A-4B43-414A-BD00-BA078D593D0E}"/>
    <cellStyle name="Input 5 4 7 2 3" xfId="34719" xr:uid="{4985450A-9D74-4750-874B-F44D4C4D3FCE}"/>
    <cellStyle name="Input 5 4 7 3" xfId="10123" xr:uid="{6707E124-6A4F-4DF2-ADFA-09FFBA448817}"/>
    <cellStyle name="Input 5 4 7 3 2" xfId="19112" xr:uid="{7B505391-8FF9-4F7C-BB06-028E6E89A145}"/>
    <cellStyle name="Input 5 4 7 3 2 2" xfId="24501" xr:uid="{842E6D0B-A8F8-479D-94BD-B46BCC8CE8E0}"/>
    <cellStyle name="Input 5 4 7 3 3" xfId="27178" xr:uid="{A47E6CBD-A6C2-475B-9468-E9B40E33132D}"/>
    <cellStyle name="Input 5 4 7 4" xfId="13889" xr:uid="{790D4D91-976F-44B8-9CFD-161D1AD929C4}"/>
    <cellStyle name="Input 5 4 7 4 2" xfId="31208" xr:uid="{0B52CBC1-1720-41BD-8C97-A0AE8448568D}"/>
    <cellStyle name="Input 5 4 7 5" xfId="36085" xr:uid="{4D5758BA-46DD-4AEB-A9ED-5B7BF347622E}"/>
    <cellStyle name="Input 5 4 7 6" xfId="52709" xr:uid="{BE6511E0-78AB-4180-82FF-95A009A695D1}"/>
    <cellStyle name="Input 5 4 8" xfId="2512" xr:uid="{DA20E811-499A-4F3E-8AA7-9EAE2D186EB1}"/>
    <cellStyle name="Input 5 4 8 2" xfId="36759" xr:uid="{0AA9C609-9024-4D98-9CD4-9646A3D7530E}"/>
    <cellStyle name="Input 5 4 9" xfId="43408" xr:uid="{0B5C887F-04ED-4B9C-8B14-0BB5D9F24863}"/>
    <cellStyle name="Input 5 5" xfId="272" xr:uid="{06CCBAE9-39A5-48C3-B60D-79AA83B19F12}"/>
    <cellStyle name="Input 5 5 2" xfId="4678" xr:uid="{E3DDF5CB-7B68-4166-B145-92B54C1B807D}"/>
    <cellStyle name="Input 5 5 2 2" xfId="7264" xr:uid="{F60BD3B4-E5C2-467F-8DFF-A1E05132DACC}"/>
    <cellStyle name="Input 5 5 2 2 2" xfId="16253" xr:uid="{5863C182-6696-4DE0-A1A8-71D3FC900547}"/>
    <cellStyle name="Input 5 5 2 2 2 2" xfId="23514" xr:uid="{A820B644-B19F-4499-A8F9-509162F1651B}"/>
    <cellStyle name="Input 5 5 2 2 2 3" xfId="56438" xr:uid="{133DD4A5-0CA6-43D3-AFAB-D57DF105B4CF}"/>
    <cellStyle name="Input 5 5 2 2 3" xfId="25913" xr:uid="{07249EF0-21F8-4B34-9A92-2704CEC77C77}"/>
    <cellStyle name="Input 5 5 2 2 4" xfId="49656" xr:uid="{E03A0AFD-5BF7-41F2-8EA8-971702ABB52C}"/>
    <cellStyle name="Input 5 5 2 3" xfId="9901" xr:uid="{4A4A34C1-9CB7-4886-9C0B-3C37037D993B}"/>
    <cellStyle name="Input 5 5 2 3 2" xfId="18890" xr:uid="{A73C5147-7BA2-4E2E-B7C7-C0B61966EA30}"/>
    <cellStyle name="Input 5 5 2 3 2 2" xfId="40447" xr:uid="{A5F8AB6F-96C3-4B4F-B762-09E9AC099135}"/>
    <cellStyle name="Input 5 5 2 3 2 3" xfId="58129" xr:uid="{E6E8282A-FB33-4D1F-AD19-CD6BB692721A}"/>
    <cellStyle name="Input 5 5 2 3 3" xfId="24236" xr:uid="{D3935437-659F-497E-B4E5-69DD3038DC6F}"/>
    <cellStyle name="Input 5 5 2 3 4" xfId="51347" xr:uid="{907C00B1-C4DF-428B-A682-D647258C2E53}"/>
    <cellStyle name="Input 5 5 2 4" xfId="13667" xr:uid="{0A2A7AB5-F66D-40F3-878F-0C1C789CC1D3}"/>
    <cellStyle name="Input 5 5 2 4 2" xfId="25990" xr:uid="{85C2FE18-091A-4387-A5BD-C7E8449ACF16}"/>
    <cellStyle name="Input 5 5 2 4 2 2" xfId="54577" xr:uid="{BFD2F4A0-9BB7-4095-B86B-6E72C2D1D110}"/>
    <cellStyle name="Input 5 5 2 4 3" xfId="47773" xr:uid="{A9DA76BA-94AA-4A09-9589-724970D03696}"/>
    <cellStyle name="Input 5 5 2 5" xfId="33912" xr:uid="{2DD1F0E5-7943-49B9-9EFC-449E602491E8}"/>
    <cellStyle name="Input 5 5 2 5 2" xfId="52981" xr:uid="{3E896B6E-4733-4670-A9C9-D076F54B33B3}"/>
    <cellStyle name="Input 5 5 2 6" xfId="46159" xr:uid="{608102D2-848B-4205-BA4C-BCA495D43831}"/>
    <cellStyle name="Input 5 5 3" xfId="2740" xr:uid="{C5F34583-C54A-47FE-86F9-D68BDD2DEBAC}"/>
    <cellStyle name="Input 5 5 3 2" xfId="39597" xr:uid="{4F64E16D-1C57-4A91-9941-47D9FD904D78}"/>
    <cellStyle name="Input 5 5 3 2 2" xfId="56840" xr:uid="{D729D32E-9146-4D60-BA28-2A861285F643}"/>
    <cellStyle name="Input 5 5 3 2 3" xfId="50058" xr:uid="{DB895BA1-90FD-4491-901D-F1A554689BCC}"/>
    <cellStyle name="Input 5 5 3 3" xfId="51530" xr:uid="{79A6CD0E-A704-4B70-8664-702081A7A853}"/>
    <cellStyle name="Input 5 5 3 3 2" xfId="58312" xr:uid="{D7B17950-DA30-4C36-B6E7-637271F7AE62}"/>
    <cellStyle name="Input 5 5 3 4" xfId="48175" xr:uid="{BA250A3C-8AB0-408C-B4BA-9E02B4AC2FB4}"/>
    <cellStyle name="Input 5 5 3 4 2" xfId="54967" xr:uid="{00873AAD-F383-4F77-9577-24BB68CFBF38}"/>
    <cellStyle name="Input 5 5 3 5" xfId="53267" xr:uid="{EDA6FFD0-3280-4C14-9B26-8C33873C8389}"/>
    <cellStyle name="Input 5 5 3 6" xfId="46561" xr:uid="{802649E9-A043-4437-9A3D-8268573D8AE3}"/>
    <cellStyle name="Input 5 5 4" xfId="29714" xr:uid="{4510C8AD-294E-4C5D-B640-C03B923FA116}"/>
    <cellStyle name="Input 5 5 4 2" xfId="55966" xr:uid="{1643573D-251A-4BAF-918F-9FFF5748A074}"/>
    <cellStyle name="Input 5 5 4 3" xfId="49184" xr:uid="{E39C16A9-804D-4211-B823-5B7936B8460B}"/>
    <cellStyle name="Input 5 5 5" xfId="44387" xr:uid="{18E8B08F-18D8-403B-9F8D-03C204ED6318}"/>
    <cellStyle name="Input 5 5 5 2" xfId="58189" xr:uid="{29DD8091-CE1A-4373-A932-4B435CF4980D}"/>
    <cellStyle name="Input 5 5 5 3" xfId="51407" xr:uid="{AD80E82A-A843-4616-8709-59CCF4C341CC}"/>
    <cellStyle name="Input 5 5 6" xfId="45650" xr:uid="{8C3EEAD6-9045-4B14-8ADD-41A55BF0363E}"/>
    <cellStyle name="Input 5 5 6 2" xfId="54129" xr:uid="{0EBA1E46-CBAD-4DC5-9D5A-5D2B537CE6D4}"/>
    <cellStyle name="Input 5 5 7" xfId="52718" xr:uid="{8944639E-13C9-46A1-8AD5-06223C6E8455}"/>
    <cellStyle name="Input 5 6" xfId="621" xr:uid="{3A88BB0E-1625-45E0-92A3-98401540818B}"/>
    <cellStyle name="Input 5 6 2" xfId="5002" xr:uid="{69B95484-86B6-4715-9238-28A7AA296793}"/>
    <cellStyle name="Input 5 6 2 2" xfId="7588" xr:uid="{77C63966-0903-438E-A51E-EE9F872B11F3}"/>
    <cellStyle name="Input 5 6 2 2 2" xfId="16577" xr:uid="{0A0177D0-9BFD-4351-BDAA-E250FFBEFA3A}"/>
    <cellStyle name="Input 5 6 2 2 2 2" xfId="27391" xr:uid="{8DE9A663-A56E-4F51-AA5C-3982E1F2F992}"/>
    <cellStyle name="Input 5 6 2 2 2 3" xfId="56474" xr:uid="{6734DF08-959B-4B03-86E6-3CD4A1364880}"/>
    <cellStyle name="Input 5 6 2 2 3" xfId="24551" xr:uid="{59B3AC31-3DCB-4E9A-A2EE-DA2A58734AFE}"/>
    <cellStyle name="Input 5 6 2 2 4" xfId="49692" xr:uid="{5C2EB82F-A182-488E-9C82-F2E889576F95}"/>
    <cellStyle name="Input 5 6 2 3" xfId="10225" xr:uid="{F87EB630-431C-408D-BFBC-2B410A968ADA}"/>
    <cellStyle name="Input 5 6 2 3 2" xfId="19214" xr:uid="{26FD41AB-CF97-4189-A9BB-62A72E548680}"/>
    <cellStyle name="Input 5 6 2 3 2 2" xfId="44003" xr:uid="{EE6D76AD-DB22-47BE-8FAC-64CFBB2C8F22}"/>
    <cellStyle name="Input 5 6 2 3 2 3" xfId="58424" xr:uid="{E4A0E3E9-5448-4561-8A59-671E097FE990}"/>
    <cellStyle name="Input 5 6 2 3 3" xfId="41644" xr:uid="{9CC98CF9-666C-4C69-A13A-B6B4D1CDABFF}"/>
    <cellStyle name="Input 5 6 2 3 4" xfId="51643" xr:uid="{B734E117-63D9-4076-B7D7-250811C9AB38}"/>
    <cellStyle name="Input 5 6 2 4" xfId="13991" xr:uid="{4CA43D12-7D62-43B1-9312-5FF6FA0169EA}"/>
    <cellStyle name="Input 5 6 2 4 2" xfId="39698" xr:uid="{F2CA1F70-0210-4615-9CDC-246C78FC6DA2}"/>
    <cellStyle name="Input 5 6 2 4 2 2" xfId="54613" xr:uid="{C52BE54C-BFFD-453B-AD3C-4DBD8875D35C}"/>
    <cellStyle name="Input 5 6 2 4 3" xfId="47809" xr:uid="{D2DFE0D2-CAE4-408F-9191-CD1B30E61436}"/>
    <cellStyle name="Input 5 6 2 5" xfId="32353" xr:uid="{F531ACBC-AA10-45E5-B8D1-59B2EB184705}"/>
    <cellStyle name="Input 5 6 2 5 2" xfId="53002" xr:uid="{97CEF6F8-1F5F-49FA-86F9-1997AB049AE3}"/>
    <cellStyle name="Input 5 6 2 6" xfId="46195" xr:uid="{BB50A271-4946-43EB-BD7F-1B1D0B29D991}"/>
    <cellStyle name="Input 5 6 3" xfId="3058" xr:uid="{253A4426-09CD-4418-9CA2-ADE7D0015F10}"/>
    <cellStyle name="Input 5 6 3 2" xfId="43648" xr:uid="{09009474-6085-42F7-9B65-8D9248FEBBE9}"/>
    <cellStyle name="Input 5 6 3 2 2" xfId="56876" xr:uid="{690F630A-F796-429F-B2D5-38C81D06DA0E}"/>
    <cellStyle name="Input 5 6 3 2 3" xfId="50094" xr:uid="{BADE5CC0-5461-41B5-AF8E-ADAAD1A0E530}"/>
    <cellStyle name="Input 5 6 3 3" xfId="51923" xr:uid="{E4F76F7A-2CDD-4BF4-9238-1C3C59F05EFD}"/>
    <cellStyle name="Input 5 6 3 3 2" xfId="58704" xr:uid="{AF57FF18-E60B-4F46-BCE0-7FCA4B633A05}"/>
    <cellStyle name="Input 5 6 3 4" xfId="48211" xr:uid="{B00FFDAE-FF17-4278-A85A-F92530CB6008}"/>
    <cellStyle name="Input 5 6 3 4 2" xfId="55003" xr:uid="{222F6131-86F5-43BB-8059-2B05CC527174}"/>
    <cellStyle name="Input 5 6 3 5" xfId="53303" xr:uid="{027C5D5D-948F-40CD-917A-CCD36120B08A}"/>
    <cellStyle name="Input 5 6 3 6" xfId="46597" xr:uid="{0D3A4EC0-C956-4733-A50A-E7C94DC51B8F}"/>
    <cellStyle name="Input 5 6 4" xfId="28188" xr:uid="{B9477037-3217-4FF3-981C-52D0942C5C98}"/>
    <cellStyle name="Input 5 6 4 2" xfId="56002" xr:uid="{902FB4D7-75D3-423C-AECD-A6BCF6589406}"/>
    <cellStyle name="Input 5 6 4 3" xfId="49220" xr:uid="{72B22820-CE96-4D72-A7EB-57DAB7977905}"/>
    <cellStyle name="Input 5 6 5" xfId="44447" xr:uid="{2BEECD06-A7BB-41B8-B091-E77C483258C9}"/>
    <cellStyle name="Input 5 6 5 2" xfId="58718" xr:uid="{84402613-2153-43EE-A380-CCC738B61578}"/>
    <cellStyle name="Input 5 6 5 3" xfId="51937" xr:uid="{F5C5667A-C205-4864-8DB9-3AB8D4256C5E}"/>
    <cellStyle name="Input 5 6 6" xfId="45686" xr:uid="{2B7EF1CE-1227-40CA-84C8-1B2407D70FD2}"/>
    <cellStyle name="Input 5 6 6 2" xfId="54165" xr:uid="{5E825DF9-271D-4D90-8E9E-5ADECD41ED1A}"/>
    <cellStyle name="Input 5 6 7" xfId="52739" xr:uid="{97992D78-5FCB-4FEA-B078-3C30A22E33A7}"/>
    <cellStyle name="Input 5 7" xfId="966" xr:uid="{5D38E029-4F99-4831-A76B-DC6DCE0DBB08}"/>
    <cellStyle name="Input 5 7 2" xfId="5323" xr:uid="{B8975EC1-5CB6-4DB0-A13F-593A5A9924B6}"/>
    <cellStyle name="Input 5 7 2 2" xfId="7909" xr:uid="{E9104B0C-19BD-4772-8966-2ACAC9EC4600}"/>
    <cellStyle name="Input 5 7 2 2 2" xfId="16898" xr:uid="{718F1E72-ACBD-4374-AB75-35B88FA96E07}"/>
    <cellStyle name="Input 5 7 2 2 2 2" xfId="30895" xr:uid="{A7B14F22-817F-4235-B8B6-01212EC8C2B6}"/>
    <cellStyle name="Input 5 7 2 2 2 3" xfId="56510" xr:uid="{6014BACD-14B8-4756-914C-71322813C27C}"/>
    <cellStyle name="Input 5 7 2 2 3" xfId="28413" xr:uid="{DBE1F5A5-3AC5-4548-B708-C37D5194CD0D}"/>
    <cellStyle name="Input 5 7 2 2 4" xfId="49728" xr:uid="{469E90D6-FC84-4A37-AAA8-5BD4BA499BDA}"/>
    <cellStyle name="Input 5 7 2 3" xfId="10546" xr:uid="{508EEC86-0DFD-4E1F-A3EF-F9CC83FB9CFC}"/>
    <cellStyle name="Input 5 7 2 3 2" xfId="19535" xr:uid="{97F8C2B0-D256-4929-A5F2-B2BF19172835}"/>
    <cellStyle name="Input 5 7 2 3 2 2" xfId="29521" xr:uid="{E9E28DDC-FB7E-4C34-B26B-C1069781AF25}"/>
    <cellStyle name="Input 5 7 2 3 2 3" xfId="58354" xr:uid="{D866D3F9-C8E9-49B6-8D63-A62D2EF19015}"/>
    <cellStyle name="Input 5 7 2 3 3" xfId="22710" xr:uid="{C6B997C6-0AF4-4548-B902-364C96802E5A}"/>
    <cellStyle name="Input 5 7 2 3 4" xfId="51572" xr:uid="{037BE844-A970-427C-9910-7669F2BAB8DA}"/>
    <cellStyle name="Input 5 7 2 4" xfId="14312" xr:uid="{22B1C512-1FBF-494B-B5D4-D9D3E9A09865}"/>
    <cellStyle name="Input 5 7 2 4 2" xfId="23655" xr:uid="{E8A487B7-B823-4026-AC84-860A6C0FF0D2}"/>
    <cellStyle name="Input 5 7 2 4 2 2" xfId="54649" xr:uid="{9B377928-F55C-4FD5-9784-331FA38995B2}"/>
    <cellStyle name="Input 5 7 2 4 3" xfId="47845" xr:uid="{6FFA239D-1E59-44A0-BA31-25E045866C6D}"/>
    <cellStyle name="Input 5 7 2 5" xfId="33456" xr:uid="{DBADF23E-8F3E-473A-BFCE-41EC9C24F23C}"/>
    <cellStyle name="Input 5 7 2 5 2" xfId="53023" xr:uid="{5AA3B3C9-C740-4E36-B5FC-9C18654927C6}"/>
    <cellStyle name="Input 5 7 2 6" xfId="46231" xr:uid="{1A14CA90-F22C-40E4-AE83-A0ABA482F8E4}"/>
    <cellStyle name="Input 5 7 3" xfId="3403" xr:uid="{A09857A9-33D5-4237-834A-53B3FBC8F863}"/>
    <cellStyle name="Input 5 7 3 2" xfId="32556" xr:uid="{57290192-AE18-4AC5-BC4B-44C2844C5B72}"/>
    <cellStyle name="Input 5 7 3 2 2" xfId="56912" xr:uid="{88B0D32E-1C4F-48D8-AF6C-06B65BCB39B3}"/>
    <cellStyle name="Input 5 7 3 2 3" xfId="50130" xr:uid="{877D1525-8583-4018-9CD2-FCDD692A2427}"/>
    <cellStyle name="Input 5 7 3 3" xfId="49022" xr:uid="{BF45F53D-55A3-4CDC-BB62-886C11FFC150}"/>
    <cellStyle name="Input 5 7 3 3 2" xfId="55805" xr:uid="{655FB0E7-EBD6-4F91-B2BF-54428F0C9D2A}"/>
    <cellStyle name="Input 5 7 3 4" xfId="48247" xr:uid="{C60DD2EF-1BDF-45D8-99B4-0A1917B3BE11}"/>
    <cellStyle name="Input 5 7 3 4 2" xfId="55039" xr:uid="{B597EB87-8B7B-40CB-B806-BC014AF808E7}"/>
    <cellStyle name="Input 5 7 3 5" xfId="53339" xr:uid="{8DBD0F8F-AC43-46C4-B274-396750A88348}"/>
    <cellStyle name="Input 5 7 3 6" xfId="46633" xr:uid="{6BECC0C8-8BAF-4AE8-B029-5D9F1FE901E3}"/>
    <cellStyle name="Input 5 7 4" xfId="32478" xr:uid="{76717626-7182-4160-8B66-5B5C67BD6593}"/>
    <cellStyle name="Input 5 7 4 2" xfId="56038" xr:uid="{BDC3A9EE-164F-4196-8C34-DC98981CFB77}"/>
    <cellStyle name="Input 5 7 4 3" xfId="49256" xr:uid="{7FBD7217-BA2E-4287-AEBB-AD79645263F4}"/>
    <cellStyle name="Input 5 7 5" xfId="44496" xr:uid="{5925FAA8-03DE-406D-924F-FA0EABC2F2C2}"/>
    <cellStyle name="Input 5 7 5 2" xfId="59110" xr:uid="{DA421130-A523-4880-AB36-616F7A1FCBF8}"/>
    <cellStyle name="Input 5 7 5 3" xfId="52329" xr:uid="{8A6732C1-5E81-4CF1-862F-0C6CB90BA931}"/>
    <cellStyle name="Input 5 7 6" xfId="45722" xr:uid="{9A65AF01-297C-4D9F-BE72-AF8836FAD3D9}"/>
    <cellStyle name="Input 5 7 6 2" xfId="54201" xr:uid="{F4664DC0-30BB-46FD-A745-FD004534E19C}"/>
    <cellStyle name="Input 5 7 7" xfId="52760" xr:uid="{AD19EE7F-0AF1-4AF3-B755-CF9FB479CBCA}"/>
    <cellStyle name="Input 5 8" xfId="1310" xr:uid="{BCA1DCB2-2D7C-4E06-AA39-0FC532228EF7}"/>
    <cellStyle name="Input 5 8 2" xfId="5655" xr:uid="{73E61418-62AF-4082-808A-1F4ACA1CB630}"/>
    <cellStyle name="Input 5 8 2 2" xfId="8241" xr:uid="{530E7F81-B9AB-4306-8D62-0BBE782D5FBE}"/>
    <cellStyle name="Input 5 8 2 2 2" xfId="17230" xr:uid="{EDCECB0B-9D0E-4092-941F-BE251B611764}"/>
    <cellStyle name="Input 5 8 2 2 2 2" xfId="30999" xr:uid="{8433171D-7D6B-4E82-8201-A312889A7A2F}"/>
    <cellStyle name="Input 5 8 2 2 2 3" xfId="56559" xr:uid="{9726B00E-661C-4FAB-B509-E98A23ADC62B}"/>
    <cellStyle name="Input 5 8 2 2 3" xfId="25073" xr:uid="{56881A01-C816-4556-8D05-F8464925D369}"/>
    <cellStyle name="Input 5 8 2 2 4" xfId="49777" xr:uid="{A1E0013B-C539-479B-8F25-F179C59D441D}"/>
    <cellStyle name="Input 5 8 2 3" xfId="10878" xr:uid="{3FA6A720-FA77-4EE7-BE00-0EE86AB64F98}"/>
    <cellStyle name="Input 5 8 2 3 2" xfId="19867" xr:uid="{3C442EEB-1281-4C5F-96BF-070BCF12DD0C}"/>
    <cellStyle name="Input 5 8 2 3 2 2" xfId="27916" xr:uid="{84AF18C1-AF85-4ADA-9BDD-D23195620E00}"/>
    <cellStyle name="Input 5 8 2 3 2 3" xfId="58634" xr:uid="{35FE910A-CF51-4261-8015-78B372C07CA7}"/>
    <cellStyle name="Input 5 8 2 3 3" xfId="40056" xr:uid="{AFCA6D9D-5884-46A1-8EBA-B84E25FCD84E}"/>
    <cellStyle name="Input 5 8 2 3 4" xfId="51853" xr:uid="{74D16718-4CAF-4054-A2D3-419558574919}"/>
    <cellStyle name="Input 5 8 2 4" xfId="14644" xr:uid="{1847F4B8-C020-49A0-A7A9-1E2039F09EC1}"/>
    <cellStyle name="Input 5 8 2 4 2" xfId="29423" xr:uid="{6C2E90E2-04D0-4A35-A2ED-76B0FAC4DCCE}"/>
    <cellStyle name="Input 5 8 2 4 2 2" xfId="54695" xr:uid="{D639CB3A-8E3A-4169-8B72-EA2496AFB95A}"/>
    <cellStyle name="Input 5 8 2 4 3" xfId="47894" xr:uid="{1E6B81CA-6B85-4CE0-A767-E2DFB9A3A3EA}"/>
    <cellStyle name="Input 5 8 2 5" xfId="33578" xr:uid="{F000652B-7E24-4330-BB30-F3F20969606F}"/>
    <cellStyle name="Input 5 8 2 5 2" xfId="53049" xr:uid="{2D3A9181-906C-4B92-99C3-8A212F8CA0DA}"/>
    <cellStyle name="Input 5 8 2 6" xfId="46280" xr:uid="{58EC9F16-8E4F-47B0-853B-FD3D5630C09C}"/>
    <cellStyle name="Input 5 8 3" xfId="3747" xr:uid="{B97AA062-C2CF-4AD2-BFCF-F2C0AF181D65}"/>
    <cellStyle name="Input 5 8 3 2" xfId="32821" xr:uid="{ACB9BCE8-8C5B-4B17-9445-7DEEAE90631F}"/>
    <cellStyle name="Input 5 8 3 2 2" xfId="56958" xr:uid="{9B9876DC-1AC6-4FB9-95E3-F58C781E258D}"/>
    <cellStyle name="Input 5 8 3 2 3" xfId="50176" xr:uid="{8C95B31C-96B6-4311-80AE-F1A6483DB150}"/>
    <cellStyle name="Input 5 8 3 3" xfId="50914" xr:uid="{C5998C13-6A67-430C-B0BF-5DD3274DA8B0}"/>
    <cellStyle name="Input 5 8 3 3 2" xfId="57696" xr:uid="{073EC2DC-7B36-4E63-B2E4-C4715EFE1F1D}"/>
    <cellStyle name="Input 5 8 3 4" xfId="48293" xr:uid="{3A92B8F4-CFBB-4CC2-9141-0638A6E172B5}"/>
    <cellStyle name="Input 5 8 3 4 2" xfId="55085" xr:uid="{1EDA4856-ED4D-46FD-BAD5-D614F2BE5C08}"/>
    <cellStyle name="Input 5 8 3 5" xfId="53385" xr:uid="{58BCDCCA-6C4C-42D6-BDAF-99689F93FDD4}"/>
    <cellStyle name="Input 5 8 3 6" xfId="46679" xr:uid="{EF2DB599-F378-4752-8A5D-D97C58F19527}"/>
    <cellStyle name="Input 5 8 4" xfId="31507" xr:uid="{372D0F14-1C35-4E31-9C9C-4CC3D5B662DD}"/>
    <cellStyle name="Input 5 8 4 2" xfId="56087" xr:uid="{D14E5D16-0143-4032-AF36-E27A28656EB2}"/>
    <cellStyle name="Input 5 8 4 3" xfId="49305" xr:uid="{C35225AB-21FE-41B0-BB44-1C6400A8D658}"/>
    <cellStyle name="Input 5 8 5" xfId="44477" xr:uid="{3DA8055D-C8F3-48EB-90FE-DBF6D8CA9192}"/>
    <cellStyle name="Input 5 8 5 2" xfId="57973" xr:uid="{49E8B05B-048C-4192-B472-6A51EFDEE723}"/>
    <cellStyle name="Input 5 8 5 3" xfId="51191" xr:uid="{400B1591-1D72-42B7-B7CA-CAA12D1BAF37}"/>
    <cellStyle name="Input 5 8 6" xfId="45771" xr:uid="{575EB352-46B0-426C-8A35-0A70C7896462}"/>
    <cellStyle name="Input 5 8 6 2" xfId="54247" xr:uid="{6503B06A-BE85-4FBC-8D82-60015A7BD1EF}"/>
    <cellStyle name="Input 5 8 7" xfId="52786" xr:uid="{93A9DE1C-BA2F-4D9C-8D55-52B7075E7AC4}"/>
    <cellStyle name="Input 5 9" xfId="1645" xr:uid="{46FC4429-5C19-4D99-B695-17DCEA628602}"/>
    <cellStyle name="Input 5 9 2" xfId="5978" xr:uid="{AA3ABEB6-C57B-42FC-9A01-CCB11C2B6B01}"/>
    <cellStyle name="Input 5 9 2 2" xfId="8564" xr:uid="{DA92C388-56BF-4AA2-8A82-F2EA2F2C78A0}"/>
    <cellStyle name="Input 5 9 2 2 2" xfId="17553" xr:uid="{6746D6F6-5904-4F3F-8DCC-38FF18CEC51C}"/>
    <cellStyle name="Input 5 9 2 2 2 2" xfId="39224" xr:uid="{FB47D2AE-F3DB-4D87-9047-C3AA7AD98084}"/>
    <cellStyle name="Input 5 9 2 2 2 3" xfId="56599" xr:uid="{035A8647-6673-428F-92C8-452612085EBC}"/>
    <cellStyle name="Input 5 9 2 2 3" xfId="24495" xr:uid="{49B0C576-A94C-409F-B4F6-DDFEEC27C70A}"/>
    <cellStyle name="Input 5 9 2 2 4" xfId="49817" xr:uid="{9947CB7B-F818-42AB-9E24-E9062BAF4177}"/>
    <cellStyle name="Input 5 9 2 3" xfId="11201" xr:uid="{895E7A16-A9C2-4812-A5CC-7074A59D635D}"/>
    <cellStyle name="Input 5 9 2 3 2" xfId="20190" xr:uid="{B5E22BB7-2310-448B-84F8-C5023DE338FA}"/>
    <cellStyle name="Input 5 9 2 3 2 2" xfId="29228" xr:uid="{7DDB2384-B21E-420A-8973-01A852AD4F06}"/>
    <cellStyle name="Input 5 9 2 3 2 3" xfId="58685" xr:uid="{981678F3-4638-42C1-B601-7F3835903282}"/>
    <cellStyle name="Input 5 9 2 3 3" xfId="25383" xr:uid="{E4E6F2D4-F215-4163-9B76-E334B0A5205B}"/>
    <cellStyle name="Input 5 9 2 3 4" xfId="51904" xr:uid="{159C0A6F-40A7-450C-A288-8109600E6F1A}"/>
    <cellStyle name="Input 5 9 2 4" xfId="14967" xr:uid="{532C999F-4FC7-4D0B-8FEF-613A110C2A39}"/>
    <cellStyle name="Input 5 9 2 4 2" xfId="29958" xr:uid="{D4187F70-FB18-4F84-AE16-194510E0870B}"/>
    <cellStyle name="Input 5 9 2 4 2 2" xfId="54732" xr:uid="{DF5E7D46-EB37-494C-BECB-36A8E0AF8D45}"/>
    <cellStyle name="Input 5 9 2 4 3" xfId="47934" xr:uid="{40D590E0-738A-4BE0-BA59-15979F0C440B}"/>
    <cellStyle name="Input 5 9 2 5" xfId="34185" xr:uid="{F77818A4-0B77-46E8-80EC-7700E5527407}"/>
    <cellStyle name="Input 5 9 2 5 2" xfId="53070" xr:uid="{69D2BBCC-26F0-475C-B403-1D419C4EDCFF}"/>
    <cellStyle name="Input 5 9 2 6" xfId="46320" xr:uid="{62BB8988-F6A0-4C01-8C7A-933E1C25B65C}"/>
    <cellStyle name="Input 5 9 3" xfId="4082" xr:uid="{5592130F-87F0-4C8B-8415-9B9C10E844C8}"/>
    <cellStyle name="Input 5 9 3 2" xfId="37479" xr:uid="{60DDD8E8-035C-40F4-8A25-FEC780BA0681}"/>
    <cellStyle name="Input 5 9 3 2 2" xfId="56995" xr:uid="{77682CAB-A20E-4423-B4FD-2B0CC933EEDA}"/>
    <cellStyle name="Input 5 9 3 2 3" xfId="50213" xr:uid="{6318CB76-A80B-45F2-A9A6-AA093F289C62}"/>
    <cellStyle name="Input 5 9 3 3" xfId="51440" xr:uid="{D5D31512-5AC9-4095-8EA1-2BE03D1EB7B1}"/>
    <cellStyle name="Input 5 9 3 3 2" xfId="58222" xr:uid="{75D37EF6-B0DB-4766-8D2A-9448E4F47E5F}"/>
    <cellStyle name="Input 5 9 3 4" xfId="48330" xr:uid="{7BC70837-B544-4DDC-BFF8-D2A0C50C6A45}"/>
    <cellStyle name="Input 5 9 3 4 2" xfId="55122" xr:uid="{882AEE71-2A65-43D6-AFB7-C69E3D38510C}"/>
    <cellStyle name="Input 5 9 3 5" xfId="53422" xr:uid="{1EABC27A-44F0-4D95-87C8-352CA6863681}"/>
    <cellStyle name="Input 5 9 3 6" xfId="46716" xr:uid="{0CAFD944-23CC-4EDA-84CD-2E05A3972FF1}"/>
    <cellStyle name="Input 5 9 4" xfId="22928" xr:uid="{A53ABC8A-B680-4AAF-81A0-7C8BFA2A40AC}"/>
    <cellStyle name="Input 5 9 4 2" xfId="56127" xr:uid="{D5319B7C-7632-48A2-9161-2C77C1894039}"/>
    <cellStyle name="Input 5 9 4 3" xfId="49345" xr:uid="{D82B27C2-27B1-4B43-986E-587DED89813C}"/>
    <cellStyle name="Input 5 9 5" xfId="44529" xr:uid="{C765F304-687D-4666-A5F4-BC4DB0850A03}"/>
    <cellStyle name="Input 5 9 5 2" xfId="57978" xr:uid="{AC5878F5-1141-4487-BF10-F2DBFB351623}"/>
    <cellStyle name="Input 5 9 5 3" xfId="51196" xr:uid="{2891E4FC-E82C-49FC-BF7A-1D8A00037737}"/>
    <cellStyle name="Input 5 9 6" xfId="45811" xr:uid="{C7CF358F-DFC5-48F9-BC8B-24603F56F54E}"/>
    <cellStyle name="Input 5 9 6 2" xfId="54284" xr:uid="{40D809D9-A97F-46F9-839B-62BA73FAC92F}"/>
    <cellStyle name="Input 5 9 7" xfId="52803" xr:uid="{B2828335-CA3A-4B76-91CF-8DA502AE0594}"/>
    <cellStyle name="Input 6" xfId="111" xr:uid="{85A2853D-23D4-4456-B836-3CC9253EA0E2}"/>
    <cellStyle name="Input 6 10" xfId="1707" xr:uid="{EEECF64F-2EF2-4CA6-8BC6-88BD94BFF29E}"/>
    <cellStyle name="Input 6 10 2" xfId="6033" xr:uid="{64206A86-FFC7-4111-82CD-2DA657A6B8A0}"/>
    <cellStyle name="Input 6 10 2 2" xfId="8619" xr:uid="{33AB87EE-3266-400B-8275-AA843C8A3A39}"/>
    <cellStyle name="Input 6 10 2 2 2" xfId="17608" xr:uid="{883F4879-2EF3-431B-8198-B2C9F106A83F}"/>
    <cellStyle name="Input 6 10 2 2 2 2" xfId="43379" xr:uid="{E63EB2AB-94B5-4721-94B5-E858EA2DC430}"/>
    <cellStyle name="Input 6 10 2 2 2 3" xfId="56545" xr:uid="{2B0CC78A-5E4C-4111-94FD-82357D3835E6}"/>
    <cellStyle name="Input 6 10 2 2 3" xfId="23005" xr:uid="{572496BA-3BF4-4F59-A504-584933F1BAF8}"/>
    <cellStyle name="Input 6 10 2 2 4" xfId="49763" xr:uid="{A78B850D-992C-4B60-9EFD-01C0AB4B1517}"/>
    <cellStyle name="Input 6 10 2 3" xfId="11256" xr:uid="{0DDC59FD-7860-4935-A5EB-1245C7B7F86A}"/>
    <cellStyle name="Input 6 10 2 3 2" xfId="20245" xr:uid="{58FD25BF-0DE3-4BF3-81D3-5E7E36CC3BB0}"/>
    <cellStyle name="Input 6 10 2 3 2 2" xfId="31961" xr:uid="{E0B78773-85A0-4779-A491-A92D11EC9902}"/>
    <cellStyle name="Input 6 10 2 3 2 3" xfId="59129" xr:uid="{A099C858-FC28-46BD-9111-576A95E243E4}"/>
    <cellStyle name="Input 6 10 2 3 3" xfId="34382" xr:uid="{3F74F276-5329-44D6-B00C-0EE5B012C886}"/>
    <cellStyle name="Input 6 10 2 3 4" xfId="52348" xr:uid="{D472D12B-08D1-4EE9-8A78-84E5613C06F0}"/>
    <cellStyle name="Input 6 10 2 4" xfId="15022" xr:uid="{A57C645A-89D5-48C3-895E-4A972FB96466}"/>
    <cellStyle name="Input 6 10 2 4 2" xfId="33932" xr:uid="{5B926A75-D07E-452B-A277-1C03336916DC}"/>
    <cellStyle name="Input 6 10 2 4 2 2" xfId="54681" xr:uid="{FD40962B-64A7-4C88-B023-405C8C8476CB}"/>
    <cellStyle name="Input 6 10 2 4 3" xfId="47880" xr:uid="{4E72D397-D04A-473E-84AC-9CA7FADCACAC}"/>
    <cellStyle name="Input 6 10 2 5" xfId="25392" xr:uid="{B6C37A53-D6DD-4245-850F-534CA7861549}"/>
    <cellStyle name="Input 6 10 2 5 2" xfId="53041" xr:uid="{6D5C1C9C-9F67-437C-B17A-75967C4549F2}"/>
    <cellStyle name="Input 6 10 2 6" xfId="46266" xr:uid="{2C17B4A4-EA7A-4F80-A73A-FBA82360F6F3}"/>
    <cellStyle name="Input 6 10 3" xfId="4144" xr:uid="{AEB82175-F8E4-4B55-AB07-72C5C2161EF9}"/>
    <cellStyle name="Input 6 10 3 2" xfId="42492" xr:uid="{991E6540-86DD-40AB-BDE5-855EFD95EC6B}"/>
    <cellStyle name="Input 6 10 3 2 2" xfId="56944" xr:uid="{E1E20C6B-4754-4679-BD57-E757F970897B}"/>
    <cellStyle name="Input 6 10 3 2 3" xfId="50162" xr:uid="{528F3ED2-9C72-43A1-89CD-A99B72078726}"/>
    <cellStyle name="Input 6 10 3 3" xfId="51567" xr:uid="{EC758BAE-328D-4F0F-BCF6-2A3C76895CCC}"/>
    <cellStyle name="Input 6 10 3 3 2" xfId="58349" xr:uid="{B527B41F-9859-45B5-B093-3E30B364BC98}"/>
    <cellStyle name="Input 6 10 3 4" xfId="48279" xr:uid="{A8590C41-F046-4281-B570-7675DC830719}"/>
    <cellStyle name="Input 6 10 3 4 2" xfId="55071" xr:uid="{FA2BBC74-D81A-41DB-BF76-3F8CBBDCCD25}"/>
    <cellStyle name="Input 6 10 3 5" xfId="53371" xr:uid="{FADD2F3F-EBF8-4FA0-AEC0-788DDCB0EFC2}"/>
    <cellStyle name="Input 6 10 3 6" xfId="46665" xr:uid="{2A210C74-8A59-460B-B1D4-775B1B9D21F3}"/>
    <cellStyle name="Input 6 10 4" xfId="31926" xr:uid="{7C2400A4-6879-482D-BFE9-8B830167F205}"/>
    <cellStyle name="Input 6 10 4 2" xfId="56073" xr:uid="{3926CD31-922F-40DE-8C0E-D0C9F54AAC02}"/>
    <cellStyle name="Input 6 10 4 3" xfId="49291" xr:uid="{31416D7A-ACFA-4CC8-AFA0-DA3827DA1B6A}"/>
    <cellStyle name="Input 6 10 5" xfId="44597" xr:uid="{D2BCDACF-FC35-4480-9D03-815B5A246F43}"/>
    <cellStyle name="Input 6 10 5 2" xfId="58388" xr:uid="{F9C0C028-955E-49A2-908A-6B5E74BB2E8D}"/>
    <cellStyle name="Input 6 10 5 3" xfId="51607" xr:uid="{B3DF4E56-6C8D-4F9D-9063-2E96AC07FB47}"/>
    <cellStyle name="Input 6 10 6" xfId="45757" xr:uid="{0C546F54-2346-45A4-B629-BF1D5762409C}"/>
    <cellStyle name="Input 6 10 6 2" xfId="54233" xr:uid="{BE486CE9-4CDB-45C7-924B-29B304E0A049}"/>
    <cellStyle name="Input 6 10 7" xfId="52778" xr:uid="{E472D0DB-E30C-49B7-B34D-C81236CECF37}"/>
    <cellStyle name="Input 6 11" xfId="2627" xr:uid="{4E15D8B8-C9BE-4F56-A3B8-05F586116A3E}"/>
    <cellStyle name="Input 6 11 2" xfId="6868" xr:uid="{D611B2C3-C471-46FA-858A-7AAA4F74F43E}"/>
    <cellStyle name="Input 6 11 2 2" xfId="15857" xr:uid="{2BF4FB7E-8897-4331-A1D3-F5D336F1508F}"/>
    <cellStyle name="Input 6 11 2 2 2" xfId="30573" xr:uid="{1A45392B-F5BF-485A-8063-206A77CEFB1A}"/>
    <cellStyle name="Input 6 11 2 2 2 2" xfId="56605" xr:uid="{705276EA-0D47-41D5-A508-C37E187AD3CF}"/>
    <cellStyle name="Input 6 11 2 2 3" xfId="49823" xr:uid="{9534F15C-A170-4343-A0C6-A6FC1600DEA1}"/>
    <cellStyle name="Input 6 11 2 3" xfId="38579" xr:uid="{954AD28A-BFEE-47DA-B518-5272B43E7EAB}"/>
    <cellStyle name="Input 6 11 2 3 2" xfId="58630" xr:uid="{9F029C54-4CC9-48D4-9092-784DCE6FDDEF}"/>
    <cellStyle name="Input 6 11 2 3 3" xfId="51849" xr:uid="{6C73BB8F-A69D-490B-BB51-57BCCE3F63F8}"/>
    <cellStyle name="Input 6 11 2 4" xfId="47940" xr:uid="{07F39868-BD57-44CA-9ED5-542420DB3F4E}"/>
    <cellStyle name="Input 6 11 2 4 2" xfId="54738" xr:uid="{4257CE9F-DEB1-4128-B2BC-62859BC482FB}"/>
    <cellStyle name="Input 6 11 2 5" xfId="53074" xr:uid="{07F8004A-0918-481C-AA89-111AB8E23539}"/>
    <cellStyle name="Input 6 11 2 6" xfId="46326" xr:uid="{0603CCC4-847B-44FE-9A3D-2EACB91F899C}"/>
    <cellStyle name="Input 6 11 3" xfId="9438" xr:uid="{F2E0CB89-E762-415B-A180-9ECF0C856637}"/>
    <cellStyle name="Input 6 11 3 2" xfId="18427" xr:uid="{79059E0A-856B-419D-A010-816A2724CCDC}"/>
    <cellStyle name="Input 6 11 3 2 2" xfId="32185" xr:uid="{92BFB305-0CAC-4E6F-BD66-505FC70D8DA0}"/>
    <cellStyle name="Input 6 11 3 2 2 2" xfId="57001" xr:uid="{3E40DDE7-54D2-42A5-B7CB-20D6522353EA}"/>
    <cellStyle name="Input 6 11 3 2 3" xfId="50219" xr:uid="{4DB36C41-C440-4A07-9838-BBED2DE86D87}"/>
    <cellStyle name="Input 6 11 3 3" xfId="26249" xr:uid="{06683691-38E0-4CD4-99DC-3CF7D6609451}"/>
    <cellStyle name="Input 6 11 3 3 2" xfId="58146" xr:uid="{EF73BB33-4332-4B50-8BC3-B997EEDBDE33}"/>
    <cellStyle name="Input 6 11 3 3 3" xfId="51364" xr:uid="{3CCFB389-FF1C-4371-B9F0-790DC2DB81D5}"/>
    <cellStyle name="Input 6 11 3 4" xfId="48336" xr:uid="{86D359CC-4E91-4C48-80A9-501EFEB40F26}"/>
    <cellStyle name="Input 6 11 3 4 2" xfId="55128" xr:uid="{4C7695CF-D779-4774-B0CD-06AB4D477CC6}"/>
    <cellStyle name="Input 6 11 3 5" xfId="53428" xr:uid="{C9453CAF-3A65-4A90-8D05-00460834D71B}"/>
    <cellStyle name="Input 6 11 3 6" xfId="46722" xr:uid="{8287420E-2BC0-4F17-91CA-38A34C0C35D2}"/>
    <cellStyle name="Input 6 11 4" xfId="13481" xr:uid="{F6B0579B-C85C-415C-AA00-86C034F39204}"/>
    <cellStyle name="Input 6 11 4 2" xfId="25680" xr:uid="{6C37C2C8-0633-4103-883E-C89BBBD8428C}"/>
    <cellStyle name="Input 6 11 4 2 2" xfId="56133" xr:uid="{9935241A-F78D-4B15-B7B9-F05A3D29899B}"/>
    <cellStyle name="Input 6 11 4 3" xfId="49351" xr:uid="{64156ACC-F7BA-4042-93FB-55AF9D6E77CE}"/>
    <cellStyle name="Input 6 11 5" xfId="34340" xr:uid="{267DCE48-E808-4CA2-ADF9-A860C90001E6}"/>
    <cellStyle name="Input 6 11 5 2" xfId="57858" xr:uid="{95B595F5-958F-4708-A4D5-98977EC9144E}"/>
    <cellStyle name="Input 6 11 5 3" xfId="51076" xr:uid="{2B7955D7-9E52-4611-9525-7C8ADF39941F}"/>
    <cellStyle name="Input 6 11 6" xfId="44631" xr:uid="{AAF113A6-C013-4F3E-9681-FEABB569A34C}"/>
    <cellStyle name="Input 6 11 6 2" xfId="54290" xr:uid="{5A1F02A6-8218-4247-B3D5-B4860AFD7655}"/>
    <cellStyle name="Input 6 11 6 3" xfId="47471" xr:uid="{AB9CB536-A1A0-4288-9001-D700AC6776B6}"/>
    <cellStyle name="Input 6 11 7" xfId="52807" xr:uid="{D339A863-F5C9-4116-A58F-9E3E208DAB91}"/>
    <cellStyle name="Input 6 11 8" xfId="45863" xr:uid="{4056CDE6-28C8-475C-B1C4-585CE7ACC3C8}"/>
    <cellStyle name="Input 6 12" xfId="6567" xr:uid="{672FAB79-AE9B-471D-B1DC-2D95FE1B9E00}"/>
    <cellStyle name="Input 6 12 2" xfId="11782" xr:uid="{530D99C3-CE20-430F-8321-AE256EC25286}"/>
    <cellStyle name="Input 6 12 2 2" xfId="20771" xr:uid="{20AA0B9C-84F4-4A4A-8DDB-92459759C22A}"/>
    <cellStyle name="Input 6 12 2 2 2" xfId="40936" xr:uid="{9F2A6272-363A-49C8-AAB4-7AB4090A8DEA}"/>
    <cellStyle name="Input 6 12 2 2 2 2" xfId="56644" xr:uid="{1068D7CA-A985-47BC-BEF7-5D953B52729C}"/>
    <cellStyle name="Input 6 12 2 2 3" xfId="49862" xr:uid="{684CC989-7AF5-44C9-9691-F345EB7C2BAC}"/>
    <cellStyle name="Input 6 12 2 3" xfId="35888" xr:uid="{C2C5BC82-1BC2-4C2D-A190-BD5E0DD88164}"/>
    <cellStyle name="Input 6 12 2 3 2" xfId="57632" xr:uid="{C2E0DADE-7A7E-4E38-BDEE-C32A97FA3635}"/>
    <cellStyle name="Input 6 12 2 3 3" xfId="50850" xr:uid="{7C92AB9F-C732-46EB-A78C-FB624267C26D}"/>
    <cellStyle name="Input 6 12 2 4" xfId="47979" xr:uid="{DCC591D6-318F-4898-876D-0A346B74959E}"/>
    <cellStyle name="Input 6 12 2 4 2" xfId="54774" xr:uid="{AA9D4E93-2A29-43BD-BDD5-AC4775CEC42B}"/>
    <cellStyle name="Input 6 12 2 5" xfId="53095" xr:uid="{073CDF56-4833-44DA-B750-FF751C9C039F}"/>
    <cellStyle name="Input 6 12 2 6" xfId="46365" xr:uid="{C26A090C-EC6C-46A0-84D2-E3B1A2E19E24}"/>
    <cellStyle name="Input 6 12 3" xfId="15556" xr:uid="{3B5B120E-783A-4911-B675-C196DD58F601}"/>
    <cellStyle name="Input 6 12 3 2" xfId="30742" xr:uid="{224AD451-356A-4AEA-8751-5E8CC89AF0D5}"/>
    <cellStyle name="Input 6 12 3 2 2" xfId="57037" xr:uid="{3848A079-1572-45E9-875F-79362769AE1D}"/>
    <cellStyle name="Input 6 12 3 2 3" xfId="50255" xr:uid="{FCCA9360-5D2D-442A-A240-6BB4DA07DC28}"/>
    <cellStyle name="Input 6 12 3 3" xfId="51738" xr:uid="{CA855554-A164-45A0-96EF-985D225B924A}"/>
    <cellStyle name="Input 6 12 3 3 2" xfId="58519" xr:uid="{F007BADA-9613-4D1C-BAC3-B8CA38D4797F}"/>
    <cellStyle name="Input 6 12 3 4" xfId="48372" xr:uid="{7519C9D9-3112-48EF-91CB-BED2CC751151}"/>
    <cellStyle name="Input 6 12 3 4 2" xfId="55164" xr:uid="{FA7A4B33-7F05-4514-BECE-85A258A2FBD5}"/>
    <cellStyle name="Input 6 12 3 5" xfId="53462" xr:uid="{445A90F4-6FE8-4AED-8FDF-855F64FEA079}"/>
    <cellStyle name="Input 6 12 3 6" xfId="46758" xr:uid="{85B588FF-82B5-4894-903A-D2153995622F}"/>
    <cellStyle name="Input 6 12 4" xfId="37463" xr:uid="{F77D1686-D927-4BA2-9EF9-32694698ECBA}"/>
    <cellStyle name="Input 6 12 4 2" xfId="56172" xr:uid="{70C15D76-2F5A-44EA-B997-8118E0BDAD6C}"/>
    <cellStyle name="Input 6 12 4 3" xfId="49390" xr:uid="{207EAA91-CFB1-41CC-9E75-760BA89E376C}"/>
    <cellStyle name="Input 6 12 5" xfId="44672" xr:uid="{2CF86F03-438E-4B47-891C-4E5BDFD26D34}"/>
    <cellStyle name="Input 6 12 5 2" xfId="59134" xr:uid="{FDA10152-D231-44BE-BE5F-A4D228E2A304}"/>
    <cellStyle name="Input 6 12 5 3" xfId="52353" xr:uid="{4B9E92FF-B802-4F77-878A-88AB28AAFA3A}"/>
    <cellStyle name="Input 6 12 6" xfId="47510" xr:uid="{007E5B0B-C2AE-405C-A30A-D09EBC898FAD}"/>
    <cellStyle name="Input 6 12 6 2" xfId="54326" xr:uid="{602EBE41-9FA3-4582-B11F-54CAE8350BBF}"/>
    <cellStyle name="Input 6 12 7" xfId="52828" xr:uid="{257CFF9D-5EC1-48E4-B5B4-F7DD5B970C40}"/>
    <cellStyle name="Input 6 12 8" xfId="45899" xr:uid="{C44E21C8-7758-4446-9276-B0D5D5D5EA15}"/>
    <cellStyle name="Input 6 13" xfId="9145" xr:uid="{7D73164C-4790-4C16-856F-6D1F6FEDF404}"/>
    <cellStyle name="Input 6 13 2" xfId="18134" xr:uid="{AC5BC646-7542-4025-B403-2B27C21A4A43}"/>
    <cellStyle name="Input 6 13 2 2" xfId="23039" xr:uid="{750DDEA2-B594-46CB-A72B-2FC999C0B7C0}"/>
    <cellStyle name="Input 6 13 2 2 2" xfId="56233" xr:uid="{3BB94368-E6ED-447C-9BDB-B64F46AA1126}"/>
    <cellStyle name="Input 6 13 2 3" xfId="49451" xr:uid="{CDAEBCE5-5489-4BB0-A3F8-56183DE18070}"/>
    <cellStyle name="Input 6 13 3" xfId="27797" xr:uid="{9ECAD5DF-6FB0-4DAD-9BBA-166F3597453C}"/>
    <cellStyle name="Input 6 13 3 2" xfId="59008" xr:uid="{1FCB2A04-2979-4B2C-B9B1-F5743A2B4EE6}"/>
    <cellStyle name="Input 6 13 3 3" xfId="52227" xr:uid="{431AD133-C989-454A-8778-10A1A3FDE5F0}"/>
    <cellStyle name="Input 6 13 4" xfId="44655" xr:uid="{8A6984A8-25B5-421F-827B-246BAE4723D7}"/>
    <cellStyle name="Input 6 13 4 2" xfId="54382" xr:uid="{A45A3B1B-9FDB-4675-AB79-26EA4E416F53}"/>
    <cellStyle name="Input 6 13 4 3" xfId="47569" xr:uid="{205A4B35-40DC-4C90-946D-E2C4872EA857}"/>
    <cellStyle name="Input 6 13 5" xfId="52864" xr:uid="{D1E1BE4E-E6F6-4B8F-9A64-963C0C3E6FCE}"/>
    <cellStyle name="Input 6 13 6" xfId="45960" xr:uid="{783F8B7E-6CC1-4BCE-BED0-24859FBA99B4}"/>
    <cellStyle name="Input 6 14" xfId="9752" xr:uid="{C0CF0EF6-938D-44F5-8834-69718BAD3677}"/>
    <cellStyle name="Input 6 14 2" xfId="18741" xr:uid="{D7561BE7-9116-4664-B468-CB2E7FA28ABA}"/>
    <cellStyle name="Input 6 14 2 2" xfId="41486" xr:uid="{A06CD715-280A-4AA9-8011-40703BB1C968}"/>
    <cellStyle name="Input 6 14 2 2 2" xfId="56218" xr:uid="{58C6264E-DF07-4463-80A7-108457D8FA77}"/>
    <cellStyle name="Input 6 14 2 3" xfId="49436" xr:uid="{74D78B21-71B1-40D4-9567-ED52BD545806}"/>
    <cellStyle name="Input 6 14 3" xfId="33343" xr:uid="{59D5B1D5-0DE0-4C3E-B5EE-CF7B7D5D4409}"/>
    <cellStyle name="Input 6 14 3 2" xfId="57995" xr:uid="{4D5C4459-68CC-4A98-A51E-344561443AB3}"/>
    <cellStyle name="Input 6 14 3 3" xfId="51213" xr:uid="{697C6BC7-7590-439A-8AA7-5B591F00ACEC}"/>
    <cellStyle name="Input 6 14 4" xfId="44749" xr:uid="{3F3D750E-5352-487F-81A6-A2594A01E977}"/>
    <cellStyle name="Input 6 14 4 2" xfId="54369" xr:uid="{972EEE13-50FE-458F-A3DD-7A7F6209E04F}"/>
    <cellStyle name="Input 6 14 4 3" xfId="47556" xr:uid="{BFC06CF6-40C4-4627-A690-52668858FC7C}"/>
    <cellStyle name="Input 6 14 5" xfId="52853" xr:uid="{CF34D692-F9F5-4555-9857-5FD55C99E3C9}"/>
    <cellStyle name="Input 6 14 6" xfId="45945" xr:uid="{EE706668-A110-4C0C-BD6F-F38AAE974BFD}"/>
    <cellStyle name="Input 6 15" xfId="2271" xr:uid="{D06DFF46-BA9D-413F-8CDF-BF08591AD51B}"/>
    <cellStyle name="Input 6 15 2" xfId="40915" xr:uid="{4F3E7B13-574A-4B46-AB64-CFA9C58ADDF5}"/>
    <cellStyle name="Input 6 15 2 2" xfId="57113" xr:uid="{CC0DC42B-EF5E-48C2-A346-5BA3441906AE}"/>
    <cellStyle name="Input 6 15 2 3" xfId="50331" xr:uid="{5FC0FC90-4E36-4C1E-A0CE-6CF9ECCFE475}"/>
    <cellStyle name="Input 6 15 3" xfId="44716" xr:uid="{4A73C209-97DC-45F5-AC44-B2B4AADD9DCC}"/>
    <cellStyle name="Input 6 15 3 2" xfId="57703" xr:uid="{F643EB12-EEB2-4EDE-B693-31ED3A992FD7}"/>
    <cellStyle name="Input 6 15 3 3" xfId="50921" xr:uid="{46FAD568-CB99-4B85-9118-01FBC554B69C}"/>
    <cellStyle name="Input 6 15 4" xfId="48448" xr:uid="{0FBE2CB8-57FA-4B46-A7DD-CEB7DCB2B295}"/>
    <cellStyle name="Input 6 15 4 2" xfId="55240" xr:uid="{34E5816B-B879-4FFB-92D2-A9910E071A3D}"/>
    <cellStyle name="Input 6 15 5" xfId="53526" xr:uid="{70AFC673-2C19-45E2-A6D5-3C23B5963287}"/>
    <cellStyle name="Input 6 15 6" xfId="46834" xr:uid="{05C6E45A-854F-438F-85BB-7A1A095E100B}"/>
    <cellStyle name="Input 6 16" xfId="13180" xr:uid="{105304E3-5193-463C-9F57-79B1E972F2A7}"/>
    <cellStyle name="Input 6 16 2" xfId="32689" xr:uid="{DE8C08F2-808C-4E81-AE85-B669B6FFBFBA}"/>
    <cellStyle name="Input 6 16 2 2" xfId="57102" xr:uid="{B07324B1-0867-4C44-BA78-D67B1E6ECEE0}"/>
    <cellStyle name="Input 6 16 2 3" xfId="50320" xr:uid="{B0D12E2A-9C54-44C5-9B96-8B2C6D80FD5D}"/>
    <cellStyle name="Input 6 16 3" xfId="44727" xr:uid="{E366EC11-11C2-4F3A-A83F-2A58A569AD88}"/>
    <cellStyle name="Input 6 16 3 2" xfId="58705" xr:uid="{C07392C0-B81F-4F1C-AA92-CBC58DF3C60C}"/>
    <cellStyle name="Input 6 16 3 3" xfId="51924" xr:uid="{00DF9430-ABC4-4B02-9BE5-17F96B83F8AD}"/>
    <cellStyle name="Input 6 16 4" xfId="51564" xr:uid="{5AB67CA8-264E-4E88-A7F4-73D1FA53040C}"/>
    <cellStyle name="Input 6 16 4 2" xfId="58346" xr:uid="{7847B385-0F15-41AF-9E3A-23C0FC0AF1E1}"/>
    <cellStyle name="Input 6 16 5" xfId="48437" xr:uid="{A7C6C3A6-57B7-4996-B25F-FE792045EC60}"/>
    <cellStyle name="Input 6 16 5 2" xfId="55229" xr:uid="{C35AB6FB-FE4C-4DA6-8574-2AD0C14EB271}"/>
    <cellStyle name="Input 6 16 6" xfId="53515" xr:uid="{1CDF75AD-A9B9-4EFF-A17C-F9CDA870AC6A}"/>
    <cellStyle name="Input 6 16 7" xfId="46823" xr:uid="{56CB8910-E86F-4474-8A08-407A3196DB17}"/>
    <cellStyle name="Input 6 17" xfId="39559" xr:uid="{E331471E-B7E8-428F-8029-EAB6467F59F4}"/>
    <cellStyle name="Input 6 17 2" xfId="44796" xr:uid="{D3BA6116-C249-4B14-8B05-653CFB49BB6E}"/>
    <cellStyle name="Input 6 17 2 2" xfId="57159" xr:uid="{FC4E4C3B-B859-46D2-84A8-12D302B404A9}"/>
    <cellStyle name="Input 6 17 2 3" xfId="50377" xr:uid="{978F88F8-E16D-4196-BB95-C70FFF182B71}"/>
    <cellStyle name="Input 6 17 3" xfId="51979" xr:uid="{A75EA795-04A3-4578-A573-1F9FF804033A}"/>
    <cellStyle name="Input 6 17 3 2" xfId="58760" xr:uid="{904D583E-1E22-43C4-98F2-FD8E7F99A1D9}"/>
    <cellStyle name="Input 6 17 4" xfId="51889" xr:uid="{49C35299-9350-4A05-9F0B-BCF78637E5D9}"/>
    <cellStyle name="Input 6 17 4 2" xfId="58670" xr:uid="{9DE4C99B-2058-46D5-9AE8-F04893DBC8E4}"/>
    <cellStyle name="Input 6 17 5" xfId="48494" xr:uid="{F68CBEB1-C29B-4C58-99E7-C33E3C2A23C0}"/>
    <cellStyle name="Input 6 17 5 2" xfId="55286" xr:uid="{F880BDD0-A9B2-4731-8E46-EAA3F97C2D06}"/>
    <cellStyle name="Input 6 17 6" xfId="53572" xr:uid="{D6558C0E-1819-413A-ADE0-2E650073E86E}"/>
    <cellStyle name="Input 6 17 7" xfId="46880" xr:uid="{B3DA944F-DD4A-4C09-94EA-BB1F4263D269}"/>
    <cellStyle name="Input 6 18" xfId="44818" xr:uid="{2FE37B3A-F83F-495B-81D5-069217B3F392}"/>
    <cellStyle name="Input 6 18 2" xfId="50323" xr:uid="{A1B70E8B-457A-4858-B30D-36E1F7340584}"/>
    <cellStyle name="Input 6 18 2 2" xfId="57105" xr:uid="{3BD974E8-8A59-482E-A254-ADDACE1D4A85}"/>
    <cellStyle name="Input 6 18 3" xfId="51927" xr:uid="{1E7CC574-6E10-4BDB-97C2-7671D34214F1}"/>
    <cellStyle name="Input 6 18 3 2" xfId="58708" xr:uid="{D43664B5-2A72-4CE7-A983-0AED854E85FD}"/>
    <cellStyle name="Input 6 18 4" xfId="51531" xr:uid="{4ECE35C1-6C40-4917-BCE2-77FDAEC6E36D}"/>
    <cellStyle name="Input 6 18 4 2" xfId="58313" xr:uid="{19BF42DB-718E-4FBF-81AB-C1F2EB652DEC}"/>
    <cellStyle name="Input 6 18 5" xfId="48440" xr:uid="{A5AEA829-7093-4623-8BB2-8D116572422D}"/>
    <cellStyle name="Input 6 18 5 2" xfId="55232" xr:uid="{FE6F5E2E-8D72-4FC0-BDD1-647F17C879C9}"/>
    <cellStyle name="Input 6 18 6" xfId="53518" xr:uid="{EB8E4E2A-7E75-43C0-9BA9-7B3FA189CB39}"/>
    <cellStyle name="Input 6 18 7" xfId="46826" xr:uid="{59262EA3-AA14-4D27-A567-87BE58F631E8}"/>
    <cellStyle name="Input 6 19" xfId="44834" xr:uid="{40FC8059-A1EE-4C85-8EA6-8E2167D5CA53}"/>
    <cellStyle name="Input 6 19 2" xfId="50444" xr:uid="{D419AC86-5EFC-4976-AABD-362D4437D162}"/>
    <cellStyle name="Input 6 19 2 2" xfId="57226" xr:uid="{F1FBF661-9448-4A0E-AD07-DB1205AC1996}"/>
    <cellStyle name="Input 6 19 3" xfId="52046" xr:uid="{2C833F15-2D26-4691-9ABC-0CDBF533A67F}"/>
    <cellStyle name="Input 6 19 3 2" xfId="58827" xr:uid="{049DBA14-29FE-46C5-BC42-B468E0BBFE2D}"/>
    <cellStyle name="Input 6 19 4" xfId="50900" xr:uid="{3B0E727A-ED17-4649-AE51-C90572783859}"/>
    <cellStyle name="Input 6 19 4 2" xfId="57682" xr:uid="{ACC10EF8-007E-4126-B229-5195C066DAD6}"/>
    <cellStyle name="Input 6 19 5" xfId="48561" xr:uid="{7CC9F4EE-AEB6-48B6-851F-1DEDBB757CED}"/>
    <cellStyle name="Input 6 19 5 2" xfId="55350" xr:uid="{2CBFC075-A024-48B6-9DD7-58F8942D8D9F}"/>
    <cellStyle name="Input 6 19 6" xfId="53636" xr:uid="{C8B30E03-006F-4C9D-B52B-C01D2D56D9B9}"/>
    <cellStyle name="Input 6 19 7" xfId="46947" xr:uid="{048DE4E3-5906-41E7-92D2-00A4224CB726}"/>
    <cellStyle name="Input 6 2" xfId="318" xr:uid="{A99226D0-9BC1-477F-BFCD-C1EE669E8337}"/>
    <cellStyle name="Input 6 2 10" xfId="6620" xr:uid="{9ED4D66D-C7E4-4FB4-AD84-C30666B644C8}"/>
    <cellStyle name="Input 6 2 10 2" xfId="11826" xr:uid="{0C0EF40E-D89E-4C06-9066-644B9D0BDB44}"/>
    <cellStyle name="Input 6 2 10 2 2" xfId="20815" xr:uid="{C04C8381-38EE-4B90-9DD4-2D012B7168C5}"/>
    <cellStyle name="Input 6 2 10 2 2 2" xfId="23163" xr:uid="{34B9248D-C1C9-41DB-86B8-83125D1A6B3E}"/>
    <cellStyle name="Input 6 2 10 2 3" xfId="44083" xr:uid="{E4053273-FC98-41F6-8A79-51FE9DBCCB0F}"/>
    <cellStyle name="Input 6 2 10 3" xfId="15609" xr:uid="{19635703-D75E-405A-9754-46EFDEA5BC87}"/>
    <cellStyle name="Input 6 2 10 3 2" xfId="33788" xr:uid="{1FFAADF9-8780-495C-A1F0-A04832159E42}"/>
    <cellStyle name="Input 6 2 10 4" xfId="31304" xr:uid="{0BCAAA4A-4785-4659-90D7-A2959DA19376}"/>
    <cellStyle name="Input 6 2 11" xfId="9189" xr:uid="{FB53C19D-C3FF-4871-A1F0-153E2614F719}"/>
    <cellStyle name="Input 6 2 11 2" xfId="18178" xr:uid="{EAD99FEA-3DDD-4BD0-800C-BF6FDD298CFA}"/>
    <cellStyle name="Input 6 2 11 2 2" xfId="39913" xr:uid="{37758765-6597-4D2F-9899-D02B4163BD7C}"/>
    <cellStyle name="Input 6 2 11 3" xfId="40859" xr:uid="{88DA80D8-DBAA-4054-9027-74A2EF4B62DE}"/>
    <cellStyle name="Input 6 2 12" xfId="12724" xr:uid="{A1621CB3-A63F-44E6-A4F5-F61B3BAE5620}"/>
    <cellStyle name="Input 6 2 12 2" xfId="21713" xr:uid="{8B9C1187-70C7-4AA0-9FE0-A520A1EB1361}"/>
    <cellStyle name="Input 6 2 12 2 2" xfId="36975" xr:uid="{6E1BC078-1984-4E85-8E66-80F7D124982F}"/>
    <cellStyle name="Input 6 2 12 3" xfId="28790" xr:uid="{800A86E1-742B-4AFA-953F-6A109F17E0C0}"/>
    <cellStyle name="Input 6 2 13" xfId="2324" xr:uid="{A982D50C-C134-490B-A9C1-24B0DF20939E}"/>
    <cellStyle name="Input 6 2 13 2" xfId="43537" xr:uid="{8E17C413-A09D-4FBA-A2EA-B5FFDA56DC9E}"/>
    <cellStyle name="Input 6 2 14" xfId="13233" xr:uid="{5D349E3A-ED77-4C31-BDD5-32DDB2738E4E}"/>
    <cellStyle name="Input 6 2 14 2" xfId="35531" xr:uid="{42B114C6-E6F7-4C49-BE44-2554ACA9C8CB}"/>
    <cellStyle name="Input 6 2 15" xfId="23619" xr:uid="{3CDD4184-149F-4781-9FAC-3B4EB3994F76}"/>
    <cellStyle name="Input 6 2 16" xfId="44284" xr:uid="{B30A1754-09E7-4031-8A52-E1C4AF7958C4}"/>
    <cellStyle name="Input 6 2 17" xfId="45537" xr:uid="{53B7B8DC-81B1-4B45-8462-8A52D8A48130}"/>
    <cellStyle name="Input 6 2 2" xfId="450" xr:uid="{DDD8650E-8E5C-40A7-AAAE-8F04EB452549}"/>
    <cellStyle name="Input 6 2 2 10" xfId="9314" xr:uid="{A52961D0-2E3B-4C83-9AFA-1BD3791A24A7}"/>
    <cellStyle name="Input 6 2 2 10 2" xfId="18303" xr:uid="{9EA2820D-9A13-46C4-B24E-3E4CD29341B0}"/>
    <cellStyle name="Input 6 2 2 10 2 2" xfId="34074" xr:uid="{A6B07218-3369-411A-8540-3D481222DD34}"/>
    <cellStyle name="Input 6 2 2 10 3" xfId="43006" xr:uid="{BB4C50F1-9690-453C-A4A9-E7F4A0749BEF}"/>
    <cellStyle name="Input 6 2 2 11" xfId="12799" xr:uid="{32D48058-8A13-4BBF-A9D2-FB21FAB6769F}"/>
    <cellStyle name="Input 6 2 2 11 2" xfId="21788" xr:uid="{8868F8C9-5B67-4CB6-A65D-CCBB34E8D1B2}"/>
    <cellStyle name="Input 6 2 2 11 2 2" xfId="35365" xr:uid="{CF632B17-E6A6-473B-AEE2-B0CF648A534B}"/>
    <cellStyle name="Input 6 2 2 11 3" xfId="37234" xr:uid="{526F3228-8B0B-4CCF-B140-44D4C66C3B0D}"/>
    <cellStyle name="Input 6 2 2 12" xfId="2456" xr:uid="{C77BBD76-C867-4931-8D59-BD65F1D95604}"/>
    <cellStyle name="Input 6 2 2 12 2" xfId="35434" xr:uid="{290BEB1D-9463-49E5-844A-BA29019C3E6A}"/>
    <cellStyle name="Input 6 2 2 13" xfId="13365" xr:uid="{A877E513-3E40-477D-99EF-414B3B57B5B8}"/>
    <cellStyle name="Input 6 2 2 13 2" xfId="28166" xr:uid="{075AAB57-4925-42E7-8752-18F76285C610}"/>
    <cellStyle name="Input 6 2 2 14" xfId="30020" xr:uid="{318DC2AE-0473-4A6C-9942-51D04661CEA2}"/>
    <cellStyle name="Input 6 2 2 15" xfId="46052" xr:uid="{84D52C7B-FFC3-428F-8D90-09B0E1E52979}"/>
    <cellStyle name="Input 6 2 2 2" xfId="799" xr:uid="{41DCB431-92EA-471E-9B50-EA92C0D4C696}"/>
    <cellStyle name="Input 6 2 2 2 2" xfId="5168" xr:uid="{9EC010A4-073D-48D4-9159-55A2FFD649D7}"/>
    <cellStyle name="Input 6 2 2 2 2 2" xfId="7754" xr:uid="{5530FEB4-FA2F-44DD-A492-384BF3982B35}"/>
    <cellStyle name="Input 6 2 2 2 2 2 2" xfId="16743" xr:uid="{1D1EA850-B828-47F9-984D-81B9154C1E83}"/>
    <cellStyle name="Input 6 2 2 2 2 2 2 2" xfId="23926" xr:uid="{5145CBFE-6907-4CE9-8E10-3DED54DBF65D}"/>
    <cellStyle name="Input 6 2 2 2 2 2 3" xfId="26086" xr:uid="{F555EB8E-BAAA-493F-B909-887E87844422}"/>
    <cellStyle name="Input 6 2 2 2 2 3" xfId="10391" xr:uid="{1FCB9122-5543-4C15-9AC9-8EBC942A9146}"/>
    <cellStyle name="Input 6 2 2 2 2 3 2" xfId="19380" xr:uid="{C919E091-3D32-4014-B15B-4C9244C9C2CB}"/>
    <cellStyle name="Input 6 2 2 2 2 3 2 2" xfId="27733" xr:uid="{1B9ABCC5-C275-4D92-BCD7-9E4207958334}"/>
    <cellStyle name="Input 6 2 2 2 2 3 3" xfId="38917" xr:uid="{B9B2EB94-EADD-4E1A-8BA1-0C1A4EC52B07}"/>
    <cellStyle name="Input 6 2 2 2 2 4" xfId="14157" xr:uid="{3AB640C6-E513-4BDD-BAD3-FE92BEB1E41E}"/>
    <cellStyle name="Input 6 2 2 2 2 4 2" xfId="25058" xr:uid="{AADD7D8A-7FC7-4FC3-8387-FA533E4183B4}"/>
    <cellStyle name="Input 6 2 2 2 2 5" xfId="25074" xr:uid="{C3286FB8-A47C-45E0-A14A-3085CE55DC89}"/>
    <cellStyle name="Input 6 2 2 2 2 6" xfId="56325" xr:uid="{4D70937B-01C1-4CB9-A1DF-58814B0749BF}"/>
    <cellStyle name="Input 6 2 2 2 3" xfId="3236" xr:uid="{0061F681-ABD3-4495-9AD2-BD6CC119F821}"/>
    <cellStyle name="Input 6 2 2 2 3 2" xfId="30955" xr:uid="{3B0FB3E8-873F-423C-91A9-589E56A8FAF9}"/>
    <cellStyle name="Input 6 2 2 2 4" xfId="39717" xr:uid="{C5B34C09-6540-44FA-BFCC-C48D866C6C80}"/>
    <cellStyle name="Input 6 2 2 2 5" xfId="49543" xr:uid="{01C6913E-38C0-47B2-A1CF-C21152B25C90}"/>
    <cellStyle name="Input 6 2 2 3" xfId="1144" xr:uid="{86D48B99-54E0-4E23-8D63-B3506A8C935F}"/>
    <cellStyle name="Input 6 2 2 3 2" xfId="5489" xr:uid="{15E8CCF6-A701-43F8-B762-4D4347266743}"/>
    <cellStyle name="Input 6 2 2 3 2 2" xfId="8075" xr:uid="{C21AFEC7-3D6B-4E36-BAAC-A1174A905758}"/>
    <cellStyle name="Input 6 2 2 3 2 2 2" xfId="17064" xr:uid="{E7288EDA-5D63-48ED-A6D3-BF59D4E49D0C}"/>
    <cellStyle name="Input 6 2 2 3 2 2 2 2" xfId="28851" xr:uid="{A749A317-C440-499F-807A-3C2E78714D88}"/>
    <cellStyle name="Input 6 2 2 3 2 2 3" xfId="22332" xr:uid="{0441CD0C-CD68-477A-8A02-BE85EF0A6B18}"/>
    <cellStyle name="Input 6 2 2 3 2 3" xfId="10712" xr:uid="{78600CD4-525D-4560-8E14-690D0EE83A06}"/>
    <cellStyle name="Input 6 2 2 3 2 3 2" xfId="19701" xr:uid="{1D873193-8B57-4CBB-A6F6-5CAE25E3EA55}"/>
    <cellStyle name="Input 6 2 2 3 2 3 2 2" xfId="32043" xr:uid="{E7A9A075-6942-4CCB-AAB1-2927DCAD4128}"/>
    <cellStyle name="Input 6 2 2 3 2 3 3" xfId="41379" xr:uid="{D08F0E5D-61FD-48BE-BB4F-864A63BEA1E5}"/>
    <cellStyle name="Input 6 2 2 3 2 4" xfId="14478" xr:uid="{D31FBA67-C16D-4CDE-AA7D-97766D377F01}"/>
    <cellStyle name="Input 6 2 2 3 2 4 2" xfId="38383" xr:uid="{0A0F3A0B-F602-437B-ADB6-57BE9EBF7E3B}"/>
    <cellStyle name="Input 6 2 2 3 2 5" xfId="22454" xr:uid="{4BDD16EE-9F89-415C-8384-CB036CA92249}"/>
    <cellStyle name="Input 6 2 2 3 2 6" xfId="59084" xr:uid="{27207E8C-1FD6-4105-82D9-D04786E4608F}"/>
    <cellStyle name="Input 6 2 2 3 3" xfId="3581" xr:uid="{C4B42133-3F4D-47FB-BD79-6491E2F26C38}"/>
    <cellStyle name="Input 6 2 2 3 3 2" xfId="28102" xr:uid="{43A99138-AEB4-4C54-B1CC-6537CA14438E}"/>
    <cellStyle name="Input 6 2 2 3 4" xfId="23573" xr:uid="{FFF12F60-3F8D-4691-9EF5-B537F055F537}"/>
    <cellStyle name="Input 6 2 2 3 5" xfId="52303" xr:uid="{210AC23D-A7DD-4E3F-9A85-E226A9202A3B}"/>
    <cellStyle name="Input 6 2 2 4" xfId="1488" xr:uid="{13D813E4-E859-46C0-A23D-AE6CFCA93C3F}"/>
    <cellStyle name="Input 6 2 2 4 2" xfId="5833" xr:uid="{593F5C2A-4731-4905-A6A5-CF0500A38927}"/>
    <cellStyle name="Input 6 2 2 4 2 2" xfId="8419" xr:uid="{D27B0C4F-2541-4C61-85D5-F8D14FDB665D}"/>
    <cellStyle name="Input 6 2 2 4 2 2 2" xfId="17408" xr:uid="{796455EF-39F2-4F82-8856-DD5EEB63B214}"/>
    <cellStyle name="Input 6 2 2 4 2 2 2 2" xfId="28018" xr:uid="{4BD1F855-BF58-4259-8CC4-AF48992C7535}"/>
    <cellStyle name="Input 6 2 2 4 2 2 3" xfId="28844" xr:uid="{EC4F57A4-F01C-471E-937E-20254AD38614}"/>
    <cellStyle name="Input 6 2 2 4 2 3" xfId="11056" xr:uid="{2B6861B8-28FE-4B6E-BF08-C20DB39F8B21}"/>
    <cellStyle name="Input 6 2 2 4 2 3 2" xfId="20045" xr:uid="{FA62637F-2F37-4146-B991-D77BFD2505BB}"/>
    <cellStyle name="Input 6 2 2 4 2 3 2 2" xfId="39471" xr:uid="{F5ADAF98-3B52-4BDE-8368-5C1D5CB41E7A}"/>
    <cellStyle name="Input 6 2 2 4 2 3 3" xfId="35845" xr:uid="{C8EB093F-B3F6-43F2-8661-DA5D4E1EDFDF}"/>
    <cellStyle name="Input 6 2 2 4 2 4" xfId="14822" xr:uid="{EB910E8D-72B2-49BF-80AE-33B924F6F580}"/>
    <cellStyle name="Input 6 2 2 4 2 4 2" xfId="32314" xr:uid="{9B8846A3-0673-4A73-BD55-1C8B6D620832}"/>
    <cellStyle name="Input 6 2 2 4 2 5" xfId="29209" xr:uid="{01979226-3FFB-40E6-9E19-00990549999C}"/>
    <cellStyle name="Input 6 2 2 4 2 6" xfId="54470" xr:uid="{8E7D84FC-4D86-44CE-AFB2-081B17DDBA57}"/>
    <cellStyle name="Input 6 2 2 4 3" xfId="3925" xr:uid="{263F5F56-8EF3-4CE0-AB2B-46B637A4037B}"/>
    <cellStyle name="Input 6 2 2 4 3 2" xfId="23277" xr:uid="{57CFB702-83D7-4CBE-99F7-E766E0EED8E4}"/>
    <cellStyle name="Input 6 2 2 4 4" xfId="30323" xr:uid="{FC8F28E8-F471-4D8A-AD81-BBEE4FDF3E4B}"/>
    <cellStyle name="Input 6 2 2 4 5" xfId="47660" xr:uid="{58EB7F17-679E-4B0A-86FB-698D093E2377}"/>
    <cellStyle name="Input 6 2 2 5" xfId="168" xr:uid="{197C1DAF-07B3-41BF-BF9D-D553CDF40370}"/>
    <cellStyle name="Input 6 2 2 5 2" xfId="2689" xr:uid="{8FA9CDE2-F29C-476C-A338-D0D312935C83}"/>
    <cellStyle name="Input 6 2 2 5 2 2" xfId="6879" xr:uid="{2714C19E-A367-4E51-A626-12D7666B477B}"/>
    <cellStyle name="Input 6 2 2 5 2 2 2" xfId="15868" xr:uid="{75014651-94FF-4898-BCE0-6ED7410E6F46}"/>
    <cellStyle name="Input 6 2 2 5 2 2 2 2" xfId="41935" xr:uid="{B79DE58B-496C-463B-9F11-83E9C82409FC}"/>
    <cellStyle name="Input 6 2 2 5 2 2 3" xfId="36693" xr:uid="{6EB17ED7-1421-4026-B4F2-1624E3611E9E}"/>
    <cellStyle name="Input 6 2 2 5 2 3" xfId="9450" xr:uid="{8C1DE8C1-22EB-4DE9-84C4-1AAB28C4F21D}"/>
    <cellStyle name="Input 6 2 2 5 2 3 2" xfId="18439" xr:uid="{808735B3-CDEE-4FC3-9B3C-6C19EB2C3C23}"/>
    <cellStyle name="Input 6 2 2 5 2 3 2 2" xfId="35979" xr:uid="{B2868D3B-CD51-4EE8-BDBA-482B07A389C0}"/>
    <cellStyle name="Input 6 2 2 5 2 3 3" xfId="24536" xr:uid="{E8A04422-3D24-40E0-9546-4A4DA5979104}"/>
    <cellStyle name="Input 6 2 2 5 2 4" xfId="13488" xr:uid="{4EC76965-FBAF-409F-9700-841B51FCDE71}"/>
    <cellStyle name="Input 6 2 2 5 2 4 2" xfId="27979" xr:uid="{EB2DD2CE-344F-4602-8BEC-F13B8CF8979B}"/>
    <cellStyle name="Input 6 2 2 5 2 5" xfId="36140" xr:uid="{9D3CEF2B-0A6F-433F-A9A5-EBF3935F6942}"/>
    <cellStyle name="Input 6 2 2 5 3" xfId="2636" xr:uid="{B1BA1417-F251-410A-82EF-7407B30003EA}"/>
    <cellStyle name="Input 6 2 2 5 3 2" xfId="32164" xr:uid="{96EA4363-4287-4E65-9DBB-F485CE028945}"/>
    <cellStyle name="Input 6 2 2 5 4" xfId="25395" xr:uid="{61F9BED2-1FC2-4931-8521-9DDFCECC63D8}"/>
    <cellStyle name="Input 6 2 2 5 5" xfId="52918" xr:uid="{2C5D5BEA-8654-4227-910E-77139A2CCA90}"/>
    <cellStyle name="Input 6 2 2 6" xfId="2107" xr:uid="{8379D5F6-F85A-49F9-80FD-5916C38B85BC}"/>
    <cellStyle name="Input 6 2 2 6 2" xfId="6408" xr:uid="{33D7DADA-A45E-4DFE-A9C9-041C87F06A7E}"/>
    <cellStyle name="Input 6 2 2 6 2 2" xfId="8994" xr:uid="{62CDA49C-12A2-45F4-9072-F2B52A909690}"/>
    <cellStyle name="Input 6 2 2 6 2 2 2" xfId="17983" xr:uid="{62F51F0E-B46C-4F65-A3B5-B17FC1DF2317}"/>
    <cellStyle name="Input 6 2 2 6 2 2 2 2" xfId="25956" xr:uid="{76247602-BDA6-4064-AF67-FFD971468660}"/>
    <cellStyle name="Input 6 2 2 6 2 2 3" xfId="26791" xr:uid="{3E600C49-EC66-4643-84D1-272506C6E571}"/>
    <cellStyle name="Input 6 2 2 6 2 3" xfId="11631" xr:uid="{A4BD7DF8-FC81-452B-8B58-99576D9B0819}"/>
    <cellStyle name="Input 6 2 2 6 2 3 2" xfId="20620" xr:uid="{BD07D115-1E00-4882-B222-1383381A8F56}"/>
    <cellStyle name="Input 6 2 2 6 2 3 2 2" xfId="29042" xr:uid="{1849D6D2-95A3-4872-927A-4DEEDC5DB357}"/>
    <cellStyle name="Input 6 2 2 6 2 3 3" xfId="41666" xr:uid="{929169B6-5800-47E4-BA61-1FB4CAA350B2}"/>
    <cellStyle name="Input 6 2 2 6 2 4" xfId="15397" xr:uid="{392977E6-7677-4992-A033-DBA3CC3B6FC9}"/>
    <cellStyle name="Input 6 2 2 6 2 4 2" xfId="33458" xr:uid="{A428EB67-14F8-4AE0-B6EA-C06D7F695EE5}"/>
    <cellStyle name="Input 6 2 2 6 2 5" xfId="35489" xr:uid="{9AA48BB3-7F06-443D-9D1A-AF8CF00489FF}"/>
    <cellStyle name="Input 6 2 2 6 3" xfId="4544" xr:uid="{AF2AA2A5-9D1A-44A6-A061-4A5E08B5CFE9}"/>
    <cellStyle name="Input 6 2 2 6 3 2" xfId="36394" xr:uid="{AE8A0926-2582-46BD-AB90-4360B7EEB050}"/>
    <cellStyle name="Input 6 2 2 6 4" xfId="29601" xr:uid="{ED7C68DF-6792-4915-BF0C-12CD5B5DFBC6}"/>
    <cellStyle name="Input 6 2 2 7" xfId="2917" xr:uid="{0C354615-DA5A-4220-A7A4-BBCE0376A8C2}"/>
    <cellStyle name="Input 6 2 2 7 2" xfId="7067" xr:uid="{F054A759-E9F8-4518-8D24-DAB24A7D796C}"/>
    <cellStyle name="Input 6 2 2 7 2 2" xfId="12193" xr:uid="{5C20CF6C-3927-4995-B2C9-21CDC9C4829A}"/>
    <cellStyle name="Input 6 2 2 7 2 2 2" xfId="21182" xr:uid="{0C9020C6-82C9-4D52-BABC-20AE4E2CFC0A}"/>
    <cellStyle name="Input 6 2 2 7 2 2 2 2" xfId="26277" xr:uid="{8839448B-2671-4E1C-8053-02173E939756}"/>
    <cellStyle name="Input 6 2 2 7 2 2 3" xfId="31920" xr:uid="{BE44C7BA-796C-46D7-89F2-09FD9E196BA0}"/>
    <cellStyle name="Input 6 2 2 7 2 3" xfId="12991" xr:uid="{827895A1-1A71-434E-B974-E7BB61A027CF}"/>
    <cellStyle name="Input 6 2 2 7 2 3 2" xfId="21980" xr:uid="{D3ED8BAC-0B9A-468C-A34C-6B606C8F1E71}"/>
    <cellStyle name="Input 6 2 2 7 2 3 2 2" xfId="38207" xr:uid="{E3263B67-13F0-49D0-96CD-37C0764C9AF7}"/>
    <cellStyle name="Input 6 2 2 7 2 3 3" xfId="40025" xr:uid="{892382E2-15AD-46E0-A7D7-6F294DD35668}"/>
    <cellStyle name="Input 6 2 2 7 2 4" xfId="16056" xr:uid="{C085488F-4BCE-45F7-9C86-D7859239C0D7}"/>
    <cellStyle name="Input 6 2 2 7 2 4 2" xfId="24207" xr:uid="{98D07AC2-5802-440D-B614-F4F02CA218D2}"/>
    <cellStyle name="Input 6 2 2 7 2 5" xfId="34384" xr:uid="{E96A9669-4F6F-47F0-8135-AB1A09E93053}"/>
    <cellStyle name="Input 6 2 2 7 3" xfId="9630" xr:uid="{3407101F-F607-4335-A5BF-599107E36F75}"/>
    <cellStyle name="Input 6 2 2 7 3 2" xfId="18619" xr:uid="{A98B82E9-4809-4C53-9E7A-E57495E6141B}"/>
    <cellStyle name="Input 6 2 2 7 3 2 2" xfId="36829" xr:uid="{85F5E236-09BB-40C1-A156-E0EEECB9C28A}"/>
    <cellStyle name="Input 6 2 2 7 3 3" xfId="31566" xr:uid="{E44C019F-12E7-4770-9BE6-99606BEA075A}"/>
    <cellStyle name="Input 6 2 2 7 4" xfId="40031" xr:uid="{956E3D4B-FE77-4D2A-8988-C6D9D9CCC70D}"/>
    <cellStyle name="Input 6 2 2 8" xfId="4844" xr:uid="{43D463FE-185F-4812-95ED-84D7517F069E}"/>
    <cellStyle name="Input 6 2 2 8 2" xfId="7430" xr:uid="{6FD3292E-0169-45A4-A557-6AA9BB3D8C03}"/>
    <cellStyle name="Input 6 2 2 8 2 2" xfId="16419" xr:uid="{C809EF43-8C44-4258-A44B-392A66B62BEB}"/>
    <cellStyle name="Input 6 2 2 8 2 2 2" xfId="38281" xr:uid="{EC23967F-2AF8-4D0C-816F-E3FD5F1A7DB9}"/>
    <cellStyle name="Input 6 2 2 8 2 3" xfId="24839" xr:uid="{EBBF866D-2298-4C53-B6D8-6E4D2CB01AD2}"/>
    <cellStyle name="Input 6 2 2 8 3" xfId="10067" xr:uid="{B63757D5-C827-42B6-9523-96997032010C}"/>
    <cellStyle name="Input 6 2 2 8 3 2" xfId="19056" xr:uid="{9FBED70F-EEB4-4600-8636-ED1245D88BAF}"/>
    <cellStyle name="Input 6 2 2 8 3 2 2" xfId="35554" xr:uid="{0666D3FA-8FE2-4944-BF58-3511F63ACDAC}"/>
    <cellStyle name="Input 6 2 2 8 3 3" xfId="38874" xr:uid="{80CC7C6A-0268-420E-B6D8-84B3FEFC175F}"/>
    <cellStyle name="Input 6 2 2 8 4" xfId="13833" xr:uid="{BB111B1A-9069-4511-B04E-EC8319007705}"/>
    <cellStyle name="Input 6 2 2 8 4 2" xfId="37280" xr:uid="{7D67CA59-6C6E-4AB9-8E27-96C1C0174926}"/>
    <cellStyle name="Input 6 2 2 8 5" xfId="34182" xr:uid="{81804AFF-4D94-47EA-8943-C089299B5D04}"/>
    <cellStyle name="Input 6 2 2 9" xfId="6752" xr:uid="{8942FC82-45DC-445D-A150-F7D8D6C49C93}"/>
    <cellStyle name="Input 6 2 2 9 2" xfId="11951" xr:uid="{21D60389-B7C4-4B29-BE65-493D264221ED}"/>
    <cellStyle name="Input 6 2 2 9 2 2" xfId="20940" xr:uid="{687DC028-4411-4639-8967-354FBB2DDB8B}"/>
    <cellStyle name="Input 6 2 2 9 2 2 2" xfId="31743" xr:uid="{4BB72C89-59ED-42E8-BE60-4FDAD98A5ABF}"/>
    <cellStyle name="Input 6 2 2 9 2 3" xfId="26527" xr:uid="{722C6036-054A-4368-834C-A614FAF5F1A6}"/>
    <cellStyle name="Input 6 2 2 9 3" xfId="15741" xr:uid="{253D05F8-1F09-47EB-9927-31A2139F164C}"/>
    <cellStyle name="Input 6 2 2 9 3 2" xfId="23476" xr:uid="{251ACB0D-0816-4548-B146-3963BFE0A17F}"/>
    <cellStyle name="Input 6 2 2 9 4" xfId="41393" xr:uid="{F1088A36-D77A-4E3F-9F06-B1A87E075DD2}"/>
    <cellStyle name="Input 6 2 3" xfId="667" xr:uid="{0FE04B6C-460F-434F-8B6A-CD8F8EED800F}"/>
    <cellStyle name="Input 6 2 3 2" xfId="5043" xr:uid="{8FDFB460-7446-4C1E-B9AE-ACD7A6AE29A6}"/>
    <cellStyle name="Input 6 2 3 2 2" xfId="7629" xr:uid="{36D77FB8-8F08-4567-BAC9-1A34675E1419}"/>
    <cellStyle name="Input 6 2 3 2 2 2" xfId="16618" xr:uid="{48518AA0-0301-4876-B89B-06BAD1104BD8}"/>
    <cellStyle name="Input 6 2 3 2 2 2 2" xfId="22414" xr:uid="{6B3D71EB-3B09-44D0-A183-EC3F051E61EB}"/>
    <cellStyle name="Input 6 2 3 2 2 3" xfId="30702" xr:uid="{82CF5A51-10BB-4F5E-B0D9-9A47DA331C0B}"/>
    <cellStyle name="Input 6 2 3 2 2 4" xfId="56733" xr:uid="{9A73D2E2-5C13-4C2E-935F-6D846C8FFD6F}"/>
    <cellStyle name="Input 6 2 3 2 3" xfId="10266" xr:uid="{7E7B69A7-4702-4065-83A7-04E78F2CC8CF}"/>
    <cellStyle name="Input 6 2 3 2 3 2" xfId="19255" xr:uid="{06F13FC9-B69F-44B7-9536-A4DB4C878753}"/>
    <cellStyle name="Input 6 2 3 2 3 2 2" xfId="24539" xr:uid="{6F494924-9A48-4B6B-A037-C915BFE56332}"/>
    <cellStyle name="Input 6 2 3 2 3 3" xfId="39994" xr:uid="{A12FE8C0-D026-48FC-999A-28F646AF8189}"/>
    <cellStyle name="Input 6 2 3 2 4" xfId="14032" xr:uid="{9EE37967-F183-42A5-B1C0-589E70984BAC}"/>
    <cellStyle name="Input 6 2 3 2 4 2" xfId="35813" xr:uid="{E9764D99-ABFD-4B13-AB1F-1874CD51760E}"/>
    <cellStyle name="Input 6 2 3 2 5" xfId="34950" xr:uid="{EADB1A9B-F11C-41D8-A4D2-4C1FB13E55F7}"/>
    <cellStyle name="Input 6 2 3 2 6" xfId="49951" xr:uid="{C12FAD6E-2770-476B-A9BC-2C44C72E2498}"/>
    <cellStyle name="Input 6 2 3 3" xfId="3104" xr:uid="{DD600503-6824-4590-9E7A-2E0CFE7152C3}"/>
    <cellStyle name="Input 6 2 3 3 2" xfId="23581" xr:uid="{64A07B17-0D5D-4F0F-A6DF-137C8BACFDF4}"/>
    <cellStyle name="Input 6 2 3 3 2 2" xfId="58178" xr:uid="{BE1B3029-FBB8-4E66-B905-0E4F167BA8A1}"/>
    <cellStyle name="Input 6 2 3 3 3" xfId="51396" xr:uid="{8E5A4A53-3618-4307-92CA-F247145D928C}"/>
    <cellStyle name="Input 6 2 3 4" xfId="34342" xr:uid="{3DFF3CA9-C550-421D-B79C-AB3EB3C252AE}"/>
    <cellStyle name="Input 6 2 3 4 2" xfId="54860" xr:uid="{9431AEC5-FFD0-4791-A19D-B7BD1F499AC1}"/>
    <cellStyle name="Input 6 2 3 4 3" xfId="48068" xr:uid="{048DBF8A-2692-44ED-8A94-6AD849762F5C}"/>
    <cellStyle name="Input 6 2 3 5" xfId="53160" xr:uid="{13B9FB17-AA1E-48F2-A4C2-5AD46F9EE201}"/>
    <cellStyle name="Input 6 2 3 6" xfId="46454" xr:uid="{878F5231-56BF-4D73-B132-C55EAD94E6B6}"/>
    <cellStyle name="Input 6 2 4" xfId="1012" xr:uid="{3AD90159-FEAF-4E01-8B86-18FDA2DE1B51}"/>
    <cellStyle name="Input 6 2 4 2" xfId="5364" xr:uid="{E010F2A9-64A3-4F8C-AD16-667695E995EA}"/>
    <cellStyle name="Input 6 2 4 2 2" xfId="7950" xr:uid="{56202289-D1E4-4B23-AA2B-82133543103A}"/>
    <cellStyle name="Input 6 2 4 2 2 2" xfId="16939" xr:uid="{FC2EA379-2EDE-436C-9D7C-BA41EC6F0AA6}"/>
    <cellStyle name="Input 6 2 4 2 2 2 2" xfId="32609" xr:uid="{CDD86B8E-475F-4BD5-8116-CD521266B920}"/>
    <cellStyle name="Input 6 2 4 2 2 3" xfId="36782" xr:uid="{82B41C4D-17E1-4300-94F5-7C5B1002BB83}"/>
    <cellStyle name="Input 6 2 4 2 3" xfId="10587" xr:uid="{955B1520-4628-437E-A287-7EF27DBDDBCB}"/>
    <cellStyle name="Input 6 2 4 2 3 2" xfId="19576" xr:uid="{11D642AC-5206-407D-B032-C834E047EEA2}"/>
    <cellStyle name="Input 6 2 4 2 3 2 2" xfId="40788" xr:uid="{BD0D6B8E-ACCA-4A3B-9124-392A8F69F1C5}"/>
    <cellStyle name="Input 6 2 4 2 3 3" xfId="40275" xr:uid="{2D666F23-D4CF-4CF4-93CD-A1747E6FB9A7}"/>
    <cellStyle name="Input 6 2 4 2 4" xfId="14353" xr:uid="{369E3110-A210-4B29-9600-D297F5140E33}"/>
    <cellStyle name="Input 6 2 4 2 4 2" xfId="42423" xr:uid="{0534DBAF-6CE9-434E-A65B-9D8D3ADFA736}"/>
    <cellStyle name="Input 6 2 4 2 5" xfId="41962" xr:uid="{11691D2D-9D70-4E6C-8B0D-FF6A5D257275}"/>
    <cellStyle name="Input 6 2 4 2 6" xfId="55853" xr:uid="{B0660F29-924C-49F9-9E40-F5D4E0051AB3}"/>
    <cellStyle name="Input 6 2 4 3" xfId="3449" xr:uid="{2F52B226-64C3-4739-B56B-F954CA2BC2C5}"/>
    <cellStyle name="Input 6 2 4 3 2" xfId="39575" xr:uid="{F58C6AD7-964D-4E76-99BD-5D9075021E94}"/>
    <cellStyle name="Input 6 2 4 4" xfId="39420" xr:uid="{E4C72800-E3D5-4707-BECF-D61AE84A6B8E}"/>
    <cellStyle name="Input 6 2 4 5" xfId="49071" xr:uid="{111C3CA1-94FF-4164-AB38-489952FFE048}"/>
    <cellStyle name="Input 6 2 5" xfId="1356" xr:uid="{77864446-B1A5-42D2-B846-B108916510D9}"/>
    <cellStyle name="Input 6 2 5 2" xfId="5701" xr:uid="{70CE31DA-52C8-4D58-8200-BD9AA8817CE1}"/>
    <cellStyle name="Input 6 2 5 2 2" xfId="8287" xr:uid="{27D48455-4C6C-4825-8DE8-809F5583F671}"/>
    <cellStyle name="Input 6 2 5 2 2 2" xfId="17276" xr:uid="{6DADA3AD-2B3E-4AC2-B7C8-B8E1BD93B5E9}"/>
    <cellStyle name="Input 6 2 5 2 2 2 2" xfId="29202" xr:uid="{9CC6B837-37FB-49EF-B7A3-42DA71E83A11}"/>
    <cellStyle name="Input 6 2 5 2 2 3" xfId="36903" xr:uid="{96491F0B-397F-450F-A57B-546EBA4737AF}"/>
    <cellStyle name="Input 6 2 5 2 3" xfId="10924" xr:uid="{05AB4566-AF73-4F8C-9DDA-730C29F96363}"/>
    <cellStyle name="Input 6 2 5 2 3 2" xfId="19913" xr:uid="{B8BDF89A-99D3-41E8-9D03-EAD750EA9C53}"/>
    <cellStyle name="Input 6 2 5 2 3 2 2" xfId="32858" xr:uid="{848C3B71-6754-4935-BE28-642C996CC839}"/>
    <cellStyle name="Input 6 2 5 2 3 3" xfId="32225" xr:uid="{96ACD82B-DFC9-411D-8122-4335F0297956}"/>
    <cellStyle name="Input 6 2 5 2 4" xfId="14690" xr:uid="{99F9E88C-BE78-4C49-8977-1E147E629FAE}"/>
    <cellStyle name="Input 6 2 5 2 4 2" xfId="39039" xr:uid="{F5D6D13D-FBEB-40CA-A839-E1C2D9D7D6B3}"/>
    <cellStyle name="Input 6 2 5 2 5" xfId="27359" xr:uid="{76E4F6C0-CFDE-4133-B560-51C1E97412CC}"/>
    <cellStyle name="Input 6 2 5 2 6" xfId="57721" xr:uid="{33D4BF71-60B7-4610-94EE-9BFFB5764E2B}"/>
    <cellStyle name="Input 6 2 5 3" xfId="3793" xr:uid="{588DF090-6E87-40F8-BFA3-172814957EF9}"/>
    <cellStyle name="Input 6 2 5 3 2" xfId="40134" xr:uid="{7E084031-7799-48EC-B356-2E0756BC89EC}"/>
    <cellStyle name="Input 6 2 5 4" xfId="23898" xr:uid="{92588910-8A5C-4807-BA20-F26E15E644A6}"/>
    <cellStyle name="Input 6 2 5 5" xfId="50939" xr:uid="{92F5BAC1-AD1C-4B14-8D8E-3A7D9217DB08}"/>
    <cellStyle name="Input 6 2 6" xfId="1242" xr:uid="{40525535-603E-44D7-856F-2B52F2DE0CC5}"/>
    <cellStyle name="Input 6 2 6 2" xfId="5587" xr:uid="{AD42CEEA-A74A-45ED-8602-4FDF66B17BAB}"/>
    <cellStyle name="Input 6 2 6 2 2" xfId="8173" xr:uid="{520C2159-2B38-462D-A541-A788F3C06237}"/>
    <cellStyle name="Input 6 2 6 2 2 2" xfId="17162" xr:uid="{5BAF840D-9A5B-40D3-AE13-46A3D02C6F3E}"/>
    <cellStyle name="Input 6 2 6 2 2 2 2" xfId="34540" xr:uid="{58044BB4-DBDF-4F32-93F0-C32BBC208C3D}"/>
    <cellStyle name="Input 6 2 6 2 2 3" xfId="24824" xr:uid="{E38B83CC-C3FB-4177-BD22-D96488192C3B}"/>
    <cellStyle name="Input 6 2 6 2 3" xfId="10810" xr:uid="{D72CBF15-66BF-49CE-8D7F-CF652389F7EF}"/>
    <cellStyle name="Input 6 2 6 2 3 2" xfId="19799" xr:uid="{1E283788-B91D-482F-AF88-8167A4A6813A}"/>
    <cellStyle name="Input 6 2 6 2 3 2 2" xfId="35565" xr:uid="{CB77EE18-6F8A-43D8-95DA-9CC3AE088700}"/>
    <cellStyle name="Input 6 2 6 2 3 3" xfId="30957" xr:uid="{7EB6441A-CC54-4EF0-B662-592812BC80C9}"/>
    <cellStyle name="Input 6 2 6 2 4" xfId="14576" xr:uid="{73B23521-2B7D-4AFA-8B6E-72200DD8DCE7}"/>
    <cellStyle name="Input 6 2 6 2 4 2" xfId="40771" xr:uid="{DFCF3EE4-BF2F-4BB1-AA8D-0DDACDF2C1E1}"/>
    <cellStyle name="Input 6 2 6 2 5" xfId="34275" xr:uid="{9984328C-7704-4436-B85A-92B38A6AE130}"/>
    <cellStyle name="Input 6 2 6 2 6" xfId="54022" xr:uid="{4027AE26-AB34-4270-813C-704F2382F931}"/>
    <cellStyle name="Input 6 2 6 3" xfId="3679" xr:uid="{87528793-B8CC-4421-B1B6-47BAB49E377D}"/>
    <cellStyle name="Input 6 2 6 3 2" xfId="43832" xr:uid="{7EBC1D59-DCB7-42ED-9314-41E08B9D589C}"/>
    <cellStyle name="Input 6 2 6 4" xfId="30566" xr:uid="{0BFF063A-8123-4CAD-849B-90055ADB6AA1}"/>
    <cellStyle name="Input 6 2 6 5" xfId="47354" xr:uid="{8A7DF115-D745-42EA-A68C-832FBC61C241}"/>
    <cellStyle name="Input 6 2 7" xfId="1975" xr:uid="{9339B9A3-A793-4CD0-AFD2-126FA41DC2E2}"/>
    <cellStyle name="Input 6 2 7 2" xfId="6283" xr:uid="{E251D4AC-96E5-4BF5-A1BA-B49D1A238796}"/>
    <cellStyle name="Input 6 2 7 2 2" xfId="8869" xr:uid="{7EC4A61D-1243-4D73-B047-C9932B273A13}"/>
    <cellStyle name="Input 6 2 7 2 2 2" xfId="17858" xr:uid="{382DE3D0-40C2-485B-A644-F26783F5481C}"/>
    <cellStyle name="Input 6 2 7 2 2 2 2" xfId="37079" xr:uid="{D7F60375-3A0A-4D29-86CB-58F25095D0E8}"/>
    <cellStyle name="Input 6 2 7 2 2 3" xfId="40839" xr:uid="{2192EBFD-85C4-42D6-A79A-3A93F5B312FE}"/>
    <cellStyle name="Input 6 2 7 2 3" xfId="11506" xr:uid="{0E1654E5-092C-4394-9575-921940B2C57D}"/>
    <cellStyle name="Input 6 2 7 2 3 2" xfId="20495" xr:uid="{C1EDB574-C40A-4DF3-A8F4-7555C4EE8A81}"/>
    <cellStyle name="Input 6 2 7 2 3 2 2" xfId="43244" xr:uid="{12252F7E-E0F7-4C11-8DCF-3AE7ECA18B83}"/>
    <cellStyle name="Input 6 2 7 2 3 3" xfId="32244" xr:uid="{DFFA994F-4A92-42CE-A411-349F8A551E8A}"/>
    <cellStyle name="Input 6 2 7 2 4" xfId="15272" xr:uid="{62C046EF-44D2-49C1-95F8-74A40CC657CD}"/>
    <cellStyle name="Input 6 2 7 2 4 2" xfId="34850" xr:uid="{F9D7CF95-CCCA-4012-A06B-DECC95BED4EC}"/>
    <cellStyle name="Input 6 2 7 2 5" xfId="34295" xr:uid="{5F7EB8F2-5D3A-44F5-88B0-5D8AB678F75D}"/>
    <cellStyle name="Input 6 2 7 3" xfId="4412" xr:uid="{4BCA8361-3ED6-4716-8C67-5FE327B5A3A0}"/>
    <cellStyle name="Input 6 2 7 3 2" xfId="28298" xr:uid="{AB999F35-7710-4866-B4ED-577299896D47}"/>
    <cellStyle name="Input 6 2 7 4" xfId="39062" xr:uid="{6175FA57-5CC7-4949-8BF0-0A93342397B5}"/>
    <cellStyle name="Input 6 2 7 5" xfId="52655" xr:uid="{A81A6CCE-A5CC-44FA-B07C-880267B4DCF0}"/>
    <cellStyle name="Input 6 2 8" xfId="2786" xr:uid="{9BC1C0D7-CE08-4D30-819F-99232E286EEE}"/>
    <cellStyle name="Input 6 2 8 2" xfId="6936" xr:uid="{4504FCC5-018B-4E15-8DE3-71F8B5307E56}"/>
    <cellStyle name="Input 6 2 8 2 2" xfId="12065" xr:uid="{5C1B872F-9E54-4B5F-A60B-0B9292E4AEE8}"/>
    <cellStyle name="Input 6 2 8 2 2 2" xfId="21054" xr:uid="{391564D9-6DC2-41F4-9A96-47331CE936DE}"/>
    <cellStyle name="Input 6 2 8 2 2 2 2" xfId="28934" xr:uid="{4FF419B2-3DA9-4240-8458-42CC105D66C8}"/>
    <cellStyle name="Input 6 2 8 2 2 3" xfId="33324" xr:uid="{D17EB35C-E81E-4842-B397-1E3C40A1DA67}"/>
    <cellStyle name="Input 6 2 8 2 3" xfId="12891" xr:uid="{B349D7FE-872F-4CA7-A2D1-FC6369E76BB9}"/>
    <cellStyle name="Input 6 2 8 2 3 2" xfId="21880" xr:uid="{457AF7AA-19D7-4A2D-B444-C9FF4CA6CC75}"/>
    <cellStyle name="Input 6 2 8 2 3 2 2" xfId="34199" xr:uid="{F4C15D86-26C7-4E07-9288-B57AE416B22F}"/>
    <cellStyle name="Input 6 2 8 2 3 3" xfId="40725" xr:uid="{7E695EB2-6919-4F8D-B6D6-6C3A993F0C50}"/>
    <cellStyle name="Input 6 2 8 2 4" xfId="15925" xr:uid="{9F902343-59D3-4BAE-AD55-5434DA46269D}"/>
    <cellStyle name="Input 6 2 8 2 4 2" xfId="42325" xr:uid="{B4B78E48-DCCD-4389-B3D3-82B5DBAF0630}"/>
    <cellStyle name="Input 6 2 8 2 5" xfId="33571" xr:uid="{C832E9E2-B54E-4F21-BA00-892FD2D1F522}"/>
    <cellStyle name="Input 6 2 8 3" xfId="9499" xr:uid="{7D801DCB-073A-4C18-8772-3B6FAF53E498}"/>
    <cellStyle name="Input 6 2 8 3 2" xfId="18488" xr:uid="{2FE89CFF-C484-42C5-992C-ED05101298E7}"/>
    <cellStyle name="Input 6 2 8 3 2 2" xfId="28782" xr:uid="{7B7DD1D4-80CF-40D8-B357-F5238578F709}"/>
    <cellStyle name="Input 6 2 8 3 3" xfId="41067" xr:uid="{090E6360-98CE-4515-89CC-115940F5248E}"/>
    <cellStyle name="Input 6 2 8 4" xfId="23197" xr:uid="{319AC46E-008E-4369-8388-642385746AB8}"/>
    <cellStyle name="Input 6 2 9" xfId="4719" xr:uid="{1B9AD54C-A072-4922-8BED-8D0FB84CD4A7}"/>
    <cellStyle name="Input 6 2 9 2" xfId="7305" xr:uid="{BF82CA3B-2625-4FB8-A88F-B1798EC5C028}"/>
    <cellStyle name="Input 6 2 9 2 2" xfId="16294" xr:uid="{FCAF31A3-177E-4822-BB7B-401D56395297}"/>
    <cellStyle name="Input 6 2 9 2 2 2" xfId="41467" xr:uid="{C97E9BFA-625D-4141-94F9-B54B892024FA}"/>
    <cellStyle name="Input 6 2 9 2 3" xfId="30498" xr:uid="{B4E352D0-3C7C-45BF-9900-D93D5889752F}"/>
    <cellStyle name="Input 6 2 9 3" xfId="9942" xr:uid="{542B823C-FEFE-4533-8525-307101B23EC5}"/>
    <cellStyle name="Input 6 2 9 3 2" xfId="18931" xr:uid="{DB9CF207-06DD-4532-8766-79971D2D03AA}"/>
    <cellStyle name="Input 6 2 9 3 2 2" xfId="25284" xr:uid="{0108167F-DD48-4A66-AEBD-08A5512629D3}"/>
    <cellStyle name="Input 6 2 9 3 3" xfId="32276" xr:uid="{47DF7F6A-C85B-42D0-BF41-7E720DF1725C}"/>
    <cellStyle name="Input 6 2 9 4" xfId="13708" xr:uid="{B735C952-5504-4AA6-809F-93E9C19064B5}"/>
    <cellStyle name="Input 6 2 9 4 2" xfId="30787" xr:uid="{776419DD-279E-4B9E-B209-928DCF027D2A}"/>
    <cellStyle name="Input 6 2 9 5" xfId="39716" xr:uid="{EA4242CD-E1B6-4271-A896-A5BA7F64CAAE}"/>
    <cellStyle name="Input 6 20" xfId="44937" xr:uid="{61063691-AC20-4344-B4CC-F4DA68B36BD3}"/>
    <cellStyle name="Input 6 20 2" xfId="50303" xr:uid="{F6B2BD5D-2EF3-4969-AE4D-0A1A8A0010B8}"/>
    <cellStyle name="Input 6 20 2 2" xfId="57085" xr:uid="{4C595023-88FB-4EE7-9FFF-8668CED177FE}"/>
    <cellStyle name="Input 6 20 3" xfId="51909" xr:uid="{FDCB1DAB-02F5-41AD-9CF9-9FF9318C15B0}"/>
    <cellStyle name="Input 6 20 3 2" xfId="58690" xr:uid="{3A7AD716-69CF-4A3C-AA9E-12AEDD6A1208}"/>
    <cellStyle name="Input 6 20 4" xfId="50878" xr:uid="{333F1B6E-935D-4A7B-AF9D-5770EDC1EFF9}"/>
    <cellStyle name="Input 6 20 4 2" xfId="57660" xr:uid="{5ACBA4CE-650E-4543-8D83-45D63C611A3C}"/>
    <cellStyle name="Input 6 20 5" xfId="48420" xr:uid="{E6B4B89B-D8DD-484A-ADD6-476E86C52593}"/>
    <cellStyle name="Input 6 20 5 2" xfId="55212" xr:uid="{7DBA881D-BF34-414C-8164-38DBC2128C8F}"/>
    <cellStyle name="Input 6 20 6" xfId="53498" xr:uid="{EE091F28-A493-4B4A-ACB1-889D6F8BE3FF}"/>
    <cellStyle name="Input 6 20 7" xfId="46806" xr:uid="{0D3223C2-FC71-4748-8D9A-71D76DB0884F}"/>
    <cellStyle name="Input 6 21" xfId="44956" xr:uid="{B72BFAE7-C0F5-4CF0-9691-DC0D9CCBFBB4}"/>
    <cellStyle name="Input 6 21 2" xfId="50522" xr:uid="{6F2DF463-D2F4-488D-BAB5-73C666CC44F8}"/>
    <cellStyle name="Input 6 21 2 2" xfId="57304" xr:uid="{DDCB6691-C3A8-4B97-9DB0-EFD2964A3020}"/>
    <cellStyle name="Input 6 21 3" xfId="52124" xr:uid="{DD775447-EDAD-41DB-9156-0F8D2CABC208}"/>
    <cellStyle name="Input 6 21 3 2" xfId="58905" xr:uid="{72247702-453C-4CDD-B6BA-AF6962D55EF2}"/>
    <cellStyle name="Input 6 21 4" xfId="49425" xr:uid="{72DBDAAD-C023-46BA-B46E-A4A98AEC3756}"/>
    <cellStyle name="Input 6 21 4 2" xfId="56207" xr:uid="{45406D49-36D0-4C85-966D-2A0B53F05E19}"/>
    <cellStyle name="Input 6 21 5" xfId="48639" xr:uid="{B32FCA12-C863-41AC-8EC3-74D8AC2C41E0}"/>
    <cellStyle name="Input 6 21 5 2" xfId="55428" xr:uid="{435DE27D-AC8B-4111-8F1B-02A1C8C57A2B}"/>
    <cellStyle name="Input 6 21 6" xfId="53714" xr:uid="{CB2C8608-26D0-4C63-8FC5-F3BC4BA35A76}"/>
    <cellStyle name="Input 6 21 7" xfId="47025" xr:uid="{6C93F329-55CC-4329-AE3D-057F70F38C60}"/>
    <cellStyle name="Input 6 22" xfId="44948" xr:uid="{1AD19CE5-B13D-4784-8CDD-235A6E4D972A}"/>
    <cellStyle name="Input 6 22 2" xfId="50541" xr:uid="{8BC121BF-D684-43E2-BE47-4BF20F019330}"/>
    <cellStyle name="Input 6 22 2 2" xfId="57323" xr:uid="{B92BB858-AF33-4770-9A05-2336BCA79AED}"/>
    <cellStyle name="Input 6 22 3" xfId="52143" xr:uid="{6E5880C9-C1C4-4E7D-B9C8-C144A3DD097A}"/>
    <cellStyle name="Input 6 22 3 2" xfId="58924" xr:uid="{22EAEBB7-6C4B-442E-ABA9-E6BCF1843D5A}"/>
    <cellStyle name="Input 6 22 4" xfId="49026" xr:uid="{464492E1-1125-4AF5-B752-749F75F4870E}"/>
    <cellStyle name="Input 6 22 4 2" xfId="55809" xr:uid="{16CBD21B-21D0-46D8-A52B-485B4B20F6C9}"/>
    <cellStyle name="Input 6 22 5" xfId="48658" xr:uid="{657EED8B-788A-47E2-B714-E65D768E0829}"/>
    <cellStyle name="Input 6 22 5 2" xfId="55447" xr:uid="{AA6EF156-DD3A-46FE-BABE-63EF36FA30C2}"/>
    <cellStyle name="Input 6 22 6" xfId="53733" xr:uid="{0A2F9EE5-48D2-43F1-8F6A-79C4A7C9E4AD}"/>
    <cellStyle name="Input 6 22 7" xfId="47044" xr:uid="{46DEDDE5-668B-42CB-9625-5B44B3705556}"/>
    <cellStyle name="Input 6 23" xfId="44984" xr:uid="{458B536D-E3B4-4EB9-891D-3C0BAA7E955D}"/>
    <cellStyle name="Input 6 23 2" xfId="50591" xr:uid="{E2784E6D-1584-4975-AFE5-B28F85510CF2}"/>
    <cellStyle name="Input 6 23 2 2" xfId="57373" xr:uid="{ACF94A78-CE48-477E-BC26-23E5B616DB59}"/>
    <cellStyle name="Input 6 23 3" xfId="52405" xr:uid="{A1C4FBDE-B14E-4CEC-9489-21B432501F7D}"/>
    <cellStyle name="Input 6 23 3 2" xfId="59186" xr:uid="{F7A91945-1285-4040-BFA4-0D0E5F3E6FA0}"/>
    <cellStyle name="Input 6 23 4" xfId="48708" xr:uid="{C48A8437-0C5D-43B8-A502-2A7314E6FB86}"/>
    <cellStyle name="Input 6 23 4 2" xfId="55497" xr:uid="{C81CBABE-6FB3-4288-B5D3-73B44595C307}"/>
    <cellStyle name="Input 6 23 5" xfId="53783" xr:uid="{D2F4E8F4-EEB8-4F94-BBAF-5776A5FBC59B}"/>
    <cellStyle name="Input 6 23 6" xfId="47094" xr:uid="{48F2724D-4625-4BC4-9C85-86885975E7DF}"/>
    <cellStyle name="Input 6 24" xfId="45009" xr:uid="{D6580224-87C7-431B-87E2-25C16B942D88}"/>
    <cellStyle name="Input 6 24 2" xfId="50585" xr:uid="{4FD6E304-4ABC-405D-8F4E-B42D0E954F25}"/>
    <cellStyle name="Input 6 24 2 2" xfId="57367" xr:uid="{CD110654-4410-44DC-83B1-6B8B08F121DA}"/>
    <cellStyle name="Input 6 24 3" xfId="52399" xr:uid="{5698040C-8156-46E4-8772-AE30E6A7CB1D}"/>
    <cellStyle name="Input 6 24 3 2" xfId="59180" xr:uid="{36BD5991-071D-4E83-B9B0-61F6F8D238FB}"/>
    <cellStyle name="Input 6 24 4" xfId="48702" xr:uid="{A262FB42-781D-48D0-9D8B-52FF7B963EAA}"/>
    <cellStyle name="Input 6 24 4 2" xfId="55491" xr:uid="{4D3CF060-F2DC-4FA2-8B6E-A8B18B2781DE}"/>
    <cellStyle name="Input 6 24 5" xfId="53777" xr:uid="{0D1B59E7-F967-4D05-80E6-E280CF786084}"/>
    <cellStyle name="Input 6 24 6" xfId="47088" xr:uid="{82E88ECF-3E40-4308-857D-CD31C428C944}"/>
    <cellStyle name="Input 6 25" xfId="45021" xr:uid="{ED465846-82FB-4E6C-8522-92CD5D1FEB17}"/>
    <cellStyle name="Input 6 25 2" xfId="50623" xr:uid="{663E7D55-E2E0-4468-82DA-93EC4662D5DE}"/>
    <cellStyle name="Input 6 25 2 2" xfId="57405" xr:uid="{22920E2A-4E98-4E55-AE50-4CD78D22C62E}"/>
    <cellStyle name="Input 6 25 3" xfId="52437" xr:uid="{01933356-6C5D-4D30-B27A-9016AFA045EA}"/>
    <cellStyle name="Input 6 25 3 2" xfId="59218" xr:uid="{83AD728D-D8F2-463C-881A-81AA16EB81A6}"/>
    <cellStyle name="Input 6 25 4" xfId="48740" xr:uid="{1BF18888-DCD3-4D9A-B958-65D0E72683A4}"/>
    <cellStyle name="Input 6 25 4 2" xfId="55529" xr:uid="{D3C5491E-DFAB-4276-90CF-D35FBAEA1EC5}"/>
    <cellStyle name="Input 6 25 5" xfId="53815" xr:uid="{749F6190-9E74-4572-A9F4-B36C99C43F68}"/>
    <cellStyle name="Input 6 25 6" xfId="47126" xr:uid="{1AE55B1E-88A2-418A-BBE0-71DB27684472}"/>
    <cellStyle name="Input 6 26" xfId="45096" xr:uid="{99B0C51E-F6B7-46AE-B12C-86507AAA93F4}"/>
    <cellStyle name="Input 6 26 2" xfId="50570" xr:uid="{E7870726-8934-4918-976F-72ADC5003298}"/>
    <cellStyle name="Input 6 26 2 2" xfId="57352" xr:uid="{82437906-068E-4438-95ED-48308D8277F7}"/>
    <cellStyle name="Input 6 26 3" xfId="52384" xr:uid="{1FC23D4F-290D-4BB1-8605-003408E9B015}"/>
    <cellStyle name="Input 6 26 3 2" xfId="59165" xr:uid="{0476343B-0C94-47FC-BB05-62CBCD0D007D}"/>
    <cellStyle name="Input 6 26 4" xfId="48687" xr:uid="{B3029D53-4096-430D-B687-CF16AFD33967}"/>
    <cellStyle name="Input 6 26 4 2" xfId="55476" xr:uid="{E200BA05-1E9E-40FE-888A-A92C865B4422}"/>
    <cellStyle name="Input 6 26 5" xfId="53762" xr:uid="{3F221EFC-84ED-4908-BE24-9C76B491A649}"/>
    <cellStyle name="Input 6 26 6" xfId="47073" xr:uid="{9E8809F5-D1A7-4825-BDE5-3B8425D8550D}"/>
    <cellStyle name="Input 6 27" xfId="45128" xr:uid="{6E0E94E0-DAB2-41E6-B079-2A4C6C5C30DD}"/>
    <cellStyle name="Input 6 27 2" xfId="50698" xr:uid="{A49B56CC-F58B-4B3B-BBFB-5BA8BD9FAE0A}"/>
    <cellStyle name="Input 6 27 2 2" xfId="57480" xr:uid="{D4F0DA42-BEB8-411E-BE13-006610C7957B}"/>
    <cellStyle name="Input 6 27 3" xfId="52509" xr:uid="{519B6E38-C7EB-411E-B7DC-533A3E153D23}"/>
    <cellStyle name="Input 6 27 3 2" xfId="59290" xr:uid="{2BDF6753-C102-488A-A1AD-80E743D65DE6}"/>
    <cellStyle name="Input 6 27 4" xfId="48811" xr:uid="{A3BDC14E-04AE-4873-95B1-911833D53532}"/>
    <cellStyle name="Input 6 27 4 2" xfId="55597" xr:uid="{467265F9-1DEC-4636-AC86-BDE23C047086}"/>
    <cellStyle name="Input 6 27 5" xfId="53887" xr:uid="{1B8FD01B-9920-48DB-AFE0-0CF5CC4FB80E}"/>
    <cellStyle name="Input 6 27 6" xfId="47201" xr:uid="{9001CF6B-EB99-4005-A8F9-D87CFB718929}"/>
    <cellStyle name="Input 6 28" xfId="45149" xr:uid="{EDA37EDB-FC42-40B8-9756-5CBA94438B4D}"/>
    <cellStyle name="Input 6 28 2" xfId="50704" xr:uid="{E015C4C3-7BC2-4720-9F27-F36DC44B0ACB}"/>
    <cellStyle name="Input 6 28 2 2" xfId="57486" xr:uid="{A8BE6F83-62AD-4A13-BB2B-D99389308358}"/>
    <cellStyle name="Input 6 28 3" xfId="52515" xr:uid="{982CA8CE-5734-4E88-8B7B-6B8CB4C7CC9F}"/>
    <cellStyle name="Input 6 28 3 2" xfId="59296" xr:uid="{83C690F0-33E6-4CE9-8F00-731A1F1C528C}"/>
    <cellStyle name="Input 6 28 4" xfId="48816" xr:uid="{5D86BB37-A88C-4E01-955F-B38358FA7D93}"/>
    <cellStyle name="Input 6 28 4 2" xfId="55602" xr:uid="{18238AB8-17CE-4CE3-986F-126B0E45FEA4}"/>
    <cellStyle name="Input 6 28 5" xfId="53893" xr:uid="{69E59A1E-4A98-42A8-AC8B-9159D4CFB791}"/>
    <cellStyle name="Input 6 28 6" xfId="47207" xr:uid="{5B3720BB-293C-4803-BA50-170B5D959309}"/>
    <cellStyle name="Input 6 29" xfId="45212" xr:uid="{08ECF9DA-7A76-4FDC-A02C-924E87A9830E}"/>
    <cellStyle name="Input 6 29 2" xfId="50682" xr:uid="{C7FAA705-BDDB-48F3-9EB3-A4524781A9E5}"/>
    <cellStyle name="Input 6 29 2 2" xfId="57464" xr:uid="{985BC52D-87C4-428E-8AF4-C1CE727AAF7A}"/>
    <cellStyle name="Input 6 29 3" xfId="52493" xr:uid="{E1DFB88B-E37A-4445-A037-065F6982BFF4}"/>
    <cellStyle name="Input 6 29 3 2" xfId="59274" xr:uid="{C3520EE5-B6EB-4CC9-BB31-CFBB4CAFC721}"/>
    <cellStyle name="Input 6 29 4" xfId="53871" xr:uid="{699D77CC-5E99-415E-8A48-AEC9B27F7205}"/>
    <cellStyle name="Input 6 29 5" xfId="47185" xr:uid="{A87D7430-90A6-45D8-8AC0-439C6D177F5B}"/>
    <cellStyle name="Input 6 3" xfId="402" xr:uid="{415394F0-1BAF-4FEA-8DA2-8BEBC76FA8CD}"/>
    <cellStyle name="Input 6 3 10" xfId="9270" xr:uid="{D676CF04-9B53-4BE2-B9C1-0D2912B0E55F}"/>
    <cellStyle name="Input 6 3 10 2" xfId="18259" xr:uid="{F84C1EA4-3627-4B53-8F98-29F8FBD84637}"/>
    <cellStyle name="Input 6 3 10 2 2" xfId="24734" xr:uid="{C1D6A8EE-7BD9-4967-A1BA-FDBFDF62F143}"/>
    <cellStyle name="Input 6 3 10 3" xfId="42629" xr:uid="{D3CF3AEF-02BD-4055-91D8-CF6B3E5E90A7}"/>
    <cellStyle name="Input 6 3 11" xfId="12630" xr:uid="{550C38A0-6A24-48EC-A82E-C5B620F95441}"/>
    <cellStyle name="Input 6 3 11 2" xfId="21619" xr:uid="{DA0A449D-7635-489C-8614-9C52A34E000D}"/>
    <cellStyle name="Input 6 3 11 2 2" xfId="28864" xr:uid="{591B27B8-DD6C-4EB1-AB09-B95B613635C8}"/>
    <cellStyle name="Input 6 3 11 3" xfId="33739" xr:uid="{15621434-F969-4B19-8473-A991B2C2A763}"/>
    <cellStyle name="Input 6 3 12" xfId="2408" xr:uid="{959D6273-F9A1-4241-A3BD-FB064AD1BF98}"/>
    <cellStyle name="Input 6 3 12 2" xfId="33699" xr:uid="{8195AFC6-F470-400C-ADD4-721B311D68A4}"/>
    <cellStyle name="Input 6 3 13" xfId="13317" xr:uid="{64FC9168-B582-4BC4-9BE6-135DEEEF29A6}"/>
    <cellStyle name="Input 6 3 13 2" xfId="41883" xr:uid="{73FBAB1A-415C-4F43-A5B4-488A22E0A98F}"/>
    <cellStyle name="Input 6 3 14" xfId="25467" xr:uid="{FD62BA56-1890-448B-909A-9097A9E152B9}"/>
    <cellStyle name="Input 6 3 15" xfId="44265" xr:uid="{E3214E95-09E8-428C-8A39-17858719EBE8}"/>
    <cellStyle name="Input 6 3 16" xfId="45540" xr:uid="{A3E8B5C2-CC1D-4C06-BFDA-5C90185ADEF7}"/>
    <cellStyle name="Input 6 3 2" xfId="751" xr:uid="{3F4AC727-514A-49A5-9EF5-8F750F766818}"/>
    <cellStyle name="Input 6 3 2 2" xfId="5124" xr:uid="{CBC403AD-A4F5-4F66-B092-A04D550F7BB4}"/>
    <cellStyle name="Input 6 3 2 2 2" xfId="7710" xr:uid="{D0D9568C-2388-44E3-8A87-4B39BA9CCA02}"/>
    <cellStyle name="Input 6 3 2 2 2 2" xfId="16699" xr:uid="{1B0FC4C9-CF48-442B-8652-4A23C512BB65}"/>
    <cellStyle name="Input 6 3 2 2 2 2 2" xfId="28091" xr:uid="{106F23A2-ECDF-4E26-BB68-F04217E252F4}"/>
    <cellStyle name="Input 6 3 2 2 2 3" xfId="23602" xr:uid="{E53250A9-DDAB-4E3D-AC9A-9BC6785859EB}"/>
    <cellStyle name="Input 6 3 2 2 2 4" xfId="56328" xr:uid="{680AA066-15CE-416B-8F00-B760C6653C77}"/>
    <cellStyle name="Input 6 3 2 2 3" xfId="10347" xr:uid="{1078B435-9817-4F84-9646-F224E9FE397C}"/>
    <cellStyle name="Input 6 3 2 2 3 2" xfId="19336" xr:uid="{82ED6047-67DD-4B2E-AD8C-706DA625B6BA}"/>
    <cellStyle name="Input 6 3 2 2 3 2 2" xfId="26158" xr:uid="{01596516-8DE5-49A3-9153-ED38A62754BC}"/>
    <cellStyle name="Input 6 3 2 2 3 3" xfId="34672" xr:uid="{199CA1B5-99B8-4C6D-A0F5-53A93CE0CF9F}"/>
    <cellStyle name="Input 6 3 2 2 4" xfId="14113" xr:uid="{E00DA418-D0BF-498B-BAD9-0F337D214D44}"/>
    <cellStyle name="Input 6 3 2 2 4 2" xfId="23056" xr:uid="{809EE7B0-E256-47A0-A9CC-BBEBF5B8321B}"/>
    <cellStyle name="Input 6 3 2 2 5" xfId="43701" xr:uid="{A8F507B9-0532-4EBA-B566-99C2D56C8ECA}"/>
    <cellStyle name="Input 6 3 2 2 6" xfId="49546" xr:uid="{5A194B83-A168-419F-A3B2-ECA7AFA7CCCC}"/>
    <cellStyle name="Input 6 3 2 3" xfId="3188" xr:uid="{756CC5EA-5F0E-4AD6-AE24-3EC53F52E6F9}"/>
    <cellStyle name="Input 6 3 2 3 2" xfId="25433" xr:uid="{DD2DBCD7-A9F2-4C2C-8FE7-1EDD3340BE06}"/>
    <cellStyle name="Input 6 3 2 3 2 2" xfId="58965" xr:uid="{5D0A2324-379F-47FC-B5DC-5BFCB8D46B95}"/>
    <cellStyle name="Input 6 3 2 3 3" xfId="52184" xr:uid="{53FF8854-79C0-4F4B-8CC1-D079B4465DB9}"/>
    <cellStyle name="Input 6 3 2 4" xfId="23683" xr:uid="{2AB40B22-DC60-4962-8C15-85603821485D}"/>
    <cellStyle name="Input 6 3 2 4 2" xfId="54473" xr:uid="{70E1FE5A-3017-4964-96D7-6D109B51527B}"/>
    <cellStyle name="Input 6 3 2 4 3" xfId="47663" xr:uid="{E3DBF99B-B194-43CC-83C4-6AF5FEA64450}"/>
    <cellStyle name="Input 6 3 2 5" xfId="52921" xr:uid="{EB718468-9E39-4418-A5AE-FC3E5CED5909}"/>
    <cellStyle name="Input 6 3 2 6" xfId="46055" xr:uid="{977277A8-1229-4F0B-8FBA-FA619236B5BF}"/>
    <cellStyle name="Input 6 3 3" xfId="1096" xr:uid="{62BE9B21-3DEA-4D1E-AD51-34DF60DF423B}"/>
    <cellStyle name="Input 6 3 3 2" xfId="5445" xr:uid="{333CC0D7-498E-40A1-9E0B-F60882E651F0}"/>
    <cellStyle name="Input 6 3 3 2 2" xfId="8031" xr:uid="{A7F2E267-C39F-49A3-8CDB-E7AE3F0E5BBF}"/>
    <cellStyle name="Input 6 3 3 2 2 2" xfId="17020" xr:uid="{749F8BD0-8AA8-43C6-9578-062324266FB5}"/>
    <cellStyle name="Input 6 3 3 2 2 2 2" xfId="34585" xr:uid="{915C56DF-785E-473B-BFA7-F24C4BE40857}"/>
    <cellStyle name="Input 6 3 3 2 2 3" xfId="31777" xr:uid="{E86BBA35-3F60-418E-99EA-9ED5F19E24CE}"/>
    <cellStyle name="Input 6 3 3 2 2 4" xfId="56736" xr:uid="{B09AA601-3340-462B-A3EF-61BD6A36406A}"/>
    <cellStyle name="Input 6 3 3 2 3" xfId="10668" xr:uid="{E5591CC0-F50E-4671-AA99-81303FCBE660}"/>
    <cellStyle name="Input 6 3 3 2 3 2" xfId="19657" xr:uid="{B51080C0-75EB-41F8-BC5A-71E8FC7207B7}"/>
    <cellStyle name="Input 6 3 3 2 3 2 2" xfId="35622" xr:uid="{E6F91C8C-21FC-45E0-8D07-AA583AC55E52}"/>
    <cellStyle name="Input 6 3 3 2 3 3" xfId="40516" xr:uid="{47ED7C16-CFAD-4612-9D86-27FD68733E7A}"/>
    <cellStyle name="Input 6 3 3 2 4" xfId="14434" xr:uid="{DCE76585-FE08-4542-88AE-484515E1BB84}"/>
    <cellStyle name="Input 6 3 3 2 4 2" xfId="22663" xr:uid="{AF504553-A248-4814-A0AA-0EBBD84C01A4}"/>
    <cellStyle name="Input 6 3 3 2 5" xfId="43943" xr:uid="{E1A90A3B-9DD1-4910-B350-64E8D255BCE6}"/>
    <cellStyle name="Input 6 3 3 2 6" xfId="49954" xr:uid="{7EABE154-ED25-4EDA-908B-46D4BC4AD39E}"/>
    <cellStyle name="Input 6 3 3 3" xfId="3533" xr:uid="{3114A8E4-E936-4478-B365-5C45CFE098D9}"/>
    <cellStyle name="Input 6 3 3 3 2" xfId="41824" xr:uid="{3A3B7006-93D7-43C4-8786-C858F08E9CB6}"/>
    <cellStyle name="Input 6 3 3 3 2 2" xfId="58147" xr:uid="{F120A321-68B8-4611-952A-B885116ED4B1}"/>
    <cellStyle name="Input 6 3 3 3 3" xfId="51365" xr:uid="{2BBA173C-7E05-435B-8D36-081136D43253}"/>
    <cellStyle name="Input 6 3 3 4" xfId="26243" xr:uid="{0810E91C-2824-4C0F-8E4A-AAD6298A15C2}"/>
    <cellStyle name="Input 6 3 3 4 2" xfId="54863" xr:uid="{B8A2D626-FEB6-4706-A2D1-66557056D308}"/>
    <cellStyle name="Input 6 3 3 4 3" xfId="48071" xr:uid="{61AC318D-1C98-4FFA-9C52-187717D1E62D}"/>
    <cellStyle name="Input 6 3 3 5" xfId="53163" xr:uid="{B7D47845-C95D-4802-B264-F71164CA8EF8}"/>
    <cellStyle name="Input 6 3 3 6" xfId="46457" xr:uid="{A27FB963-4185-4A12-B48C-B76CEDA4533E}"/>
    <cellStyle name="Input 6 3 4" xfId="1440" xr:uid="{457A9FCC-3D11-4851-B656-BBFDE8C844F2}"/>
    <cellStyle name="Input 6 3 4 2" xfId="5785" xr:uid="{8669656E-CC3C-49F3-9CCE-E63B4FBA295E}"/>
    <cellStyle name="Input 6 3 4 2 2" xfId="8371" xr:uid="{C98B7342-29F4-4DFF-B647-26D113D2FA2E}"/>
    <cellStyle name="Input 6 3 4 2 2 2" xfId="17360" xr:uid="{C39EE808-1B04-42A9-BF03-B6DBF9AF946D}"/>
    <cellStyle name="Input 6 3 4 2 2 2 2" xfId="39059" xr:uid="{3872884C-726F-42C8-B79C-8BC9909CF5B7}"/>
    <cellStyle name="Input 6 3 4 2 2 3" xfId="43727" xr:uid="{3109E352-DF30-4192-BC19-03250D7B88CE}"/>
    <cellStyle name="Input 6 3 4 2 3" xfId="11008" xr:uid="{D036C34E-9FE9-4684-9C24-42C1F9B922B7}"/>
    <cellStyle name="Input 6 3 4 2 3 2" xfId="19997" xr:uid="{CF166379-4F68-47B1-8547-64A242444545}"/>
    <cellStyle name="Input 6 3 4 2 3 2 2" xfId="23411" xr:uid="{1734F9DB-760F-43E4-836E-606557F264BC}"/>
    <cellStyle name="Input 6 3 4 2 3 3" xfId="26636" xr:uid="{4C06F758-7E1A-4960-BB17-E4A83B4BC423}"/>
    <cellStyle name="Input 6 3 4 2 4" xfId="14774" xr:uid="{E4A12AD9-578C-49BC-987C-C084C6A7B2F5}"/>
    <cellStyle name="Input 6 3 4 2 4 2" xfId="39596" xr:uid="{BD4FF46F-E95B-4A0F-8111-4196D5229CF9}"/>
    <cellStyle name="Input 6 3 4 2 5" xfId="31992" xr:uid="{1260CC89-CB7C-4E62-ABAA-B3C58192918E}"/>
    <cellStyle name="Input 6 3 4 2 6" xfId="55856" xr:uid="{72BFFCD8-61F9-4BA8-89F8-74FD048533DD}"/>
    <cellStyle name="Input 6 3 4 3" xfId="3877" xr:uid="{5680D076-7D59-4A7E-A12D-E1E5C4967316}"/>
    <cellStyle name="Input 6 3 4 3 2" xfId="43313" xr:uid="{F7D3938E-0AE1-4FF1-89D4-9BF858940720}"/>
    <cellStyle name="Input 6 3 4 4" xfId="22665" xr:uid="{441A68AB-FA46-4EB2-BD55-764B4CBE5AC8}"/>
    <cellStyle name="Input 6 3 4 5" xfId="49074" xr:uid="{26320252-3DD2-4348-BED5-32AC6BFDD2B4}"/>
    <cellStyle name="Input 6 3 5" xfId="1753" xr:uid="{40FA2C67-C2D3-4AA9-A312-3355F77AC975}"/>
    <cellStyle name="Input 6 3 5 2" xfId="6077" xr:uid="{F9F5C699-7236-4710-82D5-F020BE35D7D8}"/>
    <cellStyle name="Input 6 3 5 2 2" xfId="8663" xr:uid="{72E03547-8F3D-4845-821F-6567698125AC}"/>
    <cellStyle name="Input 6 3 5 2 2 2" xfId="17652" xr:uid="{93157D7D-0403-402D-830D-D5064516E7A2}"/>
    <cellStyle name="Input 6 3 5 2 2 2 2" xfId="40568" xr:uid="{90A66E15-EC63-44F0-9CB0-0052FBF1D8A0}"/>
    <cellStyle name="Input 6 3 5 2 2 3" xfId="39889" xr:uid="{3AEB093C-D452-4AF2-9301-BC2092E47171}"/>
    <cellStyle name="Input 6 3 5 2 3" xfId="11300" xr:uid="{B86BC4D2-5DE8-4E3F-8DB2-DF00CA99E1A6}"/>
    <cellStyle name="Input 6 3 5 2 3 2" xfId="20289" xr:uid="{B62139A8-B51C-41F6-8762-8517F2C2CBAD}"/>
    <cellStyle name="Input 6 3 5 2 3 2 2" xfId="34829" xr:uid="{79948D5A-6749-431B-AD1C-F0B924720FB1}"/>
    <cellStyle name="Input 6 3 5 2 3 3" xfId="40497" xr:uid="{DCD8CAA3-66BF-41D8-87AB-708168495A0D}"/>
    <cellStyle name="Input 6 3 5 2 4" xfId="15066" xr:uid="{7646631A-50EB-43DA-AEDF-C606227374A2}"/>
    <cellStyle name="Input 6 3 5 2 4 2" xfId="28672" xr:uid="{CD7DB5FC-717A-4DC4-86F6-71BA565D4479}"/>
    <cellStyle name="Input 6 3 5 2 5" xfId="37062" xr:uid="{2551AB30-C45A-4EEE-84B1-F56DB6DA425F}"/>
    <cellStyle name="Input 6 3 5 2 6" xfId="57688" xr:uid="{1412C1FF-4332-4672-AC43-3367F1C369EF}"/>
    <cellStyle name="Input 6 3 5 3" xfId="4190" xr:uid="{A4EE64E7-886E-4CB5-9038-D2F4F796496B}"/>
    <cellStyle name="Input 6 3 5 3 2" xfId="34376" xr:uid="{8D321A5C-AA46-40DD-A417-5DA57C189138}"/>
    <cellStyle name="Input 6 3 5 4" xfId="25723" xr:uid="{B3BC1A59-83E4-42A7-BF50-34E78A0D3AC3}"/>
    <cellStyle name="Input 6 3 5 5" xfId="50906" xr:uid="{827E55B4-2469-4CB0-8AC7-6C44FC4BBF00}"/>
    <cellStyle name="Input 6 3 6" xfId="2059" xr:uid="{CE03C02F-CA45-4B86-B6A1-D77F4EE63666}"/>
    <cellStyle name="Input 6 3 6 2" xfId="6364" xr:uid="{8096C2D6-8BE9-4BBE-A39B-7C49E19C4CA3}"/>
    <cellStyle name="Input 6 3 6 2 2" xfId="8950" xr:uid="{7251CEF0-885C-445F-814D-65B52E1CC070}"/>
    <cellStyle name="Input 6 3 6 2 2 2" xfId="17939" xr:uid="{D984E2B5-C223-4980-9137-6A6C10DA92FF}"/>
    <cellStyle name="Input 6 3 6 2 2 2 2" xfId="24066" xr:uid="{EB3050D7-3742-4D46-8DEE-09B942B1559E}"/>
    <cellStyle name="Input 6 3 6 2 2 3" xfId="34184" xr:uid="{38507951-2C6F-4081-BE3E-793297445691}"/>
    <cellStyle name="Input 6 3 6 2 3" xfId="11587" xr:uid="{AE6912F7-253A-407F-B99C-1945F27E3B06}"/>
    <cellStyle name="Input 6 3 6 2 3 2" xfId="20576" xr:uid="{A7EF1BBC-95F4-4EAD-BD96-8F5968CB429F}"/>
    <cellStyle name="Input 6 3 6 2 3 2 2" xfId="31195" xr:uid="{1929FE67-9B10-41D1-86AB-58420578A07C}"/>
    <cellStyle name="Input 6 3 6 2 3 3" xfId="34813" xr:uid="{84A8EA8F-6B66-413A-8996-F63FEC503FEC}"/>
    <cellStyle name="Input 6 3 6 2 4" xfId="15353" xr:uid="{00B90DB0-D11B-4358-9F52-4B5F822D4DCE}"/>
    <cellStyle name="Input 6 3 6 2 4 2" xfId="42392" xr:uid="{C756D9AD-3449-4B89-8DD2-5CA95C2A6C12}"/>
    <cellStyle name="Input 6 3 6 2 5" xfId="31484" xr:uid="{5C6E19FB-5CD0-438F-9DD8-1ADFE58FDE69}"/>
    <cellStyle name="Input 6 3 6 2 6" xfId="54025" xr:uid="{3728B549-60C1-4664-B1F7-9EC9357A2D6D}"/>
    <cellStyle name="Input 6 3 6 3" xfId="4496" xr:uid="{2BE57880-72CC-47C8-9EB4-87886FC2EB90}"/>
    <cellStyle name="Input 6 3 6 3 2" xfId="25621" xr:uid="{971FCDDD-D3A7-48ED-8431-3AC6203C445A}"/>
    <cellStyle name="Input 6 3 6 4" xfId="35228" xr:uid="{940478A4-B62A-4F97-9B41-A4E457209205}"/>
    <cellStyle name="Input 6 3 6 5" xfId="47357" xr:uid="{80AA9502-0AE8-4520-A8B4-7FDD92A6442B}"/>
    <cellStyle name="Input 6 3 7" xfId="2869" xr:uid="{9491428C-842E-479B-9BA9-6F5F9F1C5D07}"/>
    <cellStyle name="Input 6 3 7 2" xfId="7019" xr:uid="{098199A1-F6D3-41CC-8D20-99A319784D18}"/>
    <cellStyle name="Input 6 3 7 2 2" xfId="12147" xr:uid="{0E4AF775-764A-4EFB-A94A-117448FB6611}"/>
    <cellStyle name="Input 6 3 7 2 2 2" xfId="21136" xr:uid="{1BF7A428-1178-4608-8E2A-BDC9F4A05D1F}"/>
    <cellStyle name="Input 6 3 7 2 2 2 2" xfId="39695" xr:uid="{E2BECD2A-CF13-4B2E-9556-9B996945F881}"/>
    <cellStyle name="Input 6 3 7 2 2 3" xfId="41115" xr:uid="{6C62E64F-0747-4999-B1DF-3BBFB3BB2800}"/>
    <cellStyle name="Input 6 3 7 2 3" xfId="12959" xr:uid="{066E8347-54DB-4561-A6A2-74D005A2F2F3}"/>
    <cellStyle name="Input 6 3 7 2 3 2" xfId="21948" xr:uid="{46AED304-0603-4744-B40B-A0FF12F06A21}"/>
    <cellStyle name="Input 6 3 7 2 3 2 2" xfId="26420" xr:uid="{2B3473A0-0C65-4522-9A9B-A8684EAE6B08}"/>
    <cellStyle name="Input 6 3 7 2 3 3" xfId="43587" xr:uid="{DFAF67EA-6950-4BFD-9FED-BF713B271BEB}"/>
    <cellStyle name="Input 6 3 7 2 4" xfId="16008" xr:uid="{72BB2594-BD70-4E3E-BA0A-2B8DE1217BBF}"/>
    <cellStyle name="Input 6 3 7 2 4 2" xfId="31277" xr:uid="{35345922-A43F-4E01-B117-685B96ADB417}"/>
    <cellStyle name="Input 6 3 7 2 5" xfId="37399" xr:uid="{0017149F-FC82-48CE-8EDF-6E07D82FD407}"/>
    <cellStyle name="Input 6 3 7 3" xfId="9582" xr:uid="{D15483EC-1007-455A-B9CA-428333FD09AC}"/>
    <cellStyle name="Input 6 3 7 3 2" xfId="18571" xr:uid="{DA9C31A0-277A-45FD-8567-AA305D32C158}"/>
    <cellStyle name="Input 6 3 7 3 2 2" xfId="42326" xr:uid="{236AB915-4A82-4391-9011-9B2469DEAF4C}"/>
    <cellStyle name="Input 6 3 7 3 3" xfId="24448" xr:uid="{8E1A7557-2898-43A4-B379-17AE39FA9105}"/>
    <cellStyle name="Input 6 3 7 4" xfId="33955" xr:uid="{09937014-C78C-47B7-8A7C-4D537DDCA901}"/>
    <cellStyle name="Input 6 3 7 5" xfId="52658" xr:uid="{1AEBCD03-660B-4162-BD93-5D0D18885303}"/>
    <cellStyle name="Input 6 3 8" xfId="4800" xr:uid="{83AF84BF-E170-4D5F-A8C6-CBD4AD22DDB1}"/>
    <cellStyle name="Input 6 3 8 2" xfId="7386" xr:uid="{4543C9C2-6AC4-4EEE-9A38-E45B5422F752}"/>
    <cellStyle name="Input 6 3 8 2 2" xfId="16375" xr:uid="{D90194B7-ACFF-4912-9FE5-FBF4BF86C162}"/>
    <cellStyle name="Input 6 3 8 2 2 2" xfId="22505" xr:uid="{58FD70F0-AACF-486D-89B9-0FC324105AD9}"/>
    <cellStyle name="Input 6 3 8 2 3" xfId="27171" xr:uid="{0AFD4397-9E24-4B5A-B3D7-1187D528926D}"/>
    <cellStyle name="Input 6 3 8 3" xfId="10023" xr:uid="{2A79146C-69F5-4451-809F-2213EF7E4A80}"/>
    <cellStyle name="Input 6 3 8 3 2" xfId="19012" xr:uid="{6AE0325B-D155-4229-A47B-087E2A54B3B1}"/>
    <cellStyle name="Input 6 3 8 3 2 2" xfId="31585" xr:uid="{219B6806-25E9-47FE-A27F-FEB2BE7529BB}"/>
    <cellStyle name="Input 6 3 8 3 3" xfId="34675" xr:uid="{693FEE53-B1D2-49DE-AD36-8F7D47198038}"/>
    <cellStyle name="Input 6 3 8 4" xfId="13789" xr:uid="{8599FF6B-7B48-4D66-9B30-C41117EF5903}"/>
    <cellStyle name="Input 6 3 8 4 2" xfId="43121" xr:uid="{7AE8B575-9718-448A-AA36-EF427D3F4CBF}"/>
    <cellStyle name="Input 6 3 8 5" xfId="36198" xr:uid="{73B08C7E-0921-49FE-88BA-682F969A071F}"/>
    <cellStyle name="Input 6 3 9" xfId="6704" xr:uid="{A1483EA7-9772-4CB6-A100-25B45137BBD1}"/>
    <cellStyle name="Input 6 3 9 2" xfId="11907" xr:uid="{B700FF3B-36FE-49D8-B4BB-2ABE48658081}"/>
    <cellStyle name="Input 6 3 9 2 2" xfId="20896" xr:uid="{D9F5C7CE-34B9-4B69-9A29-E48C7A84E706}"/>
    <cellStyle name="Input 6 3 9 2 2 2" xfId="38133" xr:uid="{66EE64EE-1307-4E18-AAC6-52EFE6734835}"/>
    <cellStyle name="Input 6 3 9 2 3" xfId="43822" xr:uid="{30414E3F-F864-439B-A22E-D67E46849C51}"/>
    <cellStyle name="Input 6 3 9 3" xfId="15693" xr:uid="{0A9ADE67-4146-4082-817A-380BA538FC3B}"/>
    <cellStyle name="Input 6 3 9 3 2" xfId="26889" xr:uid="{256238AB-0B89-4DB0-9C3E-3CA9FB6566DC}"/>
    <cellStyle name="Input 6 3 9 4" xfId="22436" xr:uid="{A097143E-8AA5-4292-A335-AC5E2D2269E9}"/>
    <cellStyle name="Input 6 30" xfId="45191" xr:uid="{CBDEF124-6FA3-4889-ADFB-708259594475}"/>
    <cellStyle name="Input 6 30 2" xfId="55710" xr:uid="{798F4253-53C5-4D30-AEFB-2E9EC82A7EDA}"/>
    <cellStyle name="Input 6 30 3" xfId="48927" xr:uid="{6D730726-3F51-4A18-8078-D2CAA7180EC6}"/>
    <cellStyle name="Input 6 31" xfId="45240" xr:uid="{E8040AF7-0F25-4A80-ABDF-80BDF5FE667A}"/>
    <cellStyle name="Input 6 31 2" xfId="58199" xr:uid="{723EE1A0-F14A-490F-9333-7FCA3CF5F0A0}"/>
    <cellStyle name="Input 6 31 3" xfId="51417" xr:uid="{AE612D35-FB10-4E65-94B2-0DD7B26AE85A}"/>
    <cellStyle name="Input 6 32" xfId="45288" xr:uid="{33043505-4109-4F78-8DCB-E72F8AB5EC56}"/>
    <cellStyle name="Input 6 32 2" xfId="52605" xr:uid="{0C413CCF-3F2B-4D49-A519-D7B9F037CBC2}"/>
    <cellStyle name="Input 6 33" xfId="45316" xr:uid="{64DA89B8-24C4-45D0-AA85-AA785D80FCE1}"/>
    <cellStyle name="Input 6 34" xfId="45310" xr:uid="{85F4F467-4EE1-4614-9AE9-0D11B46896D2}"/>
    <cellStyle name="Input 6 35" xfId="45400" xr:uid="{8F1D151E-47BE-4687-BBEF-A0BEE8E3D07A}"/>
    <cellStyle name="Input 6 36" xfId="45435" xr:uid="{C90511B1-7323-4AE6-94AB-A9826CB34A3C}"/>
    <cellStyle name="Input 6 37" xfId="44132" xr:uid="{49948281-2D5B-4712-93D3-06137596115E}"/>
    <cellStyle name="Input 6 38" xfId="45443" xr:uid="{6E58ED59-0BDC-4233-A3E1-8B51C6F247E5}"/>
    <cellStyle name="Input 6 39" xfId="45463" xr:uid="{C206D751-A097-4409-B0B2-DD7F42F48B8A}"/>
    <cellStyle name="Input 6 4" xfId="503" xr:uid="{78A31F31-179A-49D7-B55D-00FA6E1D9700}"/>
    <cellStyle name="Input 6 4 10" xfId="44389" xr:uid="{05131A96-8A36-467F-BD1F-209367E8C9EA}"/>
    <cellStyle name="Input 6 4 11" xfId="45591" xr:uid="{793BA0EC-F9F6-4302-9504-829AA25BF34D}"/>
    <cellStyle name="Input 6 4 2" xfId="852" xr:uid="{E17AC9D5-F5FA-491D-9AAF-34BC7AFF70F1}"/>
    <cellStyle name="Input 6 4 2 2" xfId="5221" xr:uid="{DEFC8017-2A15-40E5-9833-BE21595F6CBD}"/>
    <cellStyle name="Input 6 4 2 2 2" xfId="7807" xr:uid="{868BFF87-BDDC-47F4-ABB0-E4CB1605F174}"/>
    <cellStyle name="Input 6 4 2 2 2 2" xfId="16796" xr:uid="{A65E8A41-9C03-4055-9663-70CB257358A2}"/>
    <cellStyle name="Input 6 4 2 2 2 2 2" xfId="35909" xr:uid="{D1A7D983-133D-4F21-B4C9-A6BB426699E5}"/>
    <cellStyle name="Input 6 4 2 2 2 3" xfId="29542" xr:uid="{BF744EA7-803A-4F49-B1E0-83F1E31A5A90}"/>
    <cellStyle name="Input 6 4 2 2 2 4" xfId="56379" xr:uid="{F1F2DD4A-315B-421D-89C4-E0D3A6C994C8}"/>
    <cellStyle name="Input 6 4 2 2 3" xfId="10444" xr:uid="{127751FF-A090-42D2-B433-8E685A8DC43B}"/>
    <cellStyle name="Input 6 4 2 2 3 2" xfId="19433" xr:uid="{39108989-9A40-4458-B182-C50CA5D8347C}"/>
    <cellStyle name="Input 6 4 2 2 3 2 2" xfId="30169" xr:uid="{D3BACE62-3274-4541-9FAF-A4415D0D4C97}"/>
    <cellStyle name="Input 6 4 2 2 3 3" xfId="33300" xr:uid="{929DC2A9-893F-4307-B278-FF037E8F974E}"/>
    <cellStyle name="Input 6 4 2 2 4" xfId="14210" xr:uid="{97DF63D5-0F44-4F43-8EAA-E8E18AE8844F}"/>
    <cellStyle name="Input 6 4 2 2 4 2" xfId="30550" xr:uid="{C426F7BE-B4FA-4393-BD80-EBE52E60E39F}"/>
    <cellStyle name="Input 6 4 2 2 5" xfId="32603" xr:uid="{38671D02-9570-4597-B843-53869C5243BE}"/>
    <cellStyle name="Input 6 4 2 2 6" xfId="49597" xr:uid="{7523D3D7-8EAD-4FAB-9531-BB7AEAD4D41E}"/>
    <cellStyle name="Input 6 4 2 3" xfId="3289" xr:uid="{B1D2DE37-7B7F-4D07-A78E-7BF03FCA72B3}"/>
    <cellStyle name="Input 6 4 2 3 2" xfId="31612" xr:uid="{9A421D48-857D-4632-AA60-99273DF85A99}"/>
    <cellStyle name="Input 6 4 2 3 2 2" xfId="57986" xr:uid="{CB50F89B-4F5E-4F6C-BD58-18D2E1A8D3A8}"/>
    <cellStyle name="Input 6 4 2 3 3" xfId="51204" xr:uid="{80FC46AA-BAC1-4538-A970-4761029849D4}"/>
    <cellStyle name="Input 6 4 2 4" xfId="33558" xr:uid="{33091331-09BB-41F0-9380-D0278D84B9E6}"/>
    <cellStyle name="Input 6 4 2 4 2" xfId="54521" xr:uid="{BD49D988-5D62-431B-9D00-915FB806DE4D}"/>
    <cellStyle name="Input 6 4 2 4 3" xfId="47714" xr:uid="{DB4D2574-7A3F-4201-9514-C1274EC5BBB2}"/>
    <cellStyle name="Input 6 4 2 5" xfId="52950" xr:uid="{D2606AD3-59B6-4681-9EB6-78D158675E89}"/>
    <cellStyle name="Input 6 4 2 6" xfId="46103" xr:uid="{B04CA529-7138-40DE-8F0E-723443F106A0}"/>
    <cellStyle name="Input 6 4 3" xfId="1197" xr:uid="{87D1ADC6-C24A-4189-B24D-1D78135CD2CB}"/>
    <cellStyle name="Input 6 4 3 2" xfId="5542" xr:uid="{8DBCE54A-F629-4D4A-A08B-549739952900}"/>
    <cellStyle name="Input 6 4 3 2 2" xfId="8128" xr:uid="{7E95F06E-4B4C-40DA-BE14-319236A3D2C6}"/>
    <cellStyle name="Input 6 4 3 2 2 2" xfId="17117" xr:uid="{11BAE733-69CC-4F1A-9265-569AB153164A}"/>
    <cellStyle name="Input 6 4 3 2 2 2 2" xfId="23742" xr:uid="{3D721C8E-7C10-474C-9F46-D8B16DC2F4D1}"/>
    <cellStyle name="Input 6 4 3 2 2 3" xfId="36992" xr:uid="{B88BCCBA-FE2A-4EEE-8F32-065898E4B3D3}"/>
    <cellStyle name="Input 6 4 3 2 2 4" xfId="56784" xr:uid="{E26D86E9-DE5A-4408-89C1-31C0256302E0}"/>
    <cellStyle name="Input 6 4 3 2 3" xfId="10765" xr:uid="{9C04E91C-B8DC-4D3C-9D34-0E5C0D4B2B6E}"/>
    <cellStyle name="Input 6 4 3 2 3 2" xfId="19754" xr:uid="{F19DB10B-D290-4435-9FD9-0215A49FC48E}"/>
    <cellStyle name="Input 6 4 3 2 3 2 2" xfId="39402" xr:uid="{0AB185A1-5144-4690-A3D8-7F840A5CF1C6}"/>
    <cellStyle name="Input 6 4 3 2 3 3" xfId="40251" xr:uid="{98D036C0-45DD-43AD-8AF9-F202FCD80790}"/>
    <cellStyle name="Input 6 4 3 2 4" xfId="14531" xr:uid="{91B378CC-63EB-4566-B9C0-568964166647}"/>
    <cellStyle name="Input 6 4 3 2 4 2" xfId="35917" xr:uid="{8686B2EE-056B-4DF9-ADF2-0A45A6C27E21}"/>
    <cellStyle name="Input 6 4 3 2 5" xfId="37110" xr:uid="{2C97F8B8-3F6E-4A73-92C9-49CF24DEA75C}"/>
    <cellStyle name="Input 6 4 3 2 6" xfId="50002" xr:uid="{8A12E068-24C0-481F-A71C-BEC87B58EF55}"/>
    <cellStyle name="Input 6 4 3 3" xfId="3634" xr:uid="{1658405F-85A5-4C0B-9315-B0BE379E02C9}"/>
    <cellStyle name="Input 6 4 3 3 2" xfId="30784" xr:uid="{5CA5C30C-01AC-4593-AD4D-BCC36D497A23}"/>
    <cellStyle name="Input 6 4 3 3 2 2" xfId="58394" xr:uid="{75783D8A-A65F-484F-8782-40CA32140952}"/>
    <cellStyle name="Input 6 4 3 3 3" xfId="51613" xr:uid="{8E30704D-8177-4E4A-AE85-99DF29805F44}"/>
    <cellStyle name="Input 6 4 3 4" xfId="27602" xr:uid="{506A8BC3-6BAA-464F-B168-3A0CE7A3AA21}"/>
    <cellStyle name="Input 6 4 3 4 2" xfId="54911" xr:uid="{E83916CD-EDE8-4569-8BAF-C6F5502B8EBA}"/>
    <cellStyle name="Input 6 4 3 4 3" xfId="48119" xr:uid="{2E9A0C2F-6EDB-4CF2-8E2C-19C8EED8F071}"/>
    <cellStyle name="Input 6 4 3 5" xfId="53211" xr:uid="{ACDC2A1B-62AD-4855-96D3-C565F8E5D749}"/>
    <cellStyle name="Input 6 4 3 6" xfId="46505" xr:uid="{50127052-1FD4-4884-9CC2-7ACC5CF7C2E5}"/>
    <cellStyle name="Input 6 4 4" xfId="1541" xr:uid="{04C9388F-F8A7-4EC1-9C32-882C61A26061}"/>
    <cellStyle name="Input 6 4 4 2" xfId="5886" xr:uid="{6BE5F0AD-5C75-4BD3-8C81-06011359BF20}"/>
    <cellStyle name="Input 6 4 4 2 2" xfId="8472" xr:uid="{3A6F79C8-B675-45AB-87E9-43A527C89AE2}"/>
    <cellStyle name="Input 6 4 4 2 2 2" xfId="17461" xr:uid="{CE0E6230-EDBD-4504-9150-4EF32C9D4A3C}"/>
    <cellStyle name="Input 6 4 4 2 2 2 2" xfId="30440" xr:uid="{2CA089C0-494E-45F3-86E1-203B945CF186}"/>
    <cellStyle name="Input 6 4 4 2 2 3" xfId="23767" xr:uid="{8ACBCBD5-BC22-4144-8060-9520D41B4C01}"/>
    <cellStyle name="Input 6 4 4 2 3" xfId="11109" xr:uid="{5121CE36-3C78-4BD9-855C-0D6B87BA8838}"/>
    <cellStyle name="Input 6 4 4 2 3 2" xfId="20098" xr:uid="{DBD7493B-4817-4BFC-9FAC-69A1A576BCE8}"/>
    <cellStyle name="Input 6 4 4 2 3 2 2" xfId="33512" xr:uid="{98A83921-711C-4B34-8E3C-C9727DF7DA18}"/>
    <cellStyle name="Input 6 4 4 2 3 3" xfId="40228" xr:uid="{0D61BE70-9A6E-4F82-8D94-073AEDDB80BF}"/>
    <cellStyle name="Input 6 4 4 2 4" xfId="14875" xr:uid="{0F0F5AFD-DC70-4402-8313-3272A4512778}"/>
    <cellStyle name="Input 6 4 4 2 4 2" xfId="35124" xr:uid="{BDB95D8E-7D44-4452-9139-53004B019E3A}"/>
    <cellStyle name="Input 6 4 4 2 5" xfId="24405" xr:uid="{D1413403-09F1-4E4A-89AE-B1D8CE432196}"/>
    <cellStyle name="Input 6 4 4 2 6" xfId="55907" xr:uid="{81C21A1B-66F4-4EB7-9C2C-1A4758038622}"/>
    <cellStyle name="Input 6 4 4 3" xfId="3978" xr:uid="{AC74425E-A2F8-40B5-A6A1-09E6E9D679FC}"/>
    <cellStyle name="Input 6 4 4 3 2" xfId="26986" xr:uid="{2E76D0D7-BE58-42F2-8FC5-F33D9D2E4414}"/>
    <cellStyle name="Input 6 4 4 4" xfId="41738" xr:uid="{AF36B066-2418-45B9-8929-06BE7BF347B1}"/>
    <cellStyle name="Input 6 4 4 5" xfId="49125" xr:uid="{4D73D1D0-EBA7-4C88-89A9-5F390024DF25}"/>
    <cellStyle name="Input 6 4 5" xfId="1853" xr:uid="{13A2930F-B657-4477-A7CB-3E317F623421}"/>
    <cellStyle name="Input 6 4 5 2" xfId="6169" xr:uid="{A5E8DC9F-8857-42A0-AFD6-E05C74FE93CE}"/>
    <cellStyle name="Input 6 4 5 2 2" xfId="8755" xr:uid="{B3FF0623-8166-4A07-B3D4-F0E4A0337360}"/>
    <cellStyle name="Input 6 4 5 2 2 2" xfId="17744" xr:uid="{8EB605D3-76B7-4F1D-9C78-30434FF9CB65}"/>
    <cellStyle name="Input 6 4 5 2 2 2 2" xfId="38394" xr:uid="{D3589ED6-9A3E-4CF9-BCE3-FE88E78D8BB4}"/>
    <cellStyle name="Input 6 4 5 2 2 3" xfId="31655" xr:uid="{9F77AA52-EE4B-4097-B493-C45A9E11014E}"/>
    <cellStyle name="Input 6 4 5 2 3" xfId="11392" xr:uid="{CFD01AC9-EF0D-45E8-BC81-4F5BA79AE41C}"/>
    <cellStyle name="Input 6 4 5 2 3 2" xfId="20381" xr:uid="{802309F4-D74B-4E8F-A412-C0179392DC44}"/>
    <cellStyle name="Input 6 4 5 2 3 2 2" xfId="35517" xr:uid="{B7F95832-C041-4BB7-B904-9C0E0127AAB0}"/>
    <cellStyle name="Input 6 4 5 2 3 3" xfId="26646" xr:uid="{3595BBE9-2724-41F6-A849-81100D4B72B4}"/>
    <cellStyle name="Input 6 4 5 2 4" xfId="15158" xr:uid="{A0254A7F-CA5B-49AC-BE53-22CE9FB104B1}"/>
    <cellStyle name="Input 6 4 5 2 4 2" xfId="24900" xr:uid="{1A59A043-6F69-48F1-A252-946FC5F7C2F1}"/>
    <cellStyle name="Input 6 4 5 2 5" xfId="29841" xr:uid="{ADE45A1B-35C2-4EF7-8E76-6272E8FD70FB}"/>
    <cellStyle name="Input 6 4 5 2 6" xfId="58448" xr:uid="{023EE58C-1B5D-4778-87D7-E466D34A3B2A}"/>
    <cellStyle name="Input 6 4 5 3" xfId="4290" xr:uid="{B29B876E-17E1-41A4-9141-C5CC308B9DFB}"/>
    <cellStyle name="Input 6 4 5 3 2" xfId="37411" xr:uid="{0E25346D-1C42-40C8-9334-F470C9138D05}"/>
    <cellStyle name="Input 6 4 5 4" xfId="29808" xr:uid="{453C5232-0B8D-4D93-9830-2E292671F455}"/>
    <cellStyle name="Input 6 4 5 5" xfId="51667" xr:uid="{783DEF12-B82C-4A94-8EAF-0FE07013C775}"/>
    <cellStyle name="Input 6 4 6" xfId="2160" xr:uid="{27673416-72E3-4F70-A51B-0096CC581E00}"/>
    <cellStyle name="Input 6 4 6 2" xfId="6461" xr:uid="{A5F0AEC6-A44C-49CA-85BE-0EE5C2EBAF75}"/>
    <cellStyle name="Input 6 4 6 2 2" xfId="9047" xr:uid="{1CCFCFA0-90A8-4C4E-ACD3-0EEE40C2FA5F}"/>
    <cellStyle name="Input 6 4 6 2 2 2" xfId="18036" xr:uid="{CF38F61C-137F-4873-BBFF-2A7BB3F77BA2}"/>
    <cellStyle name="Input 6 4 6 2 2 2 2" xfId="23992" xr:uid="{64DDA533-EEF3-4848-9120-273AC713FE6E}"/>
    <cellStyle name="Input 6 4 6 2 2 3" xfId="40909" xr:uid="{FDCEE889-9FAA-403C-985D-40BE82C34437}"/>
    <cellStyle name="Input 6 4 6 2 3" xfId="11684" xr:uid="{FB2582CE-F1E4-4F5C-B064-CD63FBF4A15E}"/>
    <cellStyle name="Input 6 4 6 2 3 2" xfId="20673" xr:uid="{5FD26811-CD74-4210-8DE3-FE17CF7D0159}"/>
    <cellStyle name="Input 6 4 6 2 3 2 2" xfId="23880" xr:uid="{79194EA0-5903-4AA5-BB42-331D1FBE3FE0}"/>
    <cellStyle name="Input 6 4 6 2 3 3" xfId="44050" xr:uid="{626492D7-2423-48F9-925B-F36EE9F56E0B}"/>
    <cellStyle name="Input 6 4 6 2 4" xfId="15450" xr:uid="{58FCC551-F7CE-45FB-B4B2-D3F43A0D80E7}"/>
    <cellStyle name="Input 6 4 6 2 4 2" xfId="27161" xr:uid="{64364D81-F121-4DF4-B9CC-EF4F17419081}"/>
    <cellStyle name="Input 6 4 6 2 5" xfId="31225" xr:uid="{8BE4B215-382B-4F54-AFD5-FBCA46763830}"/>
    <cellStyle name="Input 6 4 6 2 6" xfId="54073" xr:uid="{ACFDDCBE-AC3B-4E57-9D9D-4DDC49ED1FA4}"/>
    <cellStyle name="Input 6 4 6 3" xfId="4597" xr:uid="{0E1AFC98-1EA8-4710-81E9-B86B9B3C82D9}"/>
    <cellStyle name="Input 6 4 6 3 2" xfId="41574" xr:uid="{78C1B360-785B-4FC2-9D2B-7CDD972DBC12}"/>
    <cellStyle name="Input 6 4 6 4" xfId="41469" xr:uid="{76DEBCBF-514B-4CAA-A2E8-3ADE28EA8346}"/>
    <cellStyle name="Input 6 4 6 5" xfId="47396" xr:uid="{DA23A1D9-6739-4BD1-98EB-190BEA22CBE8}"/>
    <cellStyle name="Input 6 4 7" xfId="4897" xr:uid="{2F34AEB5-4BF1-4B00-A407-D13CF52BFB44}"/>
    <cellStyle name="Input 6 4 7 2" xfId="7483" xr:uid="{092B1622-42FF-4100-82C8-DED846C522F9}"/>
    <cellStyle name="Input 6 4 7 2 2" xfId="16472" xr:uid="{81CC9F60-805F-43A8-B816-BA3F3A09B943}"/>
    <cellStyle name="Input 6 4 7 2 2 2" xfId="26311" xr:uid="{01BA9B34-C098-4BA8-8ECE-A44076C4A16E}"/>
    <cellStyle name="Input 6 4 7 2 3" xfId="35680" xr:uid="{F6347076-0365-4022-82F7-6D658F24021C}"/>
    <cellStyle name="Input 6 4 7 3" xfId="10120" xr:uid="{59534B39-A82B-41FD-9B8E-D05DF00919F4}"/>
    <cellStyle name="Input 6 4 7 3 2" xfId="19109" xr:uid="{D72C526E-6389-4B36-AFAB-4B35EA44C434}"/>
    <cellStyle name="Input 6 4 7 3 2 2" xfId="34865" xr:uid="{A33408ED-A640-497A-AFFD-9D5BE20F7A3E}"/>
    <cellStyle name="Input 6 4 7 3 3" xfId="33335" xr:uid="{43B28970-FF58-4EBC-AE28-7E2650D1B392}"/>
    <cellStyle name="Input 6 4 7 4" xfId="13886" xr:uid="{B8EE9B0E-AA35-4943-B24B-00AC4F020485}"/>
    <cellStyle name="Input 6 4 7 4 2" xfId="42861" xr:uid="{0D016311-1EE2-486A-87FC-57637DE60F73}"/>
    <cellStyle name="Input 6 4 7 5" xfId="27907" xr:uid="{737B8EBB-9460-4D98-B0F3-11BB69ADBCCA}"/>
    <cellStyle name="Input 6 4 7 6" xfId="52687" xr:uid="{7AF55271-DDEE-4AA9-9CDA-469CBCE3B543}"/>
    <cellStyle name="Input 6 4 8" xfId="2509" xr:uid="{CFE9F29F-E289-4DD2-8738-4BA3AF8E87A5}"/>
    <cellStyle name="Input 6 4 8 2" xfId="31197" xr:uid="{1C0D6106-75CC-4340-8199-CB25DD76EB81}"/>
    <cellStyle name="Input 6 4 9" xfId="38448" xr:uid="{43698BB1-814A-4D04-9271-BC5DD32CFD17}"/>
    <cellStyle name="Input 6 5" xfId="265" xr:uid="{F8F2AB89-738C-4165-9AB8-6C5160D42C89}"/>
    <cellStyle name="Input 6 5 2" xfId="4675" xr:uid="{0E5A6E68-1642-400F-B853-9CBD8C6CC107}"/>
    <cellStyle name="Input 6 5 2 2" xfId="7261" xr:uid="{2ADB9A31-5AFF-4A9E-AEB2-34BAB672B8FE}"/>
    <cellStyle name="Input 6 5 2 2 2" xfId="16250" xr:uid="{585005B7-EA9B-407A-8599-2E09189AF6C3}"/>
    <cellStyle name="Input 6 5 2 2 2 2" xfId="36110" xr:uid="{E954B310-6ADC-4F9F-962E-7819CC189FB4}"/>
    <cellStyle name="Input 6 5 2 2 2 3" xfId="56377" xr:uid="{11CB5A2F-6EAC-4429-9A40-FCF5AB2BE52A}"/>
    <cellStyle name="Input 6 5 2 2 3" xfId="42197" xr:uid="{3ECEAE61-57A3-4CF0-AFA8-D43397C6B04F}"/>
    <cellStyle name="Input 6 5 2 2 4" xfId="49595" xr:uid="{1121F140-D2F4-47DC-B4D5-887524BF623F}"/>
    <cellStyle name="Input 6 5 2 3" xfId="9898" xr:uid="{F52A0D61-2AF6-4D7C-8B48-78E12BFD261D}"/>
    <cellStyle name="Input 6 5 2 3 2" xfId="18887" xr:uid="{FCB46ABC-492F-4D59-BCC8-0B358FA604A3}"/>
    <cellStyle name="Input 6 5 2 3 2 2" xfId="29616" xr:uid="{A2E5A262-C85A-493F-AA34-A633EF9753AC}"/>
    <cellStyle name="Input 6 5 2 3 2 3" xfId="55713" xr:uid="{2E498B1A-9A09-427F-97E6-3ACEA8DBE454}"/>
    <cellStyle name="Input 6 5 2 3 3" xfId="40476" xr:uid="{380C90D8-5B11-48EC-8C29-43C5738213B9}"/>
    <cellStyle name="Input 6 5 2 3 4" xfId="48930" xr:uid="{17FA8888-C8D9-4A05-AB03-69D22C10F976}"/>
    <cellStyle name="Input 6 5 2 4" xfId="13664" xr:uid="{C6DA6459-6AEC-4694-B3B2-91F32BC91A5A}"/>
    <cellStyle name="Input 6 5 2 4 2" xfId="42274" xr:uid="{5501DB3C-6819-49DD-96F7-F19435EF5D8E}"/>
    <cellStyle name="Input 6 5 2 4 2 2" xfId="54519" xr:uid="{59C20144-F59D-4AC2-AAFD-184B8CBEE5F2}"/>
    <cellStyle name="Input 6 5 2 4 3" xfId="47712" xr:uid="{87ACAE61-55D8-4CFB-AB23-5015698BF2A6}"/>
    <cellStyle name="Input 6 5 2 5" xfId="29222" xr:uid="{FC616C04-0D22-491C-936E-307C7443ED3D}"/>
    <cellStyle name="Input 6 5 2 5 2" xfId="52948" xr:uid="{F17C45BE-4DA6-47FF-8F4B-3935F65B5E5D}"/>
    <cellStyle name="Input 6 5 2 6" xfId="46101" xr:uid="{2C43D392-03FF-4C16-A951-DF30B4AC3BB2}"/>
    <cellStyle name="Input 6 5 3" xfId="2733" xr:uid="{15E7398C-FB10-4443-AC73-A2D22D631AC0}"/>
    <cellStyle name="Input 6 5 3 2" xfId="42331" xr:uid="{235B9F5F-02CC-447D-9DDB-D18362642848}"/>
    <cellStyle name="Input 6 5 3 2 2" xfId="56782" xr:uid="{26B5DAC0-0848-4801-8550-C1711C7333DF}"/>
    <cellStyle name="Input 6 5 3 2 3" xfId="50000" xr:uid="{5FD3B779-4504-4D96-A93D-B4262179CEA8}"/>
    <cellStyle name="Input 6 5 3 3" xfId="51297" xr:uid="{EDE7CF8E-0812-4DEE-A51A-83E003E6B46F}"/>
    <cellStyle name="Input 6 5 3 3 2" xfId="58079" xr:uid="{6A8A5D3B-C7FA-4A3E-89DB-C6EFF4150E9F}"/>
    <cellStyle name="Input 6 5 3 4" xfId="48117" xr:uid="{F761B5E3-7C59-4B61-B800-021F5AC7E3CA}"/>
    <cellStyle name="Input 6 5 3 4 2" xfId="54909" xr:uid="{F5970CC5-6FB5-4334-B3C0-98C94B8D0C72}"/>
    <cellStyle name="Input 6 5 3 5" xfId="53209" xr:uid="{DA4B4EA6-C029-4B10-A485-71988BA1C2E5}"/>
    <cellStyle name="Input 6 5 3 6" xfId="46503" xr:uid="{40783C0F-8D2E-4B2D-9A09-69BEEFF2D6F2}"/>
    <cellStyle name="Input 6 5 4" xfId="33109" xr:uid="{DCDF7C1E-DCDD-4CD2-BC99-D11CE7550985}"/>
    <cellStyle name="Input 6 5 4 2" xfId="55905" xr:uid="{4F97BCC2-D128-47D1-AC9E-54F798D73E47}"/>
    <cellStyle name="Input 6 5 4 3" xfId="49123" xr:uid="{59E64564-8FE6-4072-8EFB-725F4BC2DBBA}"/>
    <cellStyle name="Input 6 5 5" xfId="44427" xr:uid="{84DD1725-A27B-4821-A769-F2F4C91B6D83}"/>
    <cellStyle name="Input 6 5 5 2" xfId="58107" xr:uid="{AAE99F20-198B-4AB8-B07C-5B8CD6B6FD9E}"/>
    <cellStyle name="Input 6 5 5 3" xfId="51325" xr:uid="{21C5F0C1-E04B-4729-BA73-34819A787173}"/>
    <cellStyle name="Input 6 5 6" xfId="45589" xr:uid="{B444F868-FB83-41A1-9F73-48C151243D86}"/>
    <cellStyle name="Input 6 5 6 2" xfId="54071" xr:uid="{AD55E009-65A8-46A3-9B7E-37F94F0E6C84}"/>
    <cellStyle name="Input 6 5 7" xfId="52685" xr:uid="{42A95B4D-F243-497B-8A17-A346DDFD6EF3}"/>
    <cellStyle name="Input 6 6" xfId="614" xr:uid="{D871F484-0626-4EBD-9735-A4E712D85B52}"/>
    <cellStyle name="Input 6 6 2" xfId="4999" xr:uid="{ED9E362C-2B5E-477D-ABC5-8614CE056524}"/>
    <cellStyle name="Input 6 6 2 2" xfId="7585" xr:uid="{BDD4DD93-12E5-4FDD-9065-A7C1931AFC2D}"/>
    <cellStyle name="Input 6 6 2 2 2" xfId="16574" xr:uid="{B34CA62F-EAF4-447E-A23D-2B12EB1EAFDE}"/>
    <cellStyle name="Input 6 6 2 2 2 2" xfId="41043" xr:uid="{7388A37C-1AAE-487F-B850-AF1CF5389ADB}"/>
    <cellStyle name="Input 6 6 2 2 2 3" xfId="56442" xr:uid="{54882D03-D617-43E5-9AF9-E16063D684FF}"/>
    <cellStyle name="Input 6 6 2 2 3" xfId="35330" xr:uid="{09B6E5E6-30DC-4EB7-8583-05A58603ADFE}"/>
    <cellStyle name="Input 6 6 2 2 4" xfId="49660" xr:uid="{8FA69F47-BB6D-43DF-8DA9-834A43AB1997}"/>
    <cellStyle name="Input 6 6 2 3" xfId="10222" xr:uid="{925BE814-0822-41B4-A60F-41F349E4E5C1}"/>
    <cellStyle name="Input 6 6 2 3 2" xfId="19211" xr:uid="{F70CC6A0-AD00-4A39-AF03-1ABF8899D003}"/>
    <cellStyle name="Input 6 6 2 3 2 2" xfId="39895" xr:uid="{4F0A0433-7A72-4889-81B4-15BB9580B862}"/>
    <cellStyle name="Input 6 6 2 3 2 3" xfId="57639" xr:uid="{140370EA-FEDA-45E5-9331-9FA0168CC825}"/>
    <cellStyle name="Input 6 6 2 3 3" xfId="44068" xr:uid="{0810C0DA-4C53-44E4-8D34-3D7C07C2E4CB}"/>
    <cellStyle name="Input 6 6 2 3 4" xfId="50857" xr:uid="{31DC46D7-A3EC-4EC8-8372-6D754B0BDF3D}"/>
    <cellStyle name="Input 6 6 2 4" xfId="13988" xr:uid="{259EA380-698C-42EA-B38C-704E26E90DAA}"/>
    <cellStyle name="Input 6 6 2 4 2" xfId="34135" xr:uid="{4BC00361-EA94-47F8-AE8E-BD9EAFA51F09}"/>
    <cellStyle name="Input 6 6 2 4 2 2" xfId="54581" xr:uid="{5FA3736D-C9D9-4F24-B55A-9BD52DFFEF1D}"/>
    <cellStyle name="Input 6 6 2 4 3" xfId="47777" xr:uid="{BC786CD9-FCAC-4EB4-A02D-2022235A38C7}"/>
    <cellStyle name="Input 6 6 2 5" xfId="35944" xr:uid="{DD951B77-214D-4C6F-8B08-7149905DF0DD}"/>
    <cellStyle name="Input 6 6 2 5 2" xfId="52984" xr:uid="{55193A17-FA9B-4A9E-97C4-FA97B99297A2}"/>
    <cellStyle name="Input 6 6 2 6" xfId="46163" xr:uid="{B9A97F0B-3C09-481E-B5DC-6307C4FCCBFB}"/>
    <cellStyle name="Input 6 6 3" xfId="3051" xr:uid="{DE457C67-DA12-4503-B356-2CF0F8B1FAD6}"/>
    <cellStyle name="Input 6 6 3 2" xfId="31226" xr:uid="{690338E8-223B-447E-A18F-5BE96F7D364D}"/>
    <cellStyle name="Input 6 6 3 2 2" xfId="56844" xr:uid="{F695FF8B-2E6D-474D-8FA7-C60BA28595B7}"/>
    <cellStyle name="Input 6 6 3 2 3" xfId="50062" xr:uid="{22EA08DF-1297-4311-BBAB-E5E0D9AC2473}"/>
    <cellStyle name="Input 6 6 3 3" xfId="51078" xr:uid="{B5E665F9-E392-47B4-B2A8-B06D207F331B}"/>
    <cellStyle name="Input 6 6 3 3 2" xfId="57860" xr:uid="{4C9A674D-1D2E-4CB8-AD85-EA61C7214EC6}"/>
    <cellStyle name="Input 6 6 3 4" xfId="48179" xr:uid="{964CAE81-0B44-4C60-B68A-D3F9CE1237CF}"/>
    <cellStyle name="Input 6 6 3 4 2" xfId="54971" xr:uid="{4ACC6693-6B93-4FAC-AA5C-557E3456F8E2}"/>
    <cellStyle name="Input 6 6 3 5" xfId="53271" xr:uid="{7405E17E-7869-4EF4-858F-8DE81814EC54}"/>
    <cellStyle name="Input 6 6 3 6" xfId="46565" xr:uid="{9D78F104-0543-4C96-9B23-E25131F090A5}"/>
    <cellStyle name="Input 6 6 4" xfId="25888" xr:uid="{440AEAAD-9542-48E5-9F26-A409F0968244}"/>
    <cellStyle name="Input 6 6 4 2" xfId="55970" xr:uid="{7CFC76F6-E772-429C-B0F3-EFCA9592FBBB}"/>
    <cellStyle name="Input 6 6 4 3" xfId="49188" xr:uid="{100E4BE1-5BD8-42D8-BEFF-BB388AF49D70}"/>
    <cellStyle name="Input 6 6 5" xfId="44450" xr:uid="{D3660F4D-0424-45D7-B592-46D5AD24112D}"/>
    <cellStyle name="Input 6 6 5 2" xfId="55667" xr:uid="{3CAAA241-089C-4A50-96EA-064A8A0668AF}"/>
    <cellStyle name="Input 6 6 5 3" xfId="48886" xr:uid="{FA08211E-B97F-445C-AA1D-953E4CCEDCE8}"/>
    <cellStyle name="Input 6 6 6" xfId="45654" xr:uid="{BCBD68E3-0582-473F-BC50-24E571A91327}"/>
    <cellStyle name="Input 6 6 6 2" xfId="54133" xr:uid="{F44F4B6B-7043-49BD-8BF8-AAC0450DC70C}"/>
    <cellStyle name="Input 6 6 7" xfId="52721" xr:uid="{6906B461-6A4C-4B5B-824D-5A6EA51969B2}"/>
    <cellStyle name="Input 6 7" xfId="959" xr:uid="{D071E0CF-71C3-4BAA-A2C6-94EBFA85F899}"/>
    <cellStyle name="Input 6 7 2" xfId="5320" xr:uid="{FBAF4210-FA4B-4446-A9A0-FFB8CFC4C04A}"/>
    <cellStyle name="Input 6 7 2 2" xfId="7906" xr:uid="{1F96E86C-0388-44F8-9EF7-A7A8D23371BE}"/>
    <cellStyle name="Input 6 7 2 2 2" xfId="16895" xr:uid="{CAA8004D-20C9-478A-A48A-FD02BEC0CF6E}"/>
    <cellStyle name="Input 6 7 2 2 2 2" xfId="39955" xr:uid="{D23AE255-1785-4834-BDC9-A4C6EED6E367}"/>
    <cellStyle name="Input 6 7 2 2 2 3" xfId="56478" xr:uid="{1801F6E9-A475-48C0-A49A-53E8A04BBE67}"/>
    <cellStyle name="Input 6 7 2 2 3" xfId="39663" xr:uid="{0960C693-2AC9-4202-A1BF-962840ADAD2E}"/>
    <cellStyle name="Input 6 7 2 2 4" xfId="49696" xr:uid="{E925E26B-E62C-4B3D-BD1E-CF9C5620935A}"/>
    <cellStyle name="Input 6 7 2 3" xfId="10543" xr:uid="{43E3023F-1D57-4C64-BA85-8CC41CAEC6BC}"/>
    <cellStyle name="Input 6 7 2 3 2" xfId="19532" xr:uid="{4D92C29D-8C74-4115-AD0C-E0B347F20D0B}"/>
    <cellStyle name="Input 6 7 2 3 2 2" xfId="25112" xr:uid="{23A5B175-A7DF-4F1B-86F6-6C21DB7E0611}"/>
    <cellStyle name="Input 6 7 2 3 2 3" xfId="58024" xr:uid="{D4179947-D511-476C-A105-400144FE9788}"/>
    <cellStyle name="Input 6 7 2 3 3" xfId="31090" xr:uid="{6EC96138-164D-4F31-9656-3599947BF666}"/>
    <cellStyle name="Input 6 7 2 3 4" xfId="51242" xr:uid="{6795AE55-736D-4056-97A5-2EF35581B624}"/>
    <cellStyle name="Input 6 7 2 4" xfId="14309" xr:uid="{DF014B2F-DF71-426B-A5DF-BBF5D7E4627D}"/>
    <cellStyle name="Input 6 7 2 4 2" xfId="36268" xr:uid="{02ACB802-FD82-4AB4-8567-DFF1FDD67774}"/>
    <cellStyle name="Input 6 7 2 4 2 2" xfId="54617" xr:uid="{696D640A-3D08-4627-B922-205A3AB4B2A3}"/>
    <cellStyle name="Input 6 7 2 4 3" xfId="47813" xr:uid="{328D100B-91B7-4771-A01F-9103AE84476D}"/>
    <cellStyle name="Input 6 7 2 5" xfId="28766" xr:uid="{1FF3B0C3-A2D9-43B6-A6A1-EE78113A4108}"/>
    <cellStyle name="Input 6 7 2 5 2" xfId="53005" xr:uid="{1C99D17C-00B1-45B2-940A-72EC8A085826}"/>
    <cellStyle name="Input 6 7 2 6" xfId="46199" xr:uid="{F247F142-E82A-44E8-9F56-A15EF7FE74DB}"/>
    <cellStyle name="Input 6 7 3" xfId="3396" xr:uid="{710D6EF3-16FD-4CE8-99C8-ED55CD9D956C}"/>
    <cellStyle name="Input 6 7 3 2" xfId="36857" xr:uid="{4A70B681-3109-4FB8-812B-CEEECAEC6DCB}"/>
    <cellStyle name="Input 6 7 3 2 2" xfId="56880" xr:uid="{35459B50-ADC1-4BCB-91CF-3635720637FB}"/>
    <cellStyle name="Input 6 7 3 2 3" xfId="50098" xr:uid="{B226C743-CF71-4B06-AC04-B35A9C617F67}"/>
    <cellStyle name="Input 6 7 3 3" xfId="51523" xr:uid="{DA8C8B74-C189-44BC-89C8-1EE2B8EAC8BD}"/>
    <cellStyle name="Input 6 7 3 3 2" xfId="58305" xr:uid="{29A92C79-0A36-4537-8200-B987CA3C9CE4}"/>
    <cellStyle name="Input 6 7 3 4" xfId="48215" xr:uid="{F10C0DE5-1184-4F99-ADFE-70391C9D7F76}"/>
    <cellStyle name="Input 6 7 3 4 2" xfId="55007" xr:uid="{DA833227-AF92-4C39-BE0D-4900053109AC}"/>
    <cellStyle name="Input 6 7 3 5" xfId="53307" xr:uid="{F345E048-3E55-49BA-9C51-142D871E39E9}"/>
    <cellStyle name="Input 6 7 3 6" xfId="46601" xr:uid="{A427C90E-6A41-44FC-BF3D-F6631732B6FA}"/>
    <cellStyle name="Input 6 7 4" xfId="35742" xr:uid="{9A2B13C9-D829-4F97-8C62-476987F3B169}"/>
    <cellStyle name="Input 6 7 4 2" xfId="56006" xr:uid="{027F286D-CD40-48DB-A2C7-31063B6760A6}"/>
    <cellStyle name="Input 6 7 4 3" xfId="49224" xr:uid="{91822344-663B-4DE6-A881-1CD494DD64F4}"/>
    <cellStyle name="Input 6 7 5" xfId="44454" xr:uid="{0705843C-3E7D-49A2-8F83-8DE429A682A6}"/>
    <cellStyle name="Input 6 7 5 2" xfId="58303" xr:uid="{4BBE4FA8-A981-4B13-825E-CEFC171513B0}"/>
    <cellStyle name="Input 6 7 5 3" xfId="51521" xr:uid="{594DB411-6E83-4E32-A4FE-99D8A3C8B6BC}"/>
    <cellStyle name="Input 6 7 6" xfId="45690" xr:uid="{429A0960-D571-49C3-947B-95423D8D87C5}"/>
    <cellStyle name="Input 6 7 6 2" xfId="54169" xr:uid="{C3EECCC7-1A92-4A57-AB15-9922C10E359E}"/>
    <cellStyle name="Input 6 7 7" xfId="52742" xr:uid="{D747DF79-5964-4E31-B19B-1ABB2B567164}"/>
    <cellStyle name="Input 6 8" xfId="1303" xr:uid="{22EC2EDE-40C6-4394-9CEE-56A2A2609FFE}"/>
    <cellStyle name="Input 6 8 2" xfId="5648" xr:uid="{EF7A0705-938E-4DBB-894B-88E5B91D511F}"/>
    <cellStyle name="Input 6 8 2 2" xfId="8234" xr:uid="{8AF8E431-6368-4433-AD54-A22D7CAC251A}"/>
    <cellStyle name="Input 6 8 2 2 2" xfId="17223" xr:uid="{3200F5A1-16B7-4762-B63C-B77007BB8E5C}"/>
    <cellStyle name="Input 6 8 2 2 2 2" xfId="26479" xr:uid="{18810B10-1862-40E4-9783-55F64344FB8C}"/>
    <cellStyle name="Input 6 8 2 2 2 3" xfId="56525" xr:uid="{C4356CAC-3EAC-40D8-BB9C-D952F91E9C92}"/>
    <cellStyle name="Input 6 8 2 2 3" xfId="43582" xr:uid="{D4DBCEFB-BF1B-4947-9868-7D7409D90782}"/>
    <cellStyle name="Input 6 8 2 2 4" xfId="49743" xr:uid="{6105C0C0-CF34-49C6-A5E2-863B3685B2B8}"/>
    <cellStyle name="Input 6 8 2 3" xfId="10871" xr:uid="{C264AC78-ED48-4CBA-A9F6-AC71B74FB950}"/>
    <cellStyle name="Input 6 8 2 3 2" xfId="19860" xr:uid="{39650EE3-82E7-4238-81AB-3A1472D9D28C}"/>
    <cellStyle name="Input 6 8 2 3 2 2" xfId="25617" xr:uid="{7BE3AA7E-84F9-4E20-90E8-11916082198E}"/>
    <cellStyle name="Input 6 8 2 3 2 3" xfId="57833" xr:uid="{4DBFABF4-9405-4EF6-ADF1-6BB177129F30}"/>
    <cellStyle name="Input 6 8 2 3 3" xfId="40263" xr:uid="{782BDCB0-3164-40FF-96CC-CA51F705D7A5}"/>
    <cellStyle name="Input 6 8 2 3 4" xfId="51051" xr:uid="{FA1D7F06-B6F6-4E76-BF22-9161F2BCC540}"/>
    <cellStyle name="Input 6 8 2 4" xfId="14637" xr:uid="{F8C0D6AF-3717-473E-A73E-9272AF56D968}"/>
    <cellStyle name="Input 6 8 2 4 2" xfId="36501" xr:uid="{77D9BA18-A412-41AA-BBF9-0BD63B198AA7}"/>
    <cellStyle name="Input 6 8 2 4 2 2" xfId="54661" xr:uid="{1BEBE1C1-AA5E-4111-B2AB-06762D6D31D4}"/>
    <cellStyle name="Input 6 8 2 4 3" xfId="47860" xr:uid="{CF90D0DD-6065-4E20-AAD6-ABEB3FA39B89}"/>
    <cellStyle name="Input 6 8 2 5" xfId="23348" xr:uid="{AFEB1F33-D1D7-480F-95E8-2A2570FBD4D7}"/>
    <cellStyle name="Input 6 8 2 5 2" xfId="53029" xr:uid="{8F4C3413-8811-4141-AD23-E0FF4C2EF1D6}"/>
    <cellStyle name="Input 6 8 2 6" xfId="46246" xr:uid="{559798E2-06E9-459A-A0ED-968DA7A23818}"/>
    <cellStyle name="Input 6 8 3" xfId="3740" xr:uid="{0358E01D-351C-42B1-9EAE-017CB0E04C1D}"/>
    <cellStyle name="Input 6 8 3 2" xfId="37164" xr:uid="{5680ADC1-BADA-4C4B-9933-FE6A60A3935C}"/>
    <cellStyle name="Input 6 8 3 2 2" xfId="56924" xr:uid="{C07B9781-0026-45C7-9D90-882A432F7068}"/>
    <cellStyle name="Input 6 8 3 2 3" xfId="50142" xr:uid="{BA8D9E7B-098D-43ED-8D23-6F91DF49D0BC}"/>
    <cellStyle name="Input 6 8 3 3" xfId="51445" xr:uid="{AA0ACB83-DF0A-4EFD-89DF-22D2306DDABC}"/>
    <cellStyle name="Input 6 8 3 3 2" xfId="58227" xr:uid="{487DCD3A-51FD-4DF3-AE19-47653296256B}"/>
    <cellStyle name="Input 6 8 3 4" xfId="48259" xr:uid="{3AD6C13C-C2B0-4F48-927A-E1B30B1045A1}"/>
    <cellStyle name="Input 6 8 3 4 2" xfId="55051" xr:uid="{04B231D1-6FD4-4DD9-97C2-0CE452996E19}"/>
    <cellStyle name="Input 6 8 3 5" xfId="53351" xr:uid="{DE12E385-C6F4-41DA-86A9-47EE474C5CF2}"/>
    <cellStyle name="Input 6 8 3 6" xfId="46645" xr:uid="{86696810-BBA5-4F3F-AC38-AB8751C3AA8F}"/>
    <cellStyle name="Input 6 8 4" xfId="29060" xr:uid="{4BE73BFB-FFF9-4FE7-9834-5209F397BDCE}"/>
    <cellStyle name="Input 6 8 4 2" xfId="56053" xr:uid="{FF428219-7FA6-4663-B0B5-E492F9644A47}"/>
    <cellStyle name="Input 6 8 4 3" xfId="49271" xr:uid="{A1E3A747-8E33-4244-876F-B32C78711BCD}"/>
    <cellStyle name="Input 6 8 5" xfId="44531" xr:uid="{4137FCD7-5308-47FD-A667-3F57F93D58A0}"/>
    <cellStyle name="Input 6 8 5 2" xfId="57879" xr:uid="{9A348937-FCB2-4BD1-99EB-EAA7878BD558}"/>
    <cellStyle name="Input 6 8 5 3" xfId="51097" xr:uid="{D5948923-C285-4B35-8F3D-4BB4EAF7AD5C}"/>
    <cellStyle name="Input 6 8 6" xfId="45737" xr:uid="{3468A33B-DCC8-4214-AF37-B5864C48AD8E}"/>
    <cellStyle name="Input 6 8 6 2" xfId="54213" xr:uid="{55F6A7D8-131F-4D33-906C-FCF4D8FA925E}"/>
    <cellStyle name="Input 6 8 7" xfId="52766" xr:uid="{6B7F4C85-D571-4593-ACCD-E265CA3A9FC2}"/>
    <cellStyle name="Input 6 9" xfId="1782" xr:uid="{C45A7A06-1513-4915-81B6-27D40C90A540}"/>
    <cellStyle name="Input 6 9 2" xfId="6100" xr:uid="{1EEB6F22-46DF-4941-AD02-19C8469E827F}"/>
    <cellStyle name="Input 6 9 2 2" xfId="8686" xr:uid="{E9EE91C8-6C55-48B6-BE31-887633DD523B}"/>
    <cellStyle name="Input 6 9 2 2 2" xfId="17675" xr:uid="{217A028F-5C78-437E-A02E-FC0009B214E6}"/>
    <cellStyle name="Input 6 9 2 2 2 2" xfId="39927" xr:uid="{DEBDD7FA-2342-4E7D-92F4-437F1325C685}"/>
    <cellStyle name="Input 6 9 2 2 2 3" xfId="56566" xr:uid="{FDDD0E2E-1AA3-4DA9-85AD-7707CD5B9A87}"/>
    <cellStyle name="Input 6 9 2 2 3" xfId="33464" xr:uid="{71A54630-2B31-4644-AD85-24866F570515}"/>
    <cellStyle name="Input 6 9 2 2 4" xfId="49784" xr:uid="{1BB1872E-0D83-40C9-98B2-6851BF1980B9}"/>
    <cellStyle name="Input 6 9 2 3" xfId="11323" xr:uid="{65C3EF49-5829-4730-A4F9-6573BD1038CE}"/>
    <cellStyle name="Input 6 9 2 3 2" xfId="20312" xr:uid="{5216D854-5FA4-49CF-BE40-C9E6F1F622BE}"/>
    <cellStyle name="Input 6 9 2 3 2 2" xfId="38068" xr:uid="{CAFB537A-0BB5-4CE2-A095-09B532A2C68B}"/>
    <cellStyle name="Input 6 9 2 3 2 3" xfId="58966" xr:uid="{47D377D8-6254-4D47-B996-5129A5174A70}"/>
    <cellStyle name="Input 6 9 2 3 3" xfId="34692" xr:uid="{A2212C80-52A0-4544-B3E9-72F872E43A9E}"/>
    <cellStyle name="Input 6 9 2 3 4" xfId="52185" xr:uid="{03195D84-EAB1-4CF0-A56B-238A05DF0D0A}"/>
    <cellStyle name="Input 6 9 2 4" xfId="15089" xr:uid="{A40573DB-E1EA-4FD5-B370-3DD5417540CE}"/>
    <cellStyle name="Input 6 9 2 4 2" xfId="24032" xr:uid="{F26A3648-EE13-4971-B616-77FD9A33EF47}"/>
    <cellStyle name="Input 6 9 2 4 2 2" xfId="54699" xr:uid="{E920FC56-FE0F-4590-B801-C59EDA8FFAF4}"/>
    <cellStyle name="Input 6 9 2 4 3" xfId="47901" xr:uid="{BBE936CA-93BA-42CA-AADD-F9C4FE011B6D}"/>
    <cellStyle name="Input 6 9 2 5" xfId="22292" xr:uid="{D665A4C2-8DF9-4073-A25F-8130B3BCA02E}"/>
    <cellStyle name="Input 6 9 2 5 2" xfId="53052" xr:uid="{4A5E76DF-F9DE-4507-A208-8C0B8C3CDD24}"/>
    <cellStyle name="Input 6 9 2 6" xfId="46287" xr:uid="{72B900E0-0220-413F-BA74-14BF50DB979C}"/>
    <cellStyle name="Input 6 9 3" xfId="4219" xr:uid="{92886974-7AA4-4E89-9FA1-5A1051A1CC9E}"/>
    <cellStyle name="Input 6 9 3 2" xfId="23483" xr:uid="{7FEBF3C9-B5B2-41F4-BDD0-DCBB379CEE03}"/>
    <cellStyle name="Input 6 9 3 2 2" xfId="56962" xr:uid="{95696CFB-474D-4602-AD37-5FF29F63672D}"/>
    <cellStyle name="Input 6 9 3 2 3" xfId="50180" xr:uid="{C3305272-D7FD-43AF-9D71-0FB13BB8D4B5}"/>
    <cellStyle name="Input 6 9 3 3" xfId="51639" xr:uid="{124CC36F-BB1B-4A15-A237-02BAB392C610}"/>
    <cellStyle name="Input 6 9 3 3 2" xfId="58420" xr:uid="{690691CE-6B70-443F-A28C-7329C6DFDCF9}"/>
    <cellStyle name="Input 6 9 3 4" xfId="48297" xr:uid="{4F1AC6EE-EB2D-4375-9E21-DB857AE7A81D}"/>
    <cellStyle name="Input 6 9 3 4 2" xfId="55089" xr:uid="{6CD4540A-EF73-48F6-8646-CCE433218898}"/>
    <cellStyle name="Input 6 9 3 5" xfId="53389" xr:uid="{03FC9F5E-0E1A-4099-99F8-DEB25A4FC4F7}"/>
    <cellStyle name="Input 6 9 3 6" xfId="46683" xr:uid="{A08649E0-6FDE-4974-96D1-A324F9019901}"/>
    <cellStyle name="Input 6 9 4" xfId="36366" xr:uid="{104228EB-1573-42C9-A46A-F8218F4D2314}"/>
    <cellStyle name="Input 6 9 4 2" xfId="56094" xr:uid="{DC71483A-3C6A-4540-83CF-980BEE8708B8}"/>
    <cellStyle name="Input 6 9 4 3" xfId="49312" xr:uid="{6522B68A-879E-4272-B1E9-E55344A4D78F}"/>
    <cellStyle name="Input 6 9 5" xfId="44548" xr:uid="{0885630A-A800-4D19-BD1D-371A7F5B3DAB}"/>
    <cellStyle name="Input 6 9 5 2" xfId="55808" xr:uid="{83571FF7-91CA-4E4E-9D70-D1B36EAB7329}"/>
    <cellStyle name="Input 6 9 5 3" xfId="49025" xr:uid="{FCAA5CF9-01B4-443B-A8F9-AC527D88AB9A}"/>
    <cellStyle name="Input 6 9 6" xfId="45778" xr:uid="{F5987560-E003-481C-8FA1-F1120BE2C101}"/>
    <cellStyle name="Input 6 9 6 2" xfId="54251" xr:uid="{D49D678C-EFF7-4F67-909A-1CC7C3269FE8}"/>
    <cellStyle name="Input 6 9 7" xfId="52789" xr:uid="{98639EB1-EF87-44BD-8DAC-BD279D572CC1}"/>
    <cellStyle name="Input 7" xfId="132" xr:uid="{ADC4846D-C206-47CB-9E23-421B64E25B39}"/>
    <cellStyle name="Input 7 10" xfId="1943" xr:uid="{809CE48C-3D48-4983-92D6-26E482044B04}"/>
    <cellStyle name="Input 7 10 2" xfId="6254" xr:uid="{59524DF7-96B3-4297-B522-1F0DD9D8AB5F}"/>
    <cellStyle name="Input 7 10 2 2" xfId="8840" xr:uid="{7F9FB818-AFCB-4AA7-AB8E-C4878EAAE073}"/>
    <cellStyle name="Input 7 10 2 2 2" xfId="17829" xr:uid="{C6F80775-E3FB-46A3-B7EA-8A0D7A242616}"/>
    <cellStyle name="Input 7 10 2 2 2 2" xfId="28939" xr:uid="{8F381851-EEDD-4307-B665-ECB895FF8A4F}"/>
    <cellStyle name="Input 7 10 2 2 3" xfId="32431" xr:uid="{FB21F67C-1B65-4DD2-B6A8-7A2583849AD9}"/>
    <cellStyle name="Input 7 10 2 3" xfId="11477" xr:uid="{A2C236BC-00C7-4218-B9A3-121B39A3D82B}"/>
    <cellStyle name="Input 7 10 2 3 2" xfId="20466" xr:uid="{9B3C050F-9FD4-459B-9996-9FA295C2DD43}"/>
    <cellStyle name="Input 7 10 2 3 2 2" xfId="34984" xr:uid="{E5B74789-BD76-4CCD-9D09-74845AD41197}"/>
    <cellStyle name="Input 7 10 2 3 3" xfId="30916" xr:uid="{75AC55C3-FE58-440F-8749-B93F9ECF8787}"/>
    <cellStyle name="Input 7 10 2 4" xfId="15243" xr:uid="{6325FF05-0066-4CD3-A404-41D6FEC69DC6}"/>
    <cellStyle name="Input 7 10 2 4 2" xfId="33062" xr:uid="{269D84C8-EEB2-45DB-AE59-D0890E44DEC3}"/>
    <cellStyle name="Input 7 10 2 5" xfId="31549" xr:uid="{B068B55F-55F7-48BC-A306-7FDBD0299131}"/>
    <cellStyle name="Input 7 10 3" xfId="4380" xr:uid="{75B32DAE-8024-493B-BDA3-7E6CC1387BF5}"/>
    <cellStyle name="Input 7 10 3 2" xfId="23566" xr:uid="{A517D791-B854-4E8F-93F6-A11BF1372D48}"/>
    <cellStyle name="Input 7 10 4" xfId="27561" xr:uid="{3F06AFA4-6185-4CFF-B8FF-7B12DDC62B14}"/>
    <cellStyle name="Input 7 11" xfId="2979" xr:uid="{836EC410-FB62-433E-864F-204E7B56022B}"/>
    <cellStyle name="Input 7 11 2" xfId="7129" xr:uid="{6B423C10-99BE-4D9D-9DAE-22F603137C24}"/>
    <cellStyle name="Input 7 11 2 2" xfId="16118" xr:uid="{AD919ED5-29DC-44B6-8F1E-77466241F9C6}"/>
    <cellStyle name="Input 7 11 2 2 2" xfId="33049" xr:uid="{6A3DB274-6017-4C91-A69F-75A06D81D1F3}"/>
    <cellStyle name="Input 7 11 2 3" xfId="37182" xr:uid="{B1664EB1-626D-4B96-BFA3-3061DBDDD6B7}"/>
    <cellStyle name="Input 7 11 3" xfId="9692" xr:uid="{8654AFC6-6715-4014-9C81-91E940C00CB6}"/>
    <cellStyle name="Input 7 11 3 2" xfId="18681" xr:uid="{4D5E5AA3-6D42-4313-9442-3DAF2F4268FF}"/>
    <cellStyle name="Input 7 11 3 2 2" xfId="23585" xr:uid="{280189A6-54C3-47BB-9741-3DC1E47FB0A8}"/>
    <cellStyle name="Input 7 11 3 3" xfId="44046" xr:uid="{092E6F47-BE5F-402B-8E3E-F904536CE4A3}"/>
    <cellStyle name="Input 7 11 4" xfId="13532" xr:uid="{F80AD2BC-F3A6-496D-BAA6-9D728E2FCC67}"/>
    <cellStyle name="Input 7 11 4 2" xfId="23724" xr:uid="{B3EEECD4-6FA1-439F-BEDF-4568A22F8622}"/>
    <cellStyle name="Input 7 11 5" xfId="35313" xr:uid="{DF36401E-B6D8-4549-B622-6DAF1791DBAF}"/>
    <cellStyle name="Input 7 12" xfId="6588" xr:uid="{12E74F14-8DE4-4693-A409-00C88EE3BF49}"/>
    <cellStyle name="Input 7 12 2" xfId="11797" xr:uid="{E86D23F2-3F9F-40EB-A048-19AA97AC3554}"/>
    <cellStyle name="Input 7 12 2 2" xfId="20786" xr:uid="{5A5A4DB4-D0B5-4F7F-BE6E-9294673EF070}"/>
    <cellStyle name="Input 7 12 2 2 2" xfId="43317" xr:uid="{044EBC2E-6AC8-40B8-9440-DB09A7D3AD1C}"/>
    <cellStyle name="Input 7 12 2 3" xfId="43783" xr:uid="{0C3F783E-CD30-4827-B8AB-5C972DA928CA}"/>
    <cellStyle name="Input 7 12 3" xfId="15577" xr:uid="{1EE8530F-104A-40B6-9E58-7CE725A41910}"/>
    <cellStyle name="Input 7 12 3 2" xfId="27839" xr:uid="{91A78BC6-1473-4ABC-8825-536685C31815}"/>
    <cellStyle name="Input 7 12 4" xfId="34905" xr:uid="{931827E5-D7BB-4EA4-9422-255E931086A4}"/>
    <cellStyle name="Input 7 13" xfId="9160" xr:uid="{6F90A18A-4B1B-45A3-AB15-3DE60505940A}"/>
    <cellStyle name="Input 7 13 2" xfId="18149" xr:uid="{D709E72A-5AC5-4413-A69F-6D01EA1C297B}"/>
    <cellStyle name="Input 7 13 2 2" xfId="37359" xr:uid="{C289BCAE-E22A-4007-BCF6-56A692C88A37}"/>
    <cellStyle name="Input 7 13 3" xfId="32451" xr:uid="{22C53549-37F7-4400-AF8C-3F94FB4828F4}"/>
    <cellStyle name="Input 7 14" xfId="12633" xr:uid="{23300573-6D2E-44C4-8B86-862A304B297A}"/>
    <cellStyle name="Input 7 14 2" xfId="21622" xr:uid="{F5D1DF44-B0F5-4960-965E-94C46188B038}"/>
    <cellStyle name="Input 7 14 2 2" xfId="33554" xr:uid="{17ACF18E-4038-44F4-BE75-40C6303762D4}"/>
    <cellStyle name="Input 7 14 3" xfId="39302" xr:uid="{8EC2AF7A-6AB6-4022-A8AD-B59CE977BA07}"/>
    <cellStyle name="Input 7 15" xfId="2292" xr:uid="{75C7AC6B-4EBE-41A4-A786-F2AEF5940F95}"/>
    <cellStyle name="Input 7 15 2" xfId="37206" xr:uid="{A93FD7E7-5973-4924-8412-5FDC9466D2F9}"/>
    <cellStyle name="Input 7 16" xfId="13201" xr:uid="{29AFABB3-97EF-4242-A800-8B0465214851}"/>
    <cellStyle name="Input 7 16 2" xfId="29318" xr:uid="{C4695597-84F9-4824-AE3C-19A6A24DB6EE}"/>
    <cellStyle name="Input 7 17" xfId="41220" xr:uid="{262510AD-86C1-4A26-ADB1-8FADA32E62D1}"/>
    <cellStyle name="Input 7 18" xfId="44233" xr:uid="{07FCD108-A68B-47B3-BBCF-652DB41D782A}"/>
    <cellStyle name="Input 7 19" xfId="45504" xr:uid="{B9974310-F4FD-4B8F-A42D-2605E7C08EB5}"/>
    <cellStyle name="Input 7 2" xfId="347" xr:uid="{3F0DF308-A46C-441B-8158-BF20057BB571}"/>
    <cellStyle name="Input 7 2 10" xfId="6649" xr:uid="{B5E1514B-75E4-40B3-8CAB-9473FE0FCECB}"/>
    <cellStyle name="Input 7 2 10 2" xfId="11855" xr:uid="{261B5C81-83B5-4764-A4A9-FDD9DAD6FA27}"/>
    <cellStyle name="Input 7 2 10 2 2" xfId="20844" xr:uid="{A07D8252-BA0C-4944-BA86-708AE816C944}"/>
    <cellStyle name="Input 7 2 10 2 2 2" xfId="39074" xr:uid="{CC9C7952-B178-42F1-B6E4-DCCC2AD72873}"/>
    <cellStyle name="Input 7 2 10 2 3" xfId="31128" xr:uid="{1BD236BC-31F5-4367-876B-2E49FC230451}"/>
    <cellStyle name="Input 7 2 10 3" xfId="15638" xr:uid="{213BE847-F96B-464B-9AC2-D5B77D8F1311}"/>
    <cellStyle name="Input 7 2 10 3 2" xfId="35417" xr:uid="{3408745C-0108-4DBF-A633-F1764250E01D}"/>
    <cellStyle name="Input 7 2 10 4" xfId="32697" xr:uid="{3C5E53B8-957E-4B6C-8407-C6CC169BDFF9}"/>
    <cellStyle name="Input 7 2 11" xfId="9218" xr:uid="{3F3CB8EF-2C92-4557-B4D7-E719864C959A}"/>
    <cellStyle name="Input 7 2 11 2" xfId="18207" xr:uid="{1BE736EB-7188-4F8F-93A1-8BFB135C40A5}"/>
    <cellStyle name="Input 7 2 11 2 2" xfId="27800" xr:uid="{A0A737E9-9700-451C-A770-EEC8818A5748}"/>
    <cellStyle name="Input 7 2 11 3" xfId="42288" xr:uid="{EC9B1111-F327-4458-85C1-257160B76A1F}"/>
    <cellStyle name="Input 7 2 12" xfId="9760" xr:uid="{627B7C65-41D5-402E-8EC1-5D5F43CC18DE}"/>
    <cellStyle name="Input 7 2 12 2" xfId="18749" xr:uid="{C1AE4CE8-1370-4E55-B0B2-EBFCB1ABAD12}"/>
    <cellStyle name="Input 7 2 12 2 2" xfId="31031" xr:uid="{AF90E86E-07D3-4AA6-B3EB-4EA6D404966B}"/>
    <cellStyle name="Input 7 2 12 3" xfId="23982" xr:uid="{B73C9CCF-B0DA-4BC1-A2C4-E0A1B9C1E4C6}"/>
    <cellStyle name="Input 7 2 13" xfId="2353" xr:uid="{16727C77-EC59-4713-BB8A-674BE83296D6}"/>
    <cellStyle name="Input 7 2 13 2" xfId="29694" xr:uid="{6BE787EA-386E-47D6-A2F2-F30E0CC4358C}"/>
    <cellStyle name="Input 7 2 14" xfId="13262" xr:uid="{660892F9-3B9F-45A5-A26D-7241C6463E65}"/>
    <cellStyle name="Input 7 2 14 2" xfId="25424" xr:uid="{250A3577-F964-4802-BF14-E732359C857B}"/>
    <cellStyle name="Input 7 2 15" xfId="39527" xr:uid="{81F643F9-AEA9-4276-BCF1-C22E834A4426}"/>
    <cellStyle name="Input 7 2 16" xfId="46019" xr:uid="{8E09C3B8-DB52-4AB0-A8AF-8F0601B193F4}"/>
    <cellStyle name="Input 7 2 2" xfId="479" xr:uid="{447D15D6-0FAE-436A-A836-F9F683770329}"/>
    <cellStyle name="Input 7 2 2 10" xfId="9343" xr:uid="{D49D1232-AA10-451A-A749-C79577343ED2}"/>
    <cellStyle name="Input 7 2 2 10 2" xfId="18332" xr:uid="{60887252-B60C-431E-8EEA-CE1D4E4B6B62}"/>
    <cellStyle name="Input 7 2 2 10 2 2" xfId="42632" xr:uid="{F9A38301-1C16-45C8-B830-CA474F721200}"/>
    <cellStyle name="Input 7 2 2 10 3" xfId="22834" xr:uid="{7AC2F497-EF37-41EA-9B84-0599849061B2}"/>
    <cellStyle name="Input 7 2 2 11" xfId="12442" xr:uid="{1158218B-D628-46E7-9E5D-D38597BA8BEE}"/>
    <cellStyle name="Input 7 2 2 11 2" xfId="21431" xr:uid="{2B526A4B-795D-41C6-82CE-EA320E5892C7}"/>
    <cellStyle name="Input 7 2 2 11 2 2" xfId="27669" xr:uid="{F6B68DBD-C09D-4587-91FF-37EC21AB2E2D}"/>
    <cellStyle name="Input 7 2 2 11 3" xfId="40660" xr:uid="{F7B9E596-4D69-4B1C-99E3-670188EDE620}"/>
    <cellStyle name="Input 7 2 2 12" xfId="2485" xr:uid="{C59A9AC1-B25E-4570-B094-AAC10C0E454F}"/>
    <cellStyle name="Input 7 2 2 12 2" xfId="43973" xr:uid="{7D8B0994-4329-4292-B6F3-7DE2FF6223EB}"/>
    <cellStyle name="Input 7 2 2 13" xfId="13394" xr:uid="{7915086C-D1DB-42A7-9DCE-DFE73DD973C5}"/>
    <cellStyle name="Input 7 2 2 13 2" xfId="29404" xr:uid="{09924DD7-DCB2-4215-A404-FDF8D6DC6B4E}"/>
    <cellStyle name="Input 7 2 2 14" xfId="23691" xr:uid="{86D10794-64AD-4B09-B349-C4D7E5D72777}"/>
    <cellStyle name="Input 7 2 2 15" xfId="49510" xr:uid="{1855EA5B-702B-4116-B06E-4140B9A41F36}"/>
    <cellStyle name="Input 7 2 2 2" xfId="828" xr:uid="{74E5021E-0F1C-4814-BEA8-387A54011109}"/>
    <cellStyle name="Input 7 2 2 2 2" xfId="5197" xr:uid="{56492FBA-2982-4CED-BF1B-DE4D06FB6A43}"/>
    <cellStyle name="Input 7 2 2 2 2 2" xfId="7783" xr:uid="{33F9C2E0-349E-4408-9668-C8BF4D17B190}"/>
    <cellStyle name="Input 7 2 2 2 2 2 2" xfId="16772" xr:uid="{3E08FFD1-6CD8-4A29-993B-4BAD2DA58F90}"/>
    <cellStyle name="Input 7 2 2 2 2 2 2 2" xfId="31276" xr:uid="{15479AAE-75E1-4A3F-87F8-48D6DA99B359}"/>
    <cellStyle name="Input 7 2 2 2 2 2 3" xfId="33221" xr:uid="{DC87F592-B8F3-40D0-AE1B-272AFFBA3C7F}"/>
    <cellStyle name="Input 7 2 2 2 2 3" xfId="10420" xr:uid="{FFE33ED8-9C0A-4EA7-ACBA-076D4F62F3CA}"/>
    <cellStyle name="Input 7 2 2 2 2 3 2" xfId="19409" xr:uid="{18545364-3F1A-4FB3-84A1-46AE7536C3F1}"/>
    <cellStyle name="Input 7 2 2 2 2 3 2 2" xfId="28989" xr:uid="{DE78B303-D5EF-4D97-8C7B-1ACA0B94157A}"/>
    <cellStyle name="Input 7 2 2 2 2 3 3" xfId="44043" xr:uid="{F79144C0-7E5C-47AC-AD33-A33F11F03671}"/>
    <cellStyle name="Input 7 2 2 2 2 4" xfId="14186" xr:uid="{906A424E-A2B3-4517-B4A8-B265901C6144}"/>
    <cellStyle name="Input 7 2 2 2 2 4 2" xfId="28375" xr:uid="{09086289-EF7E-4CB5-AC00-8E8CA531D91C}"/>
    <cellStyle name="Input 7 2 2 2 2 5" xfId="40361" xr:uid="{47A47400-16A5-4736-A080-76065678ACA6}"/>
    <cellStyle name="Input 7 2 2 2 3" xfId="3265" xr:uid="{B5A29611-21F0-4CB3-8CA5-192F7CC8BE15}"/>
    <cellStyle name="Input 7 2 2 2 3 2" xfId="25732" xr:uid="{9C9FFC02-EFAF-4A14-90CD-AD1A14B20934}"/>
    <cellStyle name="Input 7 2 2 2 4" xfId="32317" xr:uid="{959BC5D8-B157-43DC-97C7-5D676289D6BD}"/>
    <cellStyle name="Input 7 2 2 2 5" xfId="56292" xr:uid="{F4061CE5-7A13-443E-B5F4-953BF84B6F48}"/>
    <cellStyle name="Input 7 2 2 3" xfId="1173" xr:uid="{DF4DA5FA-E308-42BD-A041-C5CA925F3B6A}"/>
    <cellStyle name="Input 7 2 2 3 2" xfId="5518" xr:uid="{4B8D5177-2741-4864-9C3E-683BA1A1C298}"/>
    <cellStyle name="Input 7 2 2 3 2 2" xfId="8104" xr:uid="{88084F55-BEFA-4192-999F-1F7F21159285}"/>
    <cellStyle name="Input 7 2 2 3 2 2 2" xfId="17093" xr:uid="{4E58653E-FE0D-4A4E-B3E5-9E355CAE8BE5}"/>
    <cellStyle name="Input 7 2 2 3 2 2 2 2" xfId="36991" xr:uid="{A5E9A4CC-730B-47BE-8EEF-80B1A440E89D}"/>
    <cellStyle name="Input 7 2 2 3 2 2 3" xfId="29900" xr:uid="{5C76D067-E152-40B4-BF33-9D73A51F91C7}"/>
    <cellStyle name="Input 7 2 2 3 2 3" xfId="10741" xr:uid="{7098A806-2D3A-4420-81F3-6B354C93EAFF}"/>
    <cellStyle name="Input 7 2 2 3 2 3 2" xfId="19730" xr:uid="{7E5838DC-1E71-4032-BAA6-11CE47CA0181}"/>
    <cellStyle name="Input 7 2 2 3 2 3 2 2" xfId="38153" xr:uid="{3CDB2EFB-1359-4543-9E15-CF916D2508D3}"/>
    <cellStyle name="Input 7 2 2 3 2 3 3" xfId="35007" xr:uid="{10775943-5FD0-4E13-ACA5-836646D3C914}"/>
    <cellStyle name="Input 7 2 2 3 2 4" xfId="14507" xr:uid="{AAED21F6-D46D-402F-BB79-395BDDED0E1A}"/>
    <cellStyle name="Input 7 2 2 3 2 4 2" xfId="27627" xr:uid="{EB2B3F53-64E3-4165-B89E-42F088DFA3AD}"/>
    <cellStyle name="Input 7 2 2 3 2 5" xfId="30016" xr:uid="{286F43BF-12DB-4560-9AA4-060EAE4A2DE5}"/>
    <cellStyle name="Input 7 2 2 3 3" xfId="3610" xr:uid="{6FC44081-B468-4D17-A575-5A989015F6EC}"/>
    <cellStyle name="Input 7 2 2 3 3 2" xfId="29299" xr:uid="{9A1D6AD4-18A2-4460-849A-E6CAA4DE91B8}"/>
    <cellStyle name="Input 7 2 2 3 4" xfId="38741" xr:uid="{1A386E87-4D73-42E9-9588-6913E607E0B1}"/>
    <cellStyle name="Input 7 2 2 4" xfId="1517" xr:uid="{B0C38AE9-46DE-401B-B869-16D5A3756223}"/>
    <cellStyle name="Input 7 2 2 4 2" xfId="5862" xr:uid="{C49147A4-AF4E-489B-9724-0FB6E2AE6FC3}"/>
    <cellStyle name="Input 7 2 2 4 2 2" xfId="8448" xr:uid="{AAFC2F09-8592-4ADB-AE93-A20BFC981986}"/>
    <cellStyle name="Input 7 2 2 4 2 2 2" xfId="17437" xr:uid="{525A1CBC-E6B9-45FD-8823-660750607588}"/>
    <cellStyle name="Input 7 2 2 4 2 2 2 2" xfId="28607" xr:uid="{9D997B9E-62C4-4A1B-8EE1-4F98F4D152DB}"/>
    <cellStyle name="Input 7 2 2 4 2 2 3" xfId="36984" xr:uid="{6CD5A9F4-7B27-4AC0-B5E8-09214913372D}"/>
    <cellStyle name="Input 7 2 2 4 2 3" xfId="11085" xr:uid="{42181CEE-9A5B-464D-85A7-ACDAF8A77424}"/>
    <cellStyle name="Input 7 2 2 4 2 3 2" xfId="20074" xr:uid="{95EA9638-EF58-42B1-8B2D-860C168BC9C7}"/>
    <cellStyle name="Input 7 2 2 4 2 3 2 2" xfId="25050" xr:uid="{55777B17-7CCA-4B43-BCE2-74B6793D2272}"/>
    <cellStyle name="Input 7 2 2 4 2 3 3" xfId="34866" xr:uid="{7961918E-9DE1-43DC-B6FA-C8BEE5550189}"/>
    <cellStyle name="Input 7 2 2 4 2 4" xfId="14851" xr:uid="{1068321C-A2DC-48DA-B4B9-2F1D5F02223B}"/>
    <cellStyle name="Input 7 2 2 4 2 4 2" xfId="40721" xr:uid="{D9945D22-6BFA-4892-AE11-0182FA45E9B7}"/>
    <cellStyle name="Input 7 2 2 4 2 5" xfId="37342" xr:uid="{E3E8A43D-62FA-4982-B411-CB546C18A43B}"/>
    <cellStyle name="Input 7 2 2 4 3" xfId="3954" xr:uid="{9ACFF8F0-81C7-4CE5-91A2-02CDC5903735}"/>
    <cellStyle name="Input 7 2 2 4 3 2" xfId="38730" xr:uid="{8B2061AB-BC94-4FD5-B6C2-8F95D9D6F116}"/>
    <cellStyle name="Input 7 2 2 4 4" xfId="24139" xr:uid="{3F79888B-4457-48A5-93B3-98090B1755E7}"/>
    <cellStyle name="Input 7 2 2 5" xfId="1908" xr:uid="{41FC6A5C-E292-48F9-A989-CC1B96CFF084}"/>
    <cellStyle name="Input 7 2 2 5 2" xfId="6224" xr:uid="{D3D7A5D0-C763-482B-9822-548436857F8F}"/>
    <cellStyle name="Input 7 2 2 5 2 2" xfId="8810" xr:uid="{A1875DA8-F58F-4AA8-B17C-E2727FF1DBCA}"/>
    <cellStyle name="Input 7 2 2 5 2 2 2" xfId="17799" xr:uid="{3B9AEAF9-9EB1-4C46-B686-543C6CD94933}"/>
    <cellStyle name="Input 7 2 2 5 2 2 2 2" xfId="24354" xr:uid="{870FA6CB-5CDB-4AB9-ACE2-28FCDEE7DA65}"/>
    <cellStyle name="Input 7 2 2 5 2 2 3" xfId="39065" xr:uid="{5776FCB5-CCF9-4372-BFCD-9F8804660869}"/>
    <cellStyle name="Input 7 2 2 5 2 3" xfId="11447" xr:uid="{105134B7-B60D-45C1-B796-252B354D3B62}"/>
    <cellStyle name="Input 7 2 2 5 2 3 2" xfId="20436" xr:uid="{8F3CBBCC-FAFB-451D-8042-F4AFBC3A6FF7}"/>
    <cellStyle name="Input 7 2 2 5 2 3 2 2" xfId="27801" xr:uid="{0C826A9C-4CD2-42A7-9378-80D37A5CBF49}"/>
    <cellStyle name="Input 7 2 2 5 2 3 3" xfId="34687" xr:uid="{E19DC247-45BF-4D35-86CB-FE3A4746DF6E}"/>
    <cellStyle name="Input 7 2 2 5 2 4" xfId="15213" xr:uid="{2C4D62FE-6F18-4DB2-83D4-76B5D080D79A}"/>
    <cellStyle name="Input 7 2 2 5 2 4 2" xfId="29631" xr:uid="{35D2DE22-049F-4072-8065-56888EEF03D6}"/>
    <cellStyle name="Input 7 2 2 5 2 5" xfId="23599" xr:uid="{CF997876-9A3A-40C7-A1B4-245F25D4E632}"/>
    <cellStyle name="Input 7 2 2 5 3" xfId="4345" xr:uid="{50F25FC9-EE52-4FB7-9741-E685922FD6E3}"/>
    <cellStyle name="Input 7 2 2 5 3 2" xfId="41830" xr:uid="{DD2E6E43-874F-4B73-8224-FD23728DEA3E}"/>
    <cellStyle name="Input 7 2 2 5 4" xfId="22866" xr:uid="{2B8D867E-0219-48DD-BE1C-FB6168F3E7A1}"/>
    <cellStyle name="Input 7 2 2 6" xfId="2136" xr:uid="{74AB26D3-4738-4C86-AB60-23CE63A18879}"/>
    <cellStyle name="Input 7 2 2 6 2" xfId="6437" xr:uid="{8E35BAFE-939A-489D-8E99-6504CCFDA76A}"/>
    <cellStyle name="Input 7 2 2 6 2 2" xfId="9023" xr:uid="{8319136B-208D-4899-87D2-462A5F6BC3E7}"/>
    <cellStyle name="Input 7 2 2 6 2 2 2" xfId="18012" xr:uid="{2A64D43F-59F9-46D9-BF37-5556E1A91AD9}"/>
    <cellStyle name="Input 7 2 2 6 2 2 2 2" xfId="34189" xr:uid="{3F83719C-8ACA-4651-9581-CE014E33FE76}"/>
    <cellStyle name="Input 7 2 2 6 2 2 3" xfId="33613" xr:uid="{4DFBAF73-7300-404E-B701-43D85C1B8745}"/>
    <cellStyle name="Input 7 2 2 6 2 3" xfId="11660" xr:uid="{6A7D1AAF-A976-45DB-BA5B-646011B4A76E}"/>
    <cellStyle name="Input 7 2 2 6 2 3 2" xfId="20649" xr:uid="{85A69339-95A3-4BB4-B37C-A18DFBC51150}"/>
    <cellStyle name="Input 7 2 2 6 2 3 2 2" xfId="37189" xr:uid="{72E974B3-F7B9-4798-A131-31383D20AF07}"/>
    <cellStyle name="Input 7 2 2 6 2 3 3" xfId="23976" xr:uid="{90F4F040-9115-4FA6-8932-9084146476F0}"/>
    <cellStyle name="Input 7 2 2 6 2 4" xfId="15426" xr:uid="{ECE97EC1-F60C-44BC-A095-B1B8DC743CF5}"/>
    <cellStyle name="Input 7 2 2 6 2 4 2" xfId="39100" xr:uid="{B914838F-1DAD-4703-98B3-1792258A3B45}"/>
    <cellStyle name="Input 7 2 2 6 2 5" xfId="44001" xr:uid="{51010290-8AF3-40F3-AF32-28F53FB3279E}"/>
    <cellStyle name="Input 7 2 2 6 3" xfId="4573" xr:uid="{1F41F81D-12BB-479D-87EC-AF168E3F7BA8}"/>
    <cellStyle name="Input 7 2 2 6 3 2" xfId="34115" xr:uid="{0EB0C63B-ADE9-439A-8D21-9CF46521C096}"/>
    <cellStyle name="Input 7 2 2 6 4" xfId="40277" xr:uid="{09281723-CD5C-4290-A80E-9B03CAA8C8B7}"/>
    <cellStyle name="Input 7 2 2 7" xfId="2946" xr:uid="{606948C4-E5F9-4453-B10E-B88E09CBF196}"/>
    <cellStyle name="Input 7 2 2 7 2" xfId="7096" xr:uid="{87576100-A5D1-4D62-A6C1-BA64EDCD5443}"/>
    <cellStyle name="Input 7 2 2 7 2 2" xfId="12222" xr:uid="{EB6D441F-A2A9-4C72-AAE8-6E7006CD8C08}"/>
    <cellStyle name="Input 7 2 2 7 2 2 2" xfId="21211" xr:uid="{2C4F4823-5C34-4558-A0F2-116E8132881F}"/>
    <cellStyle name="Input 7 2 2 7 2 2 2 2" xfId="23474" xr:uid="{60F8DECA-6919-4B2C-ABA7-9A163943B4B9}"/>
    <cellStyle name="Input 7 2 2 7 2 2 3" xfId="30423" xr:uid="{10C8900F-F803-4F34-8B8D-80E805054733}"/>
    <cellStyle name="Input 7 2 2 7 2 3" xfId="13014" xr:uid="{A5C53502-B632-49EA-80CA-1CAD18D87082}"/>
    <cellStyle name="Input 7 2 2 7 2 3 2" xfId="22003" xr:uid="{A71BFB8B-9E8D-4BA5-9F44-5BC967078B7C}"/>
    <cellStyle name="Input 7 2 2 7 2 3 2 2" xfId="29203" xr:uid="{3A6C6796-1F8F-46E6-AEA6-3C0BFAB622FE}"/>
    <cellStyle name="Input 7 2 2 7 2 3 3" xfId="36078" xr:uid="{7E23D0CC-7A17-4D50-989A-2B2EE3D146E6}"/>
    <cellStyle name="Input 7 2 2 7 2 4" xfId="16085" xr:uid="{ABD02D06-6C92-44A4-9F21-0FA9CDAE9E7E}"/>
    <cellStyle name="Input 7 2 2 7 2 4 2" xfId="31767" xr:uid="{6C8B8768-5A28-4F9F-B2E4-5B11E0AB2324}"/>
    <cellStyle name="Input 7 2 2 7 2 5" xfId="23495" xr:uid="{EA5B9570-2F7C-4BD0-9B1A-4512B7BCA6E5}"/>
    <cellStyle name="Input 7 2 2 7 3" xfId="9659" xr:uid="{519EA005-DD21-47B0-BBC2-7BABEAC1A9DF}"/>
    <cellStyle name="Input 7 2 2 7 3 2" xfId="18648" xr:uid="{3C6AF1DE-9130-4E19-A730-A64F4121FE79}"/>
    <cellStyle name="Input 7 2 2 7 3 2 2" xfId="38002" xr:uid="{59D9732C-43D3-4116-88E7-9E5ECB22FFC0}"/>
    <cellStyle name="Input 7 2 2 7 3 3" xfId="43857" xr:uid="{BCA3EAAA-647D-416F-A9FC-7C99F5761A6A}"/>
    <cellStyle name="Input 7 2 2 7 4" xfId="42025" xr:uid="{ED58E240-F146-46AB-BA4F-709389BB8364}"/>
    <cellStyle name="Input 7 2 2 8" xfId="4873" xr:uid="{469BAC89-5D62-4035-B05A-C5C06E1217E2}"/>
    <cellStyle name="Input 7 2 2 8 2" xfId="7459" xr:uid="{ADE560CB-FC2E-4E86-81D2-84D797CE9D2B}"/>
    <cellStyle name="Input 7 2 2 8 2 2" xfId="16448" xr:uid="{2CC03CEA-B5AC-4735-BFD2-67A080032670}"/>
    <cellStyle name="Input 7 2 2 8 2 2 2" xfId="27551" xr:uid="{30B063A0-D71A-484F-9BA5-631DC1DCDDAE}"/>
    <cellStyle name="Input 7 2 2 8 2 3" xfId="40432" xr:uid="{4ECDCCCB-3D7E-4FA1-986A-4ABB33277137}"/>
    <cellStyle name="Input 7 2 2 8 3" xfId="10096" xr:uid="{9328E6F6-6783-41DC-B58A-6B95629FC6D5}"/>
    <cellStyle name="Input 7 2 2 8 3 2" xfId="19085" xr:uid="{5D772964-035D-4C77-A00A-936DF61356EB}"/>
    <cellStyle name="Input 7 2 2 8 3 2 2" xfId="25446" xr:uid="{8B7AA750-FB74-4415-AAB4-6B85132D779C}"/>
    <cellStyle name="Input 7 2 2 8 3 3" xfId="44039" xr:uid="{9DDF4C7A-9A0D-47F2-93E1-5FC185187C8B}"/>
    <cellStyle name="Input 7 2 2 8 4" xfId="13862" xr:uid="{CC3EC9D7-59BB-4B14-A53D-0801D726F6F8}"/>
    <cellStyle name="Input 7 2 2 8 4 2" xfId="39876" xr:uid="{39B079B0-CD5A-4730-BCCA-824AC383854B}"/>
    <cellStyle name="Input 7 2 2 8 5" xfId="25228" xr:uid="{DFE5FCB7-B5D7-465D-A15B-EDE3B2A0B7A8}"/>
    <cellStyle name="Input 7 2 2 9" xfId="6781" xr:uid="{92FC980E-6998-448A-A4C2-3C7E7AC983F8}"/>
    <cellStyle name="Input 7 2 2 9 2" xfId="11980" xr:uid="{B1CB3687-8B36-4B02-9C35-4E4334F99377}"/>
    <cellStyle name="Input 7 2 2 9 2 2" xfId="20969" xr:uid="{63EB95A2-86E9-44E3-9268-058A489AAA46}"/>
    <cellStyle name="Input 7 2 2 9 2 2 2" xfId="32194" xr:uid="{35CA453F-3AB9-4ED7-922F-383EAA3AE3CC}"/>
    <cellStyle name="Input 7 2 2 9 2 3" xfId="35878" xr:uid="{CCA54E58-BF15-4C74-8689-69A7150983D7}"/>
    <cellStyle name="Input 7 2 2 9 3" xfId="15770" xr:uid="{A4BE4290-3C42-4D61-A8A8-7012D6992C5B}"/>
    <cellStyle name="Input 7 2 2 9 3 2" xfId="39406" xr:uid="{8DDA2ACF-2E4D-45A8-8C4A-779F13446145}"/>
    <cellStyle name="Input 7 2 2 9 4" xfId="26857" xr:uid="{3D29B1E3-9AF1-4AAE-82D0-4EEAE46B4C9B}"/>
    <cellStyle name="Input 7 2 3" xfId="696" xr:uid="{641F495D-FB78-464A-A83F-190626989B80}"/>
    <cellStyle name="Input 7 2 3 2" xfId="5072" xr:uid="{7F18AB46-3E09-43F2-807D-979D595F48B0}"/>
    <cellStyle name="Input 7 2 3 2 2" xfId="7658" xr:uid="{B08F6A42-C5E0-4DC9-A07C-FCD232427D8F}"/>
    <cellStyle name="Input 7 2 3 2 2 2" xfId="16647" xr:uid="{49502DCA-C604-423E-B371-1B5F32839394}"/>
    <cellStyle name="Input 7 2 3 2 2 2 2" xfId="33481" xr:uid="{D3C83B4F-455B-41D1-9121-24B9A9316547}"/>
    <cellStyle name="Input 7 2 3 2 2 3" xfId="40652" xr:uid="{07428A07-3669-41A5-A978-FC4699F2F0C9}"/>
    <cellStyle name="Input 7 2 3 2 3" xfId="10295" xr:uid="{E7EC04CF-F6C3-4475-B4FB-41F177F56A25}"/>
    <cellStyle name="Input 7 2 3 2 3 2" xfId="19284" xr:uid="{69CB9CDB-571F-4DD1-A32F-2AD4E5D0DCFF}"/>
    <cellStyle name="Input 7 2 3 2 3 2 2" xfId="31524" xr:uid="{E18CD203-84D3-49C7-9C89-E719D3F93F97}"/>
    <cellStyle name="Input 7 2 3 2 3 3" xfId="40106" xr:uid="{CC27F02B-1304-4CB2-B0F6-393352C4FD14}"/>
    <cellStyle name="Input 7 2 3 2 4" xfId="14061" xr:uid="{E65B513B-8F5D-4F07-9DB1-8F36FDD71C57}"/>
    <cellStyle name="Input 7 2 3 2 4 2" xfId="28960" xr:uid="{D1EDA05C-326D-4D4B-9250-1E20EE7BBEC0}"/>
    <cellStyle name="Input 7 2 3 2 5" xfId="43217" xr:uid="{BBA43B16-4CB6-4F3F-974D-D34AAFC2051B}"/>
    <cellStyle name="Input 7 2 3 2 6" xfId="58156" xr:uid="{A63EB0FC-2E88-45EF-AF3A-9D499ABD7A7C}"/>
    <cellStyle name="Input 7 2 3 3" xfId="3133" xr:uid="{55978D2E-9668-4C59-A02C-E52E85D4B041}"/>
    <cellStyle name="Input 7 2 3 3 2" xfId="39511" xr:uid="{B437C88D-213B-42DB-8439-8EF7485E88F8}"/>
    <cellStyle name="Input 7 2 3 4" xfId="39042" xr:uid="{38779F25-0412-43FB-84E4-F7A144BF7D45}"/>
    <cellStyle name="Input 7 2 3 5" xfId="51374" xr:uid="{C97B94E6-2153-4342-AF3B-32AD09F7A8ED}"/>
    <cellStyle name="Input 7 2 4" xfId="1041" xr:uid="{756AFB3A-87D0-4A78-9900-5DBA94B765DE}"/>
    <cellStyle name="Input 7 2 4 2" xfId="5393" xr:uid="{15F5ACE4-1335-4AD2-A539-1C4481F40C3C}"/>
    <cellStyle name="Input 7 2 4 2 2" xfId="7979" xr:uid="{24F035F8-CA8E-46E6-9204-09BCA70D934C}"/>
    <cellStyle name="Input 7 2 4 2 2 2" xfId="16968" xr:uid="{814DDAF7-06BD-4A81-B748-E4156682CD8E}"/>
    <cellStyle name="Input 7 2 4 2 2 2 2" xfId="41024" xr:uid="{9AA10F5D-22F8-4004-AF3E-736EE977E852}"/>
    <cellStyle name="Input 7 2 4 2 2 3" xfId="36126" xr:uid="{1F298F52-F221-4713-8D0C-711CEBCFAD28}"/>
    <cellStyle name="Input 7 2 4 2 3" xfId="10616" xr:uid="{6326961B-D18A-4710-BFD6-2DC4233955E3}"/>
    <cellStyle name="Input 7 2 4 2 3 2" xfId="19605" xr:uid="{A207AAA2-2FEC-4BA4-878B-C6653822728B}"/>
    <cellStyle name="Input 7 2 4 2 3 2 2" xfId="42186" xr:uid="{D4E1A00D-7492-492C-975E-7B48AE4CA466}"/>
    <cellStyle name="Input 7 2 4 2 3 3" xfId="22359" xr:uid="{F3F9BB61-AB04-45CF-9138-D890A542A5C0}"/>
    <cellStyle name="Input 7 2 4 2 4" xfId="14382" xr:uid="{67025C09-ED05-4B60-8D07-48D9B0D836F3}"/>
    <cellStyle name="Input 7 2 4 2 4 2" xfId="28691" xr:uid="{B2BCD253-67A1-4CA2-A62B-1A06AB4391FC}"/>
    <cellStyle name="Input 7 2 4 2 5" xfId="28111" xr:uid="{C8D3CCDA-18B5-4DC4-BD5B-AFEA993908BA}"/>
    <cellStyle name="Input 7 2 4 2 6" xfId="54437" xr:uid="{7B5A2A32-1DAB-4F5B-A3AC-4DB5742493E2}"/>
    <cellStyle name="Input 7 2 4 3" xfId="3478" xr:uid="{D2BB7208-EF57-4CFC-95B9-4427520FFC41}"/>
    <cellStyle name="Input 7 2 4 3 2" xfId="26300" xr:uid="{794B8E08-026F-4E22-BFA2-124C2029EB33}"/>
    <cellStyle name="Input 7 2 4 4" xfId="24999" xr:uid="{61E829C7-84FE-4BDC-A0B2-F923B37808A1}"/>
    <cellStyle name="Input 7 2 4 5" xfId="47627" xr:uid="{6D1E0193-928E-465E-AFE8-37A1AFB18ADC}"/>
    <cellStyle name="Input 7 2 5" xfId="1385" xr:uid="{370B1170-612F-4B60-8011-99D95FE76A21}"/>
    <cellStyle name="Input 7 2 5 2" xfId="5730" xr:uid="{235C3DBD-BDFE-4017-A0FE-953FE9DA2D9E}"/>
    <cellStyle name="Input 7 2 5 2 2" xfId="8316" xr:uid="{8A69884F-CEDE-49AE-9E13-37899EEC25E9}"/>
    <cellStyle name="Input 7 2 5 2 2 2" xfId="17305" xr:uid="{474E8F94-D062-4E39-BBD9-70C56808940D}"/>
    <cellStyle name="Input 7 2 5 2 2 2 2" xfId="37368" xr:uid="{E79807FA-A6C3-4914-8FDC-E3A96522140B}"/>
    <cellStyle name="Input 7 2 5 2 2 3" xfId="38301" xr:uid="{E44FAEAF-7D13-4A7F-8751-3D9FC2588FB0}"/>
    <cellStyle name="Input 7 2 5 2 3" xfId="10953" xr:uid="{31F38510-37AA-4492-98D7-F276EB2E7441}"/>
    <cellStyle name="Input 7 2 5 2 3 2" xfId="19942" xr:uid="{22969422-E53E-49E5-A96F-57EFD4BDAC53}"/>
    <cellStyle name="Input 7 2 5 2 3 2 2" xfId="41277" xr:uid="{3099628A-0D29-4FA3-BA95-86AC8A3E5F48}"/>
    <cellStyle name="Input 7 2 5 2 3 3" xfId="34919" xr:uid="{FA87127C-560A-454B-8E7D-A236590536E4}"/>
    <cellStyle name="Input 7 2 5 2 4" xfId="14719" xr:uid="{8D907127-1D63-4752-BABB-B7A7211A3B6B}"/>
    <cellStyle name="Input 7 2 5 2 4 2" xfId="40809" xr:uid="{CC9FE967-C9AD-4758-B399-FAC8EF072FDC}"/>
    <cellStyle name="Input 7 2 5 2 5" xfId="26099" xr:uid="{EBF33232-EEA8-4EE1-9B95-C1DA9AFA18C2}"/>
    <cellStyle name="Input 7 2 5 3" xfId="3822" xr:uid="{125F7C3D-61DD-405B-914E-B7457ED57FB9}"/>
    <cellStyle name="Input 7 2 5 3 2" xfId="43627" xr:uid="{2C724C72-E7AD-4ECB-BCCD-CD41B6CE2B11}"/>
    <cellStyle name="Input 7 2 5 4" xfId="40177" xr:uid="{0E4D75A5-431E-4538-8E08-E031124F74CC}"/>
    <cellStyle name="Input 7 2 5 5" xfId="52899" xr:uid="{954E8C3B-B1E3-40D3-B35E-517135D6CE5E}"/>
    <cellStyle name="Input 7 2 6" xfId="1613" xr:uid="{30658D0A-B7E7-4DE4-A4E1-7A409361E20C}"/>
    <cellStyle name="Input 7 2 6 2" xfId="5955" xr:uid="{B0919E70-6B02-4D72-8011-51119C6677BD}"/>
    <cellStyle name="Input 7 2 6 2 2" xfId="8541" xr:uid="{E38E05C9-DFDE-419B-A1ED-33E6D49FBE01}"/>
    <cellStyle name="Input 7 2 6 2 2 2" xfId="17530" xr:uid="{682E405B-733B-46BB-A909-8E1C08C656D7}"/>
    <cellStyle name="Input 7 2 6 2 2 2 2" xfId="25545" xr:uid="{7BCAEE62-70DB-48CE-8F9C-1FA271EA7163}"/>
    <cellStyle name="Input 7 2 6 2 2 3" xfId="38968" xr:uid="{450DEF01-005A-4ECB-B438-DDEADDB6EFDE}"/>
    <cellStyle name="Input 7 2 6 2 3" xfId="11178" xr:uid="{92337097-AC5B-4DD2-A66A-2B16352F0877}"/>
    <cellStyle name="Input 7 2 6 2 3 2" xfId="20167" xr:uid="{C168E3F0-EC6B-4426-AAD9-DAECB232B1ED}"/>
    <cellStyle name="Input 7 2 6 2 3 2 2" xfId="23589" xr:uid="{B531DCDF-60F0-4F71-ABBF-314AAE2D80E6}"/>
    <cellStyle name="Input 7 2 6 2 3 3" xfId="43957" xr:uid="{42D70DBC-2E5C-46DD-A5C5-676BC68137FF}"/>
    <cellStyle name="Input 7 2 6 2 4" xfId="14944" xr:uid="{8DE9355B-879E-448B-95BF-9BA0048DE8A5}"/>
    <cellStyle name="Input 7 2 6 2 4 2" xfId="42537" xr:uid="{87F514E7-9703-4660-803B-5E687CB0E51D}"/>
    <cellStyle name="Input 7 2 6 2 5" xfId="41093" xr:uid="{3630521C-2FA2-4604-B192-CD9D74D00D6D}"/>
    <cellStyle name="Input 7 2 6 3" xfId="4050" xr:uid="{F0743C86-15EE-42E5-BF36-F41117E1909E}"/>
    <cellStyle name="Input 7 2 6 3 2" xfId="39621" xr:uid="{C2F619CC-47FC-4B42-B8BF-DB6FA11D446A}"/>
    <cellStyle name="Input 7 2 6 4" xfId="38241" xr:uid="{F67DC54B-5D15-401B-BD8C-AE0B4A62F267}"/>
    <cellStyle name="Input 7 2 7" xfId="2004" xr:uid="{1A565061-3944-451A-B80B-ED0F3D1D5AA7}"/>
    <cellStyle name="Input 7 2 7 2" xfId="6312" xr:uid="{9BBAC6E6-7B72-4251-B3C5-8AC302A301C0}"/>
    <cellStyle name="Input 7 2 7 2 2" xfId="8898" xr:uid="{33E17384-3F9A-4F92-BBA0-18E7E0A7FE74}"/>
    <cellStyle name="Input 7 2 7 2 2 2" xfId="17887" xr:uid="{1581C69D-FB27-4140-ADB0-E2E8CEB8F304}"/>
    <cellStyle name="Input 7 2 7 2 2 2 2" xfId="38469" xr:uid="{947C354F-CB89-4254-BA0B-19062D16D887}"/>
    <cellStyle name="Input 7 2 7 2 2 3" xfId="42271" xr:uid="{ECB3922D-DDB5-497D-8750-CCA01B37E362}"/>
    <cellStyle name="Input 7 2 7 2 3" xfId="11535" xr:uid="{01465BC6-8E06-4D45-B203-584C7D36E1F5}"/>
    <cellStyle name="Input 7 2 7 2 3 2" xfId="20524" xr:uid="{0F82B4D4-CC81-45E0-A36A-ECB130703905}"/>
    <cellStyle name="Input 7 2 7 2 3 2 2" xfId="23083" xr:uid="{2032DC49-E223-4690-B738-76BB3F99601A}"/>
    <cellStyle name="Input 7 2 7 2 3 3" xfId="35462" xr:uid="{3F4D12F0-99B1-4B9D-87FB-A4813B150A1B}"/>
    <cellStyle name="Input 7 2 7 2 4" xfId="15301" xr:uid="{ACBEED94-5AA8-4E22-95C4-3CCE42EC3AE8}"/>
    <cellStyle name="Input 7 2 7 2 4 2" xfId="43128" xr:uid="{3D310540-38EC-4C6C-B763-B921EBED2AA8}"/>
    <cellStyle name="Input 7 2 7 2 5" xfId="38996" xr:uid="{3EDEFCF6-59A1-4AA4-87AE-97E2B703E49C}"/>
    <cellStyle name="Input 7 2 7 3" xfId="4441" xr:uid="{606C8740-2A03-4148-B2C7-3FEC4B87B191}"/>
    <cellStyle name="Input 7 2 7 3 2" xfId="30635" xr:uid="{D6172975-FCEC-4091-B8CC-5C88B2E92198}"/>
    <cellStyle name="Input 7 2 7 4" xfId="24425" xr:uid="{C53E27B0-2E9A-4F95-AEB4-9BC7F05B3C50}"/>
    <cellStyle name="Input 7 2 8" xfId="2815" xr:uid="{314DDC06-DB74-453B-A9B4-061942822576}"/>
    <cellStyle name="Input 7 2 8 2" xfId="6965" xr:uid="{F427E270-03AA-45BB-ADCF-FACA49096282}"/>
    <cellStyle name="Input 7 2 8 2 2" xfId="12094" xr:uid="{11D25C4E-D4CB-47B2-A54E-B492EBCC00DA}"/>
    <cellStyle name="Input 7 2 8 2 2 2" xfId="21083" xr:uid="{9B92EBB8-EE25-4370-BD4C-7D30E3AF12CA}"/>
    <cellStyle name="Input 7 2 8 2 2 2 2" xfId="37074" xr:uid="{956E9DAF-2BAE-473B-9B89-7A3C929BBBC5}"/>
    <cellStyle name="Input 7 2 8 2 2 3" xfId="35649" xr:uid="{597390B0-C8F6-439A-A20D-C0A8A965AD9B}"/>
    <cellStyle name="Input 7 2 8 2 3" xfId="12914" xr:uid="{5D435AA2-8609-4064-AA2E-9B7FC114FC5B}"/>
    <cellStyle name="Input 7 2 8 2 3 2" xfId="21903" xr:uid="{1F6B12A1-E2EC-4F14-8F98-0CF1DFD16011}"/>
    <cellStyle name="Input 7 2 8 2 3 2 2" xfId="22178" xr:uid="{B90420F0-390D-4A49-8A07-43937AFAF1F9}"/>
    <cellStyle name="Input 7 2 8 2 3 3" xfId="36202" xr:uid="{A82A4D96-CCDD-489A-8CCC-4E955436FFFB}"/>
    <cellStyle name="Input 7 2 8 2 4" xfId="15954" xr:uid="{37D7EE52-F647-4669-9245-7B4C57F3C517}"/>
    <cellStyle name="Input 7 2 8 2 4 2" xfId="28459" xr:uid="{AC1E9A2A-CD05-46C2-9F6A-1CFAAC6B0120}"/>
    <cellStyle name="Input 7 2 8 2 5" xfId="35142" xr:uid="{CFE9AD5F-B655-4C0A-B3F3-D276ACC21E9C}"/>
    <cellStyle name="Input 7 2 8 3" xfId="9528" xr:uid="{B9BF60E0-F7B2-4E28-BC9F-291ECCE94147}"/>
    <cellStyle name="Input 7 2 8 3 2" xfId="18517" xr:uid="{85450DE1-AC48-4082-9A58-163D71B82BE9}"/>
    <cellStyle name="Input 7 2 8 3 2 2" xfId="25653" xr:uid="{82E639E8-48CD-4AB0-B6F1-F80CCE75F735}"/>
    <cellStyle name="Input 7 2 8 3 3" xfId="42439" xr:uid="{67E3F996-838E-4618-8843-7EADCDE2977E}"/>
    <cellStyle name="Input 7 2 8 4" xfId="39119" xr:uid="{D00E194D-EF2F-4E75-8680-DC16A520FF84}"/>
    <cellStyle name="Input 7 2 9" xfId="4748" xr:uid="{38A0C4D5-4729-4963-A656-C3F3F53C27B9}"/>
    <cellStyle name="Input 7 2 9 2" xfId="7334" xr:uid="{D39E164F-98E7-4B1A-9DFA-5F6484704E71}"/>
    <cellStyle name="Input 7 2 9 2 2" xfId="16323" xr:uid="{7AA4A24B-77FB-4F93-A0F0-17479C024D94}"/>
    <cellStyle name="Input 7 2 9 2 2 2" xfId="28435" xr:uid="{53F71358-3522-449F-BC52-81909FE1B538}"/>
    <cellStyle name="Input 7 2 9 2 3" xfId="24318" xr:uid="{A21A6946-1C4B-47DA-9FB2-177F8491D3F5}"/>
    <cellStyle name="Input 7 2 9 3" xfId="9971" xr:uid="{C51A5E8A-D5BB-4541-A51D-7C2E93BAF5B1}"/>
    <cellStyle name="Input 7 2 9 3 2" xfId="18960" xr:uid="{F423576B-58CF-4E2F-A382-1DE430C7F3CB}"/>
    <cellStyle name="Input 7 2 9 3 2 2" xfId="28564" xr:uid="{2B938906-734E-46E2-A118-4107C8B542E5}"/>
    <cellStyle name="Input 7 2 9 3 3" xfId="40109" xr:uid="{7328A9E6-B2E4-4F10-B131-C2170C7BEB76}"/>
    <cellStyle name="Input 7 2 9 4" xfId="13737" xr:uid="{336D2FD3-14D3-490F-8655-15C52620095D}"/>
    <cellStyle name="Input 7 2 9 4 2" xfId="34168" xr:uid="{851956D6-4FC1-46D8-9F0F-75FD3EFC7EB7}"/>
    <cellStyle name="Input 7 2 9 5" xfId="32316" xr:uid="{1BE05C7C-3B91-4256-81EF-A9DF580FC9F2}"/>
    <cellStyle name="Input 7 3" xfId="419" xr:uid="{A3F6F713-6FFD-49CB-AE97-13E10D9C7167}"/>
    <cellStyle name="Input 7 3 10" xfId="9285" xr:uid="{5AB056AF-00EB-4B5B-9A15-649F20978834}"/>
    <cellStyle name="Input 7 3 10 2" xfId="18274" xr:uid="{4AD3CCCA-DE3C-40B4-90A7-7F29A5F7B99B}"/>
    <cellStyle name="Input 7 3 10 2 2" xfId="36353" xr:uid="{1F7AAC32-1C3B-4EAF-AD0E-A41C27C17984}"/>
    <cellStyle name="Input 7 3 10 3" xfId="31191" xr:uid="{F082B578-355B-4C19-B6FC-83858BCCEFE7}"/>
    <cellStyle name="Input 7 3 11" xfId="9712" xr:uid="{997A02BB-BF91-41F9-9FC6-6C14F14C8116}"/>
    <cellStyle name="Input 7 3 11 2" xfId="18701" xr:uid="{0B48CA8E-8D1B-4DFB-8C50-74D999D9FA10}"/>
    <cellStyle name="Input 7 3 11 2 2" xfId="24841" xr:uid="{901BA2F2-834C-43BF-AFAE-6206BBF6C1F1}"/>
    <cellStyle name="Input 7 3 11 3" xfId="32237" xr:uid="{6D68A3D1-0001-4416-8CD5-CD5AB8617711}"/>
    <cellStyle name="Input 7 3 12" xfId="2425" xr:uid="{6B193736-5273-4ED7-96B2-7DE1DA7FBDA1}"/>
    <cellStyle name="Input 7 3 12 2" xfId="38286" xr:uid="{40E2D5EC-0FF8-427F-B1C8-B36A6785E61D}"/>
    <cellStyle name="Input 7 3 13" xfId="13334" xr:uid="{D32B0519-7BDC-48AE-B3B0-755F2962744A}"/>
    <cellStyle name="Input 7 3 13 2" xfId="24618" xr:uid="{E07EA064-4CBF-48C3-87B3-53C9A5747010}"/>
    <cellStyle name="Input 7 3 14" xfId="28535" xr:uid="{F8D56F45-5157-4E42-B933-D94AE4385BAA}"/>
    <cellStyle name="Input 7 3 15" xfId="46421" xr:uid="{1CB5F132-FC60-43C7-AE9C-8FE48040EFE6}"/>
    <cellStyle name="Input 7 3 2" xfId="768" xr:uid="{534985B1-17EA-4690-9B00-EF7B16846553}"/>
    <cellStyle name="Input 7 3 2 2" xfId="5139" xr:uid="{1CC3F651-C51D-4D44-B657-715439324534}"/>
    <cellStyle name="Input 7 3 2 2 2" xfId="7725" xr:uid="{87BB5247-2B99-4619-AC24-86457F4756AB}"/>
    <cellStyle name="Input 7 3 2 2 2 2" xfId="16714" xr:uid="{C6DCA82F-1C7E-466C-803E-0DAA63FD24F4}"/>
    <cellStyle name="Input 7 3 2 2 2 2 2" xfId="30272" xr:uid="{5A96BD47-E3A5-4C51-AE9E-71F3A72439FB}"/>
    <cellStyle name="Input 7 3 2 2 2 3" xfId="27346" xr:uid="{DEBE262A-9CC2-4533-A449-CF446375EAB7}"/>
    <cellStyle name="Input 7 3 2 2 3" xfId="10362" xr:uid="{7DFA163E-29D3-42EF-8304-5775D2E7CA20}"/>
    <cellStyle name="Input 7 3 2 2 3 2" xfId="19351" xr:uid="{6918B6F7-19CC-4702-AF40-1683F9AF01F2}"/>
    <cellStyle name="Input 7 3 2 2 3 2 2" xfId="41805" xr:uid="{48FE214A-32DB-48F8-A53D-0C20720A47C2}"/>
    <cellStyle name="Input 7 3 2 2 3 3" xfId="22981" xr:uid="{A3E50148-9FC2-42C3-B756-989D2EFA5008}"/>
    <cellStyle name="Input 7 3 2 2 4" xfId="14128" xr:uid="{E9230DA6-3C51-4AF3-AF2B-9F4295415CEA}"/>
    <cellStyle name="Input 7 3 2 2 4 2" xfId="37375" xr:uid="{066EA110-53DB-46E3-9FE5-1AD2A81C80D8}"/>
    <cellStyle name="Input 7 3 2 2 5" xfId="29629" xr:uid="{B47D4A3B-FF9E-4AC4-80E7-F54DE58EC4DE}"/>
    <cellStyle name="Input 7 3 2 2 6" xfId="56700" xr:uid="{8C7EFD5D-8C1A-49A6-BEF3-BFF250AB97AA}"/>
    <cellStyle name="Input 7 3 2 3" xfId="3205" xr:uid="{04A39366-0F40-4EC6-BEEF-D414DE93C05A}"/>
    <cellStyle name="Input 7 3 2 3 2" xfId="41346" xr:uid="{AE19E31E-6B4F-4247-BDA9-94CF32A57ECD}"/>
    <cellStyle name="Input 7 3 2 4" xfId="35361" xr:uid="{E3186867-DAF8-4EE6-A1D9-AF8C69A87307}"/>
    <cellStyle name="Input 7 3 2 5" xfId="49918" xr:uid="{7E6C6D48-CB61-4314-B5E5-933AADCE1583}"/>
    <cellStyle name="Input 7 3 3" xfId="1113" xr:uid="{C6CE05A8-D559-4B10-8A1E-0A2E52D22D72}"/>
    <cellStyle name="Input 7 3 3 2" xfId="5460" xr:uid="{A1F9916A-782A-4DB2-8C4A-1CB50E0A0612}"/>
    <cellStyle name="Input 7 3 3 2 2" xfId="8046" xr:uid="{6744EB06-F64C-47C7-977E-A67699827E3C}"/>
    <cellStyle name="Input 7 3 3 2 2 2" xfId="17035" xr:uid="{1C25FD5D-1095-4A7A-88DE-518A7E51B1BE}"/>
    <cellStyle name="Input 7 3 3 2 2 2 2" xfId="24364" xr:uid="{60479E83-3870-4918-9744-07CEC6B9667B}"/>
    <cellStyle name="Input 7 3 3 2 2 3" xfId="34138" xr:uid="{E41F961D-AEE6-49AE-B62F-7692D1C679FF}"/>
    <cellStyle name="Input 7 3 3 2 3" xfId="10683" xr:uid="{0147B92D-8B1C-4757-99F5-D581793F3121}"/>
    <cellStyle name="Input 7 3 3 2 3 2" xfId="19672" xr:uid="{44C29590-5A2F-4030-829D-B589B768E79D}"/>
    <cellStyle name="Input 7 3 3 2 3 2 2" xfId="28695" xr:uid="{941CC1BA-F627-4F55-A84A-239896B7FBEF}"/>
    <cellStyle name="Input 7 3 3 2 3 3" xfId="27476" xr:uid="{2E895E29-0514-43A6-B68F-782F14332339}"/>
    <cellStyle name="Input 7 3 3 2 4" xfId="14449" xr:uid="{60198C59-018B-47E7-A84A-796D7853BE8B}"/>
    <cellStyle name="Input 7 3 3 2 4 2" xfId="37018" xr:uid="{336706C4-B66B-421B-BB18-BC92CBA2CD2F}"/>
    <cellStyle name="Input 7 3 3 2 5" xfId="32294" xr:uid="{4B8B7444-76A6-4697-A489-6E8E8F5CC624}"/>
    <cellStyle name="Input 7 3 3 2 6" xfId="58381" xr:uid="{98CC6DB9-85F0-4711-AD28-8EF7CA0B5425}"/>
    <cellStyle name="Input 7 3 3 3" xfId="3550" xr:uid="{43F1B10A-0F94-4B3D-AC3F-6A4BB3ACC153}"/>
    <cellStyle name="Input 7 3 3 3 2" xfId="24559" xr:uid="{B6135791-35FF-4CE9-A5CE-0CE9BC061662}"/>
    <cellStyle name="Input 7 3 3 4" xfId="33540" xr:uid="{EAAE7E90-3E68-45BC-B841-13832C83F480}"/>
    <cellStyle name="Input 7 3 3 5" xfId="51599" xr:uid="{C42722FD-591A-402E-B0A7-89A1D530F522}"/>
    <cellStyle name="Input 7 3 4" xfId="1457" xr:uid="{9060C5A5-8F62-4AD1-8CE7-2E7E7B5DC8EF}"/>
    <cellStyle name="Input 7 3 4 2" xfId="5802" xr:uid="{54D638D0-170F-4BE0-A67A-11C974E30458}"/>
    <cellStyle name="Input 7 3 4 2 2" xfId="8388" xr:uid="{77E7C5FB-A305-482B-8E81-E4E7F7B13104}"/>
    <cellStyle name="Input 7 3 4 2 2 2" xfId="17377" xr:uid="{7B2E4F95-C239-40EA-A9C1-4705B6304B0B}"/>
    <cellStyle name="Input 7 3 4 2 2 2 2" xfId="24477" xr:uid="{3791681C-1FDE-4B80-ADB8-AE0AB904177D}"/>
    <cellStyle name="Input 7 3 4 2 2 3" xfId="35933" xr:uid="{E031E32F-BC5C-4A75-A222-F4CB3241A49F}"/>
    <cellStyle name="Input 7 3 4 2 3" xfId="11025" xr:uid="{292371FF-FE8D-4442-A53F-C8F47BD0D9ED}"/>
    <cellStyle name="Input 7 3 4 2 3 2" xfId="20014" xr:uid="{F15A6760-26EF-4D38-BA14-D21ACADA59F8}"/>
    <cellStyle name="Input 7 3 4 2 3 2 2" xfId="35065" xr:uid="{DE0A15C9-2C2B-4424-87F7-C8D6D3DCC731}"/>
    <cellStyle name="Input 7 3 4 2 3 3" xfId="24237" xr:uid="{D406B2FA-B7F4-4837-8E48-29CE8A9DBB8C}"/>
    <cellStyle name="Input 7 3 4 2 4" xfId="14791" xr:uid="{631F41F9-950E-446C-A8CE-318D728DFA23}"/>
    <cellStyle name="Input 7 3 4 2 4 2" xfId="43561" xr:uid="{6092B8E8-5FC0-4994-8096-45B868D5D89B}"/>
    <cellStyle name="Input 7 3 4 2 5" xfId="31389" xr:uid="{D90EE13E-F8AB-4379-A442-DE0BE3CD8705}"/>
    <cellStyle name="Input 7 3 4 2 6" xfId="54827" xr:uid="{5969A6DC-2BC7-4C65-9130-EBD9AAB332C5}"/>
    <cellStyle name="Input 7 3 4 3" xfId="3894" xr:uid="{00A7C02D-0BDB-45F8-BA3B-22B061F7745D}"/>
    <cellStyle name="Input 7 3 4 3 2" xfId="26039" xr:uid="{EF466276-C9F9-4F90-AC94-2B6D52BDF6D5}"/>
    <cellStyle name="Input 7 3 4 4" xfId="36213" xr:uid="{690AF1BC-3073-4683-AEC0-743433B4630B}"/>
    <cellStyle name="Input 7 3 4 5" xfId="48035" xr:uid="{D08660E8-B15E-4C1F-A952-1D6F355D9C7F}"/>
    <cellStyle name="Input 7 3 5" xfId="1736" xr:uid="{53D1BB8D-D11B-465F-9E87-914765A55479}"/>
    <cellStyle name="Input 7 3 5 2" xfId="6062" xr:uid="{23993E45-F010-4CC6-9452-34E4395807EA}"/>
    <cellStyle name="Input 7 3 5 2 2" xfId="8648" xr:uid="{98B8F7CB-EB60-4EDF-842B-8B8209B37162}"/>
    <cellStyle name="Input 7 3 5 2 2 2" xfId="17637" xr:uid="{0E88C772-4F85-420C-9594-83033E5E0B53}"/>
    <cellStyle name="Input 7 3 5 2 2 2 2" xfId="29618" xr:uid="{200168F8-1195-43B2-93A8-B5C4B1D9CB4D}"/>
    <cellStyle name="Input 7 3 5 2 2 3" xfId="30458" xr:uid="{CCDE3C5E-2E25-481C-B803-491734B1E598}"/>
    <cellStyle name="Input 7 3 5 2 3" xfId="11285" xr:uid="{A895FB0D-DAC9-4383-AE95-B2666F2EB16E}"/>
    <cellStyle name="Input 7 3 5 2 3 2" xfId="20274" xr:uid="{A4288591-D681-4477-8ECD-B8D01514F5CB}"/>
    <cellStyle name="Input 7 3 5 2 3 2 2" xfId="37543" xr:uid="{27A416CA-F4C9-41A2-98EA-6C2DAAAAB41D}"/>
    <cellStyle name="Input 7 3 5 2 3 3" xfId="24233" xr:uid="{A9E11D65-33A3-488D-9F2D-A39280503499}"/>
    <cellStyle name="Input 7 3 5 2 4" xfId="15051" xr:uid="{D7B7E938-BDA8-4770-858E-DCD72EBF936E}"/>
    <cellStyle name="Input 7 3 5 2 4 2" xfId="35598" xr:uid="{9586C913-9FB3-47BE-BF1B-56BFD302050D}"/>
    <cellStyle name="Input 7 3 5 2 5" xfId="22714" xr:uid="{F2FF29B8-87A2-499C-BCC0-07AFB8CC0170}"/>
    <cellStyle name="Input 7 3 5 3" xfId="4173" xr:uid="{C9EFD296-3BD6-4A19-A7A9-0D53711871DB}"/>
    <cellStyle name="Input 7 3 5 3 2" xfId="26394" xr:uid="{CA286037-94A0-4A02-9379-CF1EAC54F11E}"/>
    <cellStyle name="Input 7 3 5 4" xfId="42989" xr:uid="{878C5177-60B9-4719-89CC-09737B9A1651}"/>
    <cellStyle name="Input 7 3 5 5" xfId="53127" xr:uid="{2BD7F847-9F92-4DF5-8D14-672032A1575B}"/>
    <cellStyle name="Input 7 3 6" xfId="2076" xr:uid="{D6710C24-46E0-4206-A310-D985DE9A2B03}"/>
    <cellStyle name="Input 7 3 6 2" xfId="6379" xr:uid="{3F3BA9C9-4532-4530-B984-24583E9A5ED8}"/>
    <cellStyle name="Input 7 3 6 2 2" xfId="8965" xr:uid="{617EBF30-3D56-4717-B35A-AFAE59F48E18}"/>
    <cellStyle name="Input 7 3 6 2 2 2" xfId="17954" xr:uid="{C9006428-A568-47F9-81ED-4F23F6145C2C}"/>
    <cellStyle name="Input 7 3 6 2 2 2 2" xfId="35861" xr:uid="{60D78996-6C55-420D-8DE2-29A4E72E584C}"/>
    <cellStyle name="Input 7 3 6 2 2 3" xfId="43772" xr:uid="{F5FCB94C-133E-4F0B-8EDC-0906F7993B14}"/>
    <cellStyle name="Input 7 3 6 2 3" xfId="11602" xr:uid="{9BFA0188-2876-4F02-8375-8C718E764A88}"/>
    <cellStyle name="Input 7 3 6 2 3 2" xfId="20591" xr:uid="{6B8BF02D-4394-4228-BEA3-D2516CC6B6A0}"/>
    <cellStyle name="Input 7 3 6 2 3 2 2" xfId="26836" xr:uid="{101C2B7F-353E-44CB-9626-2064E71E0EFB}"/>
    <cellStyle name="Input 7 3 6 2 3 3" xfId="36040" xr:uid="{BC6BE7A4-5660-4F85-9147-34F72157B311}"/>
    <cellStyle name="Input 7 3 6 2 4" xfId="15368" xr:uid="{DB42EF4F-80EB-4C8C-9265-A84F0E40F9A9}"/>
    <cellStyle name="Input 7 3 6 2 4 2" xfId="22388" xr:uid="{9DB27469-BE3F-41CB-B871-48A0657361DF}"/>
    <cellStyle name="Input 7 3 6 2 5" xfId="33864" xr:uid="{1973BD92-466D-4038-9E55-323D2DB98107}"/>
    <cellStyle name="Input 7 3 6 3" xfId="4513" xr:uid="{6ADD4338-BA06-406D-8D04-BF81354304E3}"/>
    <cellStyle name="Input 7 3 6 3 2" xfId="29047" xr:uid="{E847B955-112F-48D4-B943-9BB34FD7A222}"/>
    <cellStyle name="Input 7 3 6 4" xfId="27506" xr:uid="{5E57EC06-03CE-4A96-BB7E-64DCDA7C6AD4}"/>
    <cellStyle name="Input 7 3 7" xfId="2886" xr:uid="{6F1318DE-C62A-43B3-8A46-B4CC494B9513}"/>
    <cellStyle name="Input 7 3 7 2" xfId="7036" xr:uid="{20ADE9CE-6DD7-4479-840C-64A61EF86ADA}"/>
    <cellStyle name="Input 7 3 7 2 2" xfId="12163" xr:uid="{0D17B677-D1DB-4342-BE38-1C26A570FEDC}"/>
    <cellStyle name="Input 7 3 7 2 2 2" xfId="21152" xr:uid="{3F2F414C-1A7D-4970-812F-66AD363AD6D6}"/>
    <cellStyle name="Input 7 3 7 2 2 2 2" xfId="34618" xr:uid="{0E4A714C-A03A-4746-92FA-E29CFBCA0BDD}"/>
    <cellStyle name="Input 7 3 7 2 2 3" xfId="30414" xr:uid="{AF19FBD6-5BB4-48DD-8890-95935FEDDEAD}"/>
    <cellStyle name="Input 7 3 7 2 3" xfId="12970" xr:uid="{848C2BF5-75C9-4D38-AE1A-2EF3967B5509}"/>
    <cellStyle name="Input 7 3 7 2 3 2" xfId="21959" xr:uid="{2D5AE068-D699-4E07-B890-272710A0A804}"/>
    <cellStyle name="Input 7 3 7 2 3 2 2" xfId="43036" xr:uid="{ABA89799-7848-4344-BE57-3FD600FC516A}"/>
    <cellStyle name="Input 7 3 7 2 3 3" xfId="38627" xr:uid="{501172F1-FC4F-468F-94E8-7D050711146E}"/>
    <cellStyle name="Input 7 3 7 2 4" xfId="16025" xr:uid="{55AB7AD1-AF38-4356-A90F-75DA2C8A68A2}"/>
    <cellStyle name="Input 7 3 7 2 4 2" xfId="43065" xr:uid="{048A9DF9-0302-4421-8C76-2AD90CFDF3D6}"/>
    <cellStyle name="Input 7 3 7 2 5" xfId="41535" xr:uid="{3A974065-9873-4B61-8416-8C48C21FCACB}"/>
    <cellStyle name="Input 7 3 7 3" xfId="9599" xr:uid="{52099675-5ECD-48E1-B7B2-3F407893E31B}"/>
    <cellStyle name="Input 7 3 7 3 2" xfId="18588" xr:uid="{C569405B-24FD-445C-A6E1-CE3F8020CE45}"/>
    <cellStyle name="Input 7 3 7 3 2 2" xfId="25048" xr:uid="{2F84F58F-B6F7-482B-8D0A-890AA46A81D8}"/>
    <cellStyle name="Input 7 3 7 3 3" xfId="22630" xr:uid="{552F0C9B-4044-45B2-93CD-F7004304B557}"/>
    <cellStyle name="Input 7 3 7 4" xfId="30543" xr:uid="{8469B47A-C89E-434C-9D2B-8A825E826787}"/>
    <cellStyle name="Input 7 3 8" xfId="4815" xr:uid="{6D3454CB-0E7C-4775-BDBD-805B2669B820}"/>
    <cellStyle name="Input 7 3 8 2" xfId="7401" xr:uid="{A0E071C6-D558-487D-84C2-1982530BF1EF}"/>
    <cellStyle name="Input 7 3 8 2 2" xfId="16390" xr:uid="{271233B3-3DD7-45DE-BB4F-FC1A11DA5389}"/>
    <cellStyle name="Input 7 3 8 2 2 2" xfId="36883" xr:uid="{A8AEDB9C-E61D-4301-B9D7-880295CB47D8}"/>
    <cellStyle name="Input 7 3 8 2 3" xfId="31565" xr:uid="{09CADAD8-5B37-4BBD-8E21-AD1456A15831}"/>
    <cellStyle name="Input 7 3 8 3" xfId="10038" xr:uid="{A6F9943E-6B58-48BC-90D7-FA7AC98E0F60}"/>
    <cellStyle name="Input 7 3 8 3 2" xfId="19027" xr:uid="{58C0E80C-9206-485F-BE30-42311E8FA24A}"/>
    <cellStyle name="Input 7 3 8 3 2 2" xfId="33783" xr:uid="{F1E90301-CB85-4AAD-B304-1AA3E8A00B05}"/>
    <cellStyle name="Input 7 3 8 3 3" xfId="22988" xr:uid="{583DBBB4-72CF-4BA3-9D26-DC61A3C2B475}"/>
    <cellStyle name="Input 7 3 8 4" xfId="13804" xr:uid="{F840E0A4-28BA-4CE1-99ED-20D0D987D462}"/>
    <cellStyle name="Input 7 3 8 4 2" xfId="29157" xr:uid="{A744521F-E47A-47A7-B883-64E8976F58FA}"/>
    <cellStyle name="Input 7 3 8 5" xfId="40989" xr:uid="{3AF57C2F-F992-4C2B-A0FA-1D49CDD3F4BF}"/>
    <cellStyle name="Input 7 3 9" xfId="6721" xr:uid="{288D4379-1CD4-48D7-AE2E-6862613489F4}"/>
    <cellStyle name="Input 7 3 9 2" xfId="11922" xr:uid="{3F54A8B1-26FD-49A1-AA24-3BD16BBF6966}"/>
    <cellStyle name="Input 7 3 9 2 2" xfId="20911" xr:uid="{626A2E80-6DA4-4CF7-BD01-97B3D9D4187E}"/>
    <cellStyle name="Input 7 3 9 2 2 2" xfId="24719" xr:uid="{23625385-AA06-450D-9538-6C4A45AE3A71}"/>
    <cellStyle name="Input 7 3 9 2 3" xfId="37829" xr:uid="{33A80E1F-F8E2-4446-83FF-10965CDA8592}"/>
    <cellStyle name="Input 7 3 9 3" xfId="15710" xr:uid="{494C1FE8-9017-487E-B4CB-3E18378AB360}"/>
    <cellStyle name="Input 7 3 9 3 2" xfId="38666" xr:uid="{944C4D29-DE88-4584-9664-68F35723D5F9}"/>
    <cellStyle name="Input 7 3 9 4" xfId="34183" xr:uid="{D4A054C5-C7B8-4E50-A512-E57AA1493B4A}"/>
    <cellStyle name="Input 7 4" xfId="518" xr:uid="{F77F1AD8-AD40-414F-AF81-BF7F8F119A4B}"/>
    <cellStyle name="Input 7 4 10" xfId="49038" xr:uid="{A2B64B6C-39B9-4AFB-9A03-FF38903334D3}"/>
    <cellStyle name="Input 7 4 2" xfId="867" xr:uid="{E0CD6862-ADA9-490F-8E1D-DB7287C7FB32}"/>
    <cellStyle name="Input 7 4 2 2" xfId="5236" xr:uid="{6E5F3DA4-0909-4712-AAD5-A3CC0A369F4F}"/>
    <cellStyle name="Input 7 4 2 2 2" xfId="7822" xr:uid="{2FC962D3-001A-4E5D-8B83-EC5DEEF4F88C}"/>
    <cellStyle name="Input 7 4 2 2 2 2" xfId="16811" xr:uid="{82171A1A-57F7-472E-B156-DCCB7883C264}"/>
    <cellStyle name="Input 7 4 2 2 2 2 2" xfId="40726" xr:uid="{5C1A54F8-990E-48C8-B009-1873DB07F1B8}"/>
    <cellStyle name="Input 7 4 2 2 2 3" xfId="32480" xr:uid="{F2B2D5F7-C49C-427C-8076-E55A21A5AF44}"/>
    <cellStyle name="Input 7 4 2 2 3" xfId="10459" xr:uid="{1E926067-2641-479E-A4DA-D4CF05BCC407}"/>
    <cellStyle name="Input 7 4 2 2 3 2" xfId="19448" xr:uid="{C2446E62-DC91-41B2-9157-B2863B7D4555}"/>
    <cellStyle name="Input 7 4 2 2 3 2 2" xfId="38442" xr:uid="{04E1FE90-ED9F-485E-8D58-2F109A49467E}"/>
    <cellStyle name="Input 7 4 2 2 3 3" xfId="41664" xr:uid="{EADE3B15-CDF5-4762-AD95-4EEFDC933C73}"/>
    <cellStyle name="Input 7 4 2 2 4" xfId="14225" xr:uid="{DB907846-8548-43D8-8FED-CFCD2D965C3C}"/>
    <cellStyle name="Input 7 4 2 2 4 2" xfId="40006" xr:uid="{AF501753-BE38-4908-99D8-A77D985AF011}"/>
    <cellStyle name="Input 7 4 2 2 5" xfId="35156" xr:uid="{8A1D0D6E-EF65-4E63-96F4-F4E5684F4C67}"/>
    <cellStyle name="Input 7 4 2 3" xfId="3304" xr:uid="{1351917E-E5D8-40F7-953E-7AC0BDEEA172}"/>
    <cellStyle name="Input 7 4 2 3 2" xfId="33825" xr:uid="{1D43F7FF-AA1E-458E-8CC7-CB8D87BB8E80}"/>
    <cellStyle name="Input 7 4 2 4" xfId="41985" xr:uid="{5AFD89D4-C43B-4805-85DA-9FE9C2E8884A}"/>
    <cellStyle name="Input 7 4 2 5" xfId="55820" xr:uid="{9E616D39-22AF-4AB0-82FA-B49DCF75550C}"/>
    <cellStyle name="Input 7 4 3" xfId="1212" xr:uid="{19C2B5F9-FE44-4E76-9F4C-054BAF80DA18}"/>
    <cellStyle name="Input 7 4 3 2" xfId="5557" xr:uid="{E4CE0272-2532-47C9-876B-DB25626AA2A9}"/>
    <cellStyle name="Input 7 4 3 2 2" xfId="8143" xr:uid="{787EA0F5-E8A5-4105-8176-2669A1922985}"/>
    <cellStyle name="Input 7 4 3 2 2 2" xfId="17132" xr:uid="{55367215-5945-4C54-A08D-DC93CA72FACA}"/>
    <cellStyle name="Input 7 4 3 2 2 2 2" xfId="27505" xr:uid="{7FD0B0D4-A1EA-4209-971E-889EF6F8D274}"/>
    <cellStyle name="Input 7 4 3 2 2 3" xfId="39368" xr:uid="{10882884-C857-41BA-B6C1-5DA04E87610B}"/>
    <cellStyle name="Input 7 4 3 2 3" xfId="10780" xr:uid="{5DED51A2-77DD-4AC0-B14D-A7BB6425E35E}"/>
    <cellStyle name="Input 7 4 3 2 3 2" xfId="19769" xr:uid="{1258799D-1F49-457B-939A-C5112120AE7F}"/>
    <cellStyle name="Input 7 4 3 2 3 2 2" xfId="25942" xr:uid="{EB7EAB32-5BC0-41C2-8B50-40E276E1306C}"/>
    <cellStyle name="Input 7 4 3 2 3 3" xfId="26720" xr:uid="{932FE249-5CC8-43B5-9728-B02DD0F71527}"/>
    <cellStyle name="Input 7 4 3 2 4" xfId="14546" xr:uid="{ED90B244-3F12-43EF-AEF0-7AAEC32CB261}"/>
    <cellStyle name="Input 7 4 3 2 4 2" xfId="36758" xr:uid="{3686F042-D039-4E09-AA78-2B3E5ABF06C0}"/>
    <cellStyle name="Input 7 4 3 2 5" xfId="39553" xr:uid="{244AD62B-04FE-4892-9EAC-D1F91150BFE4}"/>
    <cellStyle name="Input 7 4 3 3" xfId="3649" xr:uid="{ABF71BAA-C52C-449B-8F4C-66A564498F6B}"/>
    <cellStyle name="Input 7 4 3 3 2" xfId="41459" xr:uid="{08B2400F-37D7-4BFE-BAAA-1EA83F9BD556}"/>
    <cellStyle name="Input 7 4 3 4" xfId="32099" xr:uid="{D158FAC4-568C-422D-B152-FF421BB52F84}"/>
    <cellStyle name="Input 7 4 4" xfId="1556" xr:uid="{6BFCCF05-D908-4BB6-A2FE-3628D5FA628D}"/>
    <cellStyle name="Input 7 4 4 2" xfId="5901" xr:uid="{B5AF7D9F-28FA-4555-A59E-724BC3EB1C89}"/>
    <cellStyle name="Input 7 4 4 2 2" xfId="8487" xr:uid="{05316B0D-A89E-4DB1-9FE0-C94D1EBDCA1E}"/>
    <cellStyle name="Input 7 4 4 2 2 2" xfId="17476" xr:uid="{BC90AD35-3BED-48B4-A4AB-0168CF13E338}"/>
    <cellStyle name="Input 7 4 4 2 2 2 2" xfId="39871" xr:uid="{AC1B9861-877D-45DE-ACFC-3F8269FE2776}"/>
    <cellStyle name="Input 7 4 4 2 2 3" xfId="27539" xr:uid="{EA94669C-99DE-4287-B17C-6B058C097320}"/>
    <cellStyle name="Input 7 4 4 2 3" xfId="11124" xr:uid="{0A2922FF-62DF-4D08-AD33-DC7280EC6560}"/>
    <cellStyle name="Input 7 4 4 2 3 2" xfId="20113" xr:uid="{C57AA288-0E1C-42C5-AD4A-F34F12B8B340}"/>
    <cellStyle name="Input 7 4 4 2 3 2 2" xfId="41721" xr:uid="{F8B52D86-C6B3-44FE-B996-EE312BCFEADA}"/>
    <cellStyle name="Input 7 4 4 2 3 3" xfId="26705" xr:uid="{7EE8F59E-7790-4844-BBFE-15CAE93AA823}"/>
    <cellStyle name="Input 7 4 4 2 4" xfId="14890" xr:uid="{3FA57B68-D321-4425-8DF6-4942C9D652BF}"/>
    <cellStyle name="Input 7 4 4 2 4 2" xfId="28134" xr:uid="{D1D67BF5-8620-4496-A82C-2E62F5BC3978}"/>
    <cellStyle name="Input 7 4 4 2 5" xfId="35790" xr:uid="{6DB18E41-C590-499A-934E-752E9D4DE7B8}"/>
    <cellStyle name="Input 7 4 4 3" xfId="3993" xr:uid="{2D4AA5AA-2E9D-41DC-A880-F0E6FEE41396}"/>
    <cellStyle name="Input 7 4 4 3 2" xfId="39215" xr:uid="{D2E230E1-7B48-410A-BFD9-FB5B425FA01F}"/>
    <cellStyle name="Input 7 4 4 4" xfId="42464" xr:uid="{141C183D-2DD7-48E5-93CC-DC594C3374A8}"/>
    <cellStyle name="Input 7 4 5" xfId="1868" xr:uid="{F6019324-D5C1-4CB5-8921-E0E46458E7B6}"/>
    <cellStyle name="Input 7 4 5 2" xfId="6184" xr:uid="{003D455C-6481-4B0E-871B-AD67BD6477A2}"/>
    <cellStyle name="Input 7 4 5 2 2" xfId="8770" xr:uid="{6F709FD5-857C-473C-815C-2716703CEF6E}"/>
    <cellStyle name="Input 7 4 5 2 2 2" xfId="17759" xr:uid="{6E3CEC02-CD15-45A6-B16C-F290D98AD4F4}"/>
    <cellStyle name="Input 7 4 5 2 2 2 2" xfId="24990" xr:uid="{4E93C05C-86FC-4BAD-925A-38BDDECC0933}"/>
    <cellStyle name="Input 7 4 5 2 2 3" xfId="34021" xr:uid="{8DEAB867-18C1-4755-93F8-232328F8B599}"/>
    <cellStyle name="Input 7 4 5 2 3" xfId="11407" xr:uid="{1DFCAC3C-2752-4669-9DCE-659B10DB62AF}"/>
    <cellStyle name="Input 7 4 5 2 3 2" xfId="20396" xr:uid="{226BA378-C369-451B-82C6-04B2550DF2D5}"/>
    <cellStyle name="Input 7 4 5 2 3 2 2" xfId="28438" xr:uid="{CE677782-C5F1-4793-A3D3-3E07611A889B}"/>
    <cellStyle name="Input 7 4 5 2 3 3" xfId="34961" xr:uid="{CF743C56-C27C-4090-9731-3AF5B5F3A277}"/>
    <cellStyle name="Input 7 4 5 2 4" xfId="15173" xr:uid="{5738A0F9-55DA-4B45-AFC4-3F7A4CAA91ED}"/>
    <cellStyle name="Input 7 4 5 2 4 2" xfId="36547" xr:uid="{BA1D233A-ED27-4DD3-95BF-14F48F3F397A}"/>
    <cellStyle name="Input 7 4 5 2 5" xfId="37596" xr:uid="{D3A5742E-1D74-472B-A37A-E0E699797683}"/>
    <cellStyle name="Input 7 4 5 3" xfId="4305" xr:uid="{059FF7A2-9D86-46D2-9A2A-92133583EC6C}"/>
    <cellStyle name="Input 7 4 5 3 2" xfId="40140" xr:uid="{8691D3C8-FC21-47B0-AF86-CF5CEA9DF40F}"/>
    <cellStyle name="Input 7 4 5 4" xfId="37556" xr:uid="{F1A3FAF6-179E-424A-9C32-4185050B27C7}"/>
    <cellStyle name="Input 7 4 6" xfId="2175" xr:uid="{99FFCE17-6B69-42B9-969A-68BE1A1AA700}"/>
    <cellStyle name="Input 7 4 6 2" xfId="6476" xr:uid="{12D520A2-C54D-46AC-9A5A-4FC42B112C1C}"/>
    <cellStyle name="Input 7 4 6 2 2" xfId="9062" xr:uid="{4A87DE78-5B73-438F-8AFA-BF6755BB4290}"/>
    <cellStyle name="Input 7 4 6 2 2 2" xfId="18051" xr:uid="{0AEC46A4-CCBF-4A92-B2C1-21AF79891599}"/>
    <cellStyle name="Input 7 4 6 2 2 2 2" xfId="26430" xr:uid="{415D5D74-9FC6-417F-B441-51111079D825}"/>
    <cellStyle name="Input 7 4 6 2 2 3" xfId="43290" xr:uid="{4D9AC62D-4EA1-4991-A505-7C9A72F4A97A}"/>
    <cellStyle name="Input 7 4 6 2 3" xfId="11699" xr:uid="{555B1946-540A-4161-B1AB-65F265D51B36}"/>
    <cellStyle name="Input 7 4 6 2 3 2" xfId="20688" xr:uid="{0DC38233-195A-4878-928B-7DB068C277A2}"/>
    <cellStyle name="Input 7 4 6 2 3 2 2" xfId="27666" xr:uid="{4B217D03-297D-4987-AA2E-F9B7E2EC24CB}"/>
    <cellStyle name="Input 7 4 6 2 3 3" xfId="24255" xr:uid="{30690CC7-3A27-49D5-BD48-6C23C28E97ED}"/>
    <cellStyle name="Input 7 4 6 2 4" xfId="15465" xr:uid="{8A22CFB8-0AB8-446C-B33A-647E9E2335B9}"/>
    <cellStyle name="Input 7 4 6 2 4 2" xfId="31557" xr:uid="{591B78E7-F5C8-42DA-A712-34DE97EDC94F}"/>
    <cellStyle name="Input 7 4 6 2 5" xfId="22583" xr:uid="{7A2B2D6D-816C-480F-B1DF-CBA758C7DB97}"/>
    <cellStyle name="Input 7 4 6 3" xfId="4612" xr:uid="{CB21AFC0-2045-4DED-BA48-AF132D93ACD9}"/>
    <cellStyle name="Input 7 4 6 3 2" xfId="25492" xr:uid="{50C8B7D0-6BE1-45D3-8D22-47590A21FF6C}"/>
    <cellStyle name="Input 7 4 6 4" xfId="43604" xr:uid="{90B1C595-4CDE-4352-ABE8-B163D89629AE}"/>
    <cellStyle name="Input 7 4 7" xfId="4912" xr:uid="{F90E388B-B3D8-45E2-B488-B2375B2FB9D2}"/>
    <cellStyle name="Input 7 4 7 2" xfId="7498" xr:uid="{A92BA02C-C15F-4DF5-9420-AC86BA94A205}"/>
    <cellStyle name="Input 7 4 7 2 2" xfId="16487" xr:uid="{A063C309-1EA9-4C18-9549-EC79E074DA91}"/>
    <cellStyle name="Input 7 4 7 2 2 2" xfId="33220" xr:uid="{1C18617D-E9CD-4CEC-A833-EB62C1235D77}"/>
    <cellStyle name="Input 7 4 7 2 3" xfId="25105" xr:uid="{C34EB3B8-36AF-4E20-9832-AFF3CE9263E7}"/>
    <cellStyle name="Input 7 4 7 3" xfId="10135" xr:uid="{E953A946-209D-4B7A-8B61-18DE807FED4F}"/>
    <cellStyle name="Input 7 4 7 3 2" xfId="19124" xr:uid="{C704B225-D32D-4EA1-990C-1EB12BE1A009}"/>
    <cellStyle name="Input 7 4 7 3 2 2" xfId="27912" xr:uid="{A8E60936-E2CB-4259-8457-540C9AEDDDE6}"/>
    <cellStyle name="Input 7 4 7 3 3" xfId="41660" xr:uid="{0C1C141E-4CE0-436B-BDA7-C7E8CF126793}"/>
    <cellStyle name="Input 7 4 7 4" xfId="13901" xr:uid="{E334DDE3-B6A6-457D-8C97-E2FEFDD57151}"/>
    <cellStyle name="Input 7 4 7 4 2" xfId="28533" xr:uid="{6ACED4A9-A94F-47B5-9CAE-0A38AB82D595}"/>
    <cellStyle name="Input 7 4 7 5" xfId="30082" xr:uid="{AA532279-18E3-464D-867D-4FECF43DACAF}"/>
    <cellStyle name="Input 7 4 8" xfId="2524" xr:uid="{2F3E404E-1F79-4557-9080-EBDB54B91B6D}"/>
    <cellStyle name="Input 7 4 8 2" xfId="26841" xr:uid="{F122EACC-F425-4F5C-A5EC-AE579F9D4B75}"/>
    <cellStyle name="Input 7 4 9" xfId="26294" xr:uid="{D3596720-451E-47F1-B2B7-00D6A5E44F01}"/>
    <cellStyle name="Input 7 5" xfId="286" xr:uid="{0C17F91E-236A-426A-A9BD-50C43FB4FF45}"/>
    <cellStyle name="Input 7 5 2" xfId="4690" xr:uid="{DE102124-0170-42FA-BA7D-CEF4F951C7E6}"/>
    <cellStyle name="Input 7 5 2 2" xfId="7276" xr:uid="{D2AEFF94-A2D2-4107-93A7-651E8EC28CF3}"/>
    <cellStyle name="Input 7 5 2 2 2" xfId="16265" xr:uid="{A31DB7A2-F5EB-4FF5-A6E8-E50843C2DF35}"/>
    <cellStyle name="Input 7 5 2 2 2 2" xfId="40910" xr:uid="{6485B6CD-57F3-433D-B817-200662D29CDC}"/>
    <cellStyle name="Input 7 5 2 2 3" xfId="23023" xr:uid="{E22BE615-1940-4DB5-B47D-B391A573EA27}"/>
    <cellStyle name="Input 7 5 2 3" xfId="9913" xr:uid="{06B2B5BA-8B9F-4437-984B-16249EAC8E31}"/>
    <cellStyle name="Input 7 5 2 3 2" xfId="18902" xr:uid="{D57CB735-176F-46F1-9607-D2B886EA07CB}"/>
    <cellStyle name="Input 7 5 2 3 2 2" xfId="38569" xr:uid="{43462DB8-84AF-4EFD-8ADE-E6E93B69F8DB}"/>
    <cellStyle name="Input 7 5 2 3 3" xfId="27143" xr:uid="{4365F9B8-4304-4C0B-AABF-D2A0777C2C75}"/>
    <cellStyle name="Input 7 5 2 4" xfId="13679" xr:uid="{B98C8AA7-BF53-4704-9EAC-DB5ED4E39630}"/>
    <cellStyle name="Input 7 5 2 4 2" xfId="22948" xr:uid="{BDF3A122-B627-4AD3-9F66-C88128945248}"/>
    <cellStyle name="Input 7 5 2 5" xfId="23805" xr:uid="{1A895E3D-290E-47D4-963D-D4661D68871E}"/>
    <cellStyle name="Input 7 5 2 6" xfId="59106" xr:uid="{2BF2951D-CCBC-4EBB-A9AA-6FEB6F90A7C4}"/>
    <cellStyle name="Input 7 5 3" xfId="2754" xr:uid="{54E5592E-1872-4ECF-A5B7-6791885D2FD5}"/>
    <cellStyle name="Input 7 5 3 2" xfId="38602" xr:uid="{2E647755-B231-415D-9F0F-9F2FF7D6D578}"/>
    <cellStyle name="Input 7 5 4" xfId="25596" xr:uid="{5AE1C1F1-93EE-4002-A748-3C45757BED68}"/>
    <cellStyle name="Input 7 5 5" xfId="52325" xr:uid="{E2D5D904-85BE-4B4E-B7EF-3DE6F2168199}"/>
    <cellStyle name="Input 7 6" xfId="635" xr:uid="{B99B9E6F-47EE-4D54-9A2E-48D5D059E6C6}"/>
    <cellStyle name="Input 7 6 2" xfId="5014" xr:uid="{EDC807EC-D020-42A4-B9C7-BAA9DDA54826}"/>
    <cellStyle name="Input 7 6 2 2" xfId="7600" xr:uid="{BE1B03E5-D660-438A-B973-909FD960ABC7}"/>
    <cellStyle name="Input 7 6 2 2 2" xfId="16589" xr:uid="{14C129FC-D086-4403-8312-1AC9BC5F358B}"/>
    <cellStyle name="Input 7 6 2 2 2 2" xfId="43355" xr:uid="{503E24C8-CD99-4590-A0E2-01BA01E0DE0E}"/>
    <cellStyle name="Input 7 6 2 2 3" xfId="27962" xr:uid="{B1779C83-CFCD-4D26-B7FE-B41ACFF95AA7}"/>
    <cellStyle name="Input 7 6 2 3" xfId="10237" xr:uid="{B2BF8245-2B4C-434F-B0E5-515CC3AC83DC}"/>
    <cellStyle name="Input 7 6 2 3 2" xfId="19226" xr:uid="{F46BE743-A125-4490-B1EC-9153A56FB9A0}"/>
    <cellStyle name="Input 7 6 2 3 2 2" xfId="35949" xr:uid="{D5565D39-A51B-453E-B2B0-806CE0B61D57}"/>
    <cellStyle name="Input 7 6 2 3 3" xfId="24270" xr:uid="{3C290845-3F83-4BFE-A92D-0322C05A4E83}"/>
    <cellStyle name="Input 7 6 2 4" xfId="14003" xr:uid="{EDF5BE13-2473-4488-B23F-0CE4AD819A30}"/>
    <cellStyle name="Input 7 6 2 4 2" xfId="28808" xr:uid="{03E05D9F-A085-4A7E-8EAA-F3946620B20F}"/>
    <cellStyle name="Input 7 6 2 5" xfId="36784" xr:uid="{011AE45A-3FFC-4F48-9C69-BCA1CBA7FC7A}"/>
    <cellStyle name="Input 7 6 2 6" xfId="53989" xr:uid="{1D41EC58-4AE7-4F3E-9390-D5F95034FB7D}"/>
    <cellStyle name="Input 7 6 3" xfId="3072" xr:uid="{EE719ED4-327A-41BD-868F-D53BB72DD8D5}"/>
    <cellStyle name="Input 7 6 3 2" xfId="25562" xr:uid="{22790ACC-3B5B-4E8E-9589-33634BC9E325}"/>
    <cellStyle name="Input 7 6 4" xfId="43404" xr:uid="{9C94C26D-DDBB-48B0-AACE-E4D46FD353E4}"/>
    <cellStyle name="Input 7 6 5" xfId="47321" xr:uid="{54EC5C36-9227-4F01-92AF-1256170933B2}"/>
    <cellStyle name="Input 7 7" xfId="980" xr:uid="{CD786966-59DD-4D02-A5AA-6736A8B786B6}"/>
    <cellStyle name="Input 7 7 2" xfId="5335" xr:uid="{43F7D50F-3B62-42B3-B27C-69BACD460502}"/>
    <cellStyle name="Input 7 7 2 2" xfId="7921" xr:uid="{C05BFD43-8200-4E80-914A-5DD09F103904}"/>
    <cellStyle name="Input 7 7 2 2 2" xfId="16910" xr:uid="{2558CB63-7E07-41A4-882A-55DDBF429DD1}"/>
    <cellStyle name="Input 7 7 2 2 2 2" xfId="30730" xr:uid="{188512F1-34FA-4C50-AFDB-80A453E3CDE1}"/>
    <cellStyle name="Input 7 7 2 2 3" xfId="26600" xr:uid="{76AFC699-5250-44D3-9867-30327E3821C5}"/>
    <cellStyle name="Input 7 7 2 3" xfId="10558" xr:uid="{86CB23A7-2674-4573-8DCA-BA0B53EA1BD9}"/>
    <cellStyle name="Input 7 7 2 3 2" xfId="19547" xr:uid="{CFE4DD61-0F39-43EE-A32E-0080B96D77AF}"/>
    <cellStyle name="Input 7 7 2 3 2 2" xfId="22232" xr:uid="{442DAB5E-3138-40C1-B7B8-4D0917577E8B}"/>
    <cellStyle name="Input 7 7 2 3 3" xfId="38911" xr:uid="{033566C2-7A44-432F-8CEE-ECDB8707DA41}"/>
    <cellStyle name="Input 7 7 2 4" xfId="14324" xr:uid="{1115C898-4B3F-49AF-BF95-63376C8058AE}"/>
    <cellStyle name="Input 7 7 2 4 2" xfId="41051" xr:uid="{31A5CD36-96D4-4586-86EC-FF2FE4FD2EFB}"/>
    <cellStyle name="Input 7 7 2 5" xfId="30582" xr:uid="{C8F4D25E-3E54-47E7-BD1A-14D5F6302E89}"/>
    <cellStyle name="Input 7 7 3" xfId="3417" xr:uid="{E5F75884-DBB8-4F30-8AE7-C052F49CD8D4}"/>
    <cellStyle name="Input 7 7 3 2" xfId="36168" xr:uid="{9F60F29B-14FA-47C1-8AB0-DCB99DD02C1B}"/>
    <cellStyle name="Input 7 7 4" xfId="36080" xr:uid="{73F5DC17-FD0A-461F-8FDB-31A5452418FF}"/>
    <cellStyle name="Input 7 7 5" xfId="52636" xr:uid="{39077E52-48E5-4ECF-8542-CF14F11735FC}"/>
    <cellStyle name="Input 7 8" xfId="1324" xr:uid="{A0F1946C-0146-4943-B1B9-2F9B469D800B}"/>
    <cellStyle name="Input 7 8 2" xfId="5669" xr:uid="{A79B7F08-EF19-438B-8595-2FB5401E55EE}"/>
    <cellStyle name="Input 7 8 2 2" xfId="8255" xr:uid="{62342AEE-9A64-44F0-8D57-C69BB32517E6}"/>
    <cellStyle name="Input 7 8 2 2 2" xfId="17244" xr:uid="{EA31A58D-1B38-458B-8962-554E86C92B7E}"/>
    <cellStyle name="Input 7 8 2 2 2 2" xfId="39188" xr:uid="{7593F36A-441B-4983-9064-95238ABDF446}"/>
    <cellStyle name="Input 7 8 2 2 3" xfId="34783" xr:uid="{AE6F1237-A94F-4089-8AA9-A205EA55D565}"/>
    <cellStyle name="Input 7 8 2 3" xfId="10892" xr:uid="{2DEDC80E-4AF2-4057-9D66-FF6475A1494B}"/>
    <cellStyle name="Input 7 8 2 3 2" xfId="19881" xr:uid="{5FB76A22-A336-498E-ACDB-13EB869EAE89}"/>
    <cellStyle name="Input 7 8 2 3 2 2" xfId="43144" xr:uid="{AA5F8603-1211-44DE-B18B-437CF2983C03}"/>
    <cellStyle name="Input 7 8 2 3 3" xfId="25379" xr:uid="{EF6B6A6B-D978-41B9-A677-798543A4FF98}"/>
    <cellStyle name="Input 7 8 2 4" xfId="14658" xr:uid="{137127A4-30FC-41C5-9282-8A29AE3282D0}"/>
    <cellStyle name="Input 7 8 2 4 2" xfId="22409" xr:uid="{8E507B7F-8077-4F6B-8B6F-0C6C8ED95B9E}"/>
    <cellStyle name="Input 7 8 2 5" xfId="32596" xr:uid="{B9B66FC7-B55A-4138-BDC8-A95656E87B1A}"/>
    <cellStyle name="Input 7 8 3" xfId="3761" xr:uid="{23548FC9-C400-40E2-B79C-5CAA82B89346}"/>
    <cellStyle name="Input 7 8 3 2" xfId="36463" xr:uid="{779068BD-2DAB-4015-8C22-CBF7E8C539EF}"/>
    <cellStyle name="Input 7 8 4" xfId="25900" xr:uid="{522E9702-336B-4E1A-853A-12BF8A64F095}"/>
    <cellStyle name="Input 7 9" xfId="1590" xr:uid="{EA7AD404-7220-4406-A79B-4EB5B5CFA3D7}"/>
    <cellStyle name="Input 7 9 2" xfId="5935" xr:uid="{E7F1E70E-A16B-4008-996A-246AF330BA94}"/>
    <cellStyle name="Input 7 9 2 2" xfId="8521" xr:uid="{7386101E-F103-4A81-9BA6-2A5DAA7D8CE1}"/>
    <cellStyle name="Input 7 9 2 2 2" xfId="17510" xr:uid="{F666BDC3-E540-4E87-A57B-821B0989264E}"/>
    <cellStyle name="Input 7 9 2 2 2 2" xfId="42466" xr:uid="{C0B96E34-93A9-4454-B4B4-F515F86372A7}"/>
    <cellStyle name="Input 7 9 2 2 3" xfId="32093" xr:uid="{49D49AB1-CA71-4258-B737-50AA5859A81B}"/>
    <cellStyle name="Input 7 9 2 3" xfId="11158" xr:uid="{E2CAFBC8-16E2-4661-8199-4C8651121600}"/>
    <cellStyle name="Input 7 9 2 3 2" xfId="20147" xr:uid="{DF6EC3E3-8063-403D-ACC1-B9F8AFCE36C0}"/>
    <cellStyle name="Input 7 9 2 3 2 2" xfId="22645" xr:uid="{1FA684A6-DA98-40E8-8B2E-6398ACF37E80}"/>
    <cellStyle name="Input 7 9 2 3 3" xfId="24030" xr:uid="{D89291B3-38E1-4A5F-96FC-9816FD2780FB}"/>
    <cellStyle name="Input 7 9 2 4" xfId="14924" xr:uid="{E6C03A35-60E6-4E24-BF7F-0091702F756B}"/>
    <cellStyle name="Input 7 9 2 4 2" xfId="28501" xr:uid="{4E852B9A-999F-475B-AB46-400BDF9A0200}"/>
    <cellStyle name="Input 7 9 2 5" xfId="40688" xr:uid="{3AABDE3C-03E4-416C-A802-6926E175FDAF}"/>
    <cellStyle name="Input 7 9 3" xfId="4027" xr:uid="{19027F6C-F185-4189-AAE4-45103472D2CC}"/>
    <cellStyle name="Input 7 9 3 2" xfId="25938" xr:uid="{2214B262-4ABE-42C2-82CE-9E75FAD325B7}"/>
    <cellStyle name="Input 7 9 4" xfId="24561" xr:uid="{0C08B78B-DB78-4D5F-8E8D-16D213BC9E2A}"/>
    <cellStyle name="Input 8" xfId="127" xr:uid="{D3EF0D48-2339-4BFF-8FF3-4745E2BCAE97}"/>
    <cellStyle name="Input 8 10" xfId="1938" xr:uid="{B266CDC7-2B3E-40C2-8DED-51A278EB4FC3}"/>
    <cellStyle name="Input 8 10 2" xfId="6249" xr:uid="{B57C9644-85F6-46CE-8EFF-CFEF3A4E5818}"/>
    <cellStyle name="Input 8 10 2 2" xfId="8835" xr:uid="{B39940BB-9CE9-4964-9844-D9731FC292E6}"/>
    <cellStyle name="Input 8 10 2 2 2" xfId="17824" xr:uid="{028D354A-8E32-4FF8-9BF2-D7B17AE3E73B}"/>
    <cellStyle name="Input 8 10 2 2 2 2" xfId="22577" xr:uid="{A7127330-2CD2-4E64-839E-50040D402064}"/>
    <cellStyle name="Input 8 10 2 2 3" xfId="35881" xr:uid="{72CBBA2D-5E81-4759-A4AD-2616BEFE0DD0}"/>
    <cellStyle name="Input 8 10 2 3" xfId="11472" xr:uid="{5090ED75-937F-402B-85EC-FA6495CB2814}"/>
    <cellStyle name="Input 8 10 2 3 2" xfId="20461" xr:uid="{C1307838-1669-413D-BC48-ACCC85CCCF38}"/>
    <cellStyle name="Input 8 10 2 3 2 2" xfId="40733" xr:uid="{14FB7064-A3EA-45DC-996D-66D45C813C2A}"/>
    <cellStyle name="Input 8 10 2 3 3" xfId="43884" xr:uid="{5B95C491-5FF5-49EB-BACF-BF448C62514C}"/>
    <cellStyle name="Input 8 10 2 4" xfId="15238" xr:uid="{19DF509C-8D5D-48D5-A563-80C22B2B591A}"/>
    <cellStyle name="Input 8 10 2 4 2" xfId="31936" xr:uid="{DEF9944F-EBFD-4F54-B63A-169837AD9CA8}"/>
    <cellStyle name="Input 8 10 2 5" xfId="25805" xr:uid="{B08A82A9-B31B-4242-8366-0D6E9547B679}"/>
    <cellStyle name="Input 8 10 3" xfId="4375" xr:uid="{79494B51-8D4D-4A52-AFD3-3105240A20A1}"/>
    <cellStyle name="Input 8 10 3 2" xfId="36983" xr:uid="{2C244A40-88F3-4162-9E5B-D5C806C00962}"/>
    <cellStyle name="Input 8 10 4" xfId="39581" xr:uid="{E2B9C376-896B-45FA-A7AE-800385E50C0F}"/>
    <cellStyle name="Input 8 11" xfId="2965" xr:uid="{E85E1DE9-70D1-4A79-B02D-186C98F70821}"/>
    <cellStyle name="Input 8 11 2" xfId="7115" xr:uid="{DFC82B2B-85ED-450F-A0D7-98AB3A3B6BBC}"/>
    <cellStyle name="Input 8 11 2 2" xfId="16104" xr:uid="{4250716C-05D6-4CAB-8C45-8E1F3E5F6AD9}"/>
    <cellStyle name="Input 8 11 2 2 2" xfId="40467" xr:uid="{75EA5CE6-E1C9-43C0-A28C-9C235E1F3B9F}"/>
    <cellStyle name="Input 8 11 2 3" xfId="23632" xr:uid="{B3EE6508-62D4-4AEF-A2A8-EE4AC1105D8C}"/>
    <cellStyle name="Input 8 11 3" xfId="9678" xr:uid="{7B6C97DD-6E90-4AE1-AC08-97A350C90832}"/>
    <cellStyle name="Input 8 11 3 2" xfId="18667" xr:uid="{553EC07A-6052-40EB-BE59-1AB2AAD3E87B}"/>
    <cellStyle name="Input 8 11 3 2 2" xfId="38132" xr:uid="{8D96B24A-1970-4013-B64F-B386BE8D83BA}"/>
    <cellStyle name="Input 8 11 3 3" xfId="37677" xr:uid="{999D157E-3281-4548-AC4E-A38542BC6B0C}"/>
    <cellStyle name="Input 8 11 4" xfId="13518" xr:uid="{EB0B8DB5-3683-49EF-9A98-89AB2A86A935}"/>
    <cellStyle name="Input 8 11 4 2" xfId="37639" xr:uid="{F1C6D33B-186D-4257-BE63-132E3B2FFB2A}"/>
    <cellStyle name="Input 8 11 5" xfId="42162" xr:uid="{B435A157-34A0-4FA8-BEB9-DFB4B86DF15F}"/>
    <cellStyle name="Input 8 12" xfId="6583" xr:uid="{913A130D-F533-433F-9824-8DFCDBB41420}"/>
    <cellStyle name="Input 8 12 2" xfId="11792" xr:uid="{9A3C178A-5445-4FB5-897A-56BB5089EACE}"/>
    <cellStyle name="Input 8 12 2 2" xfId="20781" xr:uid="{488D81EF-1878-40AC-897C-657288A7DEE2}"/>
    <cellStyle name="Input 8 12 2 2 2" xfId="42204" xr:uid="{8F206B5A-048D-4FDD-A095-AEEA2BC47852}"/>
    <cellStyle name="Input 8 12 2 3" xfId="32205" xr:uid="{BB703767-9346-4DDF-AB48-F15FADA66797}"/>
    <cellStyle name="Input 8 12 3" xfId="15572" xr:uid="{E400A07E-2F41-488E-9F03-3108990DB6F3}"/>
    <cellStyle name="Input 8 12 3 2" xfId="42936" xr:uid="{974D5CCD-ACEE-42B1-A0EC-EDFDA0D3A97D}"/>
    <cellStyle name="Input 8 12 4" xfId="40672" xr:uid="{99F3A7A8-9569-40E1-BCE4-1687998F6525}"/>
    <cellStyle name="Input 8 13" xfId="9155" xr:uid="{628EAF7F-1694-4F21-BDDE-F94BED1398F7}"/>
    <cellStyle name="Input 8 13 2" xfId="18144" xr:uid="{95115CCA-BDB8-4CD2-8628-4FCAC7D45F22}"/>
    <cellStyle name="Input 8 13 2 2" xfId="30396" xr:uid="{07B8F812-F39F-4A92-B5AA-CAA6963F452B}"/>
    <cellStyle name="Input 8 13 3" xfId="28566" xr:uid="{3DF8F491-5FD1-4D7A-8CF4-210295FB88D6}"/>
    <cellStyle name="Input 8 14" xfId="12324" xr:uid="{48DE4325-B580-4725-92C6-4060DBC7904F}"/>
    <cellStyle name="Input 8 14 2" xfId="21313" xr:uid="{FB50A8C9-BEE1-4C42-BF2E-3E825282E0EB}"/>
    <cellStyle name="Input 8 14 2 2" xfId="37896" xr:uid="{58E65C4E-D44E-4B73-8D01-732530DEB849}"/>
    <cellStyle name="Input 8 14 3" xfId="39186" xr:uid="{D611C4D0-3143-460F-B1A9-3B5730946EA7}"/>
    <cellStyle name="Input 8 15" xfId="2287" xr:uid="{016039B8-CCAC-496B-8D7B-2116C869CD9A}"/>
    <cellStyle name="Input 8 15 2" xfId="30243" xr:uid="{AA268F42-0BA8-4BD7-A401-2320E56CB981}"/>
    <cellStyle name="Input 8 16" xfId="13196" xr:uid="{D6C488E4-D65B-42FE-B963-7BE4B8611632}"/>
    <cellStyle name="Input 8 16 2" xfId="23007" xr:uid="{EEC774EB-55D5-46EB-B003-26D6C9ACA3A4}"/>
    <cellStyle name="Input 8 17" xfId="34054" xr:uid="{9BDBE988-8E35-42A5-AAB8-D377C5C54976}"/>
    <cellStyle name="Input 8 18" xfId="44648" xr:uid="{CE0703A2-716B-4138-A86E-AEE94D2CBDA7}"/>
    <cellStyle name="Input 8 19" xfId="45732" xr:uid="{60184BD8-DB42-47C7-AD58-2C4ACA1DE9B7}"/>
    <cellStyle name="Input 8 2" xfId="335" xr:uid="{4E54FCCB-7C74-4A24-83F4-B5F2C977BFBB}"/>
    <cellStyle name="Input 8 2 10" xfId="6637" xr:uid="{29054CE3-2FC5-4A5A-A60E-78B0DE269AF0}"/>
    <cellStyle name="Input 8 2 10 2" xfId="11843" xr:uid="{6ED45552-2BD0-481C-BA38-075BB739F470}"/>
    <cellStyle name="Input 8 2 10 2 2" xfId="20832" xr:uid="{D2BCF4BF-C3F9-4697-AF3C-42D61432A271}"/>
    <cellStyle name="Input 8 2 10 2 2 2" xfId="36712" xr:uid="{7C5A46BB-2F5F-440E-ADBD-74E34176D558}"/>
    <cellStyle name="Input 8 2 10 2 3" xfId="34682" xr:uid="{7D9C218B-EA98-4A58-87BF-5235AF4BCA70}"/>
    <cellStyle name="Input 8 2 10 3" xfId="15626" xr:uid="{2458E5BE-C704-45E9-BC48-7EDF58F9E57F}"/>
    <cellStyle name="Input 8 2 10 3 2" xfId="38402" xr:uid="{3FC400EC-FAAA-4AA1-B343-33A71F410632}"/>
    <cellStyle name="Input 8 2 10 4" xfId="30035" xr:uid="{0086B5E8-8DDC-41BB-A244-5C0D8547D5B1}"/>
    <cellStyle name="Input 8 2 11" xfId="9206" xr:uid="{71BCD0E0-8B95-4664-BC9E-A1D8B97C598B}"/>
    <cellStyle name="Input 8 2 11 2" xfId="18195" xr:uid="{42E6FB80-E9A5-484B-AF2A-3F6427F09A45}"/>
    <cellStyle name="Input 8 2 11 2 2" xfId="24389" xr:uid="{655396A9-A026-4A2A-8C3E-BECD512C8D91}"/>
    <cellStyle name="Input 8 2 11 3" xfId="39393" xr:uid="{7988AB6A-FD2E-4852-B9C1-1633C0A9B854}"/>
    <cellStyle name="Input 8 2 12" xfId="12350" xr:uid="{9FB13703-B350-4BAA-B136-B4A4379FCDF6}"/>
    <cellStyle name="Input 8 2 12 2" xfId="21339" xr:uid="{9C7602E5-56B6-468C-BB86-667BA4CB3FAD}"/>
    <cellStyle name="Input 8 2 12 2 2" xfId="22551" xr:uid="{B3ED1A01-7774-4A2D-A05B-EF6D20FD9571}"/>
    <cellStyle name="Input 8 2 12 3" xfId="35201" xr:uid="{229FE16D-48BF-4321-A790-31D1E3874641}"/>
    <cellStyle name="Input 8 2 13" xfId="2341" xr:uid="{C9CF71ED-B7C5-4CC4-9A02-C470C5D21D09}"/>
    <cellStyle name="Input 8 2 13 2" xfId="26627" xr:uid="{85B2E1A9-143C-4480-8E76-C494A027E439}"/>
    <cellStyle name="Input 8 2 14" xfId="13250" xr:uid="{4A56766E-3F1A-4D58-B711-32ABEDC70ED0}"/>
    <cellStyle name="Input 8 2 14 2" xfId="25222" xr:uid="{F9A94591-C9F5-4190-BBB8-DC18073BF31C}"/>
    <cellStyle name="Input 8 2 15" xfId="35297" xr:uid="{ECF60B9F-B058-498D-929C-567C6C9434D6}"/>
    <cellStyle name="Input 8 2 16" xfId="46241" xr:uid="{AAAE1342-893B-4DD6-B4A9-B8FC34048184}"/>
    <cellStyle name="Input 8 2 2" xfId="467" xr:uid="{B8537AA5-7559-4C80-9AD3-F42AE980E094}"/>
    <cellStyle name="Input 8 2 2 10" xfId="9331" xr:uid="{DE3ED257-8C1E-4303-B291-D984FB425C6F}"/>
    <cellStyle name="Input 8 2 2 10 2" xfId="18320" xr:uid="{1818C6AA-AEB8-4B6C-BF1C-7723C789C774}"/>
    <cellStyle name="Input 8 2 2 10 2 2" xfId="39862" xr:uid="{CDEE683E-496C-42B6-B71B-C59DB73899BE}"/>
    <cellStyle name="Input 8 2 2 10 3" xfId="25740" xr:uid="{0CA45F3E-9CCB-445B-B4FA-15EA54B1D426}"/>
    <cellStyle name="Input 8 2 2 11" xfId="9775" xr:uid="{A7D1D346-5B27-4FE2-8527-2A84D8BCE870}"/>
    <cellStyle name="Input 8 2 2 11 2" xfId="18764" xr:uid="{FDC51FA2-7099-47BE-85FC-668889D303B5}"/>
    <cellStyle name="Input 8 2 2 11 2 2" xfId="33074" xr:uid="{43313696-7468-4292-BE75-89E5990C0C38}"/>
    <cellStyle name="Input 8 2 2 11 3" xfId="34777" xr:uid="{ABF7DE31-95FE-4AD5-B996-A4DAD39B6068}"/>
    <cellStyle name="Input 8 2 2 12" xfId="2473" xr:uid="{6F5E6666-53FD-40B6-98CC-1F58486E655D}"/>
    <cellStyle name="Input 8 2 2 12 2" xfId="27628" xr:uid="{B9C33BB0-B318-4170-AB90-02A882F54217}"/>
    <cellStyle name="Input 8 2 2 13" xfId="13382" xr:uid="{A2FE6406-3E93-4939-A691-AAE4B322E64F}"/>
    <cellStyle name="Input 8 2 2 13 2" xfId="31573" xr:uid="{918FAB42-1556-4FB7-9D95-8032BA96E3A9}"/>
    <cellStyle name="Input 8 2 2 14" xfId="33795" xr:uid="{7B43C194-5010-415E-8291-D80D619F70F4}"/>
    <cellStyle name="Input 8 2 2 15" xfId="49738" xr:uid="{4A7CC065-F804-4880-8B93-AD92A414CD2E}"/>
    <cellStyle name="Input 8 2 2 2" xfId="816" xr:uid="{9C72A8C2-F525-4DA7-A5FE-A6BD8CECFD04}"/>
    <cellStyle name="Input 8 2 2 2 2" xfId="5185" xr:uid="{9542CAF8-5214-4D91-A18B-25DD9DBB0B33}"/>
    <cellStyle name="Input 8 2 2 2 2 2" xfId="7771" xr:uid="{E369403D-1649-40EA-A496-05D698BFCC11}"/>
    <cellStyle name="Input 8 2 2 2 2 2 2" xfId="16760" xr:uid="{08B28EDF-66C6-40E4-BEAA-3E6ED2474704}"/>
    <cellStyle name="Input 8 2 2 2 2 2 2 2" xfId="35648" xr:uid="{A81CB8AA-C41D-4488-B909-7756E03DCB93}"/>
    <cellStyle name="Input 8 2 2 2 2 2 3" xfId="30651" xr:uid="{D45CBAE4-59A9-42F5-94D3-EE480F920841}"/>
    <cellStyle name="Input 8 2 2 2 2 3" xfId="10408" xr:uid="{B4961362-31A5-4EC5-99C5-B32BEEC836F3}"/>
    <cellStyle name="Input 8 2 2 2 2 3 2" xfId="19397" xr:uid="{9DCD169C-97A2-409B-8BA5-6D1DB66DDE3C}"/>
    <cellStyle name="Input 8 2 2 2 2 3 2 2" xfId="31306" xr:uid="{4C60433A-8EEC-479F-9884-28154117EDC1}"/>
    <cellStyle name="Input 8 2 2 2 2 3 3" xfId="34411" xr:uid="{0CCE22E8-15D5-4C06-B00B-237E0C256EC9}"/>
    <cellStyle name="Input 8 2 2 2 2 4" xfId="14174" xr:uid="{1F639114-15FA-4AFF-9D86-EE00E151D47E}"/>
    <cellStyle name="Input 8 2 2 2 2 4 2" xfId="24963" xr:uid="{17CB719C-010B-4EF4-98B6-9F05383636EC}"/>
    <cellStyle name="Input 8 2 2 2 2 5" xfId="33112" xr:uid="{0EC8252A-DDD8-4731-8930-FBB542FE084B}"/>
    <cellStyle name="Input 8 2 2 2 3" xfId="3253" xr:uid="{17B9171B-2E1D-4038-B88E-3A914BE0C349}"/>
    <cellStyle name="Input 8 2 2 2 3 2" xfId="27901" xr:uid="{768173ED-51F6-408E-A444-96F47D75C01B}"/>
    <cellStyle name="Input 8 2 2 2 4" xfId="29875" xr:uid="{0F2563D3-5D62-4143-BA06-C02AC4CB3BE6}"/>
    <cellStyle name="Input 8 2 2 2 5" xfId="56520" xr:uid="{A3719C92-2AFA-4B2A-B9EC-8EF6C2350423}"/>
    <cellStyle name="Input 8 2 2 3" xfId="1161" xr:uid="{95799CE1-AB1C-42FA-8C91-5240AE396C9C}"/>
    <cellStyle name="Input 8 2 2 3 2" xfId="5506" xr:uid="{3DF2D601-4DAE-4F9E-AEB9-2CD755FD06B2}"/>
    <cellStyle name="Input 8 2 2 3 2 2" xfId="8092" xr:uid="{A878300F-0B5B-4BEE-B3D8-E783BFBE11BC}"/>
    <cellStyle name="Input 8 2 2 3 2 2 2" xfId="17081" xr:uid="{1F4D536B-20AB-47D5-86BE-52BE1272E3C0}"/>
    <cellStyle name="Input 8 2 2 3 2 2 2 2" xfId="32559" xr:uid="{71CA500A-312D-4D68-9E7C-E39C3CEC173D}"/>
    <cellStyle name="Input 8 2 2 3 2 2 3" xfId="35880" xr:uid="{CC53CDE8-479D-4646-923F-EAA2F2E72865}"/>
    <cellStyle name="Input 8 2 2 3 2 3" xfId="10729" xr:uid="{1BEA19F2-55EE-46C4-8D32-E4F7E7863B08}"/>
    <cellStyle name="Input 8 2 2 3 2 3 2" xfId="19718" xr:uid="{C3C07321-43E8-4B82-AAFA-2373991A4E57}"/>
    <cellStyle name="Input 8 2 2 3 2 3 2 2" xfId="40738" xr:uid="{F2262EA9-184E-46EB-AE75-2E528711FAC1}"/>
    <cellStyle name="Input 8 2 2 3 2 3 3" xfId="40201" xr:uid="{7C3A8A7D-9E21-434C-98E5-D2F19DACDA18}"/>
    <cellStyle name="Input 8 2 2 3 2 4" xfId="14495" xr:uid="{C161D1E5-030E-410E-96AD-E35760071522}"/>
    <cellStyle name="Input 8 2 2 3 2 4 2" xfId="42373" xr:uid="{EB67E05A-9DAA-4550-9F16-8AF731434155}"/>
    <cellStyle name="Input 8 2 2 3 2 5" xfId="36002" xr:uid="{9B6B89EB-0E96-4B1E-A1CD-80461EA953A0}"/>
    <cellStyle name="Input 8 2 2 3 3" xfId="3598" xr:uid="{B7F69888-4DCF-4E53-98F6-742DECEDDDDC}"/>
    <cellStyle name="Input 8 2 2 3 3 2" xfId="31698" xr:uid="{0488D672-778C-4D4A-80C6-35939C2AE5A0}"/>
    <cellStyle name="Input 8 2 2 3 4" xfId="35251" xr:uid="{C4613367-572B-4EB7-9980-535B0A3D6D55}"/>
    <cellStyle name="Input 8 2 2 4" xfId="1505" xr:uid="{EA334890-CCD5-4508-A957-E27CBA694D44}"/>
    <cellStyle name="Input 8 2 2 4 2" xfId="5850" xr:uid="{C71C0EB5-5DC2-454B-A271-39A1F8350655}"/>
    <cellStyle name="Input 8 2 2 4 2 2" xfId="8436" xr:uid="{8944E799-05F2-49F4-8FDB-023E6F2425E8}"/>
    <cellStyle name="Input 8 2 2 4 2 2 2" xfId="17425" xr:uid="{62A44594-396F-462D-B6E1-2263E230CBC8}"/>
    <cellStyle name="Input 8 2 2 4 2 2 2 2" xfId="31599" xr:uid="{39A6E3F2-7318-41D7-B2D5-AD21FE5FD836}"/>
    <cellStyle name="Input 8 2 2 4 2 2 3" xfId="32552" xr:uid="{F51D7EB0-4C10-46D2-B209-83429F56AD0E}"/>
    <cellStyle name="Input 8 2 2 4 2 3" xfId="11073" xr:uid="{48A707B0-4424-4623-B7B6-2519706AEBCD}"/>
    <cellStyle name="Input 8 2 2 4 2 3 2" xfId="20062" xr:uid="{49CC274E-C0E8-4C35-BDE5-1EE98CBD118B}"/>
    <cellStyle name="Input 8 2 2 4 2 3 2 2" xfId="43441" xr:uid="{663647AD-1689-4AA6-A71D-367C400DCB75}"/>
    <cellStyle name="Input 8 2 2 4 2 3 3" xfId="27593" xr:uid="{E6CEF100-E353-4969-A889-0E6BEBF508AD}"/>
    <cellStyle name="Input 8 2 2 4 2 4" xfId="14839" xr:uid="{55DDDCEC-0944-4EA1-827D-530FF3900336}"/>
    <cellStyle name="Input 8 2 2 4 2 4 2" xfId="23325" xr:uid="{20658C18-A65E-47E9-B45F-AEC4A2B991B3}"/>
    <cellStyle name="Input 8 2 2 4 2 5" xfId="32909" xr:uid="{1DE5E4A6-40FE-4E54-9C72-46CAF89A7DC6}"/>
    <cellStyle name="Input 8 2 2 4 3" xfId="3942" xr:uid="{B435A8F3-7FB3-4D2E-89AA-6AC0BFDBBEF0}"/>
    <cellStyle name="Input 8 2 2 4 3 2" xfId="34906" xr:uid="{94AAF3CE-CA61-4D9A-82CF-BD8593FEE630}"/>
    <cellStyle name="Input 8 2 2 4 4" xfId="34078" xr:uid="{8B9FB31C-3E9E-4753-A249-3B44973C769D}"/>
    <cellStyle name="Input 8 2 2 5" xfId="1896" xr:uid="{50CE2159-458A-4241-AA5B-5ACD84FB56CB}"/>
    <cellStyle name="Input 8 2 2 5 2" xfId="6212" xr:uid="{B093F3D8-7A85-4769-9CBF-FB28A201E118}"/>
    <cellStyle name="Input 8 2 2 5 2 2" xfId="8798" xr:uid="{BE0EE326-BED5-4DE2-8292-1F12A3DC0D35}"/>
    <cellStyle name="Input 8 2 2 5 2 2 2" xfId="17787" xr:uid="{D8929AE2-6E29-474F-9907-C679E6CA93D6}"/>
    <cellStyle name="Input 8 2 2 5 2 2 2 2" xfId="40138" xr:uid="{7BCBF437-741A-4D39-B2B7-EFA19947BE22}"/>
    <cellStyle name="Input 8 2 2 5 2 2 3" xfId="36703" xr:uid="{B53F0F4B-12B1-4458-BFFA-AA824EE54738}"/>
    <cellStyle name="Input 8 2 2 5 2 3" xfId="11435" xr:uid="{AFC1652D-1AD1-400E-921A-4091B014C96E}"/>
    <cellStyle name="Input 8 2 2 5 2 3 2" xfId="20424" xr:uid="{39D9482E-6421-4832-BAA6-A5C011BD606B}"/>
    <cellStyle name="Input 8 2 2 5 2 3 2 2" xfId="24390" xr:uid="{D4DD056D-67B0-42D2-9B96-D94735FDAE05}"/>
    <cellStyle name="Input 8 2 2 5 2 3 3" xfId="25169" xr:uid="{3F5CAF65-04AD-4EDA-B470-EAF188ADF32D}"/>
    <cellStyle name="Input 8 2 2 5 2 4" xfId="15201" xr:uid="{8CC4D37D-8C68-4BA3-B96C-39191A20AE75}"/>
    <cellStyle name="Input 8 2 2 5 2 4 2" xfId="26563" xr:uid="{41F2FE11-E338-4710-8096-830D25900C38}"/>
    <cellStyle name="Input 8 2 2 5 2 5" xfId="33692" xr:uid="{1014D2D8-95CE-413E-B399-0E9C5227BAA7}"/>
    <cellStyle name="Input 8 2 2 5 3" xfId="4333" xr:uid="{22FF416A-F6EC-460A-A038-9028973D604F}"/>
    <cellStyle name="Input 8 2 2 5 3 2" xfId="34223" xr:uid="{0DAC75E3-56B8-4154-97F3-8259ADBD86FB}"/>
    <cellStyle name="Input 8 2 2 5 4" xfId="25772" xr:uid="{37BB6464-C7C4-4859-A103-E4618C20CC38}"/>
    <cellStyle name="Input 8 2 2 6" xfId="2124" xr:uid="{270240E8-A27E-4524-881C-E93123A9EB98}"/>
    <cellStyle name="Input 8 2 2 6 2" xfId="6425" xr:uid="{C0804F27-3AA6-48FF-839B-2DDE7E6AB2E1}"/>
    <cellStyle name="Input 8 2 2 6 2 2" xfId="9011" xr:uid="{F083BF8A-5D69-4B21-B41B-5068F72529A6}"/>
    <cellStyle name="Input 8 2 2 6 2 2 2" xfId="18000" xr:uid="{A038B944-7737-4E68-A038-69B821E41FEC}"/>
    <cellStyle name="Input 8 2 2 6 2 2 2 2" xfId="37610" xr:uid="{C02B7EF0-B8F0-4F07-A227-169C784E5435}"/>
    <cellStyle name="Input 8 2 2 6 2 2 3" xfId="35771" xr:uid="{F42D8AB2-DCBB-45BB-BFC2-867DA0E84BB2}"/>
    <cellStyle name="Input 8 2 2 6 2 3" xfId="11648" xr:uid="{4DBA3083-03BC-44ED-9DC5-ECAAA28EF8CD}"/>
    <cellStyle name="Input 8 2 2 6 2 3 2" xfId="20637" xr:uid="{6AD1DDF6-1B89-472E-B1A9-4FE1ACD0FA25}"/>
    <cellStyle name="Input 8 2 2 6 2 3 2 2" xfId="32756" xr:uid="{D4F3405E-69DB-4743-8C51-2F1E0E59CA24}"/>
    <cellStyle name="Input 8 2 2 6 2 3 3" xfId="32280" xr:uid="{320A6984-6743-4C13-90BE-855642589FE3}"/>
    <cellStyle name="Input 8 2 2 6 2 4" xfId="15414" xr:uid="{1D1C8F58-B1A6-40DF-BC6C-7C9F8997A054}"/>
    <cellStyle name="Input 8 2 2 6 2 4 2" xfId="37564" xr:uid="{8104AF82-8B83-45BC-9A9D-3FBCEABEDA99}"/>
    <cellStyle name="Input 8 2 2 6 2 5" xfId="27658" xr:uid="{8B9A87A5-84C2-49A5-9E3E-1B247EC79C7B}"/>
    <cellStyle name="Input 8 2 2 6 3" xfId="4561" xr:uid="{A9708EA3-9AB8-4314-8A1C-2FD909F606E4}"/>
    <cellStyle name="Input 8 2 2 6 3 2" xfId="37248" xr:uid="{E7773763-B3D3-4253-B732-DBCAA1F19170}"/>
    <cellStyle name="Input 8 2 2 6 4" xfId="33045" xr:uid="{783CAC18-C041-4D5C-BB3A-F7D2E431F98D}"/>
    <cellStyle name="Input 8 2 2 7" xfId="2934" xr:uid="{A99FFE21-DC6B-42F8-AB1E-296BBADD75E0}"/>
    <cellStyle name="Input 8 2 2 7 2" xfId="7084" xr:uid="{091433DD-403A-4049-A21F-6B6B6B78A749}"/>
    <cellStyle name="Input 8 2 2 7 2 2" xfId="12210" xr:uid="{495FD377-3198-4B97-8073-F825C731AE65}"/>
    <cellStyle name="Input 8 2 2 7 2 2 2" xfId="21199" xr:uid="{21166C98-DB9E-4024-9FBC-E6C13790B820}"/>
    <cellStyle name="Input 8 2 2 7 2 2 2 2" xfId="33574" xr:uid="{014EA8DD-3527-4939-B0F9-C574A6C47E55}"/>
    <cellStyle name="Input 8 2 2 7 2 2 3" xfId="40282" xr:uid="{0E52E445-3305-4746-B1EC-0325F3399DF4}"/>
    <cellStyle name="Input 8 2 2 7 2 3" xfId="13004" xr:uid="{F8BB7B3E-AFD8-4D79-ABDA-B1FDC2F42B2E}"/>
    <cellStyle name="Input 8 2 2 7 2 3 2" xfId="21993" xr:uid="{C72DDA52-92B9-47F7-AD08-95A22EF97CD4}"/>
    <cellStyle name="Input 8 2 2 7 2 3 2 2" xfId="22864" xr:uid="{ECB57A05-7FBA-466D-9EE2-B353B9FC6326}"/>
    <cellStyle name="Input 8 2 2 7 2 3 3" xfId="25603" xr:uid="{248385FA-1028-4F15-B8C8-0BF02068C639}"/>
    <cellStyle name="Input 8 2 2 7 2 4" xfId="16073" xr:uid="{4132F148-381C-44D9-9637-7130361DA58E}"/>
    <cellStyle name="Input 8 2 2 7 2 4 2" xfId="23009" xr:uid="{1C985EC8-DDC7-4B9F-9981-F300A2B96E08}"/>
    <cellStyle name="Input 8 2 2 7 2 5" xfId="33595" xr:uid="{4EE41B56-D994-4667-BBC3-8043316B136A}"/>
    <cellStyle name="Input 8 2 2 7 3" xfId="9647" xr:uid="{6EFE24C5-A806-4C09-B7AD-F280ED752AF3}"/>
    <cellStyle name="Input 8 2 2 7 3 2" xfId="18636" xr:uid="{FA85DB5B-2543-43B4-A1A1-54C852FF2504}"/>
    <cellStyle name="Input 8 2 2 7 3 2 2" xfId="40588" xr:uid="{6831E78B-D7E9-484E-AD91-9630238AF573}"/>
    <cellStyle name="Input 8 2 2 7 3 3" xfId="30364" xr:uid="{DAE9549F-7937-4C07-98D5-0E3AD78A6869}"/>
    <cellStyle name="Input 8 2 2 7 4" xfId="39161" xr:uid="{D46647D1-DE06-4065-A9A6-543D74944110}"/>
    <cellStyle name="Input 8 2 2 8" xfId="4861" xr:uid="{26E2BAF6-4B16-4FA2-ACCE-ADBAF72AC3D9}"/>
    <cellStyle name="Input 8 2 2 8 2" xfId="7447" xr:uid="{48436C95-FC86-41C7-B747-FCD91F8EC8A7}"/>
    <cellStyle name="Input 8 2 2 8 2 2" xfId="16436" xr:uid="{7D4503F4-233A-4D44-AAEB-2FE9AF4AAD65}"/>
    <cellStyle name="Input 8 2 2 8 2 2 2" xfId="42306" xr:uid="{99133E6F-5192-4950-909E-DBAE49263264}"/>
    <cellStyle name="Input 8 2 2 8 2 3" xfId="22281" xr:uid="{8E3A12DA-98B6-4938-BD56-DDDEAB02B7A9}"/>
    <cellStyle name="Input 8 2 2 8 3" xfId="10084" xr:uid="{75AB6290-D45A-4FDB-B1DA-132F92D3EEBC}"/>
    <cellStyle name="Input 8 2 2 8 3 2" xfId="19073" xr:uid="{C36770C4-CD1B-4859-94D4-3AEDBAFB785C}"/>
    <cellStyle name="Input 8 2 2 8 3 2 2" xfId="25231" xr:uid="{F0BCB35F-BF53-4264-A94B-6562B46EB5DC}"/>
    <cellStyle name="Input 8 2 2 8 3 3" xfId="33336" xr:uid="{2C4F3168-6757-440E-8C6D-7FBDA27DCFE1}"/>
    <cellStyle name="Input 8 2 2 8 4" xfId="13850" xr:uid="{61028989-47F3-4B52-8BB5-5D9AEB9C1686}"/>
    <cellStyle name="Input 8 2 2 8 4 2" xfId="41254" xr:uid="{B15AEF6D-2A31-4083-A392-2FB1E819BEF3}"/>
    <cellStyle name="Input 8 2 2 8 5" xfId="40048" xr:uid="{1C7BF414-1021-45AA-99BC-246D0AE273DC}"/>
    <cellStyle name="Input 8 2 2 9" xfId="6769" xr:uid="{E2CB52F7-05C0-431E-93C1-1929D66960C9}"/>
    <cellStyle name="Input 8 2 2 9 2" xfId="11968" xr:uid="{13E5FD30-738D-461D-B36F-DE4944F5234B}"/>
    <cellStyle name="Input 8 2 2 9 2 2" xfId="20957" xr:uid="{09F91FCC-3EC9-4DA8-9288-A5F10DE3CE0F}"/>
    <cellStyle name="Input 8 2 2 9 2 2 2" xfId="43471" xr:uid="{3543E9F0-BD82-4B7E-8318-FDD562F3159A}"/>
    <cellStyle name="Input 8 2 2 9 2 3" xfId="26553" xr:uid="{6109DF32-170F-4BBD-B830-7725FDFBEB72}"/>
    <cellStyle name="Input 8 2 2 9 3" xfId="15758" xr:uid="{0F459BF8-CC63-4F20-B353-952FFD314592}"/>
    <cellStyle name="Input 8 2 2 9 3 2" xfId="35147" xr:uid="{6452DC83-1981-4B44-B9A0-FAB7022F5E5F}"/>
    <cellStyle name="Input 8 2 2 9 4" xfId="34833" xr:uid="{8652E180-94C2-4A98-8E7C-48498658775C}"/>
    <cellStyle name="Input 8 2 3" xfId="684" xr:uid="{6C4847F2-AEA0-46D4-8535-59D6AC2DACDA}"/>
    <cellStyle name="Input 8 2 3 2" xfId="5060" xr:uid="{10A22F6A-9C41-43D1-88A9-1B59C8521467}"/>
    <cellStyle name="Input 8 2 3 2 2" xfId="7646" xr:uid="{95B2B6EA-5F06-45A1-A4D0-6DB87F13A8B4}"/>
    <cellStyle name="Input 8 2 3 2 2 2" xfId="16635" xr:uid="{A11F6AD0-ABF8-4A9A-8A4C-A0C737C6686C}"/>
    <cellStyle name="Input 8 2 3 2 2 2 2" xfId="33269" xr:uid="{D9C703E7-A2E6-46E4-AC5F-7FB950F41EA1}"/>
    <cellStyle name="Input 8 2 3 2 2 3" xfId="23256" xr:uid="{8E67BCA4-EB47-44CC-944C-FCCD18D430C7}"/>
    <cellStyle name="Input 8 2 3 2 3" xfId="10283" xr:uid="{DDCCFB2E-1DF4-43A7-BCB8-68BA8CD4EE9B}"/>
    <cellStyle name="Input 8 2 3 2 3 2" xfId="19272" xr:uid="{168B5FB4-FCB6-4AF4-81E2-B7AA59EBD0DB}"/>
    <cellStyle name="Input 8 2 3 2 3 2 2" xfId="22739" xr:uid="{603411E9-AD35-4DC0-B10A-2772AD7A4F9F}"/>
    <cellStyle name="Input 8 2 3 2 3 3" xfId="38778" xr:uid="{489D0E70-5CEC-4B11-BB3B-2E41D63DE217}"/>
    <cellStyle name="Input 8 2 3 2 4" xfId="14049" xr:uid="{BD230C0C-3C6D-40C4-BD59-C208E9D9FC4A}"/>
    <cellStyle name="Input 8 2 3 2 4 2" xfId="40690" xr:uid="{AA1F9FFC-1D94-4C3A-93F6-7F5CC26EDDC7}"/>
    <cellStyle name="Input 8 2 3 2 5" xfId="27170" xr:uid="{6F1ACF01-8FA6-4380-88BC-1BDBBE1FB405}"/>
    <cellStyle name="Input 8 2 3 2 6" xfId="58290" xr:uid="{6647A667-38F7-4233-A8FF-6A0D51B76CED}"/>
    <cellStyle name="Input 8 2 3 3" xfId="3121" xr:uid="{6D9C626C-086F-4153-A00D-A8ED3FFB602A}"/>
    <cellStyle name="Input 8 2 3 3 2" xfId="35259" xr:uid="{BB91E39C-B284-45E3-A87A-BB981ED78DAB}"/>
    <cellStyle name="Input 8 2 3 4" xfId="38830" xr:uid="{29964232-24E6-40A6-B54C-A334312D281D}"/>
    <cellStyle name="Input 8 2 3 5" xfId="51508" xr:uid="{6C4D07BE-061B-4227-8F5B-B61C0EBA4B20}"/>
    <cellStyle name="Input 8 2 4" xfId="1029" xr:uid="{148AF201-4E65-4623-9727-95277E22FA96}"/>
    <cellStyle name="Input 8 2 4 2" xfId="5381" xr:uid="{007E29E9-1919-4178-93B7-D64345B406FE}"/>
    <cellStyle name="Input 8 2 4 2 2" xfId="7967" xr:uid="{07961701-CA15-4558-A616-2692002B2CA8}"/>
    <cellStyle name="Input 8 2 4 2 2 2" xfId="16956" xr:uid="{A219721A-FDAF-4771-AD6A-1D5144B22C3E}"/>
    <cellStyle name="Input 8 2 4 2 2 2 2" xfId="23628" xr:uid="{A9891271-DEF2-4833-91C8-7E742264197A}"/>
    <cellStyle name="Input 8 2 4 2 2 3" xfId="28940" xr:uid="{E260BF94-C775-49DA-A06B-01A2DF4F7DE0}"/>
    <cellStyle name="Input 8 2 4 2 3" xfId="10604" xr:uid="{34D9F80C-7896-42B6-96FD-2DD9F126E4F4}"/>
    <cellStyle name="Input 8 2 4 2 3 2" xfId="19593" xr:uid="{96014E89-26C3-441F-837E-7B26594906E2}"/>
    <cellStyle name="Input 8 2 4 2 3 2 2" xfId="39315" xr:uid="{1C0C316F-078A-4A8C-9336-9DCD56317E1C}"/>
    <cellStyle name="Input 8 2 4 2 3 3" xfId="40081" xr:uid="{A0768497-ADC0-41E1-AF10-84FBB3C09D5E}"/>
    <cellStyle name="Input 8 2 4 2 4" xfId="14370" xr:uid="{64D575A8-289D-4549-9F21-C85092E81793}"/>
    <cellStyle name="Input 8 2 4 2 4 2" xfId="26366" xr:uid="{E82D16C1-2B19-4081-9DC1-EEC8659A1691}"/>
    <cellStyle name="Input 8 2 4 2 5" xfId="24699" xr:uid="{0C4E8552-1369-46A1-966D-E2B54B64EA4B}"/>
    <cellStyle name="Input 8 2 4 2 6" xfId="54656" xr:uid="{9DC17648-305B-4F89-80DE-E92F686A7456}"/>
    <cellStyle name="Input 8 2 4 3" xfId="3466" xr:uid="{FFB0C2E2-4458-4EF2-A704-4FDDCF241D01}"/>
    <cellStyle name="Input 8 2 4 3 2" xfId="43461" xr:uid="{6962E8CA-8BBC-4E32-98D1-53C1EAE7630D}"/>
    <cellStyle name="Input 8 2 4 4" xfId="43390" xr:uid="{EAC6BA30-945C-4F11-9B8A-557B13976D7C}"/>
    <cellStyle name="Input 8 2 4 5" xfId="47855" xr:uid="{ED96F405-C06D-46F0-8FB9-CAEBE5216AB1}"/>
    <cellStyle name="Input 8 2 5" xfId="1373" xr:uid="{49A7924C-CEC3-4FEB-BEF1-B34E5070201D}"/>
    <cellStyle name="Input 8 2 5 2" xfId="5718" xr:uid="{839CD7FA-C18B-4D58-9104-4A01BB0CDD38}"/>
    <cellStyle name="Input 8 2 5 2 2" xfId="8304" xr:uid="{1936C30E-0BD4-4956-9CD5-E2035D93DA0D}"/>
    <cellStyle name="Input 8 2 5 2 2 2" xfId="17293" xr:uid="{7257533E-F6A1-4664-B29E-F980EF184F65}"/>
    <cellStyle name="Input 8 2 5 2 2 2 2" xfId="32935" xr:uid="{3E9002D9-0860-4953-9CC7-6D156C64ED7D}"/>
    <cellStyle name="Input 8 2 5 2 2 3" xfId="40880" xr:uid="{DF55C468-5BAF-4469-B464-7C1AEC6000C5}"/>
    <cellStyle name="Input 8 2 5 2 3" xfId="10941" xr:uid="{1D33F450-17EA-48E8-876E-A6288BDA0D59}"/>
    <cellStyle name="Input 8 2 5 2 3 2" xfId="19930" xr:uid="{07962AB3-33C1-4048-8996-5B2ABEAF13BF}"/>
    <cellStyle name="Input 8 2 5 2 3 2 2" xfId="23881" xr:uid="{9E6B97C0-58B1-4DBF-B654-D4AD1D89FB69}"/>
    <cellStyle name="Input 8 2 5 2 3 3" xfId="40183" xr:uid="{3307405A-5B4C-4FD8-8E2C-35014BA9AAC8}"/>
    <cellStyle name="Input 8 2 5 2 4" xfId="14707" xr:uid="{ADB723D6-0D43-49AD-8720-4D42AD0362E9}"/>
    <cellStyle name="Input 8 2 5 2 4 2" xfId="23413" xr:uid="{7A7F88D5-4AA7-4CA3-BBDB-C49AE3FE3E33}"/>
    <cellStyle name="Input 8 2 5 2 5" xfId="28306" xr:uid="{20C854AB-C4B8-45C7-ABA7-58994F30FDCA}"/>
    <cellStyle name="Input 8 2 5 3" xfId="3810" xr:uid="{9C47C4CC-B701-4E7F-A732-7E9FDD877EF6}"/>
    <cellStyle name="Input 8 2 5 3 2" xfId="25462" xr:uid="{325C9C8C-1BAA-4A05-92B8-BEAA1480C843}"/>
    <cellStyle name="Input 8 2 5 4" xfId="35620" xr:uid="{9D540A32-C930-44E1-9764-B8F188E2E2A4}"/>
    <cellStyle name="Input 8 2 5 5" xfId="53026" xr:uid="{DB11A06D-4DD0-40FB-BF7B-96A9727EC71F}"/>
    <cellStyle name="Input 8 2 6" xfId="1801" xr:uid="{A8599754-2E1C-4AFA-BEE9-900B6EE48761}"/>
    <cellStyle name="Input 8 2 6 2" xfId="6118" xr:uid="{94C13AF3-C13C-49AC-9232-691DE8A33E6F}"/>
    <cellStyle name="Input 8 2 6 2 2" xfId="8704" xr:uid="{D4969C66-B7B7-4AB6-B34B-8B33035E654E}"/>
    <cellStyle name="Input 8 2 6 2 2 2" xfId="17693" xr:uid="{25AD4182-1782-4ADD-9069-7C4AD8D79347}"/>
    <cellStyle name="Input 8 2 6 2 2 2 2" xfId="31338" xr:uid="{B0E9288F-4CE3-498E-81BC-D616A013EBCB}"/>
    <cellStyle name="Input 8 2 6 2 2 3" xfId="22241" xr:uid="{DCE7FB97-2D53-4BBB-B4DC-9D2B734E8B19}"/>
    <cellStyle name="Input 8 2 6 2 3" xfId="11341" xr:uid="{0AF8ABAD-C2D0-473A-94E5-4D8AFFB5DB40}"/>
    <cellStyle name="Input 8 2 6 2 3 2" xfId="20330" xr:uid="{33AF6973-EF4C-4917-ADD2-DA67F4916460}"/>
    <cellStyle name="Input 8 2 6 2 3 2 2" xfId="29057" xr:uid="{61949159-A352-4E6D-81CA-AECD525779C3}"/>
    <cellStyle name="Input 8 2 6 2 3 3" xfId="34710" xr:uid="{C2F39D2E-8549-44BD-9449-6D03CB552D00}"/>
    <cellStyle name="Input 8 2 6 2 4" xfId="15107" xr:uid="{814AA95A-FEA0-4D61-A89C-BD518C2344BD}"/>
    <cellStyle name="Input 8 2 6 2 4 2" xfId="33550" xr:uid="{2E0F4C4B-3A26-4FA8-B413-D19DF88218A3}"/>
    <cellStyle name="Input 8 2 6 2 5" xfId="34751" xr:uid="{52AC617F-3671-405D-B759-B5182D946DC9}"/>
    <cellStyle name="Input 8 2 6 3" xfId="4238" xr:uid="{FC431CCE-984D-44BF-BCD7-AF374B2C2BEC}"/>
    <cellStyle name="Input 8 2 6 3 2" xfId="23620" xr:uid="{C0F656D7-7BC9-48CA-9D6D-456A46FD08B5}"/>
    <cellStyle name="Input 8 2 6 4" xfId="36559" xr:uid="{C7F88308-4A1A-4617-90EB-44FE012CA240}"/>
    <cellStyle name="Input 8 2 7" xfId="1992" xr:uid="{01E7EB0C-9D90-45C3-B044-C09B9E1D9CD8}"/>
    <cellStyle name="Input 8 2 7 2" xfId="6300" xr:uid="{1920A28A-596B-472D-B6B5-11A77351E9AB}"/>
    <cellStyle name="Input 8 2 7 2 2" xfId="8886" xr:uid="{322BDFB9-C53F-4966-9CE3-1FF689546F00}"/>
    <cellStyle name="Input 8 2 7 2 2 2" xfId="17875" xr:uid="{D097AF22-3078-4C9A-9894-884E43E8027D}"/>
    <cellStyle name="Input 8 2 7 2 2 2 2" xfId="41062" xr:uid="{7A75C3D9-B6D9-4D7D-8EC8-B589E91BC9D4}"/>
    <cellStyle name="Input 8 2 7 2 2 3" xfId="39369" xr:uid="{BDBFF3B7-253F-4F60-9478-1C2B411643B3}"/>
    <cellStyle name="Input 8 2 7 2 3" xfId="11523" xr:uid="{241EB647-6D3A-4A05-B226-C81D1279406B}"/>
    <cellStyle name="Input 8 2 7 2 3 2" xfId="20512" xr:uid="{4B5FEAC6-D3E3-447B-83B8-36A4565028B5}"/>
    <cellStyle name="Input 8 2 7 2 3 2 2" xfId="26013" xr:uid="{349A8C7F-5D11-4561-9FC2-1939468BB2EE}"/>
    <cellStyle name="Input 8 2 7 2 3 3" xfId="40257" xr:uid="{8A01B9AA-0CCB-433F-AEC2-596EED2E9831}"/>
    <cellStyle name="Input 8 2 7 2 4" xfId="15289" xr:uid="{DF66AD0B-6F47-4023-9379-22F4A5EB20CC}"/>
    <cellStyle name="Input 8 2 7 2 4 2" xfId="27069" xr:uid="{7C595F3D-B73F-4518-9A43-024A20FF490C}"/>
    <cellStyle name="Input 8 2 7 2 5" xfId="38781" xr:uid="{D72C6EEE-7F3E-44CB-885F-F9A3D1598B36}"/>
    <cellStyle name="Input 8 2 7 3" xfId="4429" xr:uid="{B6369779-1D05-436A-A056-334C68A2F812}"/>
    <cellStyle name="Input 8 2 7 3 2" xfId="31773" xr:uid="{D79C48F6-CDE5-4CD2-A4D8-B99F0D87D04A}"/>
    <cellStyle name="Input 8 2 7 4" xfId="42575" xr:uid="{A1970870-C6DC-445B-98C6-F8C11A793F7C}"/>
    <cellStyle name="Input 8 2 8" xfId="2803" xr:uid="{BC1EDE2F-168D-4AD4-A8D0-89FD97C29DF2}"/>
    <cellStyle name="Input 8 2 8 2" xfId="6953" xr:uid="{96612FB9-AE79-420B-BFB3-ECCC32128FF7}"/>
    <cellStyle name="Input 8 2 8 2 2" xfId="12082" xr:uid="{0409A8AC-074C-44A3-A64D-48B6F03533E3}"/>
    <cellStyle name="Input 8 2 8 2 2 2" xfId="21071" xr:uid="{0341D574-A760-45D2-8E97-EA20925BC7E4}"/>
    <cellStyle name="Input 8 2 8 2 2 2 2" xfId="32642" xr:uid="{D21A3112-C59E-494E-A37E-A247A2AD3BA7}"/>
    <cellStyle name="Input 8 2 8 2 2 3" xfId="29593" xr:uid="{E757ACE4-ADBA-4522-9601-2A3278DF2024}"/>
    <cellStyle name="Input 8 2 8 2 3" xfId="12904" xr:uid="{560E7879-F3C8-4AD7-902E-91E157C44397}"/>
    <cellStyle name="Input 8 2 8 2 3 2" xfId="21893" xr:uid="{69203604-6187-49BB-8900-18291E7F7689}"/>
    <cellStyle name="Input 8 2 8 2 3 2 2" xfId="25401" xr:uid="{8C9AB6B1-D02D-493A-A50D-8975A04B18D0}"/>
    <cellStyle name="Input 8 2 8 2 3 3" xfId="25703" xr:uid="{0A80E1A5-214F-42D0-A192-7908B632EAD6}"/>
    <cellStyle name="Input 8 2 8 2 4" xfId="15942" xr:uid="{DBD4A198-B495-44D4-9455-23CAEBAB2786}"/>
    <cellStyle name="Input 8 2 8 2 4 2" xfId="25047" xr:uid="{F8F5D8BB-4D03-4AA6-8DE7-36A9ED09810E}"/>
    <cellStyle name="Input 8 2 8 2 5" xfId="38152" xr:uid="{75F778CD-2D8B-4C34-A9DE-20560EDD090D}"/>
    <cellStyle name="Input 8 2 8 3" xfId="9516" xr:uid="{FC622FC2-E69A-4D80-AF66-99BD3EB28DD2}"/>
    <cellStyle name="Input 8 2 8 3 2" xfId="18505" xr:uid="{DF5EDF01-63C4-4A0F-B574-D88467475303}"/>
    <cellStyle name="Input 8 2 8 3 2 2" xfId="32020" xr:uid="{343036E9-F4B1-4282-9D05-63636FAB1E34}"/>
    <cellStyle name="Input 8 2 8 3 3" xfId="39587" xr:uid="{7223D670-A479-45C1-93DD-A5162BEA8219}"/>
    <cellStyle name="Input 8 2 8 4" xfId="34816" xr:uid="{8A57A0B6-A57F-499E-A8AE-D927DB470BBD}"/>
    <cellStyle name="Input 8 2 9" xfId="4736" xr:uid="{145A794B-9CCE-4993-A331-532320FD3C9E}"/>
    <cellStyle name="Input 8 2 9 2" xfId="7322" xr:uid="{7E9315B1-ABD3-4C5E-83D3-660A9BD5DC6F}"/>
    <cellStyle name="Input 8 2 9 2 2" xfId="16311" xr:uid="{63B1E0B6-5027-4762-8397-197629B416C7}"/>
    <cellStyle name="Input 8 2 9 2 2 2" xfId="25023" xr:uid="{FC2D977A-6C8F-4360-9EA9-779F9C9B21E7}"/>
    <cellStyle name="Input 8 2 9 2 3" xfId="42914" xr:uid="{C9D2387B-4F0A-454B-9E9E-FFBF05C4DE12}"/>
    <cellStyle name="Input 8 2 9 3" xfId="9959" xr:uid="{73208414-2B19-4F18-B4D6-6550FA0617CF}"/>
    <cellStyle name="Input 8 2 9 3 2" xfId="18948" xr:uid="{343595EE-40B3-4994-AD8F-02E93C3B6FE1}"/>
    <cellStyle name="Input 8 2 9 3 2 2" xfId="31239" xr:uid="{98541EBF-3C63-4FCD-9550-B5AC146D2631}"/>
    <cellStyle name="Input 8 2 9 3 3" xfId="31918" xr:uid="{6AEB5B87-DACD-4650-8250-4839EE8FD266}"/>
    <cellStyle name="Input 8 2 9 4" xfId="13725" xr:uid="{08C670FF-72D7-4D7F-815F-BD87AB73BBAA}"/>
    <cellStyle name="Input 8 2 9 4 2" xfId="37627" xr:uid="{17C334D7-D7B9-4039-8E04-6B555B836069}"/>
    <cellStyle name="Input 8 2 9 5" xfId="29874" xr:uid="{FE7AC24E-7539-4B96-B1D0-EF85CCB9F653}"/>
    <cellStyle name="Input 8 3" xfId="414" xr:uid="{CBC3591D-76A4-4FF1-A403-366E982EB4DE}"/>
    <cellStyle name="Input 8 3 10" xfId="9280" xr:uid="{3CE4DF3A-5703-4218-A030-75FC8BD18484}"/>
    <cellStyle name="Input 8 3 10 2" xfId="18269" xr:uid="{39715BF3-F0FF-4895-AA1A-043A57AA5B33}"/>
    <cellStyle name="Input 8 3 10 2 2" xfId="31590" xr:uid="{92FB7737-4B6E-49D6-99D8-8436F2894077}"/>
    <cellStyle name="Input 8 3 10 3" xfId="25448" xr:uid="{2B601ABD-0084-48B2-AD1B-7D1A83EAC8C7}"/>
    <cellStyle name="Input 8 3 11" xfId="12594" xr:uid="{D52C44A2-C807-4D2B-AF72-5324A59E1224}"/>
    <cellStyle name="Input 8 3 11 2" xfId="21583" xr:uid="{F04EED29-073A-4D9E-BE25-E1306498E060}"/>
    <cellStyle name="Input 8 3 11 2 2" xfId="25527" xr:uid="{0434046C-F0AB-4343-9A7B-6BB67095AA20}"/>
    <cellStyle name="Input 8 3 11 3" xfId="34441" xr:uid="{8589EF6E-2A80-4D86-99A6-2E19747F3D4F}"/>
    <cellStyle name="Input 8 3 12" xfId="2420" xr:uid="{EA237B42-9844-4DED-9808-3C8511AF1DA8}"/>
    <cellStyle name="Input 8 3 12 2" xfId="23606" xr:uid="{63AE76A4-A843-463E-A177-61F23B332347}"/>
    <cellStyle name="Input 8 3 13" xfId="13329" xr:uid="{AF97D749-9F34-4684-8BFF-46BEE4263113}"/>
    <cellStyle name="Input 8 3 13 2" xfId="27068" xr:uid="{F03E2BEF-AA67-4621-B70F-FE1A3E49C45E}"/>
    <cellStyle name="Input 8 3 14" xfId="43632" xr:uid="{4D250A59-2EC7-4482-B572-64EF3C20FBEB}"/>
    <cellStyle name="Input 8 3 15" xfId="46640" xr:uid="{6AB7B492-BB52-48C2-8F5C-7EC6C8DFD4DF}"/>
    <cellStyle name="Input 8 3 2" xfId="763" xr:uid="{53AE3242-BDE8-441F-9C34-B18A6580419E}"/>
    <cellStyle name="Input 8 3 2 2" xfId="5134" xr:uid="{11E05675-9EF3-447C-BEED-35D286CB1CCA}"/>
    <cellStyle name="Input 8 3 2 2 2" xfId="7720" xr:uid="{06C5C324-D498-48A8-AB4F-67271387B17C}"/>
    <cellStyle name="Input 8 3 2 2 2 2" xfId="16709" xr:uid="{E0CC078D-86BB-4F7E-92D2-ED4ADBDE58AD}"/>
    <cellStyle name="Input 8 3 2 2 2 2 2" xfId="29225" xr:uid="{A9A9C39B-8B8D-41BA-8A90-8CCC19DAFBAB}"/>
    <cellStyle name="Input 8 3 2 2 2 3" xfId="39395" xr:uid="{22F698D4-1FC9-4CA8-BA74-9016E3A80F11}"/>
    <cellStyle name="Input 8 3 2 2 3" xfId="10357" xr:uid="{AEFB9F27-26A7-4294-BAFA-9C024120C73D}"/>
    <cellStyle name="Input 8 3 2 2 3 2" xfId="19346" xr:uid="{6C54FB53-DBC5-46C8-8237-7541EB34C2A1}"/>
    <cellStyle name="Input 8 3 2 2 3 2 2" xfId="36709" xr:uid="{1DB92E11-4807-4260-867E-E3F2A86E7899}"/>
    <cellStyle name="Input 8 3 2 2 3 3" xfId="27450" xr:uid="{EE2DE56F-0062-4D1D-9358-395EC7DE2BAF}"/>
    <cellStyle name="Input 8 3 2 2 4" xfId="14123" xr:uid="{C7021E02-10EE-4962-830C-2FE2495FC294}"/>
    <cellStyle name="Input 8 3 2 2 4 2" xfId="30412" xr:uid="{93B5D0FE-A05A-4E5C-AAA2-39533F914C40}"/>
    <cellStyle name="Input 8 3 2 2 5" xfId="28628" xr:uid="{7398B268-7756-4D37-BFF0-682509705CD3}"/>
    <cellStyle name="Input 8 3 2 2 6" xfId="56919" xr:uid="{BDC13C09-4FF6-4CA3-8A9A-22811C3ACAD5}"/>
    <cellStyle name="Input 8 3 2 3" xfId="3200" xr:uid="{33B2ED63-817F-4E1D-8D24-69C14588D727}"/>
    <cellStyle name="Input 8 3 2 3 2" xfId="34176" xr:uid="{88C9B876-9185-4D70-B2FE-179C1C701CB5}"/>
    <cellStyle name="Input 8 3 2 4" xfId="41079" xr:uid="{23E01864-5ED4-4265-9966-5281964010FF}"/>
    <cellStyle name="Input 8 3 2 5" xfId="50137" xr:uid="{810A71FB-BD68-4388-8F08-8CF6819F4087}"/>
    <cellStyle name="Input 8 3 3" xfId="1108" xr:uid="{0869209E-08AD-45AD-9DF0-D1F266CEE87B}"/>
    <cellStyle name="Input 8 3 3 2" xfId="5455" xr:uid="{A9B49360-EC7E-4004-ABB4-BF8DB3CDE825}"/>
    <cellStyle name="Input 8 3 3 2 2" xfId="8041" xr:uid="{043620A1-7C5D-4125-8817-C8B62CD0149A}"/>
    <cellStyle name="Input 8 3 3 2 2 2" xfId="17030" xr:uid="{551DD4FC-7509-4F1F-AE91-45BE0483C429}"/>
    <cellStyle name="Input 8 3 3 2 2 2 2" xfId="42658" xr:uid="{809DE1BC-EB05-4E9F-9BB6-CAF33AA24B4A}"/>
    <cellStyle name="Input 8 3 3 2 2 3" xfId="33025" xr:uid="{51732F73-A79F-4D4B-AF47-9C565FB6DDF2}"/>
    <cellStyle name="Input 8 3 3 2 3" xfId="10678" xr:uid="{47955527-34BF-4FEB-A2CD-32EEF8A5C928}"/>
    <cellStyle name="Input 8 3 3 2 3 2" xfId="19667" xr:uid="{AED378AF-F7BD-4BDD-BAA0-F59B306A77BB}"/>
    <cellStyle name="Input 8 3 3 2 3 2 2" xfId="44026" xr:uid="{B6AB6E58-E7FE-4554-9C79-9EB43BABF292}"/>
    <cellStyle name="Input 8 3 3 2 3 3" xfId="37825" xr:uid="{147D8747-DE04-4095-A805-05F7D9B2734C}"/>
    <cellStyle name="Input 8 3 3 2 4" xfId="14444" xr:uid="{B100CF76-F504-4B4A-A551-0D66BFE2C7CF}"/>
    <cellStyle name="Input 8 3 3 2 4 2" xfId="30056" xr:uid="{AD131282-8C06-4AD1-824A-BB230BA90BD5}"/>
    <cellStyle name="Input 8 3 3 2 5" xfId="29622" xr:uid="{14DFB001-7E35-4ED2-B722-B260E6EA42E9}"/>
    <cellStyle name="Input 8 3 3 2 6" xfId="57985" xr:uid="{9A970FC4-D6C4-40CE-9ABB-614138ADC20B}"/>
    <cellStyle name="Input 8 3 3 3" xfId="3545" xr:uid="{D1EAACD7-AC4F-4DAA-ACCE-DCEEBB33D360}"/>
    <cellStyle name="Input 8 3 3 3 2" xfId="26994" xr:uid="{A74F0560-7933-471F-ABCA-4EEA883D5E80}"/>
    <cellStyle name="Input 8 3 3 4" xfId="32428" xr:uid="{D669F4D1-49E6-46DC-A7C2-CC0B486B0241}"/>
    <cellStyle name="Input 8 3 3 5" xfId="51203" xr:uid="{DF50A9B2-D70E-4C22-8ED7-0A49B7CED888}"/>
    <cellStyle name="Input 8 3 4" xfId="1452" xr:uid="{35C6DBC7-2076-4009-A7FF-33DB96167242}"/>
    <cellStyle name="Input 8 3 4 2" xfId="5797" xr:uid="{C801246B-D990-43C0-ADE4-0ADBE207BAFD}"/>
    <cellStyle name="Input 8 3 4 2 2" xfId="8383" xr:uid="{D11A5CD0-092C-4E53-97AA-4C544C08F629}"/>
    <cellStyle name="Input 8 3 4 2 2 2" xfId="17372" xr:uid="{B1FC68E5-BC5D-4CC6-AF2C-D89C83F86888}"/>
    <cellStyle name="Input 8 3 4 2 2 2 2" xfId="41455" xr:uid="{660C877A-6177-483A-A8A9-01834D7551AF}"/>
    <cellStyle name="Input 8 3 4 2 2 3" xfId="25254" xr:uid="{C02728B2-42D5-4C7D-8363-80AA99446C76}"/>
    <cellStyle name="Input 8 3 4 2 3" xfId="11020" xr:uid="{81AF5B6B-780C-4901-8A14-E680CC0A127A}"/>
    <cellStyle name="Input 8 3 4 2 3 2" xfId="20009" xr:uid="{33241368-53B6-4051-A332-38F9AFBEE207}"/>
    <cellStyle name="Input 8 3 4 2 3 2 2" xfId="40807" xr:uid="{8706AE31-7001-4B51-BC0D-8BD94386DE14}"/>
    <cellStyle name="Input 8 3 4 2 3 3" xfId="35997" xr:uid="{B6434B22-DA38-4478-B1E0-52D4BD7D59CD}"/>
    <cellStyle name="Input 8 3 4 2 4" xfId="14786" xr:uid="{324477F5-8DCD-46E6-81FF-3D43160642C0}"/>
    <cellStyle name="Input 8 3 4 2 4 2" xfId="42448" xr:uid="{B7F96B98-8D26-4615-9148-F366F6E36F4C}"/>
    <cellStyle name="Input 8 3 4 2 5" xfId="25646" xr:uid="{BD6AFD45-8957-42DA-8A9D-B074F6439E12}"/>
    <cellStyle name="Input 8 3 4 2 6" xfId="55046" xr:uid="{BC8AD340-5014-4FB4-8F65-13EB284B6780}"/>
    <cellStyle name="Input 8 3 4 3" xfId="3889" xr:uid="{131D642F-0FF2-47F1-B7C2-272583BA6197}"/>
    <cellStyle name="Input 8 3 4 3 2" xfId="24927" xr:uid="{4E71B551-CE5D-429C-A1E2-C884DF06A365}"/>
    <cellStyle name="Input 8 3 4 4" xfId="31457" xr:uid="{6A1D72DF-264A-4692-9E87-C69111E38C6A}"/>
    <cellStyle name="Input 8 3 4 5" xfId="48254" xr:uid="{0F96A42B-B79D-4BB8-98BD-DA67823794DB}"/>
    <cellStyle name="Input 8 3 5" xfId="1593" xr:uid="{6E93D131-AFCC-437B-B9EE-F99F144ECB07}"/>
    <cellStyle name="Input 8 3 5 2" xfId="5937" xr:uid="{098DE342-2586-464E-851C-3DF4A3558D8D}"/>
    <cellStyle name="Input 8 3 5 2 2" xfId="8523" xr:uid="{48C55256-5EF7-4B77-89C6-D5838AE2BD5B}"/>
    <cellStyle name="Input 8 3 5 2 2 2" xfId="17512" xr:uid="{22A6A941-F8EC-4CE6-9AB1-39BA57A145A8}"/>
    <cellStyle name="Input 8 3 5 2 2 2 2" xfId="38619" xr:uid="{0F0C20DB-5896-40CD-9104-AB8E5E903AFE}"/>
    <cellStyle name="Input 8 3 5 2 2 3" xfId="28620" xr:uid="{F20190A0-15BF-46A5-B59D-492DB8852D32}"/>
    <cellStyle name="Input 8 3 5 2 3" xfId="11160" xr:uid="{36028F11-A444-4AEF-B2FC-15F0E944DD8A}"/>
    <cellStyle name="Input 8 3 5 2 3 2" xfId="20149" xr:uid="{55356C05-6AFD-4E54-B1A3-D7B077E9146A}"/>
    <cellStyle name="Input 8 3 5 2 3 2 2" xfId="24585" xr:uid="{22033045-8FBE-4384-B8BD-440841C8F097}"/>
    <cellStyle name="Input 8 3 5 2 3 3" xfId="34515" xr:uid="{063C0546-7230-486B-95D7-D0835FC27AC5}"/>
    <cellStyle name="Input 8 3 5 2 4" xfId="14926" xr:uid="{AF99025B-D181-43AF-9F30-1FCB9603B9AD}"/>
    <cellStyle name="Input 8 3 5 2 4 2" xfId="25089" xr:uid="{373C37FB-943F-4C20-A8A4-B227EDA72B06}"/>
    <cellStyle name="Input 8 3 5 2 5" xfId="36841" xr:uid="{01E2703F-B276-4BA3-BE04-7D323D279E0D}"/>
    <cellStyle name="Input 8 3 5 3" xfId="4030" xr:uid="{D446E6A6-3E44-4E28-B7E3-B6CD16C3AFE0}"/>
    <cellStyle name="Input 8 3 5 3 2" xfId="30282" xr:uid="{656F585A-7018-4840-93A0-1311A30869FD}"/>
    <cellStyle name="Input 8 3 5 4" xfId="28969" xr:uid="{DBDD0411-3056-4147-A837-71AE7CC325CC}"/>
    <cellStyle name="Input 8 3 5 5" xfId="53346" xr:uid="{6F647CDE-9D68-4589-B8F5-977F9A7F74FB}"/>
    <cellStyle name="Input 8 3 6" xfId="2071" xr:uid="{485FCE4C-B95E-45C1-9751-32EB8F9FADCA}"/>
    <cellStyle name="Input 8 3 6 2" xfId="6374" xr:uid="{87C61CEB-049C-4B29-B972-61B9C4C34D69}"/>
    <cellStyle name="Input 8 3 6 2 2" xfId="8960" xr:uid="{96CCDFA2-F989-4972-8DE5-2722420AEA8B}"/>
    <cellStyle name="Input 8 3 6 2 2 2" xfId="17949" xr:uid="{DAC6404D-3E3C-430F-A7C5-2B25A0A3D903}"/>
    <cellStyle name="Input 8 3 6 2 2 2 2" xfId="31006" xr:uid="{4261836C-FE1D-43E4-A925-C1EB8AF9DD5B}"/>
    <cellStyle name="Input 8 3 6 2 2 3" xfId="42481" xr:uid="{836DBC37-684F-4F60-A318-7C12C4617A3D}"/>
    <cellStyle name="Input 8 3 6 2 3" xfId="11597" xr:uid="{9330C661-2852-4FB3-954A-ECB8C8121BAE}"/>
    <cellStyle name="Input 8 3 6 2 3 2" xfId="20586" xr:uid="{FF1670CB-36A1-4EC4-958F-655CAC5D78F6}"/>
    <cellStyle name="Input 8 3 6 2 3 2 2" xfId="26456" xr:uid="{BEA8700B-C5CF-4D86-B206-6A15CC677E17}"/>
    <cellStyle name="Input 8 3 6 2 3 3" xfId="26486" xr:uid="{2398C244-D0DB-4DCD-934D-548AF32A7460}"/>
    <cellStyle name="Input 8 3 6 2 4" xfId="15363" xr:uid="{4999E14D-22D2-4A7B-AFE6-940F3844BDF7}"/>
    <cellStyle name="Input 8 3 6 2 4 2" xfId="28408" xr:uid="{B83501A7-BDBC-4518-B5C3-981BC09B467B}"/>
    <cellStyle name="Input 8 3 6 2 5" xfId="32751" xr:uid="{04B2A677-E10E-4E10-B1D2-7AD99685614D}"/>
    <cellStyle name="Input 8 3 6 3" xfId="4508" xr:uid="{F3063100-4FE5-42FD-91E2-85402E87BB9F}"/>
    <cellStyle name="Input 8 3 6 3 2" xfId="22708" xr:uid="{E2876F31-B290-4432-8ADC-CB3EED25008C}"/>
    <cellStyle name="Input 8 3 6 4" xfId="39536" xr:uid="{E2B0439D-7488-44F1-B36A-CF5552F6403D}"/>
    <cellStyle name="Input 8 3 7" xfId="2881" xr:uid="{D6C39127-DD33-4C34-B094-557E051F62D6}"/>
    <cellStyle name="Input 8 3 7 2" xfId="7031" xr:uid="{E0938A12-A441-40FF-9961-2C06F10BD345}"/>
    <cellStyle name="Input 8 3 7 2 2" xfId="12158" xr:uid="{331B0D77-B474-4064-BEE1-3D950DAD3DDC}"/>
    <cellStyle name="Input 8 3 7 2 2 2" xfId="21147" xr:uid="{ECCB8977-0DDB-4C44-897F-63C54431EE4A}"/>
    <cellStyle name="Input 8 3 7 2 2 2 2" xfId="34358" xr:uid="{366DF5E0-A074-4AF6-9EE1-4D0AD6940013}"/>
    <cellStyle name="Input 8 3 7 2 2 3" xfId="29367" xr:uid="{17F491E1-7013-430B-963C-6BFCB97C52AA}"/>
    <cellStyle name="Input 8 3 7 2 3" xfId="12966" xr:uid="{B5BD76AE-94AF-44EC-A7CA-B3D374F42E49}"/>
    <cellStyle name="Input 8 3 7 2 3 2" xfId="21955" xr:uid="{475377BE-7F2C-4647-ABCE-46AC74A41742}"/>
    <cellStyle name="Input 8 3 7 2 3 2 2" xfId="28936" xr:uid="{7AE04A0C-35DD-47B7-BC90-5DF1518FE267}"/>
    <cellStyle name="Input 8 3 7 2 3 3" xfId="25078" xr:uid="{2AE2C116-7565-43CF-BFFD-CF63F66C2C95}"/>
    <cellStyle name="Input 8 3 7 2 4" xfId="16020" xr:uid="{6A26B894-0634-4D47-BD60-F6FC8CB2A37B}"/>
    <cellStyle name="Input 8 3 7 2 4 2" xfId="41951" xr:uid="{B8F49AF3-C052-49B2-80A0-F0C81FE40DA9}"/>
    <cellStyle name="Input 8 3 7 2 5" xfId="34565" xr:uid="{FD33FE1D-A5E0-4B74-A2CF-5FC9390B1721}"/>
    <cellStyle name="Input 8 3 7 3" xfId="9594" xr:uid="{4CADF028-1558-4E5C-A2B9-B3E53768B637}"/>
    <cellStyle name="Input 8 3 7 3 2" xfId="18583" xr:uid="{182D91A2-848C-411E-BADD-308289160C58}"/>
    <cellStyle name="Input 8 3 7 3 2 2" xfId="27572" xr:uid="{08E0C7A9-7962-47A5-B3DF-DC4B04997056}"/>
    <cellStyle name="Input 8 3 7 3 3" xfId="27859" xr:uid="{77033839-7041-491B-B8D0-EB3854B54AD9}"/>
    <cellStyle name="Input 8 3 7 4" xfId="22138" xr:uid="{EEB2207F-6DFF-4859-9662-EC6D2A54E9EF}"/>
    <cellStyle name="Input 8 3 8" xfId="4810" xr:uid="{95B80BE2-DB47-4F6C-9CDB-E2B64500F31F}"/>
    <cellStyle name="Input 8 3 8 2" xfId="7396" xr:uid="{23E529DD-235A-4DAF-B9B4-C95E87812CAA}"/>
    <cellStyle name="Input 8 3 8 2 2" xfId="16385" xr:uid="{319D6190-EAB0-4CDE-A582-7B00E1E03757}"/>
    <cellStyle name="Input 8 3 8 2 2 2" xfId="29922" xr:uid="{A6BF1713-3688-4F25-851B-F2A41FCFEA14}"/>
    <cellStyle name="Input 8 3 8 2 3" xfId="25821" xr:uid="{B0C02B1D-03A2-4497-A7D2-3DA456E270AE}"/>
    <cellStyle name="Input 8 3 8 3" xfId="10033" xr:uid="{F9803185-0B69-489A-9600-09DB4341FFD0}"/>
    <cellStyle name="Input 8 3 8 3 2" xfId="19022" xr:uid="{F1ADD976-8A2C-4912-9E18-F1ABC22DA61A}"/>
    <cellStyle name="Input 8 3 8 3 2 2" xfId="32670" xr:uid="{8550F794-97A9-436F-A9D3-C2DC1609312E}"/>
    <cellStyle name="Input 8 3 8 3 3" xfId="27454" xr:uid="{CCFEE3EE-2967-4359-8707-272AF67452A1}"/>
    <cellStyle name="Input 8 3 8 4" xfId="13799" xr:uid="{5DB2951C-FAD8-4B7C-8085-B705BBE84E36}"/>
    <cellStyle name="Input 8 3 8 4 2" xfId="22818" xr:uid="{1D4AD52F-E47B-4F0B-8557-2607F8D0FDE6}"/>
    <cellStyle name="Input 8 3 8 5" xfId="33823" xr:uid="{B36CEB22-1F3A-4C6A-A9DA-E80B27085D83}"/>
    <cellStyle name="Input 8 3 9" xfId="6716" xr:uid="{6A934BA3-ADFE-484A-BCBE-369B866FC304}"/>
    <cellStyle name="Input 8 3 9 2" xfId="11917" xr:uid="{332D0FA6-40A5-4E30-920D-3C4235B3EFF5}"/>
    <cellStyle name="Input 8 3 9 2 2" xfId="20906" xr:uid="{301084EA-CA33-4B12-929C-CF301CCC0D7C}"/>
    <cellStyle name="Input 8 3 9 2 2 2" xfId="27186" xr:uid="{215A69CA-6F3D-4909-ADE9-23D43DF05823}"/>
    <cellStyle name="Input 8 3 9 2 3" xfId="34689" xr:uid="{75E05FDE-FD93-4A4D-986F-96034E7C73B5}"/>
    <cellStyle name="Input 8 3 9 3" xfId="15705" xr:uid="{2098158D-FCBB-4C00-B70E-F3D8454A4AC6}"/>
    <cellStyle name="Input 8 3 9 3 2" xfId="22179" xr:uid="{0A781DA9-FBC0-4FE5-A46E-EB520C72CB9D}"/>
    <cellStyle name="Input 8 3 9 4" xfId="40468" xr:uid="{3D32CCB4-8B1F-4FC3-B821-D6C5C80523E1}"/>
    <cellStyle name="Input 8 4" xfId="513" xr:uid="{860A429B-E0A1-4A9B-B01C-ABF289000D3E}"/>
    <cellStyle name="Input 8 4 10" xfId="49266" xr:uid="{094B9C2F-CFEC-4CAE-9A54-4C3379CC6E78}"/>
    <cellStyle name="Input 8 4 2" xfId="862" xr:uid="{CE0F9CAF-AEEB-48FC-9805-B03D2B1B2C04}"/>
    <cellStyle name="Input 8 4 2 2" xfId="5231" xr:uid="{C0467A44-82C5-4989-8BC1-53263D471571}"/>
    <cellStyle name="Input 8 4 2 2 2" xfId="7817" xr:uid="{CD1B2449-467A-4215-A0FA-21AECA60F822}"/>
    <cellStyle name="Input 8 4 2 2 2 2" xfId="16806" xr:uid="{A7DA49FC-E555-4070-A51C-E18E4946FD85}"/>
    <cellStyle name="Input 8 4 2 2 2 2 2" xfId="33560" xr:uid="{5B2503B4-E52B-4C9B-9EBB-92CBD15F7584}"/>
    <cellStyle name="Input 8 4 2 2 2 3" xfId="40370" xr:uid="{D3AA5C83-62CA-4CA5-971F-A1E44C4C4201}"/>
    <cellStyle name="Input 8 4 2 2 3" xfId="10454" xr:uid="{4130F623-0F29-4289-B04B-448B39F0B853}"/>
    <cellStyle name="Input 8 4 2 2 3 2" xfId="19443" xr:uid="{E20B8D76-53AE-49B2-918C-FA121847B510}"/>
    <cellStyle name="Input 8 4 2 2 3 2 2" xfId="23762" xr:uid="{FFE94B5D-F845-4F91-AF47-084D818B0E63}"/>
    <cellStyle name="Input 8 4 2 2 3 3" xfId="26692" xr:uid="{60D359F4-888A-4FB4-BFA2-023CF311470B}"/>
    <cellStyle name="Input 8 4 2 2 4" xfId="14220" xr:uid="{766E09DA-F6E7-4270-B2D6-395387B8BDA7}"/>
    <cellStyle name="Input 8 4 2 2 4 2" xfId="38643" xr:uid="{845D8081-ECA9-4A2E-A4D6-57C85D810ED8}"/>
    <cellStyle name="Input 8 4 2 2 5" xfId="40881" xr:uid="{429467EE-18F1-4240-AAA0-5CFD8CED3BE1}"/>
    <cellStyle name="Input 8 4 2 3" xfId="3299" xr:uid="{A35B6090-191F-4B2B-B05E-07CBDAD9AA99}"/>
    <cellStyle name="Input 8 4 2 3 2" xfId="32712" xr:uid="{6F7D7E2D-CA2D-46C0-872E-EC62B55C4CEE}"/>
    <cellStyle name="Input 8 4 2 4" xfId="34973" xr:uid="{FA8CCAE7-0106-4C2A-9370-C806300D45B1}"/>
    <cellStyle name="Input 8 4 2 5" xfId="56048" xr:uid="{78C469E9-4219-4D04-BC61-029A48CE8A6C}"/>
    <cellStyle name="Input 8 4 3" xfId="1207" xr:uid="{0B10F0AB-B718-479F-A5F8-E3DD5EC43273}"/>
    <cellStyle name="Input 8 4 3 2" xfId="5552" xr:uid="{E867F66E-B6B1-4960-827F-4EE2B0DE8493}"/>
    <cellStyle name="Input 8 4 3 2 2" xfId="8138" xr:uid="{CB564CC5-0F0D-44A8-86D1-DA1BD161949C}"/>
    <cellStyle name="Input 8 4 3 2 2 2" xfId="17127" xr:uid="{CBCD1619-E5D4-41A5-BEED-CA1C3B52308F}"/>
    <cellStyle name="Input 8 4 3 2 2 2 2" xfId="39535" xr:uid="{F05F1C60-ECAD-4B03-88AD-770424EC66C3}"/>
    <cellStyle name="Input 8 4 3 2 2 3" xfId="38255" xr:uid="{5FC39DE8-BE7E-4C39-8E77-0035F6B44726}"/>
    <cellStyle name="Input 8 4 3 2 3" xfId="10775" xr:uid="{FCDBA7C9-FEA7-4BFF-8648-00BC33672B63}"/>
    <cellStyle name="Input 8 4 3 2 3 2" xfId="19764" xr:uid="{16A38FA8-1EAE-4EC4-83A9-91A7CC35F845}"/>
    <cellStyle name="Input 8 4 3 2 3 2 2" xfId="24830" xr:uid="{234CCE22-0B53-499F-91D2-437B8436A53F}"/>
    <cellStyle name="Input 8 4 3 2 3 3" xfId="31134" xr:uid="{BFC72B66-E3D6-4E1F-9327-D2758A010E5C}"/>
    <cellStyle name="Input 8 4 3 2 4" xfId="14541" xr:uid="{55915B4D-1BAA-4647-B379-570AE796AE52}"/>
    <cellStyle name="Input 8 4 3 2 4 2" xfId="29797" xr:uid="{852870A3-1A47-4F7C-B76F-F9A61F982382}"/>
    <cellStyle name="Input 8 4 3 2 5" xfId="38440" xr:uid="{15C3E311-FF8E-4197-B8E2-EF9BE916770D}"/>
    <cellStyle name="Input 8 4 3 3" xfId="3644" xr:uid="{1826C6FE-8091-47AD-A364-1E3A9691D9F3}"/>
    <cellStyle name="Input 8 4 3 3 2" xfId="38758" xr:uid="{D49DF6DD-DB69-4F6F-A894-F89CBE6F934D}"/>
    <cellStyle name="Input 8 4 3 4" xfId="26552" xr:uid="{085A67EB-5EEC-4382-B73D-26F574ABC305}"/>
    <cellStyle name="Input 8 4 4" xfId="1551" xr:uid="{E5C8DD21-2704-4B72-AECE-B3BCAE398AC8}"/>
    <cellStyle name="Input 8 4 4 2" xfId="5896" xr:uid="{D404CD65-9789-4781-B5ED-3C26FC25D62C}"/>
    <cellStyle name="Input 8 4 4 2 2" xfId="8482" xr:uid="{DCB58DF9-6031-4349-ADDD-4F71BC8A2064}"/>
    <cellStyle name="Input 8 4 4 2 2 2" xfId="17471" xr:uid="{D3DB30CE-63C6-492E-97BF-4D849239B90E}"/>
    <cellStyle name="Input 8 4 4 2 2 2 2" xfId="24144" xr:uid="{8F915F48-B139-4CE3-BD98-13D7298ACFF7}"/>
    <cellStyle name="Input 8 4 4 2 2 3" xfId="39560" xr:uid="{3836F71B-D5C5-4C7B-A0C3-632468284532}"/>
    <cellStyle name="Input 8 4 4 2 3" xfId="11119" xr:uid="{612E1B0A-F082-4661-A606-B0AFE7430188}"/>
    <cellStyle name="Input 8 4 4 2 3 2" xfId="20108" xr:uid="{04A26750-2968-4EF8-9CFB-5498A7FD12D3}"/>
    <cellStyle name="Input 8 4 4 2 3 2 2" xfId="34911" xr:uid="{436295F4-1DDF-47A1-A8EE-2B2D4B72DDFB}"/>
    <cellStyle name="Input 8 4 4 2 3 3" xfId="31111" xr:uid="{0D0151B1-4A96-40BF-8E11-5B9125FD28ED}"/>
    <cellStyle name="Input 8 4 4 2 4" xfId="14885" xr:uid="{0397D025-57CA-4D0E-88CC-50095203723F}"/>
    <cellStyle name="Input 8 4 4 2 4 2" xfId="43231" xr:uid="{88F50393-81F4-4978-A61D-85CF9C6E0152}"/>
    <cellStyle name="Input 8 4 4 2 5" xfId="31260" xr:uid="{675ECD66-DE6A-4BA6-B97A-BCD3DF30A14A}"/>
    <cellStyle name="Input 8 4 4 3" xfId="3988" xr:uid="{C39C0FDD-0265-4FB9-8461-5C0192FE5D33}"/>
    <cellStyle name="Input 8 4 4 3 2" xfId="38103" xr:uid="{23DE0EAC-969D-456B-AFE2-228CE27F214B}"/>
    <cellStyle name="Input 8 4 4 4" xfId="27754" xr:uid="{96056FD0-0258-4E15-BA4E-DA33B4B0A11D}"/>
    <cellStyle name="Input 8 4 5" xfId="1863" xr:uid="{F811E2BD-84EE-4F47-9DCA-9D6EB5477534}"/>
    <cellStyle name="Input 8 4 5 2" xfId="6179" xr:uid="{9C2E15A3-20A9-402D-AA22-C28CBEED42A0}"/>
    <cellStyle name="Input 8 4 5 2 2" xfId="8765" xr:uid="{F2E7403A-A276-495E-AA4F-F4F724A55323}"/>
    <cellStyle name="Input 8 4 5 2 2 2" xfId="17754" xr:uid="{F402E38A-5980-4D05-99D4-F725CF4D98DD}"/>
    <cellStyle name="Input 8 4 5 2 2 2 2" xfId="27473" xr:uid="{E77F8209-C478-4043-B5C6-0BAE3C69CF0A}"/>
    <cellStyle name="Input 8 4 5 2 2 3" xfId="32908" xr:uid="{4428D91D-0215-4290-B0C6-4026742EF9EC}"/>
    <cellStyle name="Input 8 4 5 2 3" xfId="11402" xr:uid="{5F79CC2F-E0B6-4F6A-9157-08E99FA8E66D}"/>
    <cellStyle name="Input 8 4 5 2 3 2" xfId="20391" xr:uid="{6BEC3D6A-A73C-46D3-AB2B-82EB63399464}"/>
    <cellStyle name="Input 8 4 5 2 3 2 2" xfId="43535" xr:uid="{4628581A-EBD8-4511-8BC4-C57638555A72}"/>
    <cellStyle name="Input 8 4 5 2 3 3" xfId="40002" xr:uid="{29937400-2455-4443-A4C0-C0F30AF84F73}"/>
    <cellStyle name="Input 8 4 5 2 4" xfId="15168" xr:uid="{62A231AB-940F-4E2F-A08A-224E4509BA11}"/>
    <cellStyle name="Input 8 4 5 2 4 2" xfId="31756" xr:uid="{9E51F9DE-14F8-4B73-957A-0F58D3E25AE2}"/>
    <cellStyle name="Input 8 4 5 2 5" xfId="30609" xr:uid="{6952EB76-E2B0-4382-92CA-64C48670DB32}"/>
    <cellStyle name="Input 8 4 5 3" xfId="4300" xr:uid="{154F212D-47E1-478B-ADC1-3FBBE50CBD44}"/>
    <cellStyle name="Input 8 4 5 3 2" xfId="39879" xr:uid="{03358B8B-7597-42B8-A4A3-5DAEA43D3233}"/>
    <cellStyle name="Input 8 4 5 4" xfId="30576" xr:uid="{EEFB7580-7CC1-448F-8173-9BD1F81FDC9E}"/>
    <cellStyle name="Input 8 4 6" xfId="2170" xr:uid="{FE7F3F29-9EC1-406C-A3CF-804A7DF0A2C3}"/>
    <cellStyle name="Input 8 4 6 2" xfId="6471" xr:uid="{AE6C8992-B1CD-4E74-A7A5-F94A740F901E}"/>
    <cellStyle name="Input 8 4 6 2 2" xfId="9057" xr:uid="{222EEC07-363E-4E66-8224-D3DCE154243A}"/>
    <cellStyle name="Input 8 4 6 2 2 2" xfId="18046" xr:uid="{1B18581B-9A5A-46F7-8816-ED8DB3116044}"/>
    <cellStyle name="Input 8 4 6 2 2 2 2" xfId="25106" xr:uid="{3929A5AD-1462-4285-827E-EF01C8797DEA}"/>
    <cellStyle name="Input 8 4 6 2 2 3" xfId="42177" xr:uid="{FD7A5697-0AF4-44A8-89DB-A2B745933406}"/>
    <cellStyle name="Input 8 4 6 2 3" xfId="11694" xr:uid="{025DDF23-1E1C-47DC-9895-1A374EDDE930}"/>
    <cellStyle name="Input 8 4 6 2 3 2" xfId="20683" xr:uid="{D4CAC942-65A2-4C9D-9A7D-19E2570DBADF}"/>
    <cellStyle name="Input 8 4 6 2 3 2 2" xfId="39673" xr:uid="{74C11A63-8621-4FB8-888F-982BB5E2D3A8}"/>
    <cellStyle name="Input 8 4 6 2 3 3" xfId="36090" xr:uid="{2F3E94AC-B74F-49AD-90EE-F8B0B058305C}"/>
    <cellStyle name="Input 8 4 6 2 4" xfId="15460" xr:uid="{70945856-E89B-4315-8FD2-4CC70194B138}"/>
    <cellStyle name="Input 8 4 6 2 4 2" xfId="25813" xr:uid="{449FF71C-40FD-4FBB-B861-92AF35B19D14}"/>
    <cellStyle name="Input 8 4 6 2 5" xfId="32013" xr:uid="{F60A4DFD-306F-4D46-B73D-C55AE621CC90}"/>
    <cellStyle name="Input 8 4 6 3" xfId="4607" xr:uid="{5342EB07-592B-4BB2-81E8-A9871C4EC500}"/>
    <cellStyle name="Input 8 4 6 3 2" xfId="24380" xr:uid="{FB4989CF-9A09-41F8-8F9C-915F9384CFA9}"/>
    <cellStyle name="Input 8 4 6 4" xfId="26898" xr:uid="{486B6D47-CB3E-4BD0-8002-A7D41C86A61D}"/>
    <cellStyle name="Input 8 4 7" xfId="4907" xr:uid="{1BC79CEF-4016-42AA-A231-F0F0D7B8F851}"/>
    <cellStyle name="Input 8 4 7 2" xfId="7493" xr:uid="{BF27C070-6F5F-44DB-8EC3-BFC7D9CF1622}"/>
    <cellStyle name="Input 8 4 7 2 2" xfId="16482" xr:uid="{0C689546-F075-4696-B2DF-CE686E7C74C6}"/>
    <cellStyle name="Input 8 4 7 2 2 2" xfId="32119" xr:uid="{B969C331-99EC-4C95-A914-5F6CCC7250AA}"/>
    <cellStyle name="Input 8 4 7 2 3" xfId="39767" xr:uid="{D1B8DD0B-C812-4690-B48A-51D1C8E61C97}"/>
    <cellStyle name="Input 8 4 7 3" xfId="10130" xr:uid="{A878867C-7E71-4829-85E4-D9AAD83BD041}"/>
    <cellStyle name="Input 8 4 7 3 2" xfId="19119" xr:uid="{3EAFC400-EB5A-4DBE-9B95-C46A8F56E7DF}"/>
    <cellStyle name="Input 8 4 7 3 2 2" xfId="43009" xr:uid="{895F8A19-2C4C-446E-BDB4-0F2B80F3DB05}"/>
    <cellStyle name="Input 8 4 7 3 3" xfId="26688" xr:uid="{6676E172-A216-4FA7-832F-BA60400FB53D}"/>
    <cellStyle name="Input 8 4 7 4" xfId="13896" xr:uid="{916B62B6-2EF9-4260-A5B7-10A5F1240678}"/>
    <cellStyle name="Input 8 4 7 4 2" xfId="43630" xr:uid="{4D405CAC-EFA3-4744-8834-47EABB7D37E2}"/>
    <cellStyle name="Input 8 4 7 5" xfId="29034" xr:uid="{1A74F2F6-A47C-4F99-AE50-D4BC918A6AE9}"/>
    <cellStyle name="Input 8 4 8" xfId="2519" xr:uid="{3A289FDE-3F6E-4777-9AF4-DC9EF9DB47E9}"/>
    <cellStyle name="Input 8 4 8 2" xfId="26493" xr:uid="{A275A121-9F32-4AF0-8EB1-0C256574B03A}"/>
    <cellStyle name="Input 8 4 9" xfId="27540" xr:uid="{677B66DF-DE61-4E45-9B65-CCE183512E41}"/>
    <cellStyle name="Input 8 5" xfId="281" xr:uid="{2C735430-CD5B-4059-9A32-7B99C7ECDCA5}"/>
    <cellStyle name="Input 8 5 2" xfId="4685" xr:uid="{BCF2B773-5716-4966-B098-332F63FF95F4}"/>
    <cellStyle name="Input 8 5 2 2" xfId="7271" xr:uid="{D0FF05BE-1927-4050-94B0-8CFAB7CBB1DF}"/>
    <cellStyle name="Input 8 5 2 2 2" xfId="16260" xr:uid="{23F77AC4-034A-4147-9442-BF7D1E8283B2}"/>
    <cellStyle name="Input 8 5 2 2 2 2" xfId="33744" xr:uid="{586AD377-F923-4670-9207-C58DFC1453F7}"/>
    <cellStyle name="Input 8 5 2 2 3" xfId="28213" xr:uid="{9B06572F-32E7-4DA8-848C-E9B96E551C0D}"/>
    <cellStyle name="Input 8 5 2 3" xfId="9908" xr:uid="{1142F393-242D-4FC7-B70D-8E79F12092B0}"/>
    <cellStyle name="Input 8 5 2 3 2" xfId="18897" xr:uid="{D22377E0-5D31-4C32-9C33-FF109062117F}"/>
    <cellStyle name="Input 8 5 2 3 2 2" xfId="23889" xr:uid="{6FCE8871-0B86-49DD-8466-88AC6D33E8E5}"/>
    <cellStyle name="Input 8 5 2 3 3" xfId="37785" xr:uid="{53BDA554-9F3D-4D17-96ED-774FC9C6D6A6}"/>
    <cellStyle name="Input 8 5 2 4" xfId="13674" xr:uid="{1C0F7E5B-4AC6-4346-BC5D-D70259FB693D}"/>
    <cellStyle name="Input 8 5 2 4 2" xfId="28290" xr:uid="{C885A0E4-E38F-4050-ABD1-47802BA6533F}"/>
    <cellStyle name="Input 8 5 2 5" xfId="37232" xr:uid="{E43974D3-5214-4F36-B5BE-581293898142}"/>
    <cellStyle name="Input 8 5 2 6" xfId="58677" xr:uid="{E82BC934-9B42-44AF-8EAA-09D44D28C6A7}"/>
    <cellStyle name="Input 8 5 3" xfId="2749" xr:uid="{BBC371CE-567F-492B-9E3C-D62E420C85B2}"/>
    <cellStyle name="Input 8 5 3 2" xfId="23922" xr:uid="{9E7518B6-6610-4074-9387-866D4DB4279A}"/>
    <cellStyle name="Input 8 5 4" xfId="24484" xr:uid="{7CAD52CF-FF7A-410C-9B61-1B2960AF6876}"/>
    <cellStyle name="Input 8 5 5" xfId="51896" xr:uid="{0D62559A-4FCF-4C61-8D8B-31EACAA0F3A8}"/>
    <cellStyle name="Input 8 6" xfId="630" xr:uid="{0AB9E79B-CFA4-4B51-A47C-E4EDC5CA1FCD}"/>
    <cellStyle name="Input 8 6 2" xfId="5009" xr:uid="{6270A137-DCF8-474E-B607-E27BEC8DA9AE}"/>
    <cellStyle name="Input 8 6 2 2" xfId="7595" xr:uid="{3807920D-1981-443A-A252-BF916BCACD1F}"/>
    <cellStyle name="Input 8 6 2 2 2" xfId="16584" xr:uid="{F6942B23-76DE-4AD1-AEE7-B48C97FB0F79}"/>
    <cellStyle name="Input 8 6 2 2 2 2" xfId="42242" xr:uid="{2EAE306E-2DFC-45C6-AF33-983E5EE1F2FF}"/>
    <cellStyle name="Input 8 6 2 2 3" xfId="43059" xr:uid="{6685463F-D583-4971-909C-490F914CDA3B}"/>
    <cellStyle name="Input 8 6 2 3" xfId="10232" xr:uid="{CAB2CB48-273C-4F26-BD17-248AEFE15B92}"/>
    <cellStyle name="Input 8 6 2 3 2" xfId="19221" xr:uid="{F139304E-A640-48DB-A912-77017665ABF6}"/>
    <cellStyle name="Input 8 6 2 3 2 2" xfId="25270" xr:uid="{4F2B6AE4-6D89-4E00-8041-D083D2EED481}"/>
    <cellStyle name="Input 8 6 2 3 3" xfId="36191" xr:uid="{64A8E56C-EBA7-4F4E-B07F-4698F958EA1E}"/>
    <cellStyle name="Input 8 6 2 4" xfId="13998" xr:uid="{62B6EE81-2E98-4312-ADD8-E104B2BE69B2}"/>
    <cellStyle name="Input 8 6 2 4 2" xfId="35627" xr:uid="{C29FE835-A2E8-4350-A867-D0F9A6054730}"/>
    <cellStyle name="Input 8 6 2 5" xfId="29823" xr:uid="{A0060441-4184-45F9-913E-D76CA28CFFEE}"/>
    <cellStyle name="Input 8 6 2 6" xfId="54208" xr:uid="{88CD799E-26A9-43B0-A624-D4A10C7CE272}"/>
    <cellStyle name="Input 8 6 3" xfId="3067" xr:uid="{F11510F5-E572-4A1A-B822-D234C9172B32}"/>
    <cellStyle name="Input 8 6 3 2" xfId="24450" xr:uid="{76DB656D-695A-48C3-BB26-7BD23DD0ABCC}"/>
    <cellStyle name="Input 8 6 4" xfId="42291" xr:uid="{201506AF-920E-4C5B-81AE-A058DC51345D}"/>
    <cellStyle name="Input 8 6 5" xfId="47455" xr:uid="{07EC1D65-337C-4D44-A33A-716FDE276911}"/>
    <cellStyle name="Input 8 7" xfId="975" xr:uid="{BE72F357-D64D-400F-ACC9-7CDB52D35E3A}"/>
    <cellStyle name="Input 8 7 2" xfId="5330" xr:uid="{A6EC510D-BF14-4DCE-B973-9583B3F0FA1E}"/>
    <cellStyle name="Input 8 7 2 2" xfId="7916" xr:uid="{27B2275A-9E36-4972-88BF-3C0D2333DC73}"/>
    <cellStyle name="Input 8 7 2 2 2" xfId="16905" xr:uid="{6824600D-EF51-4DE5-AD7C-42C0DF312A2F}"/>
    <cellStyle name="Input 8 7 2 2 2 2" xfId="29541" xr:uid="{AB50DEFB-7F69-4023-89CD-4EA2FD953DCD}"/>
    <cellStyle name="Input 8 7 2 2 3" xfId="26339" xr:uid="{D4749075-3A6F-4669-972B-FB56123F784C}"/>
    <cellStyle name="Input 8 7 2 3" xfId="10553" xr:uid="{BF761D19-457A-4C81-B8E2-60EF96D9FDBE}"/>
    <cellStyle name="Input 8 7 2 3 2" xfId="19542" xr:uid="{AD259315-EB8E-4313-9180-8E60C8068794}"/>
    <cellStyle name="Input 8 7 2 3 2 2" xfId="26800" xr:uid="{E3D19EFC-339B-4F4B-841C-A3E708557C3B}"/>
    <cellStyle name="Input 8 7 2 3 3" xfId="41654" xr:uid="{755544B6-47CF-40EA-A841-27D8F254F471}"/>
    <cellStyle name="Input 8 7 2 4" xfId="14319" xr:uid="{3457C421-AC40-4B6B-A73E-BB339BCE4F74}"/>
    <cellStyle name="Input 8 7 2 4 2" xfId="33885" xr:uid="{5C8391DC-273B-449D-9739-9761796580A3}"/>
    <cellStyle name="Input 8 7 2 5" xfId="36775" xr:uid="{1F5E0DA5-0474-412C-82C8-69192B1C9A74}"/>
    <cellStyle name="Input 8 7 3" xfId="3412" xr:uid="{6980C233-1CDA-471B-8CBF-F8EC7F7AFC45}"/>
    <cellStyle name="Input 8 7 3 2" xfId="31425" xr:uid="{67B12FD6-5D93-44E6-9C8C-053A25B01602}"/>
    <cellStyle name="Input 8 7 4" xfId="31347" xr:uid="{FDFFC9FB-58E0-4C6C-A8EA-BE92D790447E}"/>
    <cellStyle name="Input 8 7 5" xfId="52763" xr:uid="{66AD8278-DB7B-46E3-B686-BA323F85416C}"/>
    <cellStyle name="Input 8 8" xfId="1319" xr:uid="{B712FEE7-07D3-459A-A460-7A1B8A3FE6CD}"/>
    <cellStyle name="Input 8 8 2" xfId="5664" xr:uid="{84AD88C9-8741-4B50-9FA2-E465A48DF52F}"/>
    <cellStyle name="Input 8 8 2 2" xfId="8250" xr:uid="{584B94DB-22F4-4206-8A8E-1ED1384B1102}"/>
    <cellStyle name="Input 8 8 2 2 2" xfId="17239" xr:uid="{12F82FFB-BC89-4633-8580-6B578A3A98FF}"/>
    <cellStyle name="Input 8 8 2 2 2 2" xfId="38076" xr:uid="{41F2F42A-F9AD-4F4D-9ADE-32C974694B03}"/>
    <cellStyle name="Input 8 8 2 2 3" xfId="38957" xr:uid="{140C6181-97A3-4694-ADFF-D2CB765CBED5}"/>
    <cellStyle name="Input 8 8 2 3" xfId="10887" xr:uid="{B2947488-9A63-4718-9B93-5C67AA36D69F}"/>
    <cellStyle name="Input 8 8 2 3 2" xfId="19876" xr:uid="{511126B3-0BAB-4B17-8D25-3EE1AF4719BD}"/>
    <cellStyle name="Input 8 8 2 3 2 2" xfId="42030" xr:uid="{03280F19-859D-45BC-BCF9-CB83CB045235}"/>
    <cellStyle name="Input 8 8 2 3 3" xfId="43909" xr:uid="{210035C9-61C1-4C7F-8C80-F0AA3F300FCC}"/>
    <cellStyle name="Input 8 8 2 4" xfId="14653" xr:uid="{1A4CA8DF-83DF-4E77-9671-1250B685B5CA}"/>
    <cellStyle name="Input 8 8 2 4 2" xfId="28426" xr:uid="{04433553-3141-4C59-A593-902CAFABF36D}"/>
    <cellStyle name="Input 8 8 2 5" xfId="36067" xr:uid="{4715B7ED-163C-449A-AD92-B408E1213735}"/>
    <cellStyle name="Input 8 8 3" xfId="3756" xr:uid="{CE8BB205-112D-408F-86AA-57A44B8B7912}"/>
    <cellStyle name="Input 8 8 3 2" xfId="31691" xr:uid="{FDEEC198-B290-413C-82D7-B0E5CC280D01}"/>
    <cellStyle name="Input 8 8 4" xfId="24788" xr:uid="{37A95D4F-13FC-41FA-A12A-5AB83FF3424D}"/>
    <cellStyle name="Input 8 9" xfId="1770" xr:uid="{98F21D42-D657-4EE7-B9C2-54FFFB5567FC}"/>
    <cellStyle name="Input 8 9 2" xfId="6090" xr:uid="{6656951A-59EF-4090-A007-D01F41AC81E3}"/>
    <cellStyle name="Input 8 9 2 2" xfId="8676" xr:uid="{847DC1A8-3FEA-480D-B5F2-B40171982298}"/>
    <cellStyle name="Input 8 9 2 2 2" xfId="17665" xr:uid="{9F784B74-042D-4DFE-86DA-B9BE53BD7379}"/>
    <cellStyle name="Input 8 9 2 2 2 2" xfId="22184" xr:uid="{12A8B351-223A-486F-858C-42BF640FB523}"/>
    <cellStyle name="Input 8 9 2 2 3" xfId="29666" xr:uid="{AA8AE859-10C6-4730-AC05-4D2BC466541A}"/>
    <cellStyle name="Input 8 9 2 3" xfId="11313" xr:uid="{F324AF00-8690-49A9-91D0-BF98BC23C2C6}"/>
    <cellStyle name="Input 8 9 2 3 2" xfId="20302" xr:uid="{DDD7E78B-3DF2-4C8D-97C6-00756D0D272B}"/>
    <cellStyle name="Input 8 9 2 3 2 2" xfId="35775" xr:uid="{B99FFAFA-2C74-4D8B-82EF-0E19AB1BD55C}"/>
    <cellStyle name="Input 8 9 2 3 3" xfId="42731" xr:uid="{195675BA-7A17-4409-AAC9-0958ED207D69}"/>
    <cellStyle name="Input 8 9 2 4" xfId="15079" xr:uid="{DF39EC4F-8D33-4FB1-8F96-84E1180FEDD2}"/>
    <cellStyle name="Input 8 9 2 4 2" xfId="37922" xr:uid="{C38A509B-5687-479A-9F1A-CB4D919E388D}"/>
    <cellStyle name="Input 8 9 2 5" xfId="43289" xr:uid="{4F230C67-C788-4F3E-A71C-79D27AF95647}"/>
    <cellStyle name="Input 8 9 3" xfId="4207" xr:uid="{FCAC06A7-0AA9-47D0-B65F-F5847585281B}"/>
    <cellStyle name="Input 8 9 3 2" xfId="33583" xr:uid="{F1B079D0-770C-406E-97C7-7968328D57A2}"/>
    <cellStyle name="Input 8 9 4" xfId="29156" xr:uid="{427D49E2-75C9-466F-A8F8-A5A4106EF92C}"/>
    <cellStyle name="Input 9" xfId="140" xr:uid="{277AFAD3-A082-4E37-8DA7-A13995675CF9}"/>
    <cellStyle name="Input 9 10" xfId="1951" xr:uid="{AF3A7F7D-EECF-42B2-B2F7-B7A6C1E6ED73}"/>
    <cellStyle name="Input 9 10 2" xfId="6261" xr:uid="{3DF54966-3F18-46C1-B717-EB81FC06DDFA}"/>
    <cellStyle name="Input 9 10 2 2" xfId="8847" xr:uid="{923B9A5D-08CF-46DA-92FA-FD11939199ED}"/>
    <cellStyle name="Input 9 10 2 2 2" xfId="17836" xr:uid="{8894DA5F-A95F-4F01-B231-2292BDD6FDD0}"/>
    <cellStyle name="Input 9 10 2 2 2 2" xfId="31386" xr:uid="{E22353EF-7F98-44F9-B7D2-DE2F4B806608}"/>
    <cellStyle name="Input 9 10 2 2 3" xfId="29901" xr:uid="{D1207904-FD6F-4057-9A53-C4E92F8BB383}"/>
    <cellStyle name="Input 9 10 2 3" xfId="11484" xr:uid="{82EF2E06-7214-4527-A34D-7E595F6B5FA8}"/>
    <cellStyle name="Input 9 10 2 3 2" xfId="20473" xr:uid="{21F7FAD7-C799-462C-A04B-B1D970D68726}"/>
    <cellStyle name="Input 9 10 2 3 2 2" xfId="38148" xr:uid="{4B4F3569-3D94-4343-AC75-273541A39CD3}"/>
    <cellStyle name="Input 9 10 2 3 3" xfId="26657" xr:uid="{E40579DB-AB1B-4B6D-8583-AC365FA2DF64}"/>
    <cellStyle name="Input 9 10 2 4" xfId="15250" xr:uid="{9CD5C340-BF33-47B2-A996-E7A15EE72C20}"/>
    <cellStyle name="Input 9 10 2 4 2" xfId="29727" xr:uid="{AEB25D2A-C9F5-4037-9F44-998753BCF474}"/>
    <cellStyle name="Input 9 10 2 5" xfId="23078" xr:uid="{D4E44CEB-F701-4251-89F4-BB5D402192A8}"/>
    <cellStyle name="Input 9 10 3" xfId="4388" xr:uid="{DDCD2F24-E7F2-4037-81F9-FC03C6376B39}"/>
    <cellStyle name="Input 9 10 3 2" xfId="43206" xr:uid="{CC835F6E-FA52-4BAE-B85F-60A17526217A}"/>
    <cellStyle name="Input 9 10 4" xfId="29446" xr:uid="{704F3826-B3A7-4993-BFA1-ECBCCED65CD0}"/>
    <cellStyle name="Input 9 11" xfId="2978" xr:uid="{9312E066-F5CC-4881-8DE7-D9CBA3BFE077}"/>
    <cellStyle name="Input 9 11 2" xfId="7128" xr:uid="{6797A393-F7AB-49F7-8BE1-DDA966A29ACE}"/>
    <cellStyle name="Input 9 11 2 2" xfId="16117" xr:uid="{92516E83-0CA6-47C6-A00C-810F8EC5E71C}"/>
    <cellStyle name="Input 9 11 2 2 2" xfId="25063" xr:uid="{A90B4FCD-F82E-4BD8-8D77-7F43C55A1D06}"/>
    <cellStyle name="Input 9 11 2 3" xfId="28175" xr:uid="{DC66DD9A-98B2-4BB4-BA74-686CD4125EC2}"/>
    <cellStyle name="Input 9 11 3" xfId="9691" xr:uid="{22775CC5-0142-4406-B4CA-AD44A0CBDF8D}"/>
    <cellStyle name="Input 9 11 3 2" xfId="18680" xr:uid="{1F4EF0E2-B7EE-491E-AD90-DF9FCC2E2B27}"/>
    <cellStyle name="Input 9 11 3 2 2" xfId="22786" xr:uid="{7CA97E14-2CBD-4BBE-AC1A-1F69DF3C327F}"/>
    <cellStyle name="Input 9 11 3 3" xfId="34636" xr:uid="{93F45967-61A3-4CC0-9D77-E15CA4B025C0}"/>
    <cellStyle name="Input 9 11 4" xfId="13531" xr:uid="{121BF351-4B71-479A-B0A2-AB27D9BFB628}"/>
    <cellStyle name="Input 9 11 4 2" xfId="22943" xr:uid="{EA5AF496-CF5F-419C-89EE-6A13026A8EA1}"/>
    <cellStyle name="Input 9 11 5" xfId="36385" xr:uid="{5FBAE336-D318-4EF7-BCD2-C1763C96ABEC}"/>
    <cellStyle name="Input 9 12" xfId="6596" xr:uid="{F6B2FACE-7804-4324-A334-56EB80644B91}"/>
    <cellStyle name="Input 9 12 2" xfId="11804" xr:uid="{4762055B-89C6-4E0A-B65A-B275F5B94C95}"/>
    <cellStyle name="Input 9 12 2 2" xfId="20793" xr:uid="{FF493966-EDB3-4943-A731-9419669204F3}"/>
    <cellStyle name="Input 9 12 2 2 2" xfId="27421" xr:uid="{DAA800F2-AE7B-41BA-8693-E8639923B055}"/>
    <cellStyle name="Input 9 12 2 3" xfId="22634" xr:uid="{8B166E28-9EE1-41C5-9711-D6E79688F7DF}"/>
    <cellStyle name="Input 9 12 3" xfId="15585" xr:uid="{A298BD57-72C1-4090-B204-9DE36C90FE8E}"/>
    <cellStyle name="Input 9 12 3 2" xfId="32544" xr:uid="{894A83C3-A90D-4675-A82F-1F24BF4903D9}"/>
    <cellStyle name="Input 9 12 4" xfId="25432" xr:uid="{91961651-3DDA-4C4A-B3DB-AB3138E9CF72}"/>
    <cellStyle name="Input 9 13" xfId="9167" xr:uid="{41619B55-CAFD-434E-BAA0-84CEB90781F5}"/>
    <cellStyle name="Input 9 13 2" xfId="18156" xr:uid="{FEA35530-5D22-4C6C-AE24-D20EC5BB6CEF}"/>
    <cellStyle name="Input 9 13 2 2" xfId="33011" xr:uid="{2FDD9604-F348-40F3-830F-3706D028D91A}"/>
    <cellStyle name="Input 9 13 3" xfId="29921" xr:uid="{F7BD7AFD-AE1A-4849-849F-EB73BD47CE33}"/>
    <cellStyle name="Input 9 14" xfId="12773" xr:uid="{C6488B9D-9FBF-4CC2-A650-84FDE4DE0174}"/>
    <cellStyle name="Input 9 14 2" xfId="21762" xr:uid="{94F9248F-72D3-43B2-BAA7-936AC82EFC86}"/>
    <cellStyle name="Input 9 14 2 2" xfId="26920" xr:uid="{91A44F32-0FE4-4E53-969E-B8F50482A6E6}"/>
    <cellStyle name="Input 9 14 3" xfId="33777" xr:uid="{3DE0F0FC-5CB0-481D-82FC-78A2C97AF8B7}"/>
    <cellStyle name="Input 9 15" xfId="2300" xr:uid="{FC33678B-B975-4457-BD79-626E297E5BA7}"/>
    <cellStyle name="Input 9 15 2" xfId="42339" xr:uid="{C90B81A4-C25B-43BD-9441-ECC22D6628DB}"/>
    <cellStyle name="Input 9 16" xfId="13209" xr:uid="{DD81941C-F3C3-49EE-8A74-C4511E3B0E71}"/>
    <cellStyle name="Input 9 16 2" xfId="41174" xr:uid="{EFBF932D-8C2D-4C59-97DC-76E61E808A5F}"/>
    <cellStyle name="Input 9 17" xfId="32074" xr:uid="{375BD1BF-628F-4DCB-AC74-C10EF995110C}"/>
    <cellStyle name="Input 9 18" xfId="44703" xr:uid="{0ABAC570-DC12-4490-B391-AEE8927A76C4}"/>
    <cellStyle name="Input 9 19" xfId="45950" xr:uid="{554FA9A6-59B1-4A3C-A073-B1F0B78602E5}"/>
    <cellStyle name="Input 9 2" xfId="352" xr:uid="{561078DC-DDCF-4340-BE26-2E6ED91B4A2A}"/>
    <cellStyle name="Input 9 2 10" xfId="6654" xr:uid="{0DC7C3CE-B422-4DC9-B45F-1871E9FB5893}"/>
    <cellStyle name="Input 9 2 10 2" xfId="11860" xr:uid="{9CA4003C-18AF-40D6-A59F-0128C7EAD296}"/>
    <cellStyle name="Input 9 2 10 2 2" xfId="20849" xr:uid="{67BD427C-C611-4F56-A06D-C493C90109CF}"/>
    <cellStyle name="Input 9 2 10 2 2 2" xfId="26876" xr:uid="{681DD65C-9D18-4787-AF4E-49FB5291FE70}"/>
    <cellStyle name="Input 9 2 10 2 3" xfId="34502" xr:uid="{8873B8C1-975E-4E9F-8B20-EAB12E0D2586}"/>
    <cellStyle name="Input 9 2 10 3" xfId="15643" xr:uid="{567F5B27-282E-4B4F-BEEE-664CEA0A39DB}"/>
    <cellStyle name="Input 9 2 10 3 2" xfId="42250" xr:uid="{6A29EFF9-BA0B-4D7B-B342-5AF39F361948}"/>
    <cellStyle name="Input 9 2 10 4" xfId="33810" xr:uid="{92C64D8C-7657-424D-AD9C-10A3F466D772}"/>
    <cellStyle name="Input 9 2 11" xfId="9223" xr:uid="{097A2948-BC01-4205-8BC9-D626DA7D2723}"/>
    <cellStyle name="Input 9 2 11 2" xfId="18212" xr:uid="{8897610A-6587-4E57-9EF3-4ADBAD45944A}"/>
    <cellStyle name="Input 9 2 11 2 2" xfId="43666" xr:uid="{EBE57A28-EA90-4F1B-B3B8-57B1A7A485C8}"/>
    <cellStyle name="Input 9 2 11 3" xfId="43401" xr:uid="{15BDD60A-ABA4-4DE1-9D89-B031A70383C9}"/>
    <cellStyle name="Input 9 2 12" xfId="12767" xr:uid="{1B48E585-DEFE-494B-9340-D600D2265A51}"/>
    <cellStyle name="Input 9 2 12 2" xfId="21756" xr:uid="{8B56EC0F-6F14-47B4-AE89-CD2D1B100A4A}"/>
    <cellStyle name="Input 9 2 12 2 2" xfId="29590" xr:uid="{C8BB86B6-161E-4EE3-84C4-49026878033D}"/>
    <cellStyle name="Input 9 2 12 3" xfId="24679" xr:uid="{E96B91B6-2ED9-4081-9EB4-28D3D477F179}"/>
    <cellStyle name="Input 9 2 13" xfId="2358" xr:uid="{4B22944A-F592-4758-9DCC-6FAE3D774703}"/>
    <cellStyle name="Input 9 2 13 2" xfId="32378" xr:uid="{62F58912-D920-4BC7-84AD-D95A10C0B25B}"/>
    <cellStyle name="Input 9 2 14" xfId="13267" xr:uid="{C10EBA10-A533-436C-B1F7-F9C26FE0E5E9}"/>
    <cellStyle name="Input 9 2 14 2" xfId="31167" xr:uid="{751C4459-AF68-46CD-9BF6-02AC69985088}"/>
    <cellStyle name="Input 9 2 15" xfId="27497" xr:uid="{C24E561B-259B-4BF3-9C94-E5BED14E3A03}"/>
    <cellStyle name="Input 9 2 16" xfId="49441" xr:uid="{B043E77E-E687-4FA2-8B39-018E450BF288}"/>
    <cellStyle name="Input 9 2 2" xfId="484" xr:uid="{1A0DD147-036A-4094-B329-7F4A395F13A4}"/>
    <cellStyle name="Input 9 2 2 10" xfId="9348" xr:uid="{17359BCD-18B4-494E-8937-489DC4B2FD96}"/>
    <cellStyle name="Input 9 2 2 10 2" xfId="18337" xr:uid="{97502D6A-4A9B-47B3-AF79-3C642598B74E}"/>
    <cellStyle name="Input 9 2 2 10 2 2" xfId="24339" xr:uid="{E9FEBBC8-1E53-40FF-AB7B-7309890C0DFB}"/>
    <cellStyle name="Input 9 2 2 10 3" xfId="29173" xr:uid="{A5EEF68A-CCF5-417C-B94C-67BE4FD4A29B}"/>
    <cellStyle name="Input 9 2 2 11" xfId="12745" xr:uid="{2742F4F4-172A-43D2-A6A3-F166F641D348}"/>
    <cellStyle name="Input 9 2 2 11 2" xfId="21734" xr:uid="{42D71074-0FBC-492C-9E4A-585620A94038}"/>
    <cellStyle name="Input 9 2 2 11 2 2" xfId="31544" xr:uid="{C6C6ED07-63ED-4766-A51E-DE42BA6CC567}"/>
    <cellStyle name="Input 9 2 2 11 3" xfId="22257" xr:uid="{8984B3A1-CC35-4001-B358-0D2BE10661B1}"/>
    <cellStyle name="Input 9 2 2 12" xfId="2490" xr:uid="{0E3BB669-D191-4266-929C-CA7DA41F4CAE}"/>
    <cellStyle name="Input 9 2 2 12 2" xfId="28639" xr:uid="{693EC5E1-0650-4807-A5FD-F1C5239BFDC3}"/>
    <cellStyle name="Input 9 2 2 13" xfId="13399" xr:uid="{15B0F350-5097-4241-9751-1CFB22EE4DEE}"/>
    <cellStyle name="Input 9 2 2 13 2" xfId="30451" xr:uid="{E5C88F32-7707-4941-8367-AD052A5AAD4B}"/>
    <cellStyle name="Input 9 2 2 14" xfId="38371" xr:uid="{6EDB284D-0479-41C9-8461-5FE4692DF561}"/>
    <cellStyle name="Input 9 2 2 15" xfId="56223" xr:uid="{D907F771-A852-40BA-9717-D4772835F39B}"/>
    <cellStyle name="Input 9 2 2 2" xfId="833" xr:uid="{5C870B0D-BE02-4437-B847-F98E3EA86DA7}"/>
    <cellStyle name="Input 9 2 2 2 2" xfId="5202" xr:uid="{A119C21E-3DDC-4692-881B-8A575579836F}"/>
    <cellStyle name="Input 9 2 2 2 2 2" xfId="7788" xr:uid="{C552973B-8BDF-4606-BC86-62808BB94A3B}"/>
    <cellStyle name="Input 9 2 2 2 2 2 2" xfId="16777" xr:uid="{C4FD18A2-1A0C-47D6-B37F-E15F3F60DF6D}"/>
    <cellStyle name="Input 9 2 2 2 2 2 2 2" xfId="35806" xr:uid="{7C2D962A-CF34-4CCF-8908-8FAEFE658179}"/>
    <cellStyle name="Input 9 2 2 2 2 2 3" xfId="23206" xr:uid="{9ED91CBD-B888-4A4F-9914-34CDA60C2EE3}"/>
    <cellStyle name="Input 9 2 2 2 2 3" xfId="10425" xr:uid="{8B1ECB80-64BC-4ABA-AE0A-1C5A97803D81}"/>
    <cellStyle name="Input 9 2 2 2 2 3 2" xfId="19414" xr:uid="{0D2704E7-DDE5-4230-9D3E-62DAACA7DD79}"/>
    <cellStyle name="Input 9 2 2 2 2 3 2 2" xfId="30037" xr:uid="{8836A999-6BAC-4D05-B88E-B80E67C0B17B}"/>
    <cellStyle name="Input 9 2 2 2 2 3 3" xfId="25396" xr:uid="{28E1A9CC-4392-4CC0-BF75-12EFA75E0765}"/>
    <cellStyle name="Input 9 2 2 2 2 4" xfId="14191" xr:uid="{285DB531-6F73-47B1-82B0-5577B57DB038}"/>
    <cellStyle name="Input 9 2 2 2 2 4 2" xfId="22273" xr:uid="{4188BB47-740D-4542-A636-B015DEF757D3}"/>
    <cellStyle name="Input 9 2 2 2 2 5" xfId="32473" xr:uid="{46A149CB-8D4A-4051-9363-05D1B1224D3D}"/>
    <cellStyle name="Input 9 2 2 2 3" xfId="3270" xr:uid="{804C4237-41F5-49E5-B016-F77B1154DB62}"/>
    <cellStyle name="Input 9 2 2 2 3 2" xfId="31475" xr:uid="{C1AA5720-18C4-4DD1-B41D-88A33278BD9E}"/>
    <cellStyle name="Input 9 2 2 2 4" xfId="33429" xr:uid="{CF9F00D0-C3AD-4A40-9518-5786024A1C67}"/>
    <cellStyle name="Input 9 2 2 3" xfId="1178" xr:uid="{1CDBC5A3-F16E-4AF9-B4BF-F7FFC96D3EC2}"/>
    <cellStyle name="Input 9 2 2 3 2" xfId="5523" xr:uid="{4CC3137A-FA46-4F90-8041-19B5E70889E4}"/>
    <cellStyle name="Input 9 2 2 3 2 2" xfId="8109" xr:uid="{4B539944-85CF-4718-A471-D71813CB245A}"/>
    <cellStyle name="Input 9 2 2 3 2 2 2" xfId="17098" xr:uid="{C57400F2-1DFF-4432-AE8A-FAAF486265A1}"/>
    <cellStyle name="Input 9 2 2 3 2 2 2 2" xfId="23574" xr:uid="{3BFDAE73-AC78-42F5-BED6-9219CC32EBB5}"/>
    <cellStyle name="Input 9 2 2 3 2 2 3" xfId="36861" xr:uid="{8423CE22-2FB7-439E-A6C0-D7B08B8FAD1E}"/>
    <cellStyle name="Input 9 2 2 3 2 3" xfId="10746" xr:uid="{D5EF3A1F-6C6A-4ACE-98F9-C400BA991D9C}"/>
    <cellStyle name="Input 9 2 2 3 2 3 2" xfId="19735" xr:uid="{6E5F0CAF-98C0-4338-BF0A-24359A8AE828}"/>
    <cellStyle name="Input 9 2 2 3 2 3 2 2" xfId="39265" xr:uid="{F25A2E2A-8FBF-4421-B304-267007869ADB}"/>
    <cellStyle name="Input 9 2 2 3 2 3 3" xfId="44072" xr:uid="{A4DCFFFB-E2E5-42E4-9786-3DAFCF5800F6}"/>
    <cellStyle name="Input 9 2 2 3 2 4" xfId="14512" xr:uid="{60A5EAD0-DEB6-4408-B825-108675A89A5A}"/>
    <cellStyle name="Input 9 2 2 3 2 4 2" xfId="26315" xr:uid="{831B70B7-A83A-4E61-A4C3-623C0E797282}"/>
    <cellStyle name="Input 9 2 2 3 2 5" xfId="36978" xr:uid="{187A4B82-3A8E-4849-8FCD-E6A814F1FBC4}"/>
    <cellStyle name="Input 9 2 2 3 3" xfId="3615" xr:uid="{5DC66B20-7B19-4899-87CC-BDF543B9E8F7}"/>
    <cellStyle name="Input 9 2 2 3 3 2" xfId="30346" xr:uid="{690AE48D-D5B7-49F5-A8D6-172177ABFE80}"/>
    <cellStyle name="Input 9 2 2 3 4" xfId="26927" xr:uid="{A6999660-61C6-4957-BE5C-6BFC0D5B4849}"/>
    <cellStyle name="Input 9 2 2 4" xfId="1522" xr:uid="{EE48B3C5-497B-4869-841C-605179A2B432}"/>
    <cellStyle name="Input 9 2 2 4 2" xfId="5867" xr:uid="{20F898CA-5DCF-4B8E-8DF4-439F7106DED4}"/>
    <cellStyle name="Input 9 2 2 4 2 2" xfId="8453" xr:uid="{9136CE4B-34F0-47AB-8A4D-860692008F0D}"/>
    <cellStyle name="Input 9 2 2 4 2 2 2" xfId="17442" xr:uid="{66E67195-6D05-4E83-B8B6-11096DEEA00A}"/>
    <cellStyle name="Input 9 2 2 4 2 2 2 2" xfId="29606" xr:uid="{774D6EF3-5197-4219-B3EB-F0EB6BA5EB6A}"/>
    <cellStyle name="Input 9 2 2 4 2 2 3" xfId="23567" xr:uid="{892F34C0-CAE9-49E9-9F4A-57AF67982C15}"/>
    <cellStyle name="Input 9 2 2 4 2 3" xfId="11090" xr:uid="{11D454C6-83A3-4B76-BA3C-1499F7632EC5}"/>
    <cellStyle name="Input 9 2 2 4 2 3 2" xfId="20079" xr:uid="{F519C07A-075A-4E6C-A0BE-27330A0AF5EB}"/>
    <cellStyle name="Input 9 2 2 4 2 3 2 2" xfId="26162" xr:uid="{797CEE17-1913-4BE1-93AF-B5697E2A299F}"/>
    <cellStyle name="Input 9 2 2 4 2 3 3" xfId="44051" xr:uid="{8C71BC6C-FDE4-4B18-ADFB-CDC15E8BF49F}"/>
    <cellStyle name="Input 9 2 2 4 2 4" xfId="14856" xr:uid="{121BCAB9-E1C3-4D2A-819D-26C182F10823}"/>
    <cellStyle name="Input 9 2 2 4 2 4 2" xfId="34970" xr:uid="{06873DC9-42EC-4B81-A013-5C2CBD600274}"/>
    <cellStyle name="Input 9 2 2 4 2 5" xfId="23910" xr:uid="{C55F06E8-9ED5-4B19-B21F-72754A6D9027}"/>
    <cellStyle name="Input 9 2 2 4 3" xfId="3959" xr:uid="{AD40E33A-390B-43DC-A7AE-DDB7A18532C7}"/>
    <cellStyle name="Input 9 2 2 4 3 2" xfId="26933" xr:uid="{F54BB9A0-CFB5-45A4-A7A9-C7B7B1A8DFCB}"/>
    <cellStyle name="Input 9 2 2 4 4" xfId="39866" xr:uid="{20B2788E-A67C-42D8-ACEA-2F0E9FFC9995}"/>
    <cellStyle name="Input 9 2 2 5" xfId="1913" xr:uid="{18D635C6-C4B3-4D6B-897F-540D8C288148}"/>
    <cellStyle name="Input 9 2 2 5 2" xfId="6229" xr:uid="{0780BDA2-5813-4DA7-97C6-619C7AE5CB8D}"/>
    <cellStyle name="Input 9 2 2 5 2 2" xfId="8815" xr:uid="{72D85556-BA9F-4C15-B239-C4E6803F14FE}"/>
    <cellStyle name="Input 9 2 2 5 2 2 2" xfId="17804" xr:uid="{80555ED6-F558-4C41-823C-FD2AC3560E18}"/>
    <cellStyle name="Input 9 2 2 5 2 2 2 2" xfId="25466" xr:uid="{F2B12033-1A81-40D8-97E2-ADAF3EA0FA8F}"/>
    <cellStyle name="Input 9 2 2 5 2 2 3" xfId="26867" xr:uid="{5222A40C-689C-46CF-B62F-EDAB98DE906F}"/>
    <cellStyle name="Input 9 2 2 5 2 3" xfId="11452" xr:uid="{ADC83831-B72F-49AD-BC26-03DD7D551F46}"/>
    <cellStyle name="Input 9 2 2 5 2 3 2" xfId="20441" xr:uid="{92BDFCDA-E015-4CB8-9F8A-B07481DCE844}"/>
    <cellStyle name="Input 9 2 2 5 2 3 2 2" xfId="43667" xr:uid="{828E47D0-A2F9-450E-A278-374CBC878C3F}"/>
    <cellStyle name="Input 9 2 2 5 2 3 3" xfId="37827" xr:uid="{BDAEED57-7102-45D3-A156-E566B8296DFF}"/>
    <cellStyle name="Input 9 2 2 5 2 4" xfId="15218" xr:uid="{BA102D4F-64FE-4ABC-811B-A9881BF97A8A}"/>
    <cellStyle name="Input 9 2 2 5 2 4 2" xfId="32309" xr:uid="{7D5C89EE-0A48-4F22-A510-1758DB0055B5}"/>
    <cellStyle name="Input 9 2 2 5 2 5" xfId="38279" xr:uid="{D51FC739-B7EC-4C4E-9BA1-D115BE36FC21}"/>
    <cellStyle name="Input 9 2 2 5 3" xfId="4350" xr:uid="{68D7E434-47B4-487C-84A3-A661635950A4}"/>
    <cellStyle name="Input 9 2 2 5 3 2" xfId="42943" xr:uid="{CEA461D3-3C67-471C-AFF1-E8D96C3262F9}"/>
    <cellStyle name="Input 9 2 2 5 4" xfId="29205" xr:uid="{5A93938B-EB0B-4888-AB66-DC6A5C050EFB}"/>
    <cellStyle name="Input 9 2 2 6" xfId="2141" xr:uid="{BBDF4DAD-B557-47CC-AE3A-AF7D4A84A2D5}"/>
    <cellStyle name="Input 9 2 2 6 2" xfId="6442" xr:uid="{7906860B-D73D-4298-AE76-82BE9BA12892}"/>
    <cellStyle name="Input 9 2 2 6 2 2" xfId="9028" xr:uid="{2F680D28-CB59-450D-906F-31FCE177D068}"/>
    <cellStyle name="Input 9 2 2 6 2 2 2" xfId="18017" xr:uid="{A013D961-DF88-4151-B48E-D51FE1731C3A}"/>
    <cellStyle name="Input 9 2 2 6 2 2 2 2" xfId="41367" xr:uid="{364F5E53-162D-42C2-A585-333F4645470E}"/>
    <cellStyle name="Input 9 2 2 6 2 2 3" xfId="40779" xr:uid="{F1E46956-2424-4C07-963A-522EAAA8C91A}"/>
    <cellStyle name="Input 9 2 2 6 2 3" xfId="11665" xr:uid="{2E65A42A-B757-4ABE-8BCC-6FA4B18059EE}"/>
    <cellStyle name="Input 9 2 2 6 2 3 2" xfId="20654" xr:uid="{FA8E62F1-CAEA-4765-8718-345AAC6A6AC3}"/>
    <cellStyle name="Input 9 2 2 6 2 3 2 2" xfId="23690" xr:uid="{957DF8B9-DCA3-4025-A122-C5649C9B8151}"/>
    <cellStyle name="Input 9 2 2 6 2 3 3" xfId="31963" xr:uid="{2FE435BA-1FDB-407E-A941-E2951E1C8D16}"/>
    <cellStyle name="Input 9 2 2 6 2 4" xfId="15431" xr:uid="{CCFBFBC4-CEB4-444A-8126-AA86EF210427}"/>
    <cellStyle name="Input 9 2 2 6 2 4 2" xfId="27006" xr:uid="{EE3F9BD6-AC25-44E5-A520-C80D56134E63}"/>
    <cellStyle name="Input 9 2 2 6 2 5" xfId="28668" xr:uid="{B13515F2-2210-4822-926E-19BE0134F27C}"/>
    <cellStyle name="Input 9 2 2 6 3" xfId="4578" xr:uid="{A32BC93D-165E-421E-BA18-10871C1937A9}"/>
    <cellStyle name="Input 9 2 2 6 3 2" xfId="41281" xr:uid="{48771595-70E1-4E58-B8D6-F6F3BD9AD0B4}"/>
    <cellStyle name="Input 9 2 2 6 4" xfId="32950" xr:uid="{2D70DCA2-4716-41DD-8F34-9BAD7FA105DA}"/>
    <cellStyle name="Input 9 2 2 7" xfId="2951" xr:uid="{5F3076D9-4DF6-4767-8C04-0D117CAB1179}"/>
    <cellStyle name="Input 9 2 2 7 2" xfId="7101" xr:uid="{F9D8A6A2-9479-45B1-A758-7C06D98DFDF1}"/>
    <cellStyle name="Input 9 2 2 7 2 2" xfId="12227" xr:uid="{8C889D8C-E6F6-4682-ACF2-D00EB058E77C}"/>
    <cellStyle name="Input 9 2 2 7 2 2 2" xfId="21216" xr:uid="{263B88FA-12FD-4CDC-8ED0-AFD11BA58A5B}"/>
    <cellStyle name="Input 9 2 2 7 2 2 2 2" xfId="38155" xr:uid="{4B1110AF-72CC-4D56-AEF1-6976B7CC6DCB}"/>
    <cellStyle name="Input 9 2 2 7 2 2 3" xfId="37386" xr:uid="{A7A37A0D-46A1-4EE7-AE0E-DFF85284CDB4}"/>
    <cellStyle name="Input 9 2 2 7 2 3" xfId="13018" xr:uid="{A143607D-E935-4D40-9E18-71D56753F31E}"/>
    <cellStyle name="Input 9 2 2 7 2 3 2" xfId="22007" xr:uid="{32D59501-0DE1-4A8A-BD4F-C43BDD177502}"/>
    <cellStyle name="Input 9 2 2 7 2 3 2 2" xfId="43303" xr:uid="{2FD7B014-5071-43B6-8799-BBF774E6B816}"/>
    <cellStyle name="Input 9 2 2 7 2 3 3" xfId="24621" xr:uid="{B3950AEB-6A5E-41EF-A008-0B90AEC3A84D}"/>
    <cellStyle name="Input 9 2 2 7 2 4" xfId="16090" xr:uid="{4973AC6C-BDEE-45A0-9BE1-387207E9B804}"/>
    <cellStyle name="Input 9 2 2 7 2 4 2" xfId="36558" xr:uid="{4A6F75E1-FB0D-428A-965B-64302B19FBFD}"/>
    <cellStyle name="Input 9 2 2 7 2 5" xfId="38176" xr:uid="{2F8815AB-E6E9-4495-9404-A1D76801BDB4}"/>
    <cellStyle name="Input 9 2 2 7 3" xfId="9664" xr:uid="{CD62A7AC-D88B-45EB-A1B1-7A053BEB4FBA}"/>
    <cellStyle name="Input 9 2 2 7 3 2" xfId="18653" xr:uid="{D79FF38F-39DA-4107-ACCE-BFCCED1B7762}"/>
    <cellStyle name="Input 9 2 2 7 3 2 2" xfId="39114" xr:uid="{2DFCF0A8-12E4-4738-8A74-DFA69ECE12DD}"/>
    <cellStyle name="Input 9 2 2 7 3 3" xfId="40280" xr:uid="{A7FC70E4-B09F-4994-96D7-BE8185BB7679}"/>
    <cellStyle name="Input 9 2 2 7 4" xfId="43139" xr:uid="{B55654E4-0D4F-4D5A-843D-612A5D92CE82}"/>
    <cellStyle name="Input 9 2 2 8" xfId="4878" xr:uid="{D9F3954B-76DC-4A1F-B0EB-BF28EDBAE37F}"/>
    <cellStyle name="Input 9 2 2 8 2" xfId="7464" xr:uid="{AE715873-7A8F-46CD-9D26-4A58030B3558}"/>
    <cellStyle name="Input 9 2 2 8 2 2" xfId="16453" xr:uid="{C74E5E92-302A-4848-956B-6C2FDAA09CA8}"/>
    <cellStyle name="Input 9 2 2 8 2 2 2" xfId="24973" xr:uid="{DDCD0125-538B-4EEA-95B1-85DC70D102DD}"/>
    <cellStyle name="Input 9 2 2 8 2 3" xfId="34180" xr:uid="{5448120C-E2A8-4DD4-8F3F-C29762BEB027}"/>
    <cellStyle name="Input 9 2 2 8 3" xfId="10101" xr:uid="{60BAEDFB-F51B-4C08-B350-0C538C5DC96C}"/>
    <cellStyle name="Input 9 2 2 8 3 2" xfId="19090" xr:uid="{AF7F069F-BD00-4DB2-9DDB-01C5B9AB8583}"/>
    <cellStyle name="Input 9 2 2 8 3 2 2" xfId="31189" xr:uid="{2F03161E-2FB0-4B1A-996C-410FF5B79A78}"/>
    <cellStyle name="Input 9 2 2 8 3 3" xfId="25400" xr:uid="{C08DD732-C883-4773-B091-1655D5AFD2A9}"/>
    <cellStyle name="Input 9 2 2 8 4" xfId="13867" xr:uid="{3BB94699-7B98-40D4-8DFA-61C75DE60E63}"/>
    <cellStyle name="Input 9 2 2 8 4 2" xfId="40137" xr:uid="{F00203F0-5FA7-4AF4-9E4F-D3CF27B5C8CC}"/>
    <cellStyle name="Input 9 2 2 8 5" xfId="26825" xr:uid="{A4172844-4AA6-457F-9CD7-3BEAEE015885}"/>
    <cellStyle name="Input 9 2 2 9" xfId="6786" xr:uid="{0FE7464B-982E-4758-B3D1-0BF6DAF3273D}"/>
    <cellStyle name="Input 9 2 2 9 2" xfId="11985" xr:uid="{034CB0A1-1C69-449D-9851-D5AFEA56C1BF}"/>
    <cellStyle name="Input 9 2 2 9 2 2" xfId="20974" xr:uid="{01BD0073-FB09-4DA2-8C4D-E20B009DCDD8}"/>
    <cellStyle name="Input 9 2 2 9 2 2 2" xfId="33295" xr:uid="{82378006-C004-4440-9AAA-5E655B3B5180}"/>
    <cellStyle name="Input 9 2 2 9 2 3" xfId="24217" xr:uid="{77F96D07-7DB5-4DBD-AED1-045A5766C395}"/>
    <cellStyle name="Input 9 2 2 9 3" xfId="15775" xr:uid="{03D56740-FD15-4F74-932C-0AB519E6BB6E}"/>
    <cellStyle name="Input 9 2 2 9 3 2" xfId="27357" xr:uid="{11FBC55F-1FCB-4D5C-ABC4-64C67BF170F4}"/>
    <cellStyle name="Input 9 2 2 9 4" xfId="22569" xr:uid="{613F0A41-99B1-44BD-9D6F-2D32412B76C0}"/>
    <cellStyle name="Input 9 2 3" xfId="701" xr:uid="{2C59AA84-8AE9-4072-960C-D655ED1A9777}"/>
    <cellStyle name="Input 9 2 3 2" xfId="5077" xr:uid="{AB3A3353-5965-464E-8C18-70D4826F6882}"/>
    <cellStyle name="Input 9 2 3 2 2" xfId="7663" xr:uid="{98E1E471-F882-4EBE-A2C6-C22DC137133C}"/>
    <cellStyle name="Input 9 2 3 2 2 2" xfId="16652" xr:uid="{66467055-415F-41B1-9BF5-AE6EB0D8397F}"/>
    <cellStyle name="Input 9 2 3 2 2 2 2" xfId="40647" xr:uid="{FC304707-F8F3-4923-82EA-346DD86C2DAE}"/>
    <cellStyle name="Input 9 2 3 2 2 3" xfId="34255" xr:uid="{C0F2C6CE-EF8D-45DB-968D-E6A2946E1A76}"/>
    <cellStyle name="Input 9 2 3 2 3" xfId="10300" xr:uid="{4DF34D01-75FB-4355-8789-F1299F70449F}"/>
    <cellStyle name="Input 9 2 3 2 3 2" xfId="19289" xr:uid="{8BC53E62-76BD-4BC8-8A58-A08042CDA310}"/>
    <cellStyle name="Input 9 2 3 2 3 2 2" xfId="36287" xr:uid="{DB61D3F4-A32B-4B06-A2C9-0E6BB4F3FB42}"/>
    <cellStyle name="Input 9 2 3 2 3 3" xfId="34449" xr:uid="{FC8DB158-643A-4D70-A8C1-223D501CFCF8}"/>
    <cellStyle name="Input 9 2 3 2 4" xfId="14066" xr:uid="{7A3DEC83-B601-495B-8392-D175A827DD44}"/>
    <cellStyle name="Input 9 2 3 2 4 2" xfId="30008" xr:uid="{009853EB-EEAC-434B-8AC9-CD3D2BB2F5BA}"/>
    <cellStyle name="Input 9 2 3 2 5" xfId="28120" xr:uid="{FB11A3B2-A18F-4883-BA9D-E1FEE154B461}"/>
    <cellStyle name="Input 9 2 3 3" xfId="3138" xr:uid="{45A979E4-33F2-4F50-9696-B6063C737B07}"/>
    <cellStyle name="Input 9 2 3 3 2" xfId="27479" xr:uid="{E731E5FE-80E5-4BD2-9CE9-541ED240107A}"/>
    <cellStyle name="Input 9 2 3 4" xfId="24041" xr:uid="{4FC513EB-52E8-465B-82F2-640F46208295}"/>
    <cellStyle name="Input 9 2 4" xfId="1046" xr:uid="{6C2C891C-EB61-4044-8669-3CB28B440041}"/>
    <cellStyle name="Input 9 2 4 2" xfId="5398" xr:uid="{25998555-9E9B-4737-A4E6-C6EB5A0D06A6}"/>
    <cellStyle name="Input 9 2 4 2 2" xfId="7984" xr:uid="{BE873B41-125E-49C9-B940-3EA46C89FF56}"/>
    <cellStyle name="Input 9 2 4 2 2 2" xfId="16973" xr:uid="{0523E3BD-0747-4A2E-B34F-C29207BA90D2}"/>
    <cellStyle name="Input 9 2 4 2 2 2 2" xfId="35306" xr:uid="{AEC3B59D-B659-415E-BAC7-316FC5C5BC18}"/>
    <cellStyle name="Input 9 2 4 2 2 3" xfId="32648" xr:uid="{A3EE3602-8AA1-4003-AB32-17B29C8FD117}"/>
    <cellStyle name="Input 9 2 4 2 3" xfId="10621" xr:uid="{F78256AC-48B9-4C23-886C-24CBD3FB4829}"/>
    <cellStyle name="Input 9 2 4 2 3 2" xfId="19610" xr:uid="{9A32A648-BE2C-4842-95BB-5C1791331154}"/>
    <cellStyle name="Input 9 2 4 2 3 2 2" xfId="43299" xr:uid="{90F35C70-E930-4DE0-A244-D25C4878FD52}"/>
    <cellStyle name="Input 9 2 4 2 3 3" xfId="40117" xr:uid="{25B1AB09-F4B5-4C0E-A840-C4D32584411C}"/>
    <cellStyle name="Input 9 2 4 2 4" xfId="14387" xr:uid="{F90C25C8-51A5-4F16-B307-7E589CCDB317}"/>
    <cellStyle name="Input 9 2 4 2 4 2" xfId="29693" xr:uid="{627EC3E4-A6A1-4DE5-BFB9-A1C68BBFB053}"/>
    <cellStyle name="Input 9 2 4 2 5" xfId="22949" xr:uid="{1F9CD6B2-61CA-4CB4-AB66-C0CC3A982D4A}"/>
    <cellStyle name="Input 9 2 4 3" xfId="3483" xr:uid="{AD31F8A4-0E84-4769-BEB8-107DADF43E00}"/>
    <cellStyle name="Input 9 2 4 3 2" xfId="26550" xr:uid="{B22091C8-A557-4819-9794-E65A7D862570}"/>
    <cellStyle name="Input 9 2 4 4" xfId="26111" xr:uid="{8D84A119-8807-4FDC-8846-7EC3BCF0CF71}"/>
    <cellStyle name="Input 9 2 5" xfId="1390" xr:uid="{746DBBF7-2675-4BC5-A9C2-19808E386A84}"/>
    <cellStyle name="Input 9 2 5 2" xfId="5735" xr:uid="{957B5D2C-8712-4DA7-840C-BD0D8337D31C}"/>
    <cellStyle name="Input 9 2 5 2 2" xfId="8321" xr:uid="{17CAE746-325C-4E9C-804E-C418D1F2ECD8}"/>
    <cellStyle name="Input 9 2 5 2 2 2" xfId="17310" xr:uid="{96EAD27C-7556-46E0-89DD-65FBC9B0A526}"/>
    <cellStyle name="Input 9 2 5 2 2 2 2" xfId="23903" xr:uid="{2E2A7E72-6C2E-4A1E-8916-297E8DE80EAA}"/>
    <cellStyle name="Input 9 2 5 2 2 3" xfId="39414" xr:uid="{B1D7A5C8-CE25-4F90-8629-2F4E0E7A5959}"/>
    <cellStyle name="Input 9 2 5 2 3" xfId="10958" xr:uid="{0F03633A-2CC7-425F-81CC-170154595D3C}"/>
    <cellStyle name="Input 9 2 5 2 3 2" xfId="19947" xr:uid="{3FF7EEE2-1166-40F8-8570-DD36CFC51591}"/>
    <cellStyle name="Input 9 2 5 2 3 2 2" xfId="35601" xr:uid="{6FEE7166-AA62-4D3D-9B61-B30097BA272E}"/>
    <cellStyle name="Input 9 2 5 2 3 3" xfId="44096" xr:uid="{DD8E5386-FDF9-4A68-AFA7-290E58530E28}"/>
    <cellStyle name="Input 9 2 5 2 4" xfId="14724" xr:uid="{F6B2DBAC-A280-483F-BBF6-787AFDBF4600}"/>
    <cellStyle name="Input 9 2 5 2 4 2" xfId="35067" xr:uid="{CB91E001-876E-467D-996A-E17C80C457B4}"/>
    <cellStyle name="Input 9 2 5 2 5" xfId="31843" xr:uid="{A50687DC-BC01-4A4F-A70B-DA663EA7A243}"/>
    <cellStyle name="Input 9 2 5 3" xfId="3827" xr:uid="{96CA2562-34E6-4C04-9433-397D20647019}"/>
    <cellStyle name="Input 9 2 5 3 2" xfId="28530" xr:uid="{9998B000-860A-4C2A-AC6C-C65E840C2416}"/>
    <cellStyle name="Input 9 2 5 4" xfId="25293" xr:uid="{C1CB99AC-CE49-4135-8364-26328BC5FB7B}"/>
    <cellStyle name="Input 9 2 6" xfId="185" xr:uid="{78D5D33C-3A4A-433E-89D9-9B4ECDA2FA70}"/>
    <cellStyle name="Input 9 2 6 2" xfId="2963" xr:uid="{BF6CFEBC-8608-4A3F-8CAB-E37AEAF210B3}"/>
    <cellStyle name="Input 9 2 6 2 2" xfId="7113" xr:uid="{2CE85DF0-0692-4A62-8EC8-80CC3DE2E45C}"/>
    <cellStyle name="Input 9 2 6 2 2 2" xfId="16102" xr:uid="{37D9039C-B1CB-4626-838E-88459061ED9B}"/>
    <cellStyle name="Input 9 2 6 2 2 2 2" xfId="38853" xr:uid="{0B5F9C32-6759-4B97-BC18-C8DE0FFE2616}"/>
    <cellStyle name="Input 9 2 6 2 2 3" xfId="35168" xr:uid="{67FE3F2D-6C1A-4BAC-9DCF-C0000A1E9549}"/>
    <cellStyle name="Input 9 2 6 2 3" xfId="9676" xr:uid="{536C9E8B-C585-4606-AABE-609E811EC75C}"/>
    <cellStyle name="Input 9 2 6 2 3 2" xfId="18665" xr:uid="{077A183D-CEB6-4173-BCDA-B33303F1EDEF}"/>
    <cellStyle name="Input 9 2 6 2 3 2 2" xfId="41978" xr:uid="{D97D3EC6-E0C6-49F5-A3EC-2EEF1FC4B830}"/>
    <cellStyle name="Input 9 2 6 2 3 3" xfId="32114" xr:uid="{F9067C86-F0D8-4894-A7D6-5FC9463F452A}"/>
    <cellStyle name="Input 9 2 6 2 4" xfId="13516" xr:uid="{FFD86934-4AD7-4856-A8EF-728EE503787A}"/>
    <cellStyle name="Input 9 2 6 2 4 2" xfId="41485" xr:uid="{E6FF9CB1-BE77-4B8A-9759-9668CDCF6F50}"/>
    <cellStyle name="Input 9 2 6 2 5" xfId="24766" xr:uid="{2686E367-413E-4AE0-9DDD-4B05FA074BE5}"/>
    <cellStyle name="Input 9 2 6 3" xfId="2653" xr:uid="{0EB3E0D8-E2AC-4401-840D-04DE084DDBD2}"/>
    <cellStyle name="Input 9 2 6 3 2" xfId="33477" xr:uid="{22D7982B-B3E2-431D-AA97-2645EE3A706D}"/>
    <cellStyle name="Input 9 2 6 4" xfId="26078" xr:uid="{C3A82893-5149-404B-B7B8-F41B30107768}"/>
    <cellStyle name="Input 9 2 7" xfId="2009" xr:uid="{C4E1A792-875E-49CE-AEB1-D992F9E3A8B1}"/>
    <cellStyle name="Input 9 2 7 2" xfId="6317" xr:uid="{347CF7AA-C8FD-41F6-A296-9341020DFCC8}"/>
    <cellStyle name="Input 9 2 7 2 2" xfId="8903" xr:uid="{2964F1E0-4641-478C-9620-CD40E34A2F22}"/>
    <cellStyle name="Input 9 2 7 2 2 2" xfId="17892" xr:uid="{A5706A4F-D539-48DD-A447-9C6CA9D3DAA2}"/>
    <cellStyle name="Input 9 2 7 2 2 2 2" xfId="39582" xr:uid="{3E50064E-AC28-4E4C-B125-928A81ABBF41}"/>
    <cellStyle name="Input 9 2 7 2 2 3" xfId="43384" xr:uid="{7C842B3E-69B6-455C-A8BE-01CF45B469F9}"/>
    <cellStyle name="Input 9 2 7 2 3" xfId="11540" xr:uid="{827A3925-13B3-4A4B-A9CF-09769368C271}"/>
    <cellStyle name="Input 9 2 7 2 3 2" xfId="20529" xr:uid="{6BE4A612-E1E8-4679-9012-F9041D9E3AE0}"/>
    <cellStyle name="Input 9 2 7 2 3 2 2" xfId="29385" xr:uid="{612DDDCC-739D-4EBC-911C-56DB3C554412}"/>
    <cellStyle name="Input 9 2 7 2 3 3" xfId="44121" xr:uid="{D8D4601D-F29C-4DB3-819C-205383BDD67E}"/>
    <cellStyle name="Input 9 2 7 2 4" xfId="15306" xr:uid="{DA5F20EA-D24A-4F00-9C83-15DEBDBD1669}"/>
    <cellStyle name="Input 9 2 7 2 4 2" xfId="28030" xr:uid="{96639798-451B-4EB8-8F77-4A17B9C014A8}"/>
    <cellStyle name="Input 9 2 7 2 5" xfId="22202" xr:uid="{172DBDAB-E403-44A7-B45D-DC0C5AEB4119}"/>
    <cellStyle name="Input 9 2 7 3" xfId="4446" xr:uid="{28F8661C-8106-4CC2-9F2A-97903911B6C5}"/>
    <cellStyle name="Input 9 2 7 3 2" xfId="30790" xr:uid="{85FA9642-3F97-4517-AC31-BF4E8D314A66}"/>
    <cellStyle name="Input 9 2 7 4" xfId="25537" xr:uid="{0A86DF55-0AAA-425E-904A-B224D8416DF7}"/>
    <cellStyle name="Input 9 2 8" xfId="2820" xr:uid="{B36FD895-2AFE-488E-99A5-90C5B7C8A3C7}"/>
    <cellStyle name="Input 9 2 8 2" xfId="6970" xr:uid="{734FD82E-6660-42CC-A788-5682F132D9CC}"/>
    <cellStyle name="Input 9 2 8 2 2" xfId="12099" xr:uid="{AAF1A9A5-03F2-4BAA-8D7E-0B9C2B627E20}"/>
    <cellStyle name="Input 9 2 8 2 2 2" xfId="21088" xr:uid="{654C4D06-9EC1-404E-8D03-16E453ED5568}"/>
    <cellStyle name="Input 9 2 8 2 2 2 2" xfId="23661" xr:uid="{5071AD36-AC08-41E5-94ED-90B5192F6E15}"/>
    <cellStyle name="Input 9 2 8 2 2 3" xfId="32541" xr:uid="{5E92CB33-B9CA-4C37-ADE2-6A49B4AC67A6}"/>
    <cellStyle name="Input 9 2 8 2 3" xfId="12918" xr:uid="{C469F3A8-696F-4277-87D9-CA3A80E91F07}"/>
    <cellStyle name="Input 9 2 8 2 3 2" xfId="21907" xr:uid="{4C1D76D7-7E8B-4ABF-ACA7-2E26EF327FD7}"/>
    <cellStyle name="Input 9 2 8 2 3 2 2" xfId="43625" xr:uid="{43A20D61-2274-437A-95E4-66AEB5A61AE4}"/>
    <cellStyle name="Input 9 2 8 2 3 3" xfId="24727" xr:uid="{811893E0-050D-45E7-827F-F8CB11E1C779}"/>
    <cellStyle name="Input 9 2 8 2 4" xfId="15959" xr:uid="{1D97F08A-2B30-45D6-B2F3-4386FF3E1C8A}"/>
    <cellStyle name="Input 9 2 8 2 4 2" xfId="23279" xr:uid="{1BD54C86-E00F-447C-ABC1-FCFAED488EFB}"/>
    <cellStyle name="Input 9 2 8 2 5" xfId="42135" xr:uid="{18A29BFD-E761-4DBF-857B-E00527177710}"/>
    <cellStyle name="Input 9 2 8 3" xfId="9533" xr:uid="{5D051F03-8797-4DD1-9352-3AD7EC1C2DB0}"/>
    <cellStyle name="Input 9 2 8 3 2" xfId="18522" xr:uid="{A2831ABA-7418-4944-8D34-36226D6BB51B}"/>
    <cellStyle name="Input 9 2 8 3 2 2" xfId="31396" xr:uid="{73D5C0E1-9792-4D2D-9A11-620F0301443B}"/>
    <cellStyle name="Input 9 2 8 3 3" xfId="43552" xr:uid="{64E4862C-952F-4F07-A4D3-50A67A7E20C5}"/>
    <cellStyle name="Input 9 2 8 4" xfId="27036" xr:uid="{7B807F12-DF37-4A8D-91DC-0B645A6EAA14}"/>
    <cellStyle name="Input 9 2 9" xfId="4753" xr:uid="{55ABC449-3F7C-4D16-8184-D63FDB36D668}"/>
    <cellStyle name="Input 9 2 9 2" xfId="7339" xr:uid="{86DC5E06-8FC8-4396-843E-CB25824F6AE5}"/>
    <cellStyle name="Input 9 2 9 2 2" xfId="16328" xr:uid="{37090E47-B5D3-4F1A-A3A7-01B5ABB92DF5}"/>
    <cellStyle name="Input 9 2 9 2 2 2" xfId="22418" xr:uid="{46283986-DAA0-4AB1-B598-CD51A2DE0F40}"/>
    <cellStyle name="Input 9 2 9 2 3" xfId="25430" xr:uid="{2B0231A9-D648-4544-9D92-71BEC53600AE}"/>
    <cellStyle name="Input 9 2 9 3" xfId="9976" xr:uid="{BF00B24B-32B4-4FCA-90A6-09056CDA0143}"/>
    <cellStyle name="Input 9 2 9 3 2" xfId="18965" xr:uid="{7E0D32D0-92C7-475A-BB90-72C55FCB231F}"/>
    <cellStyle name="Input 9 2 9 3 2 2" xfId="32449" xr:uid="{B0160B25-AF09-4FD2-BFB2-98422F8FDD43}"/>
    <cellStyle name="Input 9 2 9 3 3" xfId="34405" xr:uid="{DC7C3497-6484-48F0-BF90-C53A3C57FB11}"/>
    <cellStyle name="Input 9 2 9 4" xfId="13742" xr:uid="{8A39D77E-8AD7-48AE-A175-FEC085BB2F73}"/>
    <cellStyle name="Input 9 2 9 4 2" xfId="41338" xr:uid="{A09C0617-770C-46AE-B2CF-08B1BF11FF4F}"/>
    <cellStyle name="Input 9 2 9 5" xfId="33428" xr:uid="{44E8C58E-1AE6-4486-AB2F-F180AB759A07}"/>
    <cellStyle name="Input 9 3" xfId="427" xr:uid="{FD8BCEC7-AACF-4E59-92D3-D4B23FF7ECA1}"/>
    <cellStyle name="Input 9 3 10" xfId="9292" xr:uid="{3156EE8E-BCCD-4B2A-B91A-ED407FF888D7}"/>
    <cellStyle name="Input 9 3 10 2" xfId="18281" xr:uid="{C102DDB3-EDFE-4EF3-B1FB-EDA79D7E1DA3}"/>
    <cellStyle name="Input 9 3 10 2 2" xfId="29249" xr:uid="{9EFD9CC6-00F0-493C-8117-815370E8C912}"/>
    <cellStyle name="Input 9 3 10 3" xfId="42533" xr:uid="{3A673959-626A-498D-80BC-4A496281B26C}"/>
    <cellStyle name="Input 9 3 11" xfId="12444" xr:uid="{E3AED2AA-9A2D-443C-8856-51ED54EDDBF3}"/>
    <cellStyle name="Input 9 3 11 2" xfId="21433" xr:uid="{E34ED86A-FBAF-4899-855D-1F1B70811F46}"/>
    <cellStyle name="Input 9 3 11 2 2" xfId="35603" xr:uid="{48EF1888-0FE0-4F5B-9553-97EFC749A6F7}"/>
    <cellStyle name="Input 9 3 11 3" xfId="36813" xr:uid="{81A56218-FE5C-4172-A3ED-D1FE96433AAC}"/>
    <cellStyle name="Input 9 3 12" xfId="2433" xr:uid="{AA7D2888-4AA1-4971-B404-1806D51F49F3}"/>
    <cellStyle name="Input 9 3 12 2" xfId="28149" xr:uid="{B8048E70-AB74-418C-A7BA-D992A9EE1975}"/>
    <cellStyle name="Input 9 3 13" xfId="13342" xr:uid="{76F60403-1D8F-4361-8473-49D5387AFA1C}"/>
    <cellStyle name="Input 9 3 13 2" xfId="30074" xr:uid="{8E95A462-1F9E-4289-AB1F-67673C1B3D51}"/>
    <cellStyle name="Input 9 3 14" xfId="37983" xr:uid="{49F81024-E59E-496A-A709-8BE9D74436E9}"/>
    <cellStyle name="Input 9 3 15" xfId="51887" xr:uid="{C9453194-47F6-455B-AE71-2BB986812743}"/>
    <cellStyle name="Input 9 3 2" xfId="776" xr:uid="{87F92975-CB86-40CC-949A-E0957833AD3F}"/>
    <cellStyle name="Input 9 3 2 2" xfId="5146" xr:uid="{C7F49BC2-B1B3-4538-BF49-C1DE05EF61ED}"/>
    <cellStyle name="Input 9 3 2 2 2" xfId="7732" xr:uid="{3E687A5C-8C9D-4C41-B672-5FFA975988D0}"/>
    <cellStyle name="Input 9 3 2 2 2 2" xfId="16721" xr:uid="{6C4C21D3-7DCD-435C-9121-297A85F517E8}"/>
    <cellStyle name="Input 9 3 2 2 2 2 2" xfId="36435" xr:uid="{7A7D4E29-62E3-450B-84B2-8A6CCAAC54F3}"/>
    <cellStyle name="Input 9 3 2 2 2 3" xfId="42285" xr:uid="{416BB22A-8C31-434B-BCD2-E14897835EB8}"/>
    <cellStyle name="Input 9 3 2 2 3" xfId="10369" xr:uid="{FA1F2F40-19E7-43B9-A1F3-9AA01658837A}"/>
    <cellStyle name="Input 9 3 2 2 3 2" xfId="19358" xr:uid="{DD86AAE3-82D1-4E9E-913D-4FB5CA2DEFC7}"/>
    <cellStyle name="Input 9 3 2 2 3 2 2" xfId="39071" xr:uid="{DE35FD0A-E000-4FD8-90E4-55442791F261}"/>
    <cellStyle name="Input 9 3 2 2 3 3" xfId="41679" xr:uid="{F8044A57-22DA-4DC8-B717-8BBB097CAB54}"/>
    <cellStyle name="Input 9 3 2 2 4" xfId="14135" xr:uid="{A3B8A2AE-27FA-4D33-A04A-E41E126FC3B1}"/>
    <cellStyle name="Input 9 3 2 2 4 2" xfId="41474" xr:uid="{AA95E805-A13B-4DC4-B37D-F263FA6CA011}"/>
    <cellStyle name="Input 9 3 2 2 5" xfId="28725" xr:uid="{2EAAA9F8-1332-4065-9D01-03C61F378212}"/>
    <cellStyle name="Input 9 3 2 3" xfId="3213" xr:uid="{7BD266C5-36B7-4D4F-80BF-CDB9F41F43B7}"/>
    <cellStyle name="Input 9 3 2 3 2" xfId="26414" xr:uid="{36CFFFD6-5929-4109-8139-E8DA7C34B208}"/>
    <cellStyle name="Input 9 3 2 4" xfId="26049" xr:uid="{E630E3CD-4D78-4E7D-89CA-72CF72EB7868}"/>
    <cellStyle name="Input 9 3 2 5" xfId="58668" xr:uid="{A2F4331A-9298-43CB-89F6-8F68A9D3AD89}"/>
    <cellStyle name="Input 9 3 3" xfId="1121" xr:uid="{09835FB3-18CE-4481-8212-1586D2098BDF}"/>
    <cellStyle name="Input 9 3 3 2" xfId="5467" xr:uid="{7670B9E5-24EF-4D50-A5D1-E4AFBF1ADC1F}"/>
    <cellStyle name="Input 9 3 3 2 2" xfId="8053" xr:uid="{C8AAE122-0A72-49A0-BEC3-AD1996B2A894}"/>
    <cellStyle name="Input 9 3 3 2 2 2" xfId="17042" xr:uid="{091868CC-6DFD-4AF5-8575-73044267637A}"/>
    <cellStyle name="Input 9 3 3 2 2 2 2" xfId="42872" xr:uid="{61DFCAE4-EEB4-4973-B35E-58A7EB8C1DB6}"/>
    <cellStyle name="Input 9 3 3 2 2 3" xfId="37458" xr:uid="{410E63EE-206D-40F8-A2CA-38808F74AF3E}"/>
    <cellStyle name="Input 9 3 3 2 3" xfId="10690" xr:uid="{416A1244-4A71-431C-BC4E-32ECD42A04E3}"/>
    <cellStyle name="Input 9 3 3 2 3 2" xfId="19679" xr:uid="{9C0B1802-2078-4C33-9E9C-470D880F7C09}"/>
    <cellStyle name="Input 9 3 3 2 3 2 2" xfId="35974" xr:uid="{FCD7591E-738F-4E55-91C8-A887C76B4C24}"/>
    <cellStyle name="Input 9 3 3 2 3 3" xfId="26719" xr:uid="{430448A0-D12A-4514-AB69-087F1C1C209C}"/>
    <cellStyle name="Input 9 3 3 2 4" xfId="14456" xr:uid="{2E255E25-2732-4D4D-A0DB-07D7F95EB0CF}"/>
    <cellStyle name="Input 9 3 3 2 4 2" xfId="32722" xr:uid="{9F04E08C-3F5B-4BD3-BD27-7F68B5178934}"/>
    <cellStyle name="Input 9 3 3 2 5" xfId="29764" xr:uid="{59064EEF-2FFA-4AC5-96A1-E12AEB388137}"/>
    <cellStyle name="Input 9 3 3 3" xfId="3558" xr:uid="{D4ADDE35-3691-44A9-A1C9-55F691DC859C}"/>
    <cellStyle name="Input 9 3 3 3 2" xfId="30015" xr:uid="{727E59AE-B592-45E2-96F5-F2771B8A6005}"/>
    <cellStyle name="Input 9 3 3 4" xfId="27010" xr:uid="{54F8C91E-7540-4B53-BF66-AC180AAC3DA9}"/>
    <cellStyle name="Input 9 3 4" xfId="1465" xr:uid="{DA1366F2-6382-4610-8C33-050576C74815}"/>
    <cellStyle name="Input 9 3 4 2" xfId="5810" xr:uid="{C57241E0-AE2F-42B7-8C2F-CDDD92C5D99B}"/>
    <cellStyle name="Input 9 3 4 2 2" xfId="8396" xr:uid="{EB42155D-5FB9-4BB5-9DDE-1F100C54032D}"/>
    <cellStyle name="Input 9 3 4 2 2 2" xfId="17385" xr:uid="{39004255-E464-46CB-B3D0-B3C4D38B7B57}"/>
    <cellStyle name="Input 9 3 4 2 2 2 2" xfId="29933" xr:uid="{F110129B-4AF9-4783-A812-42A69C7E6392}"/>
    <cellStyle name="Input 9 3 4 2 2 3" xfId="33455" xr:uid="{D4485ECA-F10C-495C-9FBD-E536335C7D3E}"/>
    <cellStyle name="Input 9 3 4 2 3" xfId="11033" xr:uid="{10387028-19FB-477C-9890-980E13D4797F}"/>
    <cellStyle name="Input 9 3 4 2 3 2" xfId="20022" xr:uid="{6BD2271E-E20E-44B4-AB00-710286488BEC}"/>
    <cellStyle name="Input 9 3 4 2 3 2 2" xfId="25785" xr:uid="{76360ADC-C6CA-4969-A065-0A623C1B5595}"/>
    <cellStyle name="Input 9 3 4 2 3 3" xfId="26448" xr:uid="{7897977B-BADD-4149-8463-DB270916E576}"/>
    <cellStyle name="Input 9 3 4 2 4" xfId="14799" xr:uid="{2830E2FC-D2A6-44AF-B2CF-8EF3D3057331}"/>
    <cellStyle name="Input 9 3 4 2 4 2" xfId="36715" xr:uid="{5BB27019-A680-4ADC-A17A-40D332CE0316}"/>
    <cellStyle name="Input 9 3 4 2 5" xfId="23532" xr:uid="{EEACB181-69F9-4CF4-8F53-32BE384782F4}"/>
    <cellStyle name="Input 9 3 4 3" xfId="3902" xr:uid="{9F5D3368-BC10-4A9A-9172-64339BE8683F}"/>
    <cellStyle name="Input 9 3 4 3 2" xfId="37346" xr:uid="{8F488F3D-CBD1-4C27-A99B-27BA954E87F8}"/>
    <cellStyle name="Input 9 3 4 4" xfId="38287" xr:uid="{131A60DA-C5F4-4590-A759-8D4109ABD94D}"/>
    <cellStyle name="Input 9 3 5" xfId="179" xr:uid="{477DE864-189E-42F1-B381-89D458E9B1C8}"/>
    <cellStyle name="Input 9 3 5 2" xfId="2960" xr:uid="{715503CD-B854-4D9B-BFA1-14BAA4176701}"/>
    <cellStyle name="Input 9 3 5 2 2" xfId="7110" xr:uid="{1CEFD604-F3AF-4762-90BC-2B2F537A1CE0}"/>
    <cellStyle name="Input 9 3 5 2 2 2" xfId="16099" xr:uid="{5C060D6C-83F9-4AE2-9E23-F154F86794F5}"/>
    <cellStyle name="Input 9 3 5 2 2 2 2" xfId="33290" xr:uid="{011BF47B-EEBE-4A4B-A64C-3C10EC323A8A}"/>
    <cellStyle name="Input 9 3 5 2 2 3" xfId="37045" xr:uid="{797464FE-4D67-486A-BE95-35CECF476A82}"/>
    <cellStyle name="Input 9 3 5 2 3" xfId="9673" xr:uid="{54089870-E04F-4948-8B6C-E9AD7770D2B4}"/>
    <cellStyle name="Input 9 3 5 2 3 2" xfId="18662" xr:uid="{0B4B6A23-9170-4488-A085-7DDBD507D508}"/>
    <cellStyle name="Input 9 3 5 2 3 2 2" xfId="23451" xr:uid="{70A5E3FF-910A-4405-B387-4287BC4FF702}"/>
    <cellStyle name="Input 9 3 5 2 3 3" xfId="34553" xr:uid="{8A84EFA1-45E5-4896-8FBD-976FFA1389FC}"/>
    <cellStyle name="Input 9 3 5 2 4" xfId="13513" xr:uid="{EA11656A-65E4-4116-9D00-E81AEA6E0C37}"/>
    <cellStyle name="Input 9 3 5 2 4 2" xfId="22288" xr:uid="{8158937A-A82D-4332-88C2-CA9DBB30B42A}"/>
    <cellStyle name="Input 9 3 5 2 5" xfId="35171" xr:uid="{13DAA45C-B733-4EBC-97A8-4E8575415613}"/>
    <cellStyle name="Input 9 3 5 3" xfId="2647" xr:uid="{221F6D60-F82A-4608-A53C-65574C774227}"/>
    <cellStyle name="Input 9 3 5 3 2" xfId="24379" xr:uid="{C75B9383-C0D5-4BFB-BA35-5BD076578AC5}"/>
    <cellStyle name="Input 9 3 5 4" xfId="23835" xr:uid="{F492A8D7-50A4-4B04-A8A2-7F1B336D650B}"/>
    <cellStyle name="Input 9 3 6" xfId="2084" xr:uid="{F1F4E90B-5D1E-448E-B09F-9E8B30637EC7}"/>
    <cellStyle name="Input 9 3 6 2" xfId="6386" xr:uid="{23930800-E7D6-42A2-8E76-030C7CA5724A}"/>
    <cellStyle name="Input 9 3 6 2 2" xfId="8972" xr:uid="{2170FFAC-0D75-49DF-A9ED-23629D07E183}"/>
    <cellStyle name="Input 9 3 6 2 2 2" xfId="17961" xr:uid="{1DAACC9F-966C-4943-8B9E-6DED8B8C39D7}"/>
    <cellStyle name="Input 9 3 6 2 2 2 2" xfId="28835" xr:uid="{68769EFB-8431-481D-8B6D-07936E2ED800}"/>
    <cellStyle name="Input 9 3 6 2 2 3" xfId="34723" xr:uid="{4BFBC4FA-3EB0-48F9-B3DE-DF6AD7CF6127}"/>
    <cellStyle name="Input 9 3 6 2 3" xfId="11609" xr:uid="{5DCC25F6-8DF5-4406-860B-ADAA83CF9F80}"/>
    <cellStyle name="Input 9 3 6 2 3 2" xfId="20598" xr:uid="{768992B8-1C62-4733-A2B8-349234C202BB}"/>
    <cellStyle name="Input 9 3 6 2 3 2 2" xfId="24504" xr:uid="{2FDAE30F-0EDE-43E1-A584-9E7549DEEED8}"/>
    <cellStyle name="Input 9 3 6 2 3 3" xfId="34659" xr:uid="{4A6C1BBE-402B-45DE-A7C5-6792BF9C42B2}"/>
    <cellStyle name="Input 9 3 6 2 4" xfId="15375" xr:uid="{659D9B6C-8835-4E4A-872E-913636970816}"/>
    <cellStyle name="Input 9 3 6 2 4 2" xfId="26595" xr:uid="{F078DE12-59D0-496E-BAD6-4EFA5B381F92}"/>
    <cellStyle name="Input 9 3 6 2 5" xfId="37184" xr:uid="{1307DBBB-FDEA-425B-B2AC-94F8F588E056}"/>
    <cellStyle name="Input 9 3 6 3" xfId="4521" xr:uid="{B03B5222-DE52-4C27-B9F7-2D536A4A8837}"/>
    <cellStyle name="Input 9 3 6 3 2" xfId="40903" xr:uid="{1998BA8A-33B0-4BD8-9CCF-692AC28DED0E}"/>
    <cellStyle name="Input 9 3 6 4" xfId="29360" xr:uid="{C0D60315-A5A6-4195-BC1E-3712C7E35B80}"/>
    <cellStyle name="Input 9 3 7" xfId="2894" xr:uid="{D5FE4B3C-D8AE-4541-BBBA-A8158B2024DF}"/>
    <cellStyle name="Input 9 3 7 2" xfId="7044" xr:uid="{C181FE73-AA11-422F-B3CD-76BF8EF0A2AD}"/>
    <cellStyle name="Input 9 3 7 2 2" xfId="12170" xr:uid="{6F9F3477-AC63-405D-BF64-FC531546FD88}"/>
    <cellStyle name="Input 9 3 7 2 2 2" xfId="21159" xr:uid="{DE181244-41F8-4101-A698-AFC1473DF25A}"/>
    <cellStyle name="Input 9 3 7 2 2 2 2" xfId="37745" xr:uid="{3E0376E6-F5EF-44F7-B1F2-0F8BDE182780}"/>
    <cellStyle name="Input 9 3 7 2 2 3" xfId="36609" xr:uid="{F5F56556-7C4D-4E12-AC1F-BC2E1AF068B9}"/>
    <cellStyle name="Input 9 3 7 2 3" xfId="12975" xr:uid="{AD29BFB4-764C-41E8-9EC5-1859386BBF2A}"/>
    <cellStyle name="Input 9 3 7 2 3 2" xfId="21964" xr:uid="{8EF8BCA1-A2C8-408F-9FA7-ECB1F2CF7294}"/>
    <cellStyle name="Input 9 3 7 2 3 2 2" xfId="27939" xr:uid="{A149D56F-C316-4C0E-BFC9-FDBEA7EBD9FA}"/>
    <cellStyle name="Input 9 3 7 2 3 3" xfId="40022" xr:uid="{B516CDA7-4427-4C59-B06D-2D53E6498D61}"/>
    <cellStyle name="Input 9 3 7 2 4" xfId="16033" xr:uid="{198B556B-2FB2-4498-9667-727EBE4EF0F2}"/>
    <cellStyle name="Input 9 3 7 2 4 2" xfId="36152" xr:uid="{221B43D1-E79B-43F5-9C78-B8EF1E4F435B}"/>
    <cellStyle name="Input 9 3 7 2 5" xfId="35920" xr:uid="{D0A9A85E-5653-415B-9195-75443B34AEE3}"/>
    <cellStyle name="Input 9 3 7 3" xfId="9607" xr:uid="{F1058FC2-8E48-414C-BBB1-113E0B545BE0}"/>
    <cellStyle name="Input 9 3 7 3 2" xfId="18596" xr:uid="{AC0A2FDC-2565-47C3-B617-0A610BFA5875}"/>
    <cellStyle name="Input 9 3 7 3 2 2" xfId="30504" xr:uid="{B60020DE-520F-41AE-853D-DC177B710BF4}"/>
    <cellStyle name="Input 9 3 7 3 3" xfId="33676" xr:uid="{AB7EF343-52E3-4440-B6E9-17F29D40ACF4}"/>
    <cellStyle name="Input 9 3 7 4" xfId="42483" xr:uid="{BB1FED98-34B0-4BAC-91AE-3B0C281FA7F2}"/>
    <cellStyle name="Input 9 3 8" xfId="4822" xr:uid="{801087D2-67BC-4DD3-BF9B-9E5B28899D27}"/>
    <cellStyle name="Input 9 3 8 2" xfId="7408" xr:uid="{A0CA24B4-E6A1-4FF5-BF60-EA1CA64894FC}"/>
    <cellStyle name="Input 9 3 8 2 2" xfId="16397" xr:uid="{05AFF65D-4BA9-4EA5-A7E4-2227B63BB1E4}"/>
    <cellStyle name="Input 9 3 8 2 2 2" xfId="32582" xr:uid="{9E6DD086-1A47-40DB-AB7F-FB8B64F544EA}"/>
    <cellStyle name="Input 9 3 8 2 3" xfId="22994" xr:uid="{00875E2B-CEF9-4265-BFBA-37D0CCA35673}"/>
    <cellStyle name="Input 9 3 8 3" xfId="10045" xr:uid="{4CBA5B5F-D5D8-41DE-B76E-06E55C42A371}"/>
    <cellStyle name="Input 9 3 8 3 2" xfId="19034" xr:uid="{1AD354BB-A31F-40C6-A1B0-6681BE201A93}"/>
    <cellStyle name="Input 9 3 8 3 2 2" xfId="37103" xr:uid="{A576290B-9AC2-4E4C-A46D-881E55475EFD}"/>
    <cellStyle name="Input 9 3 8 3 3" xfId="41681" xr:uid="{20701573-13B6-419A-A2C3-0B475E2AE19B}"/>
    <cellStyle name="Input 9 3 8 4" xfId="13811" xr:uid="{3C69C445-04BD-4670-A585-419D2E1BBA8D}"/>
    <cellStyle name="Input 9 3 8 4 2" xfId="31604" xr:uid="{1D26F6D7-42B1-4ECA-8394-F602FAD08EA4}"/>
    <cellStyle name="Input 9 3 8 5" xfId="23754" xr:uid="{3EEF5572-530A-4AF0-8022-0248B207A4A2}"/>
    <cellStyle name="Input 9 3 9" xfId="6729" xr:uid="{E9D0E625-005C-46E3-9765-4C097E35555C}"/>
    <cellStyle name="Input 9 3 9 2" xfId="11929" xr:uid="{422008D1-F181-4AD6-A018-F2ECA5D6AF35}"/>
    <cellStyle name="Input 9 3 9 2 2" xfId="20918" xr:uid="{4CC07C06-C56B-44C3-BD7E-B7934DC14E5B}"/>
    <cellStyle name="Input 9 3 9 2 2 2" xfId="43228" xr:uid="{8F2911C2-74B4-4DE7-A11F-CBD484F6BCC2}"/>
    <cellStyle name="Input 9 3 9 2 3" xfId="31135" xr:uid="{72EA15AB-A941-4419-99E3-24175AE7C56E}"/>
    <cellStyle name="Input 9 3 9 3" xfId="15718" xr:uid="{1C02D5F8-7DBE-4729-B10C-0BB129450AE6}"/>
    <cellStyle name="Input 9 3 9 3 2" xfId="30943" xr:uid="{EC7B6451-AEE2-449D-BC76-DF2B5002AEA5}"/>
    <cellStyle name="Input 9 3 9 4" xfId="25084" xr:uid="{58499014-7F79-4BDD-B191-E211EFE83123}"/>
    <cellStyle name="Input 9 4" xfId="525" xr:uid="{64742832-B403-45C0-B0CF-D81B7577027B}"/>
    <cellStyle name="Input 9 4 10" xfId="47560" xr:uid="{0F50C3D3-4E47-452F-BB84-41B859417ED8}"/>
    <cellStyle name="Input 9 4 2" xfId="874" xr:uid="{222660E6-E03D-4118-A0FE-AE74BEB6DB59}"/>
    <cellStyle name="Input 9 4 2 2" xfId="5243" xr:uid="{1C799EDB-6E3C-43BA-9907-35B8D4943269}"/>
    <cellStyle name="Input 9 4 2 2 2" xfId="7829" xr:uid="{0B40EE27-5C75-4F3F-A5CD-DD01F3D36E99}"/>
    <cellStyle name="Input 9 4 2 2 2 2" xfId="16818" xr:uid="{ED318011-5AA1-4C2E-A665-D75B72A42F35}"/>
    <cellStyle name="Input 9 4 2 2 2 2 2" xfId="23460" xr:uid="{FFDECF88-D058-4856-BBE8-1CC52D4DA58B}"/>
    <cellStyle name="Input 9 4 2 2 2 3" xfId="29950" xr:uid="{D664C3CB-1CDB-4EFC-9FBD-167FAE77A044}"/>
    <cellStyle name="Input 9 4 2 2 3" xfId="10466" xr:uid="{6D5009D7-D926-4E1E-861C-8DAC2B4F73EF}"/>
    <cellStyle name="Input 9 4 2 2 3 2" xfId="19455" xr:uid="{0A2748E9-FE7A-4C3C-873A-64C4240C2EA0}"/>
    <cellStyle name="Input 9 4 2 2 3 2 2" xfId="41158" xr:uid="{7E1B0901-5A09-4113-BB1A-9F7366D9F285}"/>
    <cellStyle name="Input 9 4 2 2 3 3" xfId="36465" xr:uid="{DD007DA4-2659-496C-9E57-6C1CC876AF29}"/>
    <cellStyle name="Input 9 4 2 2 4" xfId="14232" xr:uid="{DFBBFEC3-0A06-495F-92E9-BBDAC56A26B8}"/>
    <cellStyle name="Input 9 4 2 2 4 2" xfId="23994" xr:uid="{3271A4CA-43C2-4C74-83B0-73D11B8EFC2C}"/>
    <cellStyle name="Input 9 4 2 2 5" xfId="38302" xr:uid="{759A626B-06CB-494D-9F13-9FD05F4D038F}"/>
    <cellStyle name="Input 9 4 2 3" xfId="3311" xr:uid="{5B596BEE-A992-4F47-B10C-812F0AB42ED1}"/>
    <cellStyle name="Input 9 4 2 3 2" xfId="37145" xr:uid="{E7683900-B3A0-4F85-ABAE-1C94BEFD19D2}"/>
    <cellStyle name="Input 9 4 2 4" xfId="39251" xr:uid="{FF657D31-F423-46BF-8535-43E3F8C28499}"/>
    <cellStyle name="Input 9 4 2 5" xfId="54373" xr:uid="{671BB2DE-C12B-48D8-AFE5-3E047DA010DD}"/>
    <cellStyle name="Input 9 4 3" xfId="1219" xr:uid="{D82AB880-37FE-443F-AD0C-C1042BE321E6}"/>
    <cellStyle name="Input 9 4 3 2" xfId="5564" xr:uid="{AF48F02A-E05F-4EBB-874E-D758D1E84747}"/>
    <cellStyle name="Input 9 4 3 2 2" xfId="8150" xr:uid="{5266A7C1-EFE2-492D-B735-C34BAFA9D949}"/>
    <cellStyle name="Input 9 4 3 2 2 2" xfId="17139" xr:uid="{4804DCEB-DF3F-4472-B91D-75DCB75F65D5}"/>
    <cellStyle name="Input 9 4 3 2 2 2 2" xfId="42265" xr:uid="{8F86EC55-88D0-4F43-83F4-824F493D00D3}"/>
    <cellStyle name="Input 9 4 3 2 2 3" xfId="35253" xr:uid="{814694BF-3C71-4E60-AD4A-ED1E4EDEEEA0}"/>
    <cellStyle name="Input 9 4 3 2 3" xfId="10787" xr:uid="{CFAA1871-D899-476A-B58B-FAC7C070AB54}"/>
    <cellStyle name="Input 9 4 3 2 3 2" xfId="19776" xr:uid="{F29B9A11-50CE-4B24-B3F2-3532CAA3D566}"/>
    <cellStyle name="Input 9 4 3 2 3 2 2" xfId="28242" xr:uid="{00B2ECA8-861E-4D37-81EA-70F3E3DE31D5}"/>
    <cellStyle name="Input 9 4 3 2 3 3" xfId="26407" xr:uid="{59FF6C80-94B6-4571-BB9A-FC6CEE4EE0B9}"/>
    <cellStyle name="Input 9 4 3 2 4" xfId="14553" xr:uid="{5A1D9366-7918-4B7B-AAF0-FFDE6649B35B}"/>
    <cellStyle name="Input 9 4 3 2 4 2" xfId="26389" xr:uid="{56E9492B-69BE-45A8-B680-71B4D8E21132}"/>
    <cellStyle name="Input 9 4 3 2 5" xfId="35464" xr:uid="{509240F5-EBED-432E-A05C-BC97F10193E8}"/>
    <cellStyle name="Input 9 4 3 3" xfId="3656" xr:uid="{CE2D3E54-B6F8-4422-920F-874238D11DD0}"/>
    <cellStyle name="Input 9 4 3 3 2" xfId="38724" xr:uid="{53634F22-B8A0-49F3-B738-F5BF7B37EEB7}"/>
    <cellStyle name="Input 9 4 3 4" xfId="29627" xr:uid="{08BF8E5B-984E-4C64-9E36-7A3A565B575F}"/>
    <cellStyle name="Input 9 4 4" xfId="1563" xr:uid="{92A246E4-92C9-4295-AD88-54999CE92358}"/>
    <cellStyle name="Input 9 4 4 2" xfId="5908" xr:uid="{318A8CD7-F4DC-4DEE-ACC1-593B72F31DC0}"/>
    <cellStyle name="Input 9 4 4 2 2" xfId="8494" xr:uid="{8CF56157-C2A6-445D-8CDD-F88163C50CC7}"/>
    <cellStyle name="Input 9 4 4 2 2 2" xfId="17483" xr:uid="{F56EC6AD-778C-4BD2-9E98-C7B2A72FF82C}"/>
    <cellStyle name="Input 9 4 4 2 2 2 2" xfId="41539" xr:uid="{CA2E326A-9EA3-4D3F-BDBE-9036628D1E42}"/>
    <cellStyle name="Input 9 4 4 2 2 3" xfId="42298" xr:uid="{A89CBD97-8CA8-45DD-A162-8899845F8E46}"/>
    <cellStyle name="Input 9 4 4 2 3" xfId="11131" xr:uid="{3EA1133D-99FB-425B-BD58-5807777C21EA}"/>
    <cellStyle name="Input 9 4 4 2 3 2" xfId="20120" xr:uid="{19309BE1-5EB3-4BE1-BCD2-01B72CD01A9F}"/>
    <cellStyle name="Input 9 4 4 2 3 2 2" xfId="38987" xr:uid="{2F1B80A0-1226-4A9C-B4BC-EDDC5214AEBB}"/>
    <cellStyle name="Input 9 4 4 2 3 3" xfId="25399" xr:uid="{9A0E55FE-D79E-4A49-9065-7CF24CC3F13A}"/>
    <cellStyle name="Input 9 4 4 2 4" xfId="14897" xr:uid="{7A9D3BC6-4207-41D6-B6B7-8F23201AA448}"/>
    <cellStyle name="Input 9 4 4 2 4 2" xfId="24905" xr:uid="{DB8B891F-DFAA-4E43-B4A6-F5AAC94230F8}"/>
    <cellStyle name="Input 9 4 4 2 5" xfId="28587" xr:uid="{E36378B2-F523-4D42-95A9-1867D7652C1D}"/>
    <cellStyle name="Input 9 4 4 3" xfId="4000" xr:uid="{CB964BDF-6E82-4267-A9ED-EE61992771E4}"/>
    <cellStyle name="Input 9 4 4 3 2" xfId="35076" xr:uid="{A893DAA4-F8E2-429C-A20F-80890ED9F487}"/>
    <cellStyle name="Input 9 4 4 4" xfId="38865" xr:uid="{E3E248E0-04F0-41BC-B9A0-87F157F9F786}"/>
    <cellStyle name="Input 9 4 5" xfId="1875" xr:uid="{6074A1A9-E40B-4282-B2D1-1280C26EA2CA}"/>
    <cellStyle name="Input 9 4 5 2" xfId="6191" xr:uid="{F367ACF3-2F4B-40C1-984F-E74367415CB9}"/>
    <cellStyle name="Input 9 4 5 2 2" xfId="8777" xr:uid="{39479DDB-FB6F-48F2-8DC1-95FDFAA26A6C}"/>
    <cellStyle name="Input 9 4 5 2 2 2" xfId="17766" xr:uid="{C28107B7-8EFE-4551-8169-B3B073BF1C50}"/>
    <cellStyle name="Input 9 4 5 2 2 2 2" xfId="43499" xr:uid="{F43102F0-F60C-48B8-BB6C-4A2B327FFA54}"/>
    <cellStyle name="Input 9 4 5 2 2 3" xfId="37341" xr:uid="{8F91E44B-9EC0-40A8-87F1-AF319BFF1BDA}"/>
    <cellStyle name="Input 9 4 5 2 3" xfId="11414" xr:uid="{9A99AAE4-F81F-45CC-BF29-160E5121DB0D}"/>
    <cellStyle name="Input 9 4 5 2 3 2" xfId="20403" xr:uid="{9F77F642-66B9-4C4A-AC28-4FE1A0FF20B3}"/>
    <cellStyle name="Input 9 4 5 2 3 2 2" xfId="26365" xr:uid="{0F3EF24C-92B9-493F-A1B7-255854A7723C}"/>
    <cellStyle name="Input 9 4 5 2 3 3" xfId="32233" xr:uid="{CC4B114F-A197-44A9-ABF1-FBB1126AA225}"/>
    <cellStyle name="Input 9 4 5 2 4" xfId="15180" xr:uid="{410520FA-CEE8-48AF-9E4F-F3926A5C2BEA}"/>
    <cellStyle name="Input 9 4 5 2 4 2" xfId="29315" xr:uid="{E0E8CD7A-3118-49B0-9A79-F41029B59BBF}"/>
    <cellStyle name="Input 9 4 5 2 5" xfId="38013" xr:uid="{E721EE54-9C30-4033-83A6-D304F9758CB8}"/>
    <cellStyle name="Input 9 4 5 3" xfId="4312" xr:uid="{BC0F9D86-F15D-4904-AB66-356A21B4F3C3}"/>
    <cellStyle name="Input 9 4 5 3 2" xfId="42649" xr:uid="{7BEC3B02-26B5-4ABA-A962-0417415C557F}"/>
    <cellStyle name="Input 9 4 5 4" xfId="28938" xr:uid="{4B09826B-7CC0-468F-8400-AC8AEB1B4625}"/>
    <cellStyle name="Input 9 4 6" xfId="2182" xr:uid="{57B16E4D-C2BA-41A8-82D1-F94669AD4DB3}"/>
    <cellStyle name="Input 9 4 6 2" xfId="6483" xr:uid="{99A4C885-DAA0-4463-906E-5FA663F8F14F}"/>
    <cellStyle name="Input 9 4 6 2 2" xfId="9069" xr:uid="{A962534A-1EA6-4597-9BAC-3ACCC7912411}"/>
    <cellStyle name="Input 9 4 6 2 2 2" xfId="18058" xr:uid="{BF874493-59CD-41E3-88F5-91A62AFA3E72}"/>
    <cellStyle name="Input 9 4 6 2 2 2 2" xfId="30932" xr:uid="{5DB00026-513B-444F-9282-3D7C6BBB60A1}"/>
    <cellStyle name="Input 9 4 6 2 2 3" xfId="27394" xr:uid="{5D4537B5-5270-45F0-9C13-11CCB56D7695}"/>
    <cellStyle name="Input 9 4 6 2 3" xfId="11706" xr:uid="{963106B6-7074-4019-8547-1239C041A73E}"/>
    <cellStyle name="Input 9 4 6 2 3 2" xfId="20695" xr:uid="{5A697A52-9370-483B-8E7E-8057D5726FA0}"/>
    <cellStyle name="Input 9 4 6 2 3 2 2" xfId="43746" xr:uid="{90A221D2-1E66-4239-ADEC-56D9374CEC95}"/>
    <cellStyle name="Input 9 4 6 2 3 3" xfId="37804" xr:uid="{0636542D-238A-439C-A1D8-2F6DE791597B}"/>
    <cellStyle name="Input 9 4 6 2 4" xfId="15472" xr:uid="{FFFB79E9-1A0D-4C15-92C4-E991CFA6F691}"/>
    <cellStyle name="Input 9 4 6 2 4 2" xfId="22887" xr:uid="{8A2D0B13-7C74-4C56-8C10-C39A401332F2}"/>
    <cellStyle name="Input 9 4 6 2 5" xfId="25649" xr:uid="{6C2593A6-79C9-4F0B-9C4E-A741B60CFF41}"/>
    <cellStyle name="Input 9 4 6 3" xfId="4619" xr:uid="{10D240AD-DB3A-4DB9-B913-CC0EA1A39717}"/>
    <cellStyle name="Input 9 4 6 3 2" xfId="27791" xr:uid="{01375959-CC12-4C92-8B3F-F9B719A365E9}"/>
    <cellStyle name="Input 9 4 6 4" xfId="25095" xr:uid="{C8B30DBD-28FE-487F-963A-EBF3D7B3F7B7}"/>
    <cellStyle name="Input 9 4 7" xfId="4919" xr:uid="{F1F4C5FA-6A04-47DF-BD0C-505CD1122C15}"/>
    <cellStyle name="Input 9 4 7 2" xfId="7505" xr:uid="{FD64B80D-5D2A-4E1F-9043-66FD913E1FF2}"/>
    <cellStyle name="Input 9 4 7 2 2" xfId="16494" xr:uid="{2278E1CC-D869-491B-BD00-BA50C0F8B03B}"/>
    <cellStyle name="Input 9 4 7 2 2 2" xfId="32323" xr:uid="{570ED3C6-B98C-4302-8818-6F1EE1B7EC34}"/>
    <cellStyle name="Input 9 4 7 2 3" xfId="42777" xr:uid="{D01F1B83-A036-49B2-9DAE-F61DD0BDB9ED}"/>
    <cellStyle name="Input 9 4 7 3" xfId="10142" xr:uid="{8244E442-BE74-4AA9-BAF6-682596E269AE}"/>
    <cellStyle name="Input 9 4 7 3 2" xfId="19131" xr:uid="{E46C10E1-A1FA-46B4-81F0-F312E4626715}"/>
    <cellStyle name="Input 9 4 7 3 2 2" xfId="24631" xr:uid="{DBDD5548-084D-4504-A1B1-56C601F985BE}"/>
    <cellStyle name="Input 9 4 7 3 3" xfId="36459" xr:uid="{5CB1FF3D-397C-4F5C-9CEC-3DC3EDC0BE48}"/>
    <cellStyle name="Input 9 4 7 4" xfId="13908" xr:uid="{BCCB6EE4-718D-48B3-9B3A-EFC7A640ADE2}"/>
    <cellStyle name="Input 9 4 7 4 2" xfId="41924" xr:uid="{EAE991A7-537B-4C7C-A441-AC570FDAC633}"/>
    <cellStyle name="Input 9 4 7 5" xfId="36239" xr:uid="{C3E78738-1134-4003-934D-DF63499BB3DC}"/>
    <cellStyle name="Input 9 4 8" xfId="2531" xr:uid="{265EF61A-E0D4-44D7-83BA-6508A198B513}"/>
    <cellStyle name="Input 9 4 8 2" xfId="24508" xr:uid="{1428931A-0ABD-409A-B3DF-F587FF36B5EE}"/>
    <cellStyle name="Input 9 4 9" xfId="43940" xr:uid="{8C907968-7638-4E53-AAD7-2A9F081073B9}"/>
    <cellStyle name="Input 9 5" xfId="294" xr:uid="{DA8CD103-6E42-4478-B830-F751B103D08A}"/>
    <cellStyle name="Input 9 5 2" xfId="4697" xr:uid="{EC96E751-8CF6-4C80-BFC9-327267464D72}"/>
    <cellStyle name="Input 9 5 2 2" xfId="7283" xr:uid="{8B74F287-9441-45DB-88B8-ED60A07EF248}"/>
    <cellStyle name="Input 9 5 2 2 2" xfId="16272" xr:uid="{37207142-CED1-4A4B-9DF0-67C34060BDAD}"/>
    <cellStyle name="Input 9 5 2 2 2 2" xfId="23651" xr:uid="{90B1E563-3A59-4056-A48D-BA0536BDD9F3}"/>
    <cellStyle name="Input 9 5 2 2 3" xfId="26036" xr:uid="{4CDCE787-D150-437D-BB1B-A2A756E4294E}"/>
    <cellStyle name="Input 9 5 2 3" xfId="9920" xr:uid="{39859D5B-FBB9-4CD5-9929-0EE43833F290}"/>
    <cellStyle name="Input 9 5 2 3 2" xfId="18909" xr:uid="{49FBA338-6695-4F40-9A12-67DD85CC1EA8}"/>
    <cellStyle name="Input 9 5 2 3 2 2" xfId="41285" xr:uid="{4A57D58D-C6B1-45E7-B618-3E9F1C47F909}"/>
    <cellStyle name="Input 9 5 2 3 3" xfId="26533" xr:uid="{B1CF0141-B9A0-42C1-9AD5-01D4F7A87B5B}"/>
    <cellStyle name="Input 9 5 2 4" xfId="13686" xr:uid="{0EAA66E4-5233-456D-AEDB-294891C862D7}"/>
    <cellStyle name="Input 9 5 2 4 2" xfId="25971" xr:uid="{B3F07E1F-173A-4BAB-8F7E-2D67102779AF}"/>
    <cellStyle name="Input 9 5 2 5" xfId="34035" xr:uid="{4F18424B-FA57-467D-9563-94C81321DA7B}"/>
    <cellStyle name="Input 9 5 3" xfId="2762" xr:uid="{3D5FBCE8-CB67-45F9-B699-5F9D4F9E2501}"/>
    <cellStyle name="Input 9 5 3 2" xfId="28465" xr:uid="{9DB6643E-9FAE-4878-9528-C5A60727DBF8}"/>
    <cellStyle name="Input 9 5 4" xfId="36901" xr:uid="{386A9C78-EAF8-424A-AF1A-31E71EF20AAF}"/>
    <cellStyle name="Input 9 5 5" xfId="52857" xr:uid="{4A906271-642D-42EA-A450-030A3389383D}"/>
    <cellStyle name="Input 9 6" xfId="643" xr:uid="{9DC6ED9E-3111-47CF-B269-670EF494262A}"/>
    <cellStyle name="Input 9 6 2" xfId="5021" xr:uid="{4787BC14-72F2-4EB0-A56C-84DC8FCD14CC}"/>
    <cellStyle name="Input 9 6 2 2" xfId="7607" xr:uid="{7A55F514-C41B-4F81-A8B1-14FB2F20B293}"/>
    <cellStyle name="Input 9 6 2 2 2" xfId="16596" xr:uid="{8EF68CE7-837C-435A-9483-D9D721436013}"/>
    <cellStyle name="Input 9 6 2 2 2 2" xfId="27474" xr:uid="{CF0AC274-1970-4DC6-89C7-43E3558F64BE}"/>
    <cellStyle name="Input 9 6 2 2 3" xfId="25024" xr:uid="{E5208561-BF25-47F7-9D3D-17A7C4FBADCA}"/>
    <cellStyle name="Input 9 6 2 3" xfId="10244" xr:uid="{6A2745DF-8348-43DF-AD1E-E33B2F402682}"/>
    <cellStyle name="Input 9 6 2 3 2" xfId="19233" xr:uid="{1DBDC256-8B3C-4B5C-9CB9-53BF0810AFBD}"/>
    <cellStyle name="Input 9 6 2 3 2 2" xfId="25484" xr:uid="{C0829A31-9065-4B1C-9B31-25F9171DCE8D}"/>
    <cellStyle name="Input 9 6 2 3 3" xfId="37819" xr:uid="{473FF084-0C96-43CE-A950-0037C6C9117C}"/>
    <cellStyle name="Input 9 6 2 4" xfId="14010" xr:uid="{1DB4D1A3-FE71-469F-9C03-A5331809F7FB}"/>
    <cellStyle name="Input 9 6 2 4 2" xfId="31255" xr:uid="{0A6D0872-77C2-4F0D-BAC9-352FE44EFB7C}"/>
    <cellStyle name="Input 9 6 2 5" xfId="32010" xr:uid="{C946465C-2494-496B-B433-D31C30A5CD2C}"/>
    <cellStyle name="Input 9 6 3" xfId="3080" xr:uid="{8D71FAE5-65AA-4A97-BF09-DADC9C98F2D3}"/>
    <cellStyle name="Input 9 6 3 2" xfId="36867" xr:uid="{0BB40BAF-7E09-48C3-B972-F01CE7FC35F4}"/>
    <cellStyle name="Input 9 6 4" xfId="36541" xr:uid="{32205D1C-42B2-4324-AC2A-A812DE33320B}"/>
    <cellStyle name="Input 9 7" xfId="988" xr:uid="{75FC1663-C407-4265-A8FE-9A39C08173BD}"/>
    <cellStyle name="Input 9 7 2" xfId="5342" xr:uid="{970543ED-B4C7-439B-A3BD-84275A547EA3}"/>
    <cellStyle name="Input 9 7 2 2" xfId="7928" xr:uid="{B7E1714A-50E0-4DB2-8FC8-AF9C446BE691}"/>
    <cellStyle name="Input 9 7 2 2 2" xfId="16917" xr:uid="{A464EC67-8D25-42BC-9D3C-721DCC25035D}"/>
    <cellStyle name="Input 9 7 2 2 2 2" xfId="22534" xr:uid="{91EDCC52-7CF9-4A71-922C-C37668CCC2B4}"/>
    <cellStyle name="Input 9 7 2 2 3" xfId="28663" xr:uid="{F6C1AC8B-BAAD-4C0E-AFB4-6601B91AC8EF}"/>
    <cellStyle name="Input 9 7 2 3" xfId="10565" xr:uid="{ADD3FFB2-6280-4037-8EB8-07932AED6300}"/>
    <cellStyle name="Input 9 7 2 3 2" xfId="19554" xr:uid="{9408B400-83C3-411F-8082-6726E39B9CE4}"/>
    <cellStyle name="Input 9 7 2 3 2 2" xfId="34413" xr:uid="{62D5276E-7EDC-4382-ADCB-6C4590B60BAC}"/>
    <cellStyle name="Input 9 7 2 3 3" xfId="24287" xr:uid="{432CEE20-9B00-4E43-B645-C5F2F374D74E}"/>
    <cellStyle name="Input 9 7 2 4" xfId="14331" xr:uid="{F1171B92-9A34-41B0-A0DA-FB46EECE76E9}"/>
    <cellStyle name="Input 9 7 2 4 2" xfId="23811" xr:uid="{274E6316-560D-4B18-9155-C01808EBBDEC}"/>
    <cellStyle name="Input 9 7 2 5" xfId="23305" xr:uid="{898EC08A-1E0D-44E0-A336-6E762EDBDDA5}"/>
    <cellStyle name="Input 9 7 3" xfId="3425" xr:uid="{65BDA952-DCEA-4121-9921-127517ACBA3A}"/>
    <cellStyle name="Input 9 7 3 2" xfId="38251" xr:uid="{805AD903-4AFD-4536-A7FB-B7EF365A612E}"/>
    <cellStyle name="Input 9 7 4" xfId="38171" xr:uid="{E0FA0C3B-FF3A-474F-91F3-998F759FA0E1}"/>
    <cellStyle name="Input 9 8" xfId="1332" xr:uid="{7F27E148-C9D8-416A-896D-30869071BFB2}"/>
    <cellStyle name="Input 9 8 2" xfId="5677" xr:uid="{47E6202C-F677-4FAE-A942-27BB7D43B767}"/>
    <cellStyle name="Input 9 8 2 2" xfId="8263" xr:uid="{614F7730-78E5-4506-BAC6-425A54D499EB}"/>
    <cellStyle name="Input 9 8 2 2 2" xfId="17252" xr:uid="{46244FFB-AEB1-4B89-BD29-9240F9C0A6A5}"/>
    <cellStyle name="Input 9 8 2 2 2 2" xfId="22727" xr:uid="{2A191B6A-6D90-4287-9203-0B168EC15E98}"/>
    <cellStyle name="Input 9 8 2 2 3" xfId="33389" xr:uid="{253C8964-93B8-48F3-B052-49D47ED174E1}"/>
    <cellStyle name="Input 9 8 2 3" xfId="10900" xr:uid="{79DC28B6-679D-4785-B6F3-B33E194A4AC4}"/>
    <cellStyle name="Input 9 8 2 3 2" xfId="19889" xr:uid="{B66BC3AF-39C3-4E3D-BEC7-69092D1E5834}"/>
    <cellStyle name="Input 9 8 2 3 2 2" xfId="36251" xr:uid="{1E441DFD-DA35-4B11-842A-8A1955BC3A3F}"/>
    <cellStyle name="Input 9 8 2 3 3" xfId="22457" xr:uid="{8FCD7D60-C394-4722-A529-89C4594EF435}"/>
    <cellStyle name="Input 9 8 2 4" xfId="14666" xr:uid="{7A3024F9-C7B7-43A3-9D69-DA749FF31BD1}"/>
    <cellStyle name="Input 9 8 2 4 2" xfId="34599" xr:uid="{D4B077A3-74A5-4231-AB82-54272EF72556}"/>
    <cellStyle name="Input 9 8 2 5" xfId="39271" xr:uid="{896993E1-AA87-4314-8A36-33D3403DBC40}"/>
    <cellStyle name="Input 9 8 3" xfId="3769" xr:uid="{E03B7F28-3F28-463B-B8A3-68D32FFCFF8E}"/>
    <cellStyle name="Input 9 8 3 2" xfId="38535" xr:uid="{51DBC90C-22A9-4D43-A166-4BA04B22642B}"/>
    <cellStyle name="Input 9 8 4" xfId="37207" xr:uid="{E62A6D9B-2868-4823-87F1-5594A7967758}"/>
    <cellStyle name="Input 9 9" xfId="1669" xr:uid="{E08AF810-0028-4A76-8DE1-4DE58990E7B9}"/>
    <cellStyle name="Input 9 9 2" xfId="5997" xr:uid="{2816199A-5B51-46C4-A4E0-4DAE808991C0}"/>
    <cellStyle name="Input 9 9 2 2" xfId="8583" xr:uid="{3411EC90-EA7E-4F71-B5C5-AE6E018220D1}"/>
    <cellStyle name="Input 9 9 2 2 2" xfId="17572" xr:uid="{FCAA8A13-C328-4380-ADED-1F00C2BE5907}"/>
    <cellStyle name="Input 9 9 2 2 2 2" xfId="39357" xr:uid="{E924F23F-DA3D-4C04-9078-AD564D4A8F4D}"/>
    <cellStyle name="Input 9 9 2 2 3" xfId="24625" xr:uid="{ADF92FFE-6D3B-4169-9F61-338B47F6398E}"/>
    <cellStyle name="Input 9 9 2 3" xfId="11220" xr:uid="{6F60E4B0-34A4-4D73-88CF-70D17248BBE5}"/>
    <cellStyle name="Input 9 9 2 3 2" xfId="20209" xr:uid="{891EB54C-6BCD-4EBD-877E-1BF3348DFA79}"/>
    <cellStyle name="Input 9 9 2 3 2 2" xfId="42356" xr:uid="{B11746FE-AFAB-474E-AD37-CDAE476E28DF}"/>
    <cellStyle name="Input 9 9 2 3 3" xfId="33313" xr:uid="{2E24C973-0173-448B-AD07-2AEEF1430E5C}"/>
    <cellStyle name="Input 9 9 2 4" xfId="14986" xr:uid="{4568FB2A-3F8F-49D5-8641-434550C2560E}"/>
    <cellStyle name="Input 9 9 2 4 2" xfId="30088" xr:uid="{AE76FCB7-FAF7-40D7-81F8-4D098DD07E81}"/>
    <cellStyle name="Input 9 9 2 5" xfId="35685" xr:uid="{B0B00F2C-5F54-4BB6-9FB5-629D04388923}"/>
    <cellStyle name="Input 9 9 3" xfId="4106" xr:uid="{B7B02B99-74DD-404F-896E-515C564A4612}"/>
    <cellStyle name="Input 9 9 3 2" xfId="34064" xr:uid="{FCB3E43B-324A-4E28-89FE-0511050ECCB5}"/>
    <cellStyle name="Input 9 9 4" xfId="30631" xr:uid="{D65E9634-6068-4E16-8295-E156FC6BC1C4}"/>
    <cellStyle name="Linked Cell 10" xfId="45206" xr:uid="{A2EEBE9E-52BC-4A70-ACD2-AADEE1BBDFB3}"/>
    <cellStyle name="Linked Cell 11" xfId="45313" xr:uid="{BDDB8499-30F5-4846-A1D4-73B02CDC87D1}"/>
    <cellStyle name="Linked Cell 12" xfId="45433" xr:uid="{DCFB7C5C-93BC-44E9-82B5-1882DB4B8BD9}"/>
    <cellStyle name="Linked Cell 13" xfId="40" xr:uid="{E2888845-5E53-417B-8262-2BE98D993B1B}"/>
    <cellStyle name="Linked Cell 2" xfId="84" xr:uid="{C7EE5675-379D-410A-BB07-29CD0B12B696}"/>
    <cellStyle name="Linked Cell 2 2" xfId="47310" xr:uid="{DBD2EB9F-7E0A-416E-BE1B-C49F52B2C665}"/>
    <cellStyle name="Linked Cell 2 3" xfId="47319" xr:uid="{B65A3A27-38EF-4923-8905-147B2547381E}"/>
    <cellStyle name="Linked Cell 3" xfId="44832" xr:uid="{32BE2CD5-EA37-4D7F-B113-F4043E69529C}"/>
    <cellStyle name="Linked Cell 3 2" xfId="47314" xr:uid="{579A5663-B79A-484C-88A6-1FA0C520D3A7}"/>
    <cellStyle name="Linked Cell 3 3" xfId="47304" xr:uid="{C7ADB9C9-B4F6-43DF-8AB9-3AD4B29DD301}"/>
    <cellStyle name="Linked Cell 4" xfId="44869" xr:uid="{5E9C6D76-6119-46D9-BF98-E3B5C6D513BF}"/>
    <cellStyle name="Linked Cell 4 2" xfId="45853" xr:uid="{2EEDD613-D91D-44A7-B792-30B948C08A1E}"/>
    <cellStyle name="Linked Cell 5" xfId="44899" xr:uid="{F6AE0E8A-BC94-46EA-AAD9-B7E252D39D84}"/>
    <cellStyle name="Linked Cell 6" xfId="44917" xr:uid="{BF7AC955-3D3A-4913-BACC-9E1F77BE5712}"/>
    <cellStyle name="Linked Cell 7" xfId="45006" xr:uid="{D4739FC8-5343-4ED4-93EE-353CAE94AC80}"/>
    <cellStyle name="Linked Cell 8" xfId="45007" xr:uid="{9703CEFF-E666-4B28-9FCB-B9DE70C5ADC9}"/>
    <cellStyle name="Linked Cell 9" xfId="45124" xr:uid="{7D556799-EFCC-4EA5-A359-5AAB9776D99B}"/>
    <cellStyle name="Neutral 2" xfId="85" xr:uid="{EF287FC7-AE00-435E-AFE5-7E244D398FAD}"/>
    <cellStyle name="Neutral 3" xfId="41" xr:uid="{A5741636-E7B2-4E4D-AB4F-5D7812EC89BD}"/>
    <cellStyle name="Neutral 4" xfId="45854" xr:uid="{1A26291F-C07D-492A-9F33-0C4246F4A9D2}"/>
    <cellStyle name="Normal" xfId="0" builtinId="0"/>
    <cellStyle name="Normal 10" xfId="3" xr:uid="{7BD6DB69-6910-4AD2-9A59-29BBE6AFC896}"/>
    <cellStyle name="Normal 2" xfId="44123" xr:uid="{1FFE17D4-DE53-416D-9040-35A65786C615}"/>
    <cellStyle name="Normal 2 2" xfId="44178" xr:uid="{A3A6D57D-5E67-4ADA-A7EF-C1C3440BDD35}"/>
    <cellStyle name="Normal 2 3" xfId="44206" xr:uid="{8DCBD67D-EAAC-452A-8AF7-DBF78EE6B64A}"/>
    <cellStyle name="Normal 2 3 10" xfId="47145" xr:uid="{55AEEB30-9C49-48C8-ADAF-EEF79E9C762F}"/>
    <cellStyle name="Normal 2 3 10 2" xfId="48759" xr:uid="{6AF82946-5F12-4485-B87D-11523C89A117}"/>
    <cellStyle name="Normal 2 3 11" xfId="47237" xr:uid="{27149E48-2EBB-417F-9139-958BA154D188}"/>
    <cellStyle name="Normal 2 3 11 2" xfId="48841" xr:uid="{D9284B1F-992C-4968-9B2B-13CFF1C2C805}"/>
    <cellStyle name="Normal 2 3 12" xfId="47309" xr:uid="{5276FE59-42F0-4D97-9CFB-233864EC2FF7}"/>
    <cellStyle name="Normal 2 3 2" xfId="44264" xr:uid="{689786AB-FEBC-4E09-9670-4284E26A5BDF}"/>
    <cellStyle name="Normal 2 3 2 2" xfId="45577" xr:uid="{E38984C3-6603-414A-B302-BABCBA1FFBF8}"/>
    <cellStyle name="Normal 2 3 2 2 2" xfId="47700" xr:uid="{02EAFFB5-D8CA-4F4C-8627-4F773B4A66A0}"/>
    <cellStyle name="Normal 2 3 2 3" xfId="47386" xr:uid="{51B5EACC-E7B9-4EED-A21E-4969D6C6FB70}"/>
    <cellStyle name="Normal 2 3 3" xfId="45452" xr:uid="{D1537DB1-0499-4477-BE72-ADE9B1D3B924}"/>
    <cellStyle name="Normal 2 3 3 2" xfId="45636" xr:uid="{5A5C0E7C-0E24-4192-933A-64E4782222F8}"/>
    <cellStyle name="Normal 2 3 3 2 2" xfId="47759" xr:uid="{89A99C3A-93B7-45EC-89F7-DAE547604C91}"/>
    <cellStyle name="Normal 2 3 3 3" xfId="47428" xr:uid="{3686697E-89BA-4B7D-9B40-77673AA7BCE1}"/>
    <cellStyle name="Normal 2 3 4" xfId="45727" xr:uid="{9FD4B928-63AF-44A2-9426-7F676726C8E0}"/>
    <cellStyle name="Normal 2 3 4 2" xfId="46236" xr:uid="{C0FC2988-E0CE-409E-B5FB-DFA6062689BB}"/>
    <cellStyle name="Normal 2 3 4 2 2" xfId="47850" xr:uid="{7F8BA3D2-AC78-4FED-B284-DCF72A68FB04}"/>
    <cellStyle name="Normal 2 3 4 3" xfId="47453" xr:uid="{D1437C2C-6825-462B-8E30-E053303C2391}"/>
    <cellStyle name="Normal 2 3 5" xfId="45776" xr:uid="{AC6E8B94-89DD-4FC2-AC11-FBA0C81A5AB8}"/>
    <cellStyle name="Normal 2 3 5 2" xfId="46285" xr:uid="{58527CAF-B28F-4E48-AE62-6FBD71B37A13}"/>
    <cellStyle name="Normal 2 3 5 2 2" xfId="47899" xr:uid="{CBADFED0-23EF-41AA-8BC9-4B0DC6590B7D}"/>
    <cellStyle name="Normal 2 3 5 3" xfId="47461" xr:uid="{DDBA4BFA-8D5B-438E-8268-29E94EB4A7C3}"/>
    <cellStyle name="Normal 2 3 6" xfId="45465" xr:uid="{E9E689CA-5A39-4651-86BC-B0A7872B6877}"/>
    <cellStyle name="Normal 2 3 6 2" xfId="46363" xr:uid="{950EAC01-95B6-4363-A606-09C5FD1DC699}"/>
    <cellStyle name="Normal 2 3 6 2 2" xfId="47977" xr:uid="{FEF43D98-6F98-433C-BBA8-A67A86316F7E}"/>
    <cellStyle name="Normal 2 3 6 3" xfId="47508" xr:uid="{CC801B13-0402-4F4B-A487-5FEA8B247213}"/>
    <cellStyle name="Normal 2 3 7" xfId="45936" xr:uid="{0DCAEA5C-170F-47B2-94C2-3156159F31EE}"/>
    <cellStyle name="Normal 2 3 7 2" xfId="46402" xr:uid="{1121E12C-54BA-4A3F-925F-D94C0E8FB9D7}"/>
    <cellStyle name="Normal 2 3 7 2 2" xfId="48016" xr:uid="{324AAD34-F5FC-4045-8633-2A7EA8373026}"/>
    <cellStyle name="Normal 2 3 7 3" xfId="47547" xr:uid="{3A5C653E-8636-40B4-A06C-337F7620BBC0}"/>
    <cellStyle name="Normal 2 3 8" xfId="45962" xr:uid="{99133E28-AF66-45F8-A879-5B972EA77BE7}"/>
    <cellStyle name="Normal 2 3 8 2" xfId="47571" xr:uid="{6450F296-FA7C-4D9F-9644-3F0771F04B08}"/>
    <cellStyle name="Normal 2 3 9" xfId="46902" xr:uid="{9550E161-3123-4EA9-8A92-32D1B3DC7244}"/>
    <cellStyle name="Normal 2 3 9 2" xfId="48516" xr:uid="{C0CE0527-9834-4BE1-B4A1-56A1852D2AB3}"/>
    <cellStyle name="Normal 2 4" xfId="44153" xr:uid="{70D08252-D3EB-4D35-B34B-87F2B259BC96}"/>
    <cellStyle name="Normal 2 5" xfId="59388" xr:uid="{337D0E02-0B91-42F7-BEC9-DAB2BC629C55}"/>
    <cellStyle name="Normal 3" xfId="44179" xr:uid="{D54F0943-2FC9-4E29-BE96-70295E511E1B}"/>
    <cellStyle name="Normal 3 2" xfId="59383" xr:uid="{176C2CA2-C87C-4D1D-A11D-C2664164A1AB}"/>
    <cellStyle name="Normal 3 2 2" xfId="59386" xr:uid="{773C6810-E6D5-48B1-91BA-C1955E3B7385}"/>
    <cellStyle name="Normal 3 3" xfId="59382" xr:uid="{9252C5F3-D601-4688-A172-5BFCCB94CA2E}"/>
    <cellStyle name="Normal 4" xfId="44180" xr:uid="{9A239043-1765-4CD8-9BFB-6EEECDC19703}"/>
    <cellStyle name="Normal 4 2" xfId="59384" xr:uid="{5CF67A7C-E190-400F-B68D-73076C80A53E}"/>
    <cellStyle name="Normal 5" xfId="44151" xr:uid="{DA6D95D2-FEB0-4FBC-B50D-0FF576EC2D21}"/>
    <cellStyle name="Normal 6" xfId="44204" xr:uid="{C6A69329-2E5E-4B55-B7DE-ABB004149D31}"/>
    <cellStyle name="Normal 6 10" xfId="47143" xr:uid="{891FB40A-DCDB-4902-886A-34FE82109EE4}"/>
    <cellStyle name="Normal 6 10 2" xfId="48757" xr:uid="{8514112B-CFCE-4468-8EE9-132DBFC81A1F}"/>
    <cellStyle name="Normal 6 11" xfId="47235" xr:uid="{992029C2-0A84-4D75-BC85-7B3FC31B1BD3}"/>
    <cellStyle name="Normal 6 11 2" xfId="48839" xr:uid="{AF6999CA-74A7-48E2-BC50-EB87D995EC71}"/>
    <cellStyle name="Normal 6 12" xfId="47315" xr:uid="{1DF95580-C24C-40FD-AA07-1E5B08CBDEF7}"/>
    <cellStyle name="Normal 6 2" xfId="44262" xr:uid="{823C11E7-7FF1-457E-B9C5-E3E914462264}"/>
    <cellStyle name="Normal 6 2 2" xfId="45575" xr:uid="{6A24807B-00EF-4355-BB37-E48DDC567C66}"/>
    <cellStyle name="Normal 6 2 2 2" xfId="47698" xr:uid="{60E08393-09FE-4010-AB87-98D5CFABD75E}"/>
    <cellStyle name="Normal 6 2 3" xfId="47384" xr:uid="{A025465C-D9D7-4798-BCEC-0E4C0547CEE6}"/>
    <cellStyle name="Normal 6 3" xfId="45450" xr:uid="{0C74D278-5267-47B6-BBD1-C010EB5F4275}"/>
    <cellStyle name="Normal 6 3 2" xfId="45634" xr:uid="{F9767767-CDD2-4466-ACF0-B818203C1ACD}"/>
    <cellStyle name="Normal 6 3 2 2" xfId="47757" xr:uid="{F295A336-39C6-48D3-8500-831001327B53}"/>
    <cellStyle name="Normal 6 3 3" xfId="47426" xr:uid="{39437F30-95CC-4B60-A21F-947C871F5C47}"/>
    <cellStyle name="Normal 6 4" xfId="45725" xr:uid="{1D12FBC1-7DF4-467C-9D6F-85D1B0DFCC1A}"/>
    <cellStyle name="Normal 6 4 2" xfId="46234" xr:uid="{F2CB8331-051E-42A4-BF05-4AB6DA66FAB7}"/>
    <cellStyle name="Normal 6 4 2 2" xfId="47848" xr:uid="{28922B95-DEDC-4749-814E-2313F37A87D0}"/>
    <cellStyle name="Normal 6 4 3" xfId="47451" xr:uid="{F77C3517-D781-4B74-A38D-12FB800DFC03}"/>
    <cellStyle name="Normal 6 5" xfId="45774" xr:uid="{5BFABE04-47A3-418F-9500-EE4241F20D5D}"/>
    <cellStyle name="Normal 6 5 2" xfId="46283" xr:uid="{FAFD992C-07E9-433D-A4C0-2557169B9F9E}"/>
    <cellStyle name="Normal 6 5 2 2" xfId="47897" xr:uid="{DAA1839F-AB9E-4C15-8F33-24A0DB2920C0}"/>
    <cellStyle name="Normal 6 5 3" xfId="47459" xr:uid="{1082976F-04D1-4455-921B-F1A44306B31C}"/>
    <cellStyle name="Normal 6 6" xfId="45483" xr:uid="{4C468020-7C85-46A0-B0F6-ECF1988121D5}"/>
    <cellStyle name="Normal 6 6 2" xfId="46361" xr:uid="{195B4721-E917-4E7E-A770-ACFAD3CB2B4F}"/>
    <cellStyle name="Normal 6 6 2 2" xfId="47975" xr:uid="{0C63D3DF-7809-4A5D-89DA-A2C0458A46E2}"/>
    <cellStyle name="Normal 6 6 3" xfId="47506" xr:uid="{CCC016C5-1154-44B9-858E-81F67A4ECDB8}"/>
    <cellStyle name="Normal 6 7" xfId="45934" xr:uid="{8E30F6D4-964C-4E27-B5A3-7461AB018B4E}"/>
    <cellStyle name="Normal 6 7 2" xfId="46400" xr:uid="{5312D6ED-BAF4-4132-8A0C-CEF024641E20}"/>
    <cellStyle name="Normal 6 7 2 2" xfId="48014" xr:uid="{8F747F86-1919-49AD-B5A8-BAC271762F31}"/>
    <cellStyle name="Normal 6 7 3" xfId="47545" xr:uid="{422E4992-4339-45C8-A6C4-460F34AC50CA}"/>
    <cellStyle name="Normal 6 8" xfId="45988" xr:uid="{0851FCA7-0726-4C7A-A8AE-415C684EE74B}"/>
    <cellStyle name="Normal 6 8 2" xfId="47597" xr:uid="{54D945F9-8617-43A0-8B31-EAB5F128845A}"/>
    <cellStyle name="Normal 6 9" xfId="46900" xr:uid="{1293D6AE-05D3-4324-8618-F618908E6476}"/>
    <cellStyle name="Normal 6 9 2" xfId="48514" xr:uid="{D25A40E2-BB2E-4DE5-B0EF-FA8CAA9C3FF6}"/>
    <cellStyle name="Normal 7" xfId="44181" xr:uid="{B6FE7475-C2D2-427A-8BF9-4453B5E73C8A}"/>
    <cellStyle name="Normal 8" xfId="44210" xr:uid="{894533E1-EE29-451C-8A97-EFA2619AC474}"/>
    <cellStyle name="Normal 9" xfId="44207" xr:uid="{02EFAF7A-F5A7-42C6-AA50-2D198F77A379}"/>
    <cellStyle name="Note 10" xfId="2203" xr:uid="{31B23FBD-F2E8-4050-8A46-F31F76A12304}"/>
    <cellStyle name="Note 10 2" xfId="39771" xr:uid="{23073639-A203-461B-93FF-88852CE6BCB5}"/>
    <cellStyle name="Note 10 2 2" xfId="56257" xr:uid="{F07F76D0-72BE-48AC-A693-513F1E15BFB1}"/>
    <cellStyle name="Note 10 2 3" xfId="49475" xr:uid="{E7BF42F6-98C6-4A65-B901-6FCAB160B4C6}"/>
    <cellStyle name="Note 10 3" xfId="52361" xr:uid="{619AA0A9-8952-4F5A-9E36-8CCA3C53197C}"/>
    <cellStyle name="Note 10 3 2" xfId="59142" xr:uid="{7E0CBB3E-19B1-4513-8541-BDB1899B0157}"/>
    <cellStyle name="Note 10 4" xfId="47593" xr:uid="{8909EA5E-584E-45FC-9FB3-432984980955}"/>
    <cellStyle name="Note 10 4 2" xfId="54405" xr:uid="{66A87D41-9C54-4B27-B622-59C73884DA1B}"/>
    <cellStyle name="Note 10 5" xfId="52879" xr:uid="{693F316F-365B-4B71-AFBA-6CFE3FF54199}"/>
    <cellStyle name="Note 10 6" xfId="45984" xr:uid="{F4AFAE82-CE00-4FA8-BDEC-BE3DCC277FBB}"/>
    <cellStyle name="Note 11" xfId="42079" xr:uid="{73E1C7BB-2D63-4A41-9D18-DB7636FFEEC9}"/>
    <cellStyle name="Note 11 2" xfId="50421" xr:uid="{517A075F-27E4-4F18-929C-C23A310F5E87}"/>
    <cellStyle name="Note 11 2 2" xfId="57203" xr:uid="{A21DC22C-4D7A-4549-A580-D435D44AF4AC}"/>
    <cellStyle name="Note 11 3" xfId="52023" xr:uid="{147C0678-2284-4048-B341-7A8DC854A99D}"/>
    <cellStyle name="Note 11 3 2" xfId="58804" xr:uid="{849CA1B0-200C-40C8-966D-40D7DD40E95B}"/>
    <cellStyle name="Note 11 4" xfId="51503" xr:uid="{1D8A1A25-53F0-421E-81B0-18215E70B48C}"/>
    <cellStyle name="Note 11 4 2" xfId="58285" xr:uid="{97D55A54-7D90-4EF2-99FF-7AEB52EFB493}"/>
    <cellStyle name="Note 11 5" xfId="48538" xr:uid="{7140EF0B-EAB9-4180-B672-5C6AD83DFCF6}"/>
    <cellStyle name="Note 11 5 2" xfId="55327" xr:uid="{7A98706C-124F-467C-92E6-E2A577B678AB}"/>
    <cellStyle name="Note 11 6" xfId="53613" xr:uid="{14ABBF64-1EE2-4F1D-9B5E-7660574711D3}"/>
    <cellStyle name="Note 11 7" xfId="46924" xr:uid="{034F1CE2-0315-45BA-8F53-3B832C4EA5AE}"/>
    <cellStyle name="Note 12" xfId="86" xr:uid="{D4B47A0D-A2E1-4BEE-8BBD-57985D694D0C}"/>
    <cellStyle name="Note 12 2" xfId="50455" xr:uid="{565C7D7A-A561-4E1A-A6DE-3839A363F896}"/>
    <cellStyle name="Note 12 2 2" xfId="57237" xr:uid="{48F2BC86-C0DE-48D8-BC7A-4D9C02EF1372}"/>
    <cellStyle name="Note 12 3" xfId="52057" xr:uid="{4DB862DA-3E06-4AB1-B81C-8CF1374C148D}"/>
    <cellStyle name="Note 12 3 2" xfId="58838" xr:uid="{6A4BA0E2-5DDF-4FC5-A0A9-DC1F7304B93E}"/>
    <cellStyle name="Note 12 4" xfId="52238" xr:uid="{E023A903-5424-423E-B404-8FEF1828D58D}"/>
    <cellStyle name="Note 12 4 2" xfId="59019" xr:uid="{1BE5015D-A371-4F64-828B-A3E16C3D97DA}"/>
    <cellStyle name="Note 12 5" xfId="48572" xr:uid="{2EC94741-D011-426B-ABBF-E82EE14BF2DF}"/>
    <cellStyle name="Note 12 5 2" xfId="55361" xr:uid="{D8914278-1F92-4316-BA9B-9D946A73BC44}"/>
    <cellStyle name="Note 12 6" xfId="53647" xr:uid="{281980A4-5155-42AF-902B-512A939F3857}"/>
    <cellStyle name="Note 12 7" xfId="46958" xr:uid="{3FFFFD7F-A80D-451B-A529-A9F1EAD2863F}"/>
    <cellStyle name="Note 13" xfId="44128" xr:uid="{934EB77C-235C-43F4-A86B-FADA5FBA9049}"/>
    <cellStyle name="Note 13 2" xfId="53980" xr:uid="{AA2D3B68-1BEB-42DC-9593-17C14FB73A6A}"/>
    <cellStyle name="Note 13 3" xfId="47305" xr:uid="{94555024-E2E6-43EE-B56A-699CA14B1EFB}"/>
    <cellStyle name="Note 14" xfId="45455" xr:uid="{C95FA384-03C7-4D48-AAEA-510279B72B9D}"/>
    <cellStyle name="Note 14 2" xfId="55692" xr:uid="{9D6C80DA-3D02-4294-96A6-D6A8479533A9}"/>
    <cellStyle name="Note 15" xfId="42" xr:uid="{BCBD6372-A791-462A-9668-8EFAA44D9BDF}"/>
    <cellStyle name="Note 15 2" xfId="45855" xr:uid="{5CC6617B-9143-484F-9B75-1CE2BDF8A138}"/>
    <cellStyle name="Note 2" xfId="94" xr:uid="{07CFD747-C9D4-4321-AB8C-43874222C5D4}"/>
    <cellStyle name="Note 2 10" xfId="902" xr:uid="{142E6406-9AF9-4BB1-9CA1-68710DCFB5FA}"/>
    <cellStyle name="Note 2 10 2" xfId="5269" xr:uid="{FC152153-BECE-4E63-9F95-A2BC8A0592F7}"/>
    <cellStyle name="Note 2 10 2 2" xfId="7855" xr:uid="{8ADC2429-8DCC-45D5-81A9-DC9903F4B482}"/>
    <cellStyle name="Note 2 10 2 2 2" xfId="12434" xr:uid="{189639F1-1074-4F1C-ACEE-D8EBF33793D2}"/>
    <cellStyle name="Note 2 10 2 2 2 2" xfId="21423" xr:uid="{95C80EB7-0A4F-4F9D-B4E4-FDD6F3A32864}"/>
    <cellStyle name="Note 2 10 2 2 2 2 2" xfId="34112" xr:uid="{88C0F727-D22D-46AF-A088-D6C6E6638F77}"/>
    <cellStyle name="Note 2 10 2 2 2 3" xfId="28804" xr:uid="{E9337DF7-C654-4695-A80B-CB5C77D2D25F}"/>
    <cellStyle name="Note 2 10 2 2 2 4" xfId="56482" xr:uid="{2E123559-0F37-47D3-809B-A2915BDA8ABA}"/>
    <cellStyle name="Note 2 10 2 2 3" xfId="16844" xr:uid="{8DA5E460-36BA-47FF-A91E-AED9B9BAADD1}"/>
    <cellStyle name="Note 2 10 2 2 3 2" xfId="33827" xr:uid="{2E9ABD0A-5A8F-4A4A-9D25-67246BF02D85}"/>
    <cellStyle name="Note 2 10 2 2 4" xfId="36237" xr:uid="{57E763EF-F8AE-4927-AE7F-C497CE835F98}"/>
    <cellStyle name="Note 2 10 2 2 5" xfId="49700" xr:uid="{63709331-48D6-424A-A21E-006FDB1D86D4}"/>
    <cellStyle name="Note 2 10 2 3" xfId="10492" xr:uid="{B07F5929-ED71-4915-9213-419EAA7B05DD}"/>
    <cellStyle name="Note 2 10 2 3 2" xfId="19481" xr:uid="{5E8D35CE-B817-4FBD-9EDE-46FB40EEE0DB}"/>
    <cellStyle name="Note 2 10 2 3 2 2" xfId="22441" xr:uid="{D02597E3-B1F6-4020-A505-1D2CA4A047D7}"/>
    <cellStyle name="Note 2 10 2 3 2 3" xfId="57596" xr:uid="{022D610A-C3D4-486E-ADFF-E0EC619160AE}"/>
    <cellStyle name="Note 2 10 2 3 3" xfId="40070" xr:uid="{50AA87CD-E113-46C7-8EB4-722D39F01935}"/>
    <cellStyle name="Note 2 10 2 3 4" xfId="50814" xr:uid="{E32FDECE-BC76-4503-B7AF-3B4A1D4143A8}"/>
    <cellStyle name="Note 2 10 2 4" xfId="14258" xr:uid="{CC81279D-9286-457B-8C3A-B6DCC8D97138}"/>
    <cellStyle name="Note 2 10 2 4 2" xfId="25159" xr:uid="{AC8BDF46-C040-4455-B8C0-25EBCC74353D}"/>
    <cellStyle name="Note 2 10 2 4 2 2" xfId="54621" xr:uid="{B5B99A06-EE3D-483F-804A-7825B4C0C7FC}"/>
    <cellStyle name="Note 2 10 2 4 3" xfId="47817" xr:uid="{6BFE101E-69A3-49D0-A1BF-B5E5788857F2}"/>
    <cellStyle name="Note 2 10 2 5" xfId="40983" xr:uid="{FC2549E9-53CB-4283-BB39-90E97F2C7EF9}"/>
    <cellStyle name="Note 2 10 2 5 2" xfId="53007" xr:uid="{D0F57D16-EEC5-4AB4-A8D8-B971CD7CF150}"/>
    <cellStyle name="Note 2 10 2 6" xfId="46203" xr:uid="{2E923203-DFFD-47C9-81CC-3333ACFC3B37}"/>
    <cellStyle name="Note 2 10 3" xfId="3339" xr:uid="{4457E969-118A-4D49-AEB4-9903F69F7326}"/>
    <cellStyle name="Note 2 10 3 2" xfId="30674" xr:uid="{CC57528C-78E5-40BD-A0B9-11126C10B8A9}"/>
    <cellStyle name="Note 2 10 3 2 2" xfId="56884" xr:uid="{9A5F422A-0B07-4265-9850-7B4BEAACF1D0}"/>
    <cellStyle name="Note 2 10 3 2 3" xfId="50102" xr:uid="{6C2CB8BE-FAB7-46B3-AF63-9B5080E19F87}"/>
    <cellStyle name="Note 2 10 3 3" xfId="51069" xr:uid="{B5D3F874-BD84-4CB3-85F6-A0DDD282DD4D}"/>
    <cellStyle name="Note 2 10 3 3 2" xfId="57851" xr:uid="{EFC4FE25-5394-413E-9607-6052C22A3B15}"/>
    <cellStyle name="Note 2 10 3 4" xfId="48219" xr:uid="{4C80345F-A37A-485F-9E14-37B0E77A2C9A}"/>
    <cellStyle name="Note 2 10 3 4 2" xfId="55011" xr:uid="{F5CBD3CF-E42E-48B5-899F-6BD1B95A9FFE}"/>
    <cellStyle name="Note 2 10 3 5" xfId="53311" xr:uid="{F652DAB9-515E-4893-838F-B42E8AB66EEA}"/>
    <cellStyle name="Note 2 10 3 6" xfId="46605" xr:uid="{F6A3938E-028D-431C-93DB-D57B1E6103E6}"/>
    <cellStyle name="Note 2 10 4" xfId="23705" xr:uid="{C7EBA94B-AA0B-445A-B8D1-5695C13B13D3}"/>
    <cellStyle name="Note 2 10 4 2" xfId="56010" xr:uid="{F9813FFA-8B69-45FD-910D-3A111588370B}"/>
    <cellStyle name="Note 2 10 4 3" xfId="49228" xr:uid="{4F448645-65E0-49AF-B680-4FAB1881E63D}"/>
    <cellStyle name="Note 2 10 5" xfId="44460" xr:uid="{03946AC8-7D74-4A36-9E33-2DC6FB10AEC0}"/>
    <cellStyle name="Note 2 10 5 2" xfId="57849" xr:uid="{DC294A46-31EF-4465-84D1-86E34B67154E}"/>
    <cellStyle name="Note 2 10 5 3" xfId="51067" xr:uid="{CB18DA32-01C6-4C06-88D8-38C720AE30D5}"/>
    <cellStyle name="Note 2 10 6" xfId="45694" xr:uid="{37051166-F7A1-4A5B-AAF5-8B99D6D9A90C}"/>
    <cellStyle name="Note 2 10 6 2" xfId="54173" xr:uid="{D7A776C3-94E9-4CEB-850E-8537F461536C}"/>
    <cellStyle name="Note 2 10 7" xfId="52744" xr:uid="{843A47FB-869B-4171-A713-CE7BD105C07C}"/>
    <cellStyle name="Note 2 11" xfId="1246" xr:uid="{32186A2F-20F7-46E3-858F-3F06D9AA8409}"/>
    <cellStyle name="Note 2 11 2" xfId="5591" xr:uid="{C1E22080-FECD-4563-96FB-7EBA36E03AF8}"/>
    <cellStyle name="Note 2 11 2 2" xfId="8177" xr:uid="{4ABD00FC-CB3B-4D81-8657-884EE7297E10}"/>
    <cellStyle name="Note 2 11 2 2 2" xfId="12532" xr:uid="{862AD798-0FEB-47F2-9FE0-CD2A230B2F26}"/>
    <cellStyle name="Note 2 11 2 2 2 2" xfId="21521" xr:uid="{05361837-A89F-499E-83FD-3722638CC042}"/>
    <cellStyle name="Note 2 11 2 2 2 2 2" xfId="23679" xr:uid="{AB29D5C3-6467-4A69-976C-DCDD89CA1682}"/>
    <cellStyle name="Note 2 11 2 2 2 3" xfId="23851" xr:uid="{1BC93F76-A05F-432A-BBEE-71E04E341DDE}"/>
    <cellStyle name="Note 2 11 2 2 2 4" xfId="56529" xr:uid="{77040E62-C9D5-421E-9245-B15CE427CF3F}"/>
    <cellStyle name="Note 2 11 2 2 3" xfId="17166" xr:uid="{1FA361D7-9569-425B-B2DA-285A850D6A0E}"/>
    <cellStyle name="Note 2 11 2 2 3 2" xfId="32101" xr:uid="{AA46DFC9-9DC0-4BBE-970A-A04EEC8443E5}"/>
    <cellStyle name="Note 2 11 2 2 4" xfId="38373" xr:uid="{A89747DC-3848-4A99-A93B-789770E1DE31}"/>
    <cellStyle name="Note 2 11 2 2 5" xfId="49747" xr:uid="{D3FA9EE4-0215-4AC2-AA9E-04132306E212}"/>
    <cellStyle name="Note 2 11 2 3" xfId="10814" xr:uid="{18499948-C907-4007-9EE0-C80A9833BE8B}"/>
    <cellStyle name="Note 2 11 2 3 2" xfId="19803" xr:uid="{EE6E766B-AA46-40F4-A867-02CEDF03B08B}"/>
    <cellStyle name="Note 2 11 2 3 2 2" xfId="34305" xr:uid="{8184CAAB-8662-454E-8AAB-AC1EFB050153}"/>
    <cellStyle name="Note 2 11 2 3 2 3" xfId="58527" xr:uid="{F1A4AB03-BA2C-4A18-BDFC-9A5C51E3FE4A}"/>
    <cellStyle name="Note 2 11 2 3 3" xfId="26639" xr:uid="{8A0C939F-E10E-4C67-BA3F-EFDFEBFEABA6}"/>
    <cellStyle name="Note 2 11 2 3 4" xfId="51746" xr:uid="{F3560DCB-EBE0-42A2-8EDC-273D4E9C0125}"/>
    <cellStyle name="Note 2 11 2 4" xfId="14580" xr:uid="{1D57CD27-D71D-4649-8836-9C2F90122CD3}"/>
    <cellStyle name="Note 2 11 2 4 2" xfId="36100" xr:uid="{B5A7E41E-7985-4393-A63F-5E41EF971309}"/>
    <cellStyle name="Note 2 11 2 4 2 2" xfId="54665" xr:uid="{B9FF6448-1CD5-49BC-AE83-767DDA2AAAD0}"/>
    <cellStyle name="Note 2 11 2 4 3" xfId="47864" xr:uid="{DE5F813A-F7D1-42EE-96FB-44D77BE5FABF}"/>
    <cellStyle name="Note 2 11 2 5" xfId="26540" xr:uid="{26284BD8-D266-47CA-B1A0-4B8540E2D6DB}"/>
    <cellStyle name="Note 2 11 2 5 2" xfId="53031" xr:uid="{D522CD4D-ADE5-4ACB-9E6F-FF6BF9A7E103}"/>
    <cellStyle name="Note 2 11 2 6" xfId="46250" xr:uid="{FFB29A4F-6F4B-42E5-8DEA-18AB11E36832}"/>
    <cellStyle name="Note 2 11 3" xfId="3683" xr:uid="{81DB3DDB-F0B5-40CD-B4D2-21B101DE74BA}"/>
    <cellStyle name="Note 2 11 3 2" xfId="35728" xr:uid="{AFDFAEE9-9A54-4E1A-822B-0CA0E2CBA642}"/>
    <cellStyle name="Note 2 11 3 2 2" xfId="56928" xr:uid="{10644E78-4A7C-4BEE-846B-396923FF0858}"/>
    <cellStyle name="Note 2 11 3 2 3" xfId="50146" xr:uid="{70B073BE-CE9D-4C9D-89C4-E3A303C5FFE7}"/>
    <cellStyle name="Note 2 11 3 3" xfId="51320" xr:uid="{87077D18-BCE6-429E-89E5-64670B7F449E}"/>
    <cellStyle name="Note 2 11 3 3 2" xfId="58102" xr:uid="{BBF49164-9DE8-4144-B6AA-F9FC9AAA9D39}"/>
    <cellStyle name="Note 2 11 3 4" xfId="48263" xr:uid="{15BF1914-E8E7-4FC8-A9DB-78932822FB0C}"/>
    <cellStyle name="Note 2 11 3 4 2" xfId="55055" xr:uid="{558499C0-5E82-4BD4-B4BD-CD90A7C33EAE}"/>
    <cellStyle name="Note 2 11 3 5" xfId="53355" xr:uid="{36ECE42D-54D1-4F94-8675-67E96CD438EA}"/>
    <cellStyle name="Note 2 11 3 6" xfId="46649" xr:uid="{7275C53A-1A3D-4876-B442-E13CFC76C9E8}"/>
    <cellStyle name="Note 2 11 4" xfId="28522" xr:uid="{DAFE19FA-C1DB-4B48-90D1-8E239C950982}"/>
    <cellStyle name="Note 2 11 4 2" xfId="56057" xr:uid="{903DFBAB-0957-456A-B287-4ED9588C43E4}"/>
    <cellStyle name="Note 2 11 4 3" xfId="49275" xr:uid="{DD099A21-FA9B-44F2-8764-81DD47031E49}"/>
    <cellStyle name="Note 2 11 5" xfId="44505" xr:uid="{D54915F7-3B4E-470C-BD69-EEBBE93496B7}"/>
    <cellStyle name="Note 2 11 5 2" xfId="57819" xr:uid="{2522219E-3022-4D39-80DD-034BC522B739}"/>
    <cellStyle name="Note 2 11 5 3" xfId="51037" xr:uid="{5DB5BEF1-DB77-47FD-80B6-01B6F6586147}"/>
    <cellStyle name="Note 2 11 6" xfId="45741" xr:uid="{CD131A24-B520-4C22-9B84-3A30F22051A0}"/>
    <cellStyle name="Note 2 11 6 2" xfId="54217" xr:uid="{8459B2D2-B93E-45A4-B4F9-73DEE3019809}"/>
    <cellStyle name="Note 2 11 7" xfId="52768" xr:uid="{43DFB3C5-7866-459A-98FC-83AA04193A10}"/>
    <cellStyle name="Note 2 12" xfId="173" xr:uid="{A9565F99-21EE-4725-8167-806C091B3015}"/>
    <cellStyle name="Note 2 12 2" xfId="2575" xr:uid="{9A5AF427-BF02-45BB-8C58-7DA2797DD916}"/>
    <cellStyle name="Note 2 12 2 2" xfId="6816" xr:uid="{011CDDCF-3D7A-4A8A-AEC7-771C40EF6422}"/>
    <cellStyle name="Note 2 12 2 2 2" xfId="11997" xr:uid="{0C9715E1-771A-4639-B78A-B506CF101911}"/>
    <cellStyle name="Note 2 12 2 2 2 2" xfId="20986" xr:uid="{B135389C-9F2A-45B6-8D31-81DBB154C24A}"/>
    <cellStyle name="Note 2 12 2 2 2 2 2" xfId="30549" xr:uid="{7F908344-0CA6-41D2-AB86-18C22D9411AD}"/>
    <cellStyle name="Note 2 12 2 2 2 3" xfId="27011" xr:uid="{3CDB758F-E975-4137-A456-1DC4818828D0}"/>
    <cellStyle name="Note 2 12 2 2 2 4" xfId="56570" xr:uid="{A643DF55-11E6-4134-9590-EBAAEE55CE30}"/>
    <cellStyle name="Note 2 12 2 2 3" xfId="15805" xr:uid="{14A0BE48-C5B8-4AC2-B4D9-F9B2C5BA4B6E}"/>
    <cellStyle name="Note 2 12 2 2 3 2" xfId="34084" xr:uid="{05A48219-0D4E-4090-8C96-7CB57BC9E07E}"/>
    <cellStyle name="Note 2 12 2 2 4" xfId="39314" xr:uid="{A93500B7-CCFD-4991-B169-BD5AB623020A}"/>
    <cellStyle name="Note 2 12 2 2 5" xfId="49788" xr:uid="{05F195B8-9B46-42ED-80C8-062D04674D1B}"/>
    <cellStyle name="Note 2 12 2 3" xfId="9386" xr:uid="{F25E66B8-665B-4561-ACF1-3685FD0F1B77}"/>
    <cellStyle name="Note 2 12 2 3 2" xfId="18375" xr:uid="{A82664D5-AD7A-41A5-A583-C3BE1EB00A0F}"/>
    <cellStyle name="Note 2 12 2 3 2 2" xfId="33601" xr:uid="{F061F10F-FA17-48CF-9274-4E921AA06D3F}"/>
    <cellStyle name="Note 2 12 2 3 2 3" xfId="58249" xr:uid="{18475186-BF20-424D-B305-8A224953A952}"/>
    <cellStyle name="Note 2 12 2 3 3" xfId="29414" xr:uid="{4AEC87F2-8D24-4512-BB65-F36413C33513}"/>
    <cellStyle name="Note 2 12 2 3 4" xfId="51467" xr:uid="{B964CCB5-7A90-421D-B832-2CFD80637CA3}"/>
    <cellStyle name="Note 2 12 2 4" xfId="13429" xr:uid="{87515E7E-38D4-4CD9-83C7-754EC52BD9A0}"/>
    <cellStyle name="Note 2 12 2 4 2" xfId="35935" xr:uid="{5453DB9D-0586-45B5-90B0-3AB700BA69A2}"/>
    <cellStyle name="Note 2 12 2 4 2 2" xfId="54703" xr:uid="{1406BB1D-5FF5-4676-8DC8-D768527BD821}"/>
    <cellStyle name="Note 2 12 2 4 3" xfId="47905" xr:uid="{8C4BCCB3-97B4-4458-BA6F-DE63E51F237F}"/>
    <cellStyle name="Note 2 12 2 5" xfId="33873" xr:uid="{E6B971B3-8396-4CD5-A997-A87E566148A4}"/>
    <cellStyle name="Note 2 12 2 5 2" xfId="53054" xr:uid="{F1207131-764E-4029-9E0F-2991D653AF2C}"/>
    <cellStyle name="Note 2 12 2 6" xfId="46291" xr:uid="{7D3748CE-781D-444F-8D33-CE3C5DC758E9}"/>
    <cellStyle name="Note 2 12 3" xfId="2641" xr:uid="{1249939F-B40E-4BEE-9A26-0763C062FF59}"/>
    <cellStyle name="Note 2 12 3 2" xfId="33265" xr:uid="{F06A46A5-C1E6-4F1D-A3B5-124E2389AFAD}"/>
    <cellStyle name="Note 2 12 3 2 2" xfId="56966" xr:uid="{42A6796A-9CE0-46E5-8D8C-C9E96EEF7FC0}"/>
    <cellStyle name="Note 2 12 3 2 3" xfId="50184" xr:uid="{2FD7E228-8E72-4636-BDE7-4BFC5E849534}"/>
    <cellStyle name="Note 2 12 3 3" xfId="51238" xr:uid="{087698C1-D6E5-4AB5-94BE-59456AA4A639}"/>
    <cellStyle name="Note 2 12 3 3 2" xfId="58020" xr:uid="{18693781-F493-449D-9DE7-8FE43EF1FDE3}"/>
    <cellStyle name="Note 2 12 3 4" xfId="48301" xr:uid="{48885FE1-3379-4FC5-B347-565F94D24DF7}"/>
    <cellStyle name="Note 2 12 3 4 2" xfId="55093" xr:uid="{11096E17-4C9E-4F14-9AA9-432639D73725}"/>
    <cellStyle name="Note 2 12 3 5" xfId="53393" xr:uid="{2F5B89A7-1BC2-4379-A9FB-21E9C71F18F4}"/>
    <cellStyle name="Note 2 12 3 6" xfId="46687" xr:uid="{A3F7EA8F-569F-4A28-8BD0-6BD36BD87442}"/>
    <cellStyle name="Note 2 12 4" xfId="26732" xr:uid="{0492A761-FD46-4361-B84B-7F8470FDA9F2}"/>
    <cellStyle name="Note 2 12 4 2" xfId="56098" xr:uid="{439EA3E0-23EB-41F4-88B1-C73D79692E7F}"/>
    <cellStyle name="Note 2 12 4 3" xfId="49316" xr:uid="{845667AA-17D7-4DB8-8ADD-6690D1E8DA91}"/>
    <cellStyle name="Note 2 12 5" xfId="44553" xr:uid="{2035FAB9-5C10-450F-BCEC-FE1CDD51917C}"/>
    <cellStyle name="Note 2 12 5 2" xfId="58553" xr:uid="{DF6B20BD-DA28-4E6A-912F-A4B2E369EB07}"/>
    <cellStyle name="Note 2 12 5 3" xfId="51772" xr:uid="{17BC2411-4213-471F-982A-FE5249AB6137}"/>
    <cellStyle name="Note 2 12 6" xfId="45782" xr:uid="{2B29951D-C1F8-463E-9BC2-017EE8C921EE}"/>
    <cellStyle name="Note 2 12 6 2" xfId="54255" xr:uid="{70EFCC23-DD8B-4169-B0DC-283B36233CA0}"/>
    <cellStyle name="Note 2 12 7" xfId="52791" xr:uid="{6F10186C-3F0B-48AF-A927-7C87C8FFBA1D}"/>
    <cellStyle name="Note 2 13" xfId="1589" xr:uid="{533FB18F-EA58-411E-9E11-D3746B62F111}"/>
    <cellStyle name="Note 2 13 2" xfId="5934" xr:uid="{4991A664-81C0-4E61-A9FF-024B59A7AAFA}"/>
    <cellStyle name="Note 2 13 2 2" xfId="8520" xr:uid="{733D6678-2B7A-4B78-9D0D-D100AAAA6ECD}"/>
    <cellStyle name="Note 2 13 2 2 2" xfId="12640" xr:uid="{131F1B86-47F0-4876-850F-5B1EF682C347}"/>
    <cellStyle name="Note 2 13 2 2 2 2" xfId="21629" xr:uid="{0F076A5D-C31E-46BA-98AC-4645254BC0F4}"/>
    <cellStyle name="Note 2 13 2 2 2 2 2" xfId="36873" xr:uid="{81D6110A-6687-4310-8ACF-F07A4A6B10E1}"/>
    <cellStyle name="Note 2 13 2 2 2 3" xfId="35187" xr:uid="{DC27F6AF-E72C-4262-908E-0B2C7B760A70}"/>
    <cellStyle name="Note 2 13 2 2 2 4" xfId="56609" xr:uid="{361CE6CB-C405-42F8-9671-3BD90CAF2EB2}"/>
    <cellStyle name="Note 2 13 2 2 3" xfId="17509" xr:uid="{43E2C831-8E7F-4BFD-ADF3-70E55AC68464}"/>
    <cellStyle name="Note 2 13 2 2 3 2" xfId="33056" xr:uid="{F2ACD8DC-629D-46B4-9ABC-48976C4F729C}"/>
    <cellStyle name="Note 2 13 2 2 4" xfId="40095" xr:uid="{3746581A-987D-439D-A804-CA13D7DF5BE4}"/>
    <cellStyle name="Note 2 13 2 2 5" xfId="49827" xr:uid="{EEE70BC6-B19E-4A64-9448-04D67EFB69FC}"/>
    <cellStyle name="Note 2 13 2 3" xfId="11157" xr:uid="{A6BFF7FE-CA40-410D-A87C-0A6DAC9B8979}"/>
    <cellStyle name="Note 2 13 2 3 2" xfId="20146" xr:uid="{EFB0A05B-6A5B-43AA-AD90-3294ADE69E56}"/>
    <cellStyle name="Note 2 13 2 3 2 2" xfId="34967" xr:uid="{53F52930-F5EE-47D1-83F2-A1E369F9D6CB}"/>
    <cellStyle name="Note 2 13 2 3 2 3" xfId="58722" xr:uid="{09238089-1A31-4A42-AA8F-DA891448B900}"/>
    <cellStyle name="Note 2 13 2 3 3" xfId="35596" xr:uid="{24335010-C5BD-4824-8EF7-BE79670F2E37}"/>
    <cellStyle name="Note 2 13 2 3 4" xfId="51941" xr:uid="{36105BCE-F360-4839-8A92-ED3A0CE521BA}"/>
    <cellStyle name="Note 2 13 2 4" xfId="14923" xr:uid="{62916783-F456-4A05-ACF9-25D23A3EE609}"/>
    <cellStyle name="Note 2 13 2 4 2" xfId="41366" xr:uid="{BED9B79F-68AA-46CE-AD19-78B0A97039BD}"/>
    <cellStyle name="Note 2 13 2 4 2 2" xfId="54742" xr:uid="{E196A3EA-D309-4F0D-AC68-73AE0417F951}"/>
    <cellStyle name="Note 2 13 2 4 3" xfId="47944" xr:uid="{AC104EFD-A278-4489-B999-5FE2CE5FDADD}"/>
    <cellStyle name="Note 2 13 2 5" xfId="31279" xr:uid="{0CBD52EB-E131-4B55-BD7A-95FC4787F799}"/>
    <cellStyle name="Note 2 13 2 5 2" xfId="53076" xr:uid="{C8AF6C8B-B34A-4045-877B-F3E48198F7B5}"/>
    <cellStyle name="Note 2 13 2 6" xfId="46330" xr:uid="{B95A9DCC-B2A1-406B-A961-98F7E8818724}"/>
    <cellStyle name="Note 2 13 3" xfId="4026" xr:uid="{C6F5F545-A3F3-436A-A9F5-BF132C6528E1}"/>
    <cellStyle name="Note 2 13 3 2" xfId="38375" xr:uid="{71512C01-A1B3-420A-B213-7D537F9A020F}"/>
    <cellStyle name="Note 2 13 3 2 2" xfId="57005" xr:uid="{D6390061-876E-435A-AE8E-59A0B4D2D519}"/>
    <cellStyle name="Note 2 13 3 2 3" xfId="50223" xr:uid="{E21100E9-57B6-4F8E-A54E-5EABF8896599}"/>
    <cellStyle name="Note 2 13 3 3" xfId="50910" xr:uid="{828EF881-7A05-4449-8A14-5415AF999B78}"/>
    <cellStyle name="Note 2 13 3 3 2" xfId="57692" xr:uid="{E965A4EB-0DBF-4C1D-AF0C-7EF7106B829D}"/>
    <cellStyle name="Note 2 13 3 4" xfId="48340" xr:uid="{89E1B9F7-9E8F-4470-A22A-263E04D84B13}"/>
    <cellStyle name="Note 2 13 3 4 2" xfId="55132" xr:uid="{30669493-4106-4645-8921-3BCB55FAF5F3}"/>
    <cellStyle name="Note 2 13 3 5" xfId="53430" xr:uid="{1C7AD670-B9D6-4E10-B758-D4C711C04461}"/>
    <cellStyle name="Note 2 13 3 6" xfId="46726" xr:uid="{14252191-BAAD-44D1-85DE-5D62885ADF86}"/>
    <cellStyle name="Note 2 13 4" xfId="23429" xr:uid="{36429720-96A0-4FEF-A186-2FA682389D81}"/>
    <cellStyle name="Note 2 13 4 2" xfId="56137" xr:uid="{69C304B3-44D4-4765-A6DF-B2295C6C017F}"/>
    <cellStyle name="Note 2 13 4 3" xfId="49355" xr:uid="{0504D773-53F1-44BF-8DB7-224CB613BAFE}"/>
    <cellStyle name="Note 2 13 5" xfId="44571" xr:uid="{C88820A5-D779-4357-8092-D3DEC696581E}"/>
    <cellStyle name="Note 2 13 5 2" xfId="57702" xr:uid="{F1984C9E-CDE3-4D75-89C6-57769863A3BA}"/>
    <cellStyle name="Note 2 13 5 3" xfId="50920" xr:uid="{9B340F46-54DF-4BD3-8380-658D0421E15C}"/>
    <cellStyle name="Note 2 13 6" xfId="47475" xr:uid="{C4FD62AE-7656-4443-A8EE-15997D696EEC}"/>
    <cellStyle name="Note 2 13 6 2" xfId="54294" xr:uid="{36044EE0-9570-4BF2-8672-120DE777BA00}"/>
    <cellStyle name="Note 2 13 7" xfId="52809" xr:uid="{CD6C5EFE-788E-4FA8-BF6B-40664E59A119}"/>
    <cellStyle name="Note 2 13 8" xfId="45867" xr:uid="{A56C6D56-568B-4F7F-B7D1-5AA17B783AF0}"/>
    <cellStyle name="Note 2 14" xfId="2586" xr:uid="{D53C1A92-912D-4805-9541-4EBC620A4493}"/>
    <cellStyle name="Note 2 14 2" xfId="6827" xr:uid="{FBABF9A3-4FD4-4870-9817-65DDDD9D080F}"/>
    <cellStyle name="Note 2 14 2 2" xfId="12003" xr:uid="{BD501B78-36EE-45BB-92D9-235BBCFD9849}"/>
    <cellStyle name="Note 2 14 2 2 2" xfId="20992" xr:uid="{78BF7048-44B7-493A-BDC2-7957F75E9176}"/>
    <cellStyle name="Note 2 14 2 2 2 2" xfId="25093" xr:uid="{81E818AF-EDC0-45C5-96B2-C007D3475F7E}"/>
    <cellStyle name="Note 2 14 2 2 2 3" xfId="56648" xr:uid="{281901AD-0B9E-44B3-80CD-D321C9FCF858}"/>
    <cellStyle name="Note 2 14 2 2 3" xfId="24241" xr:uid="{07668DA4-ED74-4066-81CB-A9CE4DEB7B30}"/>
    <cellStyle name="Note 2 14 2 2 4" xfId="49866" xr:uid="{2017C824-9DAC-412E-B724-2441501625F7}"/>
    <cellStyle name="Note 2 14 2 3" xfId="15816" xr:uid="{7C904F4B-D5DE-4729-8238-A18E1BDC0576}"/>
    <cellStyle name="Note 2 14 2 3 2" xfId="22377" xr:uid="{62688299-562F-4B53-AC84-74DC12FE25AF}"/>
    <cellStyle name="Note 2 14 2 3 2 2" xfId="55724" xr:uid="{E44D0558-76C0-4AC3-8AED-A3F7BBBEA000}"/>
    <cellStyle name="Note 2 14 2 3 3" xfId="48941" xr:uid="{41A9BE1F-30EB-4F10-AE38-7A32A889B112}"/>
    <cellStyle name="Note 2 14 2 4" xfId="32775" xr:uid="{65A2DB04-21C1-44AA-9B37-C40E16D98342}"/>
    <cellStyle name="Note 2 14 2 4 2" xfId="54778" xr:uid="{EFF254E1-38B0-49F7-940B-F539C2447329}"/>
    <cellStyle name="Note 2 14 2 4 3" xfId="47983" xr:uid="{FF3C77C4-6C53-498C-BB1E-D0AAFD4D3498}"/>
    <cellStyle name="Note 2 14 2 5" xfId="53097" xr:uid="{171E2073-19AA-494A-8B8C-4B2935FA7CDF}"/>
    <cellStyle name="Note 2 14 2 6" xfId="46369" xr:uid="{9A520536-5571-4FA9-91DC-320D56D0C1C9}"/>
    <cellStyle name="Note 2 14 3" xfId="9397" xr:uid="{5A2BEF52-8CB7-4580-9129-C9D2A381FEE3}"/>
    <cellStyle name="Note 2 14 3 2" xfId="18386" xr:uid="{2034AB8B-99E8-4528-9196-06F47870B62B}"/>
    <cellStyle name="Note 2 14 3 2 2" xfId="22701" xr:uid="{3B7A79BE-2D59-493F-8C4D-E0053911BEBB}"/>
    <cellStyle name="Note 2 14 3 2 2 2" xfId="57041" xr:uid="{12E47155-8234-46FE-9EC8-3883D155229F}"/>
    <cellStyle name="Note 2 14 3 2 3" xfId="50259" xr:uid="{4AF7B771-B201-44DD-B418-1BFCC713435A}"/>
    <cellStyle name="Note 2 14 3 3" xfId="27657" xr:uid="{AFCFB34D-44C7-4FEA-BA27-E5299323240A}"/>
    <cellStyle name="Note 2 14 3 3 2" xfId="58132" xr:uid="{4D173AAE-3DDB-4D81-BF4D-FF4108443EFD}"/>
    <cellStyle name="Note 2 14 3 3 3" xfId="51350" xr:uid="{189C9E2A-A049-484B-B4D6-1DFB91197969}"/>
    <cellStyle name="Note 2 14 3 4" xfId="48376" xr:uid="{F07903B0-5B02-4EAD-A5F3-83760F568FC9}"/>
    <cellStyle name="Note 2 14 3 4 2" xfId="55168" xr:uid="{8E8279D4-5AC9-42E7-90FC-2CA2DFAB81F4}"/>
    <cellStyle name="Note 2 14 3 5" xfId="53464" xr:uid="{80AE7AA0-E4BC-48A9-936B-E4EE031F6B7C}"/>
    <cellStyle name="Note 2 14 3 6" xfId="46762" xr:uid="{72C3ACF6-0244-4A16-86B6-79175B88DC89}"/>
    <cellStyle name="Note 2 14 4" xfId="13440" xr:uid="{2AAAA261-B171-4F6F-9985-F4EAE2259E1D}"/>
    <cellStyle name="Note 2 14 4 2" xfId="39020" xr:uid="{CAF34242-E39F-4470-AADB-CBB26EDFB3FB}"/>
    <cellStyle name="Note 2 14 4 2 2" xfId="56176" xr:uid="{A2984A06-6088-4BD5-AA49-7E06059068D6}"/>
    <cellStyle name="Note 2 14 4 3" xfId="49394" xr:uid="{A6829ADA-2B81-4689-BD1C-6159074E66EB}"/>
    <cellStyle name="Note 2 14 5" xfId="22967" xr:uid="{F1D29CDF-89F7-4632-9FCF-930F3E36ECB3}"/>
    <cellStyle name="Note 2 14 5 2" xfId="58985" xr:uid="{3EEC7A31-AFAE-4C46-8665-946817BCBD21}"/>
    <cellStyle name="Note 2 14 5 3" xfId="52204" xr:uid="{13257D29-6A23-481B-ABB9-61B7273FF346}"/>
    <cellStyle name="Note 2 14 6" xfId="44613" xr:uid="{AEFE3CC9-F75D-4DB0-84FA-EDA5020D1753}"/>
    <cellStyle name="Note 2 14 6 2" xfId="54330" xr:uid="{6AF6733A-3B3E-4186-A682-E930BD815EFB}"/>
    <cellStyle name="Note 2 14 6 3" xfId="47514" xr:uid="{0CF6CB8B-9FE0-4021-B5A2-08CAFDFFF5AB}"/>
    <cellStyle name="Note 2 14 7" xfId="52830" xr:uid="{353A8107-F7DD-4AAB-9033-281D3A33CC18}"/>
    <cellStyle name="Note 2 14 8" xfId="45903" xr:uid="{5DFB9C9B-AFD2-4FE7-AD87-8504BF020DEE}"/>
    <cellStyle name="Note 2 15" xfId="6510" xr:uid="{242C0DB3-4844-4DE9-BEC3-D46E7FD5AA89}"/>
    <cellStyle name="Note 2 15 2" xfId="11731" xr:uid="{DDC2A623-A09C-46C4-9BE7-6681ECC3FBF3}"/>
    <cellStyle name="Note 2 15 2 2" xfId="20720" xr:uid="{DE7C30DE-A539-4DA3-A375-78FD03E67564}"/>
    <cellStyle name="Note 2 15 2 2 2" xfId="33473" xr:uid="{058F9BB2-1DCE-4A36-A13B-0645C5CFEA81}"/>
    <cellStyle name="Note 2 15 2 2 3" xfId="56248" xr:uid="{4050861F-E7FE-44EA-99C4-A540D014AC5C}"/>
    <cellStyle name="Note 2 15 2 3" xfId="31136" xr:uid="{FF6C607A-ED89-42B6-80FA-F851FD9A05E5}"/>
    <cellStyle name="Note 2 15 2 4" xfId="49466" xr:uid="{BD02B917-85DB-41C8-B1AD-A6D0AEE8AD3A}"/>
    <cellStyle name="Note 2 15 3" xfId="15499" xr:uid="{DE0C1F2F-B17B-4981-9B52-505B6EDED777}"/>
    <cellStyle name="Note 2 15 3 2" xfId="34052" xr:uid="{DB29F094-62CC-4F87-BC07-D5F1DD19D408}"/>
    <cellStyle name="Note 2 15 3 2 2" xfId="58461" xr:uid="{5258E969-73B4-4F4A-BD2A-C50E0FCBC8E8}"/>
    <cellStyle name="Note 2 15 3 3" xfId="51680" xr:uid="{566DA093-5582-4348-8C77-5717ABD2219A}"/>
    <cellStyle name="Note 2 15 4" xfId="37085" xr:uid="{A2751A6A-5FDC-4E57-908E-DDDD65B9A7D1}"/>
    <cellStyle name="Note 2 15 4 2" xfId="54396" xr:uid="{E97F963F-F669-4086-97DE-C067EE3C15A8}"/>
    <cellStyle name="Note 2 15 4 3" xfId="47584" xr:uid="{BC0E3664-D27E-47A9-BDC0-B1227E0D54B2}"/>
    <cellStyle name="Note 2 15 5" xfId="44644" xr:uid="{A20C2563-D5C5-459E-97B2-CAB03CC9ACDE}"/>
    <cellStyle name="Note 2 15 5 2" xfId="52873" xr:uid="{6B171F5F-3D71-474D-9AD2-499F2B60899B}"/>
    <cellStyle name="Note 2 15 6" xfId="45975" xr:uid="{C1BF7BBF-8C61-43D7-9164-D232B18DED4D}"/>
    <cellStyle name="Note 2 16" xfId="9094" xr:uid="{2226D786-45C3-47FE-A7F9-F7FBD9AFA68E}"/>
    <cellStyle name="Note 2 16 2" xfId="18083" xr:uid="{75882FB7-7E13-4ADE-90E3-594BF3D0F9DD}"/>
    <cellStyle name="Note 2 16 2 2" xfId="38067" xr:uid="{8A7EC774-A509-48FA-84FA-00D04C63BDA5}"/>
    <cellStyle name="Note 2 16 2 2 2" xfId="56243" xr:uid="{87C7634C-CCFA-48DF-A53E-EBBDC59E87A9}"/>
    <cellStyle name="Note 2 16 2 3" xfId="49461" xr:uid="{7A0DA979-D799-4C93-8AC6-EF6D78E95FCE}"/>
    <cellStyle name="Note 2 16 3" xfId="33008" xr:uid="{D20BB36E-57DE-47A7-A3B1-8E364033A457}"/>
    <cellStyle name="Note 2 16 3 2" xfId="58168" xr:uid="{B576B4C2-A9D5-437A-98D7-79836DDE0257}"/>
    <cellStyle name="Note 2 16 3 3" xfId="51386" xr:uid="{F63AFD81-85F7-4355-822F-20942F3B7385}"/>
    <cellStyle name="Note 2 16 4" xfId="44698" xr:uid="{9125DE96-68EB-4FDE-AEEA-A2E45D5BE9C6}"/>
    <cellStyle name="Note 2 16 4 2" xfId="54391" xr:uid="{BDE249FA-E921-4C34-AFF5-45F68E297B00}"/>
    <cellStyle name="Note 2 16 4 3" xfId="47579" xr:uid="{AF8542E1-27B8-453B-857E-1ADB7D0A106F}"/>
    <cellStyle name="Note 2 16 5" xfId="52871" xr:uid="{44A1B43F-A55C-47D0-9BB4-97337359E297}"/>
    <cellStyle name="Note 2 16 6" xfId="45970" xr:uid="{CE1FC4C9-593A-49FA-90CC-60DDE83637FB}"/>
    <cellStyle name="Note 2 17" xfId="12407" xr:uid="{1FCF7247-B4D3-441A-9C10-17B57BE6CE5B}"/>
    <cellStyle name="Note 2 17 2" xfId="21396" xr:uid="{977D6A6D-DBD9-4F7A-AC7E-18CF230F4589}"/>
    <cellStyle name="Note 2 17 2 2" xfId="22295" xr:uid="{CC5746E3-42EA-49F3-8DB2-769CB91A2740}"/>
    <cellStyle name="Note 2 17 2 2 2" xfId="57120" xr:uid="{6D148C57-BB1F-4E6D-874D-D760AE850581}"/>
    <cellStyle name="Note 2 17 2 3" xfId="50338" xr:uid="{8359E179-6CB9-4D47-81B8-BA83BBF2D9EA}"/>
    <cellStyle name="Note 2 17 3" xfId="35623" xr:uid="{FA15CEBE-13C3-4486-97FC-144E4CDE045B}"/>
    <cellStyle name="Note 2 17 3 2" xfId="58387" xr:uid="{67201691-7622-4F0B-9460-6D2DDF763D9B}"/>
    <cellStyle name="Note 2 17 3 3" xfId="51606" xr:uid="{EF2D04DB-7975-4A2D-9535-E917F2BC2A4B}"/>
    <cellStyle name="Note 2 17 4" xfId="44763" xr:uid="{DC7C9DE7-ADC5-4518-BFC3-E997AAFF37F1}"/>
    <cellStyle name="Note 2 17 4 2" xfId="55247" xr:uid="{7D4F68E3-B7DA-4AD4-BD63-246B0127F8F7}"/>
    <cellStyle name="Note 2 17 4 3" xfId="48455" xr:uid="{2535CF84-A062-4FBD-80E3-BE357A80BCAB}"/>
    <cellStyle name="Note 2 17 5" xfId="53533" xr:uid="{5B0A6775-106C-4E5F-8161-8F14DA009E04}"/>
    <cellStyle name="Note 2 17 6" xfId="46841" xr:uid="{28568F53-44D8-4501-91D0-FB1D880CDC6D}"/>
    <cellStyle name="Note 2 18" xfId="2214" xr:uid="{D79F8E19-50B1-43C9-BC29-FFE2EC333657}"/>
    <cellStyle name="Note 2 18 2" xfId="34467" xr:uid="{2BB8103A-35A2-42E1-BB05-5E68F416E69B}"/>
    <cellStyle name="Note 2 18 2 2" xfId="57127" xr:uid="{796A3A64-A350-464A-84C0-6CE5109EEA50}"/>
    <cellStyle name="Note 2 18 2 3" xfId="50345" xr:uid="{8C73FEB0-39B3-478D-BCBE-6335DFE7A836}"/>
    <cellStyle name="Note 2 18 3" xfId="44783" xr:uid="{0E4ABFDA-52F2-4C70-AF39-C46AF3ECA941}"/>
    <cellStyle name="Note 2 18 3 2" xfId="58729" xr:uid="{6721D9F5-ECED-4F0A-AD7E-D7B44BFB83E2}"/>
    <cellStyle name="Note 2 18 3 3" xfId="51948" xr:uid="{9A3CF72D-C41D-4096-801A-30FA10A18E2B}"/>
    <cellStyle name="Note 2 18 4" xfId="51473" xr:uid="{561F8EAE-9AE6-4FC9-A47D-39F6353381A9}"/>
    <cellStyle name="Note 2 18 4 2" xfId="58255" xr:uid="{DCEA0FDD-9DA9-4796-8A84-9F426DAB78FF}"/>
    <cellStyle name="Note 2 18 5" xfId="48462" xr:uid="{92BCE59B-1FFF-4BBE-A82D-E0C1B9B10C71}"/>
    <cellStyle name="Note 2 18 5 2" xfId="55254" xr:uid="{6F72F240-96BE-466E-9EE8-80431454E6DE}"/>
    <cellStyle name="Note 2 18 6" xfId="53540" xr:uid="{B8C08FBA-7D98-44ED-933E-F02F9362F795}"/>
    <cellStyle name="Note 2 18 7" xfId="46848" xr:uid="{817EC525-AD8C-46E3-B3B5-41E02CAE513E}"/>
    <cellStyle name="Note 2 19" xfId="13123" xr:uid="{EDA7FF96-75F3-4C3A-B064-405B564D0E2A}"/>
    <cellStyle name="Note 2 19 2" xfId="29818" xr:uid="{C15CD007-1414-45B9-9EB9-A8E11B5DD445}"/>
    <cellStyle name="Note 2 19 2 2" xfId="57131" xr:uid="{2478662C-8CC8-4BD5-A638-766DF752213B}"/>
    <cellStyle name="Note 2 19 2 3" xfId="50349" xr:uid="{C5A1B2A2-72B5-4444-B267-94C4BB80517B}"/>
    <cellStyle name="Note 2 19 3" xfId="44799" xr:uid="{92E5A56D-6D09-45B9-BA4A-3733004220BA}"/>
    <cellStyle name="Note 2 19 3 2" xfId="58733" xr:uid="{8427014F-C001-45A3-8AB5-A3C1C21DDC84}"/>
    <cellStyle name="Note 2 19 3 3" xfId="51952" xr:uid="{80E3F93C-EA3F-4923-A77E-BC69907B6A9C}"/>
    <cellStyle name="Note 2 19 4" xfId="51016" xr:uid="{40CF1806-2E60-46A6-8D36-AF30D9099D1D}"/>
    <cellStyle name="Note 2 19 4 2" xfId="57798" xr:uid="{F3FB71B5-82F7-49E1-8B99-DEACE5F1DC06}"/>
    <cellStyle name="Note 2 19 5" xfId="48466" xr:uid="{59DC6466-F6B8-4174-8B4A-33C25B616E7D}"/>
    <cellStyle name="Note 2 19 5 2" xfId="55258" xr:uid="{F61EEBFB-082C-40A5-B90B-06F611BDA3A1}"/>
    <cellStyle name="Note 2 19 6" xfId="53544" xr:uid="{139F4716-C5B6-47DE-9369-13FDC9ECDFD1}"/>
    <cellStyle name="Note 2 19 7" xfId="46852" xr:uid="{58CA8A0F-AA53-4C0D-AAC8-600AE56E2C1C}"/>
    <cellStyle name="Note 2 2" xfId="152" xr:uid="{FDE3056A-2DC7-446B-86B3-0C85D6315B78}"/>
    <cellStyle name="Note 2 2 10" xfId="1963" xr:uid="{72AE2223-2DBE-4761-9D59-8E02A1654293}"/>
    <cellStyle name="Note 2 2 10 2" xfId="6271" xr:uid="{3EB60A3C-2F1C-47F9-95B0-2E783F69FB77}"/>
    <cellStyle name="Note 2 2 10 2 2" xfId="8857" xr:uid="{FDFA7A58-9085-41D0-87D5-5A79D3C8CE4D}"/>
    <cellStyle name="Note 2 2 10 2 2 2" xfId="12739" xr:uid="{C6AF0F77-2133-49C4-8AD1-F2C593C291D4}"/>
    <cellStyle name="Note 2 2 10 2 2 2 2" xfId="21728" xr:uid="{DBD2F8BA-F73D-4B48-ACBD-C5E8CDF7E20F}"/>
    <cellStyle name="Note 2 2 10 2 2 2 2 2" xfId="38237" xr:uid="{CFE4FF7C-6809-4A77-90FD-B9D35DB91048}"/>
    <cellStyle name="Note 2 2 10 2 2 2 3" xfId="30606" xr:uid="{4A7C77F9-148F-4009-BC77-DF569D250985}"/>
    <cellStyle name="Note 2 2 10 2 2 2 4" xfId="56625" xr:uid="{9BE5172D-8A2E-43E7-BB33-57D3DAB0F293}"/>
    <cellStyle name="Note 2 2 10 2 2 3" xfId="17846" xr:uid="{E11FBFF7-8C3C-4499-8FF3-906C8DA1AF52}"/>
    <cellStyle name="Note 2 2 10 2 2 3 2" xfId="32647" xr:uid="{C7ED8715-ADDB-4964-AF9E-08E378AC4698}"/>
    <cellStyle name="Note 2 2 10 2 2 4" xfId="23443" xr:uid="{2AAF9241-7682-4BF7-A177-685B6F2DE40C}"/>
    <cellStyle name="Note 2 2 10 2 2 5" xfId="49843" xr:uid="{6C7DC5BA-DF69-44A1-89DC-35669C448190}"/>
    <cellStyle name="Note 2 2 10 2 3" xfId="11494" xr:uid="{1AF98221-7DDF-4771-BF4F-9A2AC299A4A5}"/>
    <cellStyle name="Note 2 2 10 2 3 2" xfId="20483" xr:uid="{88B108FE-F07C-4B9C-B20F-949F0EABE2B5}"/>
    <cellStyle name="Note 2 2 10 2 3 2 2" xfId="27204" xr:uid="{7D0B99FB-417A-4917-AC46-7A6D1F3CD963}"/>
    <cellStyle name="Note 2 2 10 2 3 2 3" xfId="58154" xr:uid="{986F62D8-E5EE-455E-A1AC-7987F3C66DB1}"/>
    <cellStyle name="Note 2 2 10 2 3 3" xfId="38717" xr:uid="{D99E2AEC-2C3D-4575-8421-289943998FF0}"/>
    <cellStyle name="Note 2 2 10 2 3 4" xfId="51372" xr:uid="{2D088DD0-767A-4D46-B55B-1DED1A405BE4}"/>
    <cellStyle name="Note 2 2 10 2 4" xfId="15260" xr:uid="{06A68807-636A-44FD-85F8-4539972CD5BE}"/>
    <cellStyle name="Note 2 2 10 2 4 2" xfId="42524" xr:uid="{96126D1E-25F8-41A8-93CC-8BFCB2D319E3}"/>
    <cellStyle name="Note 2 2 10 2 4 2 2" xfId="54758" xr:uid="{702C8748-7C04-4E10-B2A3-143C4FBB9A6E}"/>
    <cellStyle name="Note 2 2 10 2 4 3" xfId="47960" xr:uid="{EFACBB45-F099-4774-A210-D168CF1114B3}"/>
    <cellStyle name="Note 2 2 10 2 5" xfId="30427" xr:uid="{2FC0246D-725F-4F7C-BB9D-BC161EFCCF4E}"/>
    <cellStyle name="Note 2 2 10 2 5 2" xfId="53086" xr:uid="{2DD977E7-9BB3-4B6C-A8B9-78F721846400}"/>
    <cellStyle name="Note 2 2 10 2 6" xfId="46346" xr:uid="{199F8826-A835-4FE2-B9D5-20A3DB640ADA}"/>
    <cellStyle name="Note 2 2 10 3" xfId="4400" xr:uid="{A31D5006-B83C-4476-BA1A-097D7376EF26}"/>
    <cellStyle name="Note 2 2 10 3 2" xfId="24886" xr:uid="{DED44999-8858-4378-B2FA-B6EEF730A961}"/>
    <cellStyle name="Note 2 2 10 3 2 2" xfId="57021" xr:uid="{55B71ED9-424F-4140-8489-DE1DE3F311A5}"/>
    <cellStyle name="Note 2 2 10 3 2 3" xfId="50239" xr:uid="{C01C0DA3-70E8-405C-8E26-63B3CFC2FCB1}"/>
    <cellStyle name="Note 2 2 10 3 3" xfId="52002" xr:uid="{38F32536-01CA-4482-85EF-AC87FD40B342}"/>
    <cellStyle name="Note 2 2 10 3 3 2" xfId="58783" xr:uid="{19E86FC7-31BF-4CED-862B-CEC22C8276EA}"/>
    <cellStyle name="Note 2 2 10 3 4" xfId="48356" xr:uid="{81043BD8-8481-4A82-B404-BF794EF6EF24}"/>
    <cellStyle name="Note 2 2 10 3 4 2" xfId="55148" xr:uid="{0E6ADD9B-E2C2-4BD9-9B52-D71ED93411D6}"/>
    <cellStyle name="Note 2 2 10 3 5" xfId="53446" xr:uid="{F1B89D97-1497-43EB-9BCB-57382F9549A0}"/>
    <cellStyle name="Note 2 2 10 3 6" xfId="46742" xr:uid="{5F724793-6BF8-4D3F-8B29-543262CAFD6A}"/>
    <cellStyle name="Note 2 2 10 4" xfId="36700" xr:uid="{46B22DA8-E5F0-445C-84ED-CD416477DB1C}"/>
    <cellStyle name="Note 2 2 10 4 2" xfId="56153" xr:uid="{6C7EB3C2-21DD-4977-8137-1499BA023691}"/>
    <cellStyle name="Note 2 2 10 4 3" xfId="49371" xr:uid="{A593C51C-7B7E-4300-9E9A-52C551DEF948}"/>
    <cellStyle name="Note 2 2 10 5" xfId="44557" xr:uid="{45E7FC5A-A5D5-46A5-9792-94FEC19B0B29}"/>
    <cellStyle name="Note 2 2 10 5 2" xfId="58572" xr:uid="{72C3FB6B-480E-43CE-A9BE-E2895EE7C820}"/>
    <cellStyle name="Note 2 2 10 5 3" xfId="51791" xr:uid="{48C164CC-11AD-4C54-A007-51ADD21769A8}"/>
    <cellStyle name="Note 2 2 10 6" xfId="47491" xr:uid="{9C7AE569-F77A-4212-90D5-A68ACDA1002B}"/>
    <cellStyle name="Note 2 2 10 6 2" xfId="54310" xr:uid="{960EDFDE-D0F1-4C68-A6B5-3152F4EB8406}"/>
    <cellStyle name="Note 2 2 10 7" xfId="52819" xr:uid="{49A2D554-2B3B-4F02-8998-2E325CC753A5}"/>
    <cellStyle name="Note 2 2 10 8" xfId="45883" xr:uid="{840146A7-18D0-434D-B879-1078E9C89510}"/>
    <cellStyle name="Note 2 2 11" xfId="2871" xr:uid="{1285761B-2C2F-4B20-A0B2-67DFD4EF59F8}"/>
    <cellStyle name="Note 2 2 11 2" xfId="7021" xr:uid="{4743B6B8-7E0D-4430-96E9-E22ABCBCB714}"/>
    <cellStyle name="Note 2 2 11 2 2" xfId="12148" xr:uid="{1ED92B2E-AA54-4D2D-B32C-620BD2A5A2A7}"/>
    <cellStyle name="Note 2 2 11 2 2 2" xfId="21137" xr:uid="{484E9F56-D73F-4941-BF1E-09B90CC1E0E6}"/>
    <cellStyle name="Note 2 2 11 2 2 2 2" xfId="31889" xr:uid="{D7EC5E64-D738-497B-8AB4-FDBBE625125E}"/>
    <cellStyle name="Note 2 2 11 2 2 2 3" xfId="56664" xr:uid="{BF0F97DE-FDCB-4AA3-AC96-E91262F83255}"/>
    <cellStyle name="Note 2 2 11 2 2 3" xfId="28262" xr:uid="{A7034C49-93B7-40A8-8193-CD3FE065FC3E}"/>
    <cellStyle name="Note 2 2 11 2 2 4" xfId="49882" xr:uid="{BEB9D99D-6842-4D6B-972A-10C40C341815}"/>
    <cellStyle name="Note 2 2 11 2 3" xfId="16010" xr:uid="{8748B0E6-8675-4E2A-A4DA-1EC8E5C252CB}"/>
    <cellStyle name="Note 2 2 11 2 3 2" xfId="27833" xr:uid="{982787BD-0974-4B22-B8DD-E16CCB4C92B2}"/>
    <cellStyle name="Note 2 2 11 2 3 2 2" xfId="57634" xr:uid="{1A11DFDB-BD71-4404-94AE-10CAFEDA0AF3}"/>
    <cellStyle name="Note 2 2 11 2 3 3" xfId="50852" xr:uid="{0E0902D8-FFE9-4BEC-92F0-BC3DA3AA00C4}"/>
    <cellStyle name="Note 2 2 11 2 4" xfId="36636" xr:uid="{C2C360A3-061D-4D99-BF41-A1FB423C9D11}"/>
    <cellStyle name="Note 2 2 11 2 4 2" xfId="54794" xr:uid="{C5EE2941-800D-4848-9846-9E1CF675CBA5}"/>
    <cellStyle name="Note 2 2 11 2 4 3" xfId="47999" xr:uid="{77043702-CE65-4134-A5F7-23EF8EBDBBEC}"/>
    <cellStyle name="Note 2 2 11 2 5" xfId="53107" xr:uid="{817C9019-AAB9-4E43-94BD-90BF21F0277A}"/>
    <cellStyle name="Note 2 2 11 2 6" xfId="46385" xr:uid="{16234167-8FD0-49FD-940B-4B56C2E4D651}"/>
    <cellStyle name="Note 2 2 11 3" xfId="9584" xr:uid="{84F26968-927F-451A-BF09-668EBCBD1F64}"/>
    <cellStyle name="Note 2 2 11 3 2" xfId="18573" xr:uid="{386CC427-C89A-494E-AEC8-18365B3C56D3}"/>
    <cellStyle name="Note 2 2 11 3 2 2" xfId="38479" xr:uid="{F6195D91-BCFD-41C7-A341-4D56E7411E09}"/>
    <cellStyle name="Note 2 2 11 3 2 2 2" xfId="57057" xr:uid="{85C551A9-9AB1-4398-9207-48F2522668EB}"/>
    <cellStyle name="Note 2 2 11 3 2 3" xfId="50275" xr:uid="{C80CB0BA-A835-4B24-963D-C13F067FC7CB}"/>
    <cellStyle name="Note 2 2 11 3 3" xfId="41843" xr:uid="{128AB250-C809-4F28-83F9-843D0AC013EF}"/>
    <cellStyle name="Note 2 2 11 3 3 2" xfId="59007" xr:uid="{23607239-51E5-4ADE-857B-F5C024EC0D36}"/>
    <cellStyle name="Note 2 2 11 3 3 3" xfId="52226" xr:uid="{10C6AC56-E70B-4E89-BB79-A5EBC4B22F2A}"/>
    <cellStyle name="Note 2 2 11 3 4" xfId="48392" xr:uid="{5A464952-9DC2-4954-9E81-7C6B6F2A7D82}"/>
    <cellStyle name="Note 2 2 11 3 4 2" xfId="55184" xr:uid="{4E4CF053-001D-4CFB-A9A5-18EFC01D602E}"/>
    <cellStyle name="Note 2 2 11 3 5" xfId="53474" xr:uid="{A15E1162-1A78-4345-B524-6D03F8CFF89E}"/>
    <cellStyle name="Note 2 2 11 3 6" xfId="46778" xr:uid="{4837F0A4-7BDD-4BF6-8CBF-C8708493E27B}"/>
    <cellStyle name="Note 2 2 11 4" xfId="13506" xr:uid="{3B0EEC0B-07A2-4D7E-A64A-F84D8C5F9BE1}"/>
    <cellStyle name="Note 2 2 11 4 2" xfId="40965" xr:uid="{4B2EFAB1-A284-4075-B6F1-59B7CE45E10C}"/>
    <cellStyle name="Note 2 2 11 4 2 2" xfId="56192" xr:uid="{E96F53D5-0BBA-4FBD-95C1-C7D176E1E906}"/>
    <cellStyle name="Note 2 2 11 4 3" xfId="49410" xr:uid="{C3FB74DF-8466-4975-8E88-32F242E5FC4A}"/>
    <cellStyle name="Note 2 2 11 5" xfId="30312" xr:uid="{1E0055A5-840B-418D-8ABF-8728DD150E53}"/>
    <cellStyle name="Note 2 2 11 5 2" xfId="57834" xr:uid="{7DBDACF2-3587-40E2-A6F3-FBB09FDEBAFC}"/>
    <cellStyle name="Note 2 2 11 5 3" xfId="51052" xr:uid="{1716DED7-85F7-4521-96E5-22096D125AE7}"/>
    <cellStyle name="Note 2 2 11 6" xfId="44582" xr:uid="{EB889750-437D-4A18-8AE7-D0516EB2685C}"/>
    <cellStyle name="Note 2 2 11 6 2" xfId="54346" xr:uid="{4D98D2A1-BAC4-49C4-BA4F-6675C212D557}"/>
    <cellStyle name="Note 2 2 11 6 3" xfId="47530" xr:uid="{F3CA1CAB-4927-4920-91CC-125FCAB369EE}"/>
    <cellStyle name="Note 2 2 11 7" xfId="52840" xr:uid="{AA8FA319-9217-469D-9DE4-946EC03C7640}"/>
    <cellStyle name="Note 2 2 11 8" xfId="45919" xr:uid="{9AEF48ED-75D8-4F4A-BAB0-588DBAEEE3B6}"/>
    <cellStyle name="Note 2 2 12" xfId="6608" xr:uid="{0FFCD87C-86CC-481F-A2F4-2F9622569F13}"/>
    <cellStyle name="Note 2 2 12 2" xfId="11814" xr:uid="{C5C45300-5221-453A-B8D9-467EC670BC25}"/>
    <cellStyle name="Note 2 2 12 2 2" xfId="20803" xr:uid="{8C4A3A6B-5728-4AA6-AEF9-C01DA86198BD}"/>
    <cellStyle name="Note 2 2 12 2 2 2" xfId="26043" xr:uid="{FE1BE974-3026-4117-80E5-698277E46EF6}"/>
    <cellStyle name="Note 2 2 12 2 2 3" xfId="56236" xr:uid="{0CDFC40D-F590-4F31-A67D-55FD6D94901A}"/>
    <cellStyle name="Note 2 2 12 2 3" xfId="33356" xr:uid="{5937C2B1-2128-483F-8B4B-785E9106C7BD}"/>
    <cellStyle name="Note 2 2 12 2 4" xfId="49454" xr:uid="{893BE9EE-B340-4E92-A75D-E814D3A60BC3}"/>
    <cellStyle name="Note 2 2 12 3" xfId="15597" xr:uid="{490EA385-81D1-49AA-8313-9949CEACB9D3}"/>
    <cellStyle name="Note 2 2 12 3 2" xfId="36976" xr:uid="{C8FD6100-A043-444E-8B0B-26F06FF3122E}"/>
    <cellStyle name="Note 2 2 12 3 2 2" xfId="58597" xr:uid="{EF281AD5-F9ED-4D16-917B-FF47DB65A174}"/>
    <cellStyle name="Note 2 2 12 3 3" xfId="51816" xr:uid="{35BA5749-93A4-4136-847D-335FA4165400}"/>
    <cellStyle name="Note 2 2 12 4" xfId="22477" xr:uid="{DE9C557B-64C7-433B-A80D-0C03D7B091F2}"/>
    <cellStyle name="Note 2 2 12 4 2" xfId="54384" xr:uid="{2C9001A7-8898-4F8B-9446-2D9D7D558626}"/>
    <cellStyle name="Note 2 2 12 4 3" xfId="47572" xr:uid="{4897DB35-ABDC-4408-A80C-C9FA05968749}"/>
    <cellStyle name="Note 2 2 12 5" xfId="44641" xr:uid="{34374757-F9A5-4826-9A09-240080A84145}"/>
    <cellStyle name="Note 2 2 12 5 2" xfId="52866" xr:uid="{B5C5FE64-A26E-44A9-9944-E8675671D3ED}"/>
    <cellStyle name="Note 2 2 12 6" xfId="45963" xr:uid="{9585B86C-B7FC-480D-B213-D98543DE2C15}"/>
    <cellStyle name="Note 2 2 13" xfId="9177" xr:uid="{D78461A2-0DDD-4896-93FB-4F3B7190400F}"/>
    <cellStyle name="Note 2 2 13 2" xfId="18166" xr:uid="{A89D419B-23E7-4B49-B399-3C70E5F89AAC}"/>
    <cellStyle name="Note 2 2 13 2 2" xfId="41290" xr:uid="{0AEFCBF8-DACC-47F1-AA89-FEFE9EC53486}"/>
    <cellStyle name="Note 2 2 13 2 2 2" xfId="56217" xr:uid="{DC8EBE83-C2F2-4CBA-AEF4-553185A2BFD3}"/>
    <cellStyle name="Note 2 2 13 2 3" xfId="49435" xr:uid="{BB8DA6D2-88AB-47E5-88B9-5FE463E3E224}"/>
    <cellStyle name="Note 2 2 13 3" xfId="23463" xr:uid="{F29F871B-2134-4CFA-A63B-97D8A90641FD}"/>
    <cellStyle name="Note 2 2 13 3 2" xfId="58357" xr:uid="{5461881C-B31C-4AF6-B095-D0FCA8E8DB65}"/>
    <cellStyle name="Note 2 2 13 3 3" xfId="51575" xr:uid="{B2D1C072-BC15-47CD-87A2-A8C16C67CBF2}"/>
    <cellStyle name="Note 2 2 13 4" xfId="44677" xr:uid="{673C97BA-B283-4628-8997-1B57AD3BF761}"/>
    <cellStyle name="Note 2 2 13 4 2" xfId="54368" xr:uid="{03868820-B583-464A-95DA-69EC729A0CC7}"/>
    <cellStyle name="Note 2 2 13 4 3" xfId="47555" xr:uid="{262F3DD7-C6C1-4108-9E2E-9A60BC4799F6}"/>
    <cellStyle name="Note 2 2 13 5" xfId="52852" xr:uid="{253B6D50-BD6C-4282-AC71-BD3814504788}"/>
    <cellStyle name="Note 2 2 13 6" xfId="45944" xr:uid="{0CD2D961-74F1-4637-8CF7-4D37149AEE6B}"/>
    <cellStyle name="Note 2 2 14" xfId="9837" xr:uid="{D9095394-FE3C-4777-942A-FF34F6D04CC7}"/>
    <cellStyle name="Note 2 2 14 2" xfId="18826" xr:uid="{2CE2C212-071D-4A00-BAD3-7DDA2A4208A9}"/>
    <cellStyle name="Note 2 2 14 2 2" xfId="38062" xr:uid="{567FD779-E59F-451A-B90D-13C02B5774BD}"/>
    <cellStyle name="Note 2 2 14 2 2 2" xfId="57080" xr:uid="{EDC2C23B-3333-440F-8DEC-F8FA1695BF01}"/>
    <cellStyle name="Note 2 2 14 2 3" xfId="50298" xr:uid="{605D83E3-D8D0-4882-A9F5-1C8108B5337E}"/>
    <cellStyle name="Note 2 2 14 3" xfId="41667" xr:uid="{760D2787-A95E-4ABA-93C6-A3EADCE7C230}"/>
    <cellStyle name="Note 2 2 14 3 2" xfId="58487" xr:uid="{8ED1EF9F-FAEE-4A58-91DD-4C598FA90252}"/>
    <cellStyle name="Note 2 2 14 3 3" xfId="51706" xr:uid="{E5FE682D-F2A1-4F40-9684-52D1AF14A797}"/>
    <cellStyle name="Note 2 2 14 4" xfId="44702" xr:uid="{50BB649A-D4D4-4F33-8E1C-EB508160D9D6}"/>
    <cellStyle name="Note 2 2 14 4 2" xfId="55207" xr:uid="{CF985F81-5F63-4DDA-8489-E80EBB263146}"/>
    <cellStyle name="Note 2 2 14 4 3" xfId="48415" xr:uid="{CB14B950-049A-49E7-99E7-5477B00F9080}"/>
    <cellStyle name="Note 2 2 14 5" xfId="53493" xr:uid="{01F3EEBA-7059-4CAD-B89D-8CD762D291CE}"/>
    <cellStyle name="Note 2 2 14 6" xfId="46801" xr:uid="{D437AE29-CA1E-41E8-B4B7-461EE8985A2C}"/>
    <cellStyle name="Note 2 2 15" xfId="2312" xr:uid="{BB0E5E61-60FB-4A36-BE17-FD400204BA88}"/>
    <cellStyle name="Note 2 2 15 2" xfId="27585" xr:uid="{30ABFEA5-F793-40BF-B897-F5EC7CABC83B}"/>
    <cellStyle name="Note 2 2 15 2 2" xfId="57198" xr:uid="{A3438633-9349-4315-B878-E1B4C86152C0}"/>
    <cellStyle name="Note 2 2 15 2 3" xfId="50416" xr:uid="{DCADA89C-2749-441F-8B3F-B3535286F7EE}"/>
    <cellStyle name="Note 2 2 15 3" xfId="44762" xr:uid="{56067AB0-B7E0-4804-A5C6-1A131F739014}"/>
    <cellStyle name="Note 2 2 15 3 2" xfId="58799" xr:uid="{493B81F1-AFF2-4EDE-9763-F69CF687CBCE}"/>
    <cellStyle name="Note 2 2 15 3 3" xfId="52018" xr:uid="{C5E2454F-F130-404E-858D-6C6315935561}"/>
    <cellStyle name="Note 2 2 15 4" xfId="51173" xr:uid="{B2A1795A-C15A-4680-AA49-7E9EB30C9C35}"/>
    <cellStyle name="Note 2 2 15 4 2" xfId="57955" xr:uid="{D0CFE564-DDAF-450D-B6DF-35646716A6DE}"/>
    <cellStyle name="Note 2 2 15 5" xfId="48533" xr:uid="{D4136AB7-74F7-48E9-93CC-44E255A877C8}"/>
    <cellStyle name="Note 2 2 15 5 2" xfId="55322" xr:uid="{5C76B653-A546-411B-BAF5-7F6D1253DF79}"/>
    <cellStyle name="Note 2 2 15 6" xfId="53608" xr:uid="{2D888BC0-4D20-4D71-9A5B-A0624456439C}"/>
    <cellStyle name="Note 2 2 15 7" xfId="46919" xr:uid="{3DC08A8B-B60B-4596-B133-AEC6E8BCFF35}"/>
    <cellStyle name="Note 2 2 16" xfId="13221" xr:uid="{87EABA5B-4190-4C34-9A5E-CA787E74AAB3}"/>
    <cellStyle name="Note 2 2 16 2" xfId="38503" xr:uid="{42EE536E-DE8D-4649-A6E3-FF4FD2731322}"/>
    <cellStyle name="Note 2 2 16 2 2" xfId="57231" xr:uid="{779EE3A4-D957-4765-BC88-B00300AA28F0}"/>
    <cellStyle name="Note 2 2 16 2 3" xfId="50449" xr:uid="{F09E97AC-4322-4817-8E14-9E5E9B1B532E}"/>
    <cellStyle name="Note 2 2 16 3" xfId="44788" xr:uid="{1A4A031A-6993-4576-9920-5D5B2EB7068A}"/>
    <cellStyle name="Note 2 2 16 3 2" xfId="58832" xr:uid="{A323BB63-379F-4DDE-8C80-62137917BD86}"/>
    <cellStyle name="Note 2 2 16 3 3" xfId="52051" xr:uid="{F411207C-A0D9-41D0-842C-155959C3CE19}"/>
    <cellStyle name="Note 2 2 16 4" xfId="51255" xr:uid="{0E3B5D9C-9315-4425-B598-D0D16FDC5CB7}"/>
    <cellStyle name="Note 2 2 16 4 2" xfId="58037" xr:uid="{0E1E6531-6B26-497E-B18D-F9D0896226B1}"/>
    <cellStyle name="Note 2 2 16 5" xfId="48566" xr:uid="{C9FC8F54-AD61-4095-993F-E052AF0EB183}"/>
    <cellStyle name="Note 2 2 16 5 2" xfId="55355" xr:uid="{09DFA374-BF30-43E4-81FD-B32E6D7A08E1}"/>
    <cellStyle name="Note 2 2 16 6" xfId="53641" xr:uid="{CB82965B-535C-4FAD-8378-70EA87B87DF6}"/>
    <cellStyle name="Note 2 2 16 7" xfId="46952" xr:uid="{A00B6B4F-2329-48E8-92B1-27688B43089D}"/>
    <cellStyle name="Note 2 2 17" xfId="35834" xr:uid="{CE59ED7C-5DB5-4F0A-93B8-B79C224B0F37}"/>
    <cellStyle name="Note 2 2 17 2" xfId="44854" xr:uid="{3D4348E6-BE8E-46F1-9B95-BEFF0553BE47}"/>
    <cellStyle name="Note 2 2 17 2 2" xfId="57260" xr:uid="{974051AB-E7FB-458D-9B1A-35BE9209BE86}"/>
    <cellStyle name="Note 2 2 17 2 3" xfId="50478" xr:uid="{863CA492-F153-45F8-937A-C868D7E13090}"/>
    <cellStyle name="Note 2 2 17 3" xfId="52080" xr:uid="{117D99A2-A3BC-4229-ACBB-8555C7E3A06F}"/>
    <cellStyle name="Note 2 2 17 3 2" xfId="58861" xr:uid="{71B8AA7C-253B-45A0-B78D-A02097FA429F}"/>
    <cellStyle name="Note 2 2 17 4" xfId="51071" xr:uid="{F00B7944-DA8D-48E3-83E6-4D4D15DF9678}"/>
    <cellStyle name="Note 2 2 17 4 2" xfId="57853" xr:uid="{BA628A56-BC2C-416F-8187-F3AAD6AEFAE6}"/>
    <cellStyle name="Note 2 2 17 5" xfId="48595" xr:uid="{CFBCAC10-37AB-4D75-A7F7-C11EFC10F41E}"/>
    <cellStyle name="Note 2 2 17 5 2" xfId="55384" xr:uid="{14354300-71B9-4FF3-9DDC-577CE170F7C0}"/>
    <cellStyle name="Note 2 2 17 6" xfId="53670" xr:uid="{E46E8FB2-4D8D-4585-9D2F-8F6C09A062C6}"/>
    <cellStyle name="Note 2 2 17 7" xfId="46981" xr:uid="{25CB24DA-2586-4313-975D-D929C333BBDA}"/>
    <cellStyle name="Note 2 2 18" xfId="44886" xr:uid="{2737BB4C-2991-49A2-AA49-6B2E707955AD}"/>
    <cellStyle name="Note 2 2 18 2" xfId="50412" xr:uid="{2E0A695E-DB48-4E00-9ED6-971F340E8D1A}"/>
    <cellStyle name="Note 2 2 18 2 2" xfId="57194" xr:uid="{EFF7DDE8-6291-47FB-A5A4-A4FB6AB17C17}"/>
    <cellStyle name="Note 2 2 18 3" xfId="52014" xr:uid="{93F4A74C-4456-4D55-96F9-763038FC3B45}"/>
    <cellStyle name="Note 2 2 18 3 2" xfId="58795" xr:uid="{18DBC106-3E66-4582-A41B-6810E1F35947}"/>
    <cellStyle name="Note 2 2 18 4" xfId="51215" xr:uid="{081FFF2A-A36D-4D20-BC68-0B2E2C46DE66}"/>
    <cellStyle name="Note 2 2 18 4 2" xfId="57997" xr:uid="{C97E299F-222F-49E3-870D-1E7D6844BEA2}"/>
    <cellStyle name="Note 2 2 18 5" xfId="48529" xr:uid="{C8FF0E8A-BEF2-4C28-87BB-3A7C3CA8878C}"/>
    <cellStyle name="Note 2 2 18 5 2" xfId="55318" xr:uid="{9BA2018F-2D1A-4C3D-BB7D-7AFFEBC9BE81}"/>
    <cellStyle name="Note 2 2 18 6" xfId="53604" xr:uid="{1F44ECB5-90A9-4E01-AA25-1077CE534BAA}"/>
    <cellStyle name="Note 2 2 18 7" xfId="46915" xr:uid="{4F729F6E-68E0-42FA-B48E-03E207758458}"/>
    <cellStyle name="Note 2 2 19" xfId="44942" xr:uid="{59F99103-01B8-486D-92CB-6671E5B2868C}"/>
    <cellStyle name="Note 2 2 19 2" xfId="50527" xr:uid="{96A0755C-C689-429B-8AA6-8FB750BF1ED0}"/>
    <cellStyle name="Note 2 2 19 2 2" xfId="57309" xr:uid="{F2BFDD41-B7E4-4029-9C41-884F540BB743}"/>
    <cellStyle name="Note 2 2 19 3" xfId="52129" xr:uid="{A899788E-C128-4C48-8A94-4B4A5B07A2C4}"/>
    <cellStyle name="Note 2 2 19 3 2" xfId="58910" xr:uid="{28721A8E-5DF9-4C98-BBD6-196B6F7A5B06}"/>
    <cellStyle name="Note 2 2 19 4" xfId="48956" xr:uid="{ECD0187C-2F4C-4E38-B4C9-79FF9C90E701}"/>
    <cellStyle name="Note 2 2 19 4 2" xfId="55739" xr:uid="{60EE065E-CA3F-45DB-99CE-E91CCDB27FCD}"/>
    <cellStyle name="Note 2 2 19 5" xfId="48644" xr:uid="{6A869127-28F6-4C9F-A89D-C6D33057B88A}"/>
    <cellStyle name="Note 2 2 19 5 2" xfId="55433" xr:uid="{4A3D6888-1EBF-4CAE-A1A0-AE31CF15B3FF}"/>
    <cellStyle name="Note 2 2 19 6" xfId="53719" xr:uid="{14789D8A-6611-4174-A78B-39548AFE8EF1}"/>
    <cellStyle name="Note 2 2 19 7" xfId="47030" xr:uid="{7B3BEC30-7DDE-4F60-BEEF-6B9732A350CE}"/>
    <cellStyle name="Note 2 2 2" xfId="355" xr:uid="{D6689780-AD34-472A-BFC7-994519E25991}"/>
    <cellStyle name="Note 2 2 2 10" xfId="6657" xr:uid="{3FC0B093-455D-438C-883E-978C4011CC48}"/>
    <cellStyle name="Note 2 2 2 10 2" xfId="11863" xr:uid="{F28FF5A2-4DC3-4002-B5EC-9E9BACDFE343}"/>
    <cellStyle name="Note 2 2 2 10 2 2" xfId="20852" xr:uid="{D7E5346E-C280-4A1D-8136-A07DB2EA6F88}"/>
    <cellStyle name="Note 2 2 2 10 2 2 2" xfId="22350" xr:uid="{D2BFECB2-C1DE-42DA-8680-3FBF34262444}"/>
    <cellStyle name="Note 2 2 2 10 2 3" xfId="31951" xr:uid="{67880E56-AD65-4C2E-B0AD-827CB258C551}"/>
    <cellStyle name="Note 2 2 2 10 3" xfId="15646" xr:uid="{D1C88780-9265-4C03-B08B-FDEEC5E28500}"/>
    <cellStyle name="Note 2 2 2 10 3 2" xfId="25966" xr:uid="{F2A4B607-391F-499F-9B49-778CACFFFEE0}"/>
    <cellStyle name="Note 2 2 2 10 4" xfId="39373" xr:uid="{3821B94A-CAD1-4958-AEC7-7A967A53D541}"/>
    <cellStyle name="Note 2 2 2 11" xfId="9226" xr:uid="{B828273F-1896-4084-91E7-B2D891503105}"/>
    <cellStyle name="Note 2 2 2 11 2" xfId="18215" xr:uid="{2AE14183-8188-4641-9F25-0FB77928C3E1}"/>
    <cellStyle name="Note 2 2 2 11 2 2" xfId="32037" xr:uid="{0A7475A6-85B9-4571-850E-28285C3DB4DA}"/>
    <cellStyle name="Note 2 2 2 11 3" xfId="31748" xr:uid="{9863B07B-D292-4065-9B37-ED709087A413}"/>
    <cellStyle name="Note 2 2 2 12" xfId="9443" xr:uid="{0D35D0FF-2AD6-4FCB-BBA3-B3E4B13A2E36}"/>
    <cellStyle name="Note 2 2 2 12 2" xfId="18432" xr:uid="{A42E3797-EA50-4AD5-8C17-E5961E473DC8}"/>
    <cellStyle name="Note 2 2 2 12 2 2" xfId="33286" xr:uid="{5E77F3BE-37E6-4057-B2FC-1C979DC43E29}"/>
    <cellStyle name="Note 2 2 2 12 3" xfId="32012" xr:uid="{763FF9A3-E4AD-48B1-A279-3D68E995D472}"/>
    <cellStyle name="Note 2 2 2 13" xfId="2361" xr:uid="{C9F324AE-B056-46E5-82C2-5CE2E98CA81B}"/>
    <cellStyle name="Note 2 2 2 13 2" xfId="37941" xr:uid="{FF16CD4A-CFB5-40FA-8288-F03E0B55C938}"/>
    <cellStyle name="Note 2 2 2 14" xfId="13270" xr:uid="{5259EB14-4B10-4560-B3AE-3631DF56CBE2}"/>
    <cellStyle name="Note 2 2 2 14 2" xfId="36729" xr:uid="{B57F664E-1780-4B3A-8DBE-B3A2A27C559D}"/>
    <cellStyle name="Note 2 2 2 15" xfId="23098" xr:uid="{8A90BD3D-6B71-4AAD-AE88-5BD5DED8622A}"/>
    <cellStyle name="Note 2 2 2 16" xfId="44317" xr:uid="{33754D7D-1D16-4508-A9B6-E0C9317C4E71}"/>
    <cellStyle name="Note 2 2 2 17" xfId="45517" xr:uid="{DA7D207A-64DD-4F7B-87C8-D18CDDB0CB74}"/>
    <cellStyle name="Note 2 2 2 2" xfId="487" xr:uid="{054E2325-EE5F-4850-8894-F1F6C83278D2}"/>
    <cellStyle name="Note 2 2 2 2 10" xfId="9351" xr:uid="{AAB79027-2785-4884-A110-736F62298967}"/>
    <cellStyle name="Note 2 2 2 2 10 2" xfId="18340" xr:uid="{B4DA8AF1-247D-4DB6-93F8-148083DB0BB6}"/>
    <cellStyle name="Note 2 2 2 2 10 2 2" xfId="28747" xr:uid="{C58D02CC-CCAD-4222-9156-8FCDD6721B58}"/>
    <cellStyle name="Note 2 2 2 2 10 3" xfId="33863" xr:uid="{2E3C6747-CE96-484E-980E-7211C9FD05E8}"/>
    <cellStyle name="Note 2 2 2 2 11" xfId="9814" xr:uid="{AB64C6F9-40F8-4A25-9516-17EE41CA0133}"/>
    <cellStyle name="Note 2 2 2 2 11 2" xfId="18803" xr:uid="{DF3DC4DB-FB46-4D7B-A5BF-3627093B49BD}"/>
    <cellStyle name="Note 2 2 2 2 11 2 2" xfId="34823" xr:uid="{BCAF64DE-7356-46D4-B66E-D6A1325E108D}"/>
    <cellStyle name="Note 2 2 2 2 11 3" xfId="26535" xr:uid="{8177C011-49D2-4459-8821-38F3A819A602}"/>
    <cellStyle name="Note 2 2 2 2 12" xfId="2493" xr:uid="{8B963132-FEBD-4B73-BB37-E466310CF8C1}"/>
    <cellStyle name="Note 2 2 2 2 12 2" xfId="33225" xr:uid="{FEC86631-D44E-42C6-9EBF-FFE4217774AC}"/>
    <cellStyle name="Note 2 2 2 2 13" xfId="13402" xr:uid="{65AF3F2B-817D-4C6F-B6DC-68FF3BD6702A}"/>
    <cellStyle name="Note 2 2 2 2 13 2" xfId="41260" xr:uid="{F4F076E2-6E2D-4A31-96CB-2A72BC17F404}"/>
    <cellStyle name="Note 2 2 2 2 14" xfId="43331" xr:uid="{C8FFD797-F4CE-4B56-9769-E7BA921E5C7F}"/>
    <cellStyle name="Note 2 2 2 2 15" xfId="46032" xr:uid="{B2F0FCB3-0E86-4C6C-B016-534950D6B450}"/>
    <cellStyle name="Note 2 2 2 2 2" xfId="836" xr:uid="{1EAC6341-F60D-46E0-B7B5-9371DFF79AF0}"/>
    <cellStyle name="Note 2 2 2 2 2 2" xfId="5205" xr:uid="{25682E21-5D8A-454F-ACE6-AEEA5A074A33}"/>
    <cellStyle name="Note 2 2 2 2 2 2 2" xfId="7791" xr:uid="{CA8F13DA-E54F-4DEE-86ED-6B3FD323B032}"/>
    <cellStyle name="Note 2 2 2 2 2 2 2 2" xfId="12414" xr:uid="{A3E0E258-649E-4952-83E6-27AADA97D22E}"/>
    <cellStyle name="Note 2 2 2 2 2 2 2 2 2" xfId="21403" xr:uid="{8692D999-EC71-48EE-BBCC-D67A17437B3B}"/>
    <cellStyle name="Note 2 2 2 2 2 2 2 2 2 2" xfId="25301" xr:uid="{9E36EED1-674B-47CA-937D-8CF254FB6EF5}"/>
    <cellStyle name="Note 2 2 2 2 2 2 2 2 3" xfId="39920" xr:uid="{DAAF5FE5-AC9E-4198-A806-A7EACD489699}"/>
    <cellStyle name="Note 2 2 2 2 2 2 2 3" xfId="16780" xr:uid="{E5D1D009-FA5B-4FCA-9E97-C7171F206F17}"/>
    <cellStyle name="Note 2 2 2 2 2 2 2 3 2" xfId="23201" xr:uid="{AD7BE763-C784-4345-B221-6DFA3394BC0E}"/>
    <cellStyle name="Note 2 2 2 2 2 2 2 4" xfId="41733" xr:uid="{0E68AAA1-9C30-494A-A937-F1E297BBEAC6}"/>
    <cellStyle name="Note 2 2 2 2 2 2 3" xfId="10428" xr:uid="{42BD4591-B804-4B5E-BD1D-A38A5552E1AF}"/>
    <cellStyle name="Note 2 2 2 2 2 2 3 2" xfId="19417" xr:uid="{5B050DCD-D29A-4479-9AC5-23CDAC34AFDB}"/>
    <cellStyle name="Note 2 2 2 2 2 2 3 2 2" xfId="40845" xr:uid="{55199C82-28B1-4B7D-AFDF-847BEA90E2D1}"/>
    <cellStyle name="Note 2 2 2 2 2 2 3 3" xfId="38945" xr:uid="{BB56EA43-A44B-435E-BB94-093FF0C9127D}"/>
    <cellStyle name="Note 2 2 2 2 2 2 4" xfId="14194" xr:uid="{0B23EC90-0B88-4560-A93A-36C048D1D2CD}"/>
    <cellStyle name="Note 2 2 2 2 2 2 4 2" xfId="41470" xr:uid="{6796D5D4-F500-4FF1-91BE-C0AAE9B115C1}"/>
    <cellStyle name="Note 2 2 2 2 2 2 5" xfId="38036" xr:uid="{A37ADAC3-9232-4CCF-B270-06EB6FD17935}"/>
    <cellStyle name="Note 2 2 2 2 2 2 6" xfId="56305" xr:uid="{1DF20C06-C168-46E2-BB6A-859A82E399BF}"/>
    <cellStyle name="Note 2 2 2 2 2 3" xfId="3273" xr:uid="{70ACE3B5-902B-4A5E-89EE-21555515A5ED}"/>
    <cellStyle name="Note 2 2 2 2 2 3 2" xfId="37038" xr:uid="{82B43533-7346-42D1-8C71-40247A2A04AE}"/>
    <cellStyle name="Note 2 2 2 2 2 4" xfId="38992" xr:uid="{1C50DC53-1E1F-4742-BD4E-E33938191EAC}"/>
    <cellStyle name="Note 2 2 2 2 2 5" xfId="49523" xr:uid="{E8FCBFAD-B72A-4B52-AAD6-7ABB122AD53E}"/>
    <cellStyle name="Note 2 2 2 2 3" xfId="1181" xr:uid="{83E4D56C-2E56-4DCA-ADE6-49515F2B532C}"/>
    <cellStyle name="Note 2 2 2 2 3 2" xfId="5526" xr:uid="{ED8482C3-B200-4FBB-94F7-C24177E42DFA}"/>
    <cellStyle name="Note 2 2 2 2 3 2 2" xfId="8112" xr:uid="{950B3DA7-A2C4-4747-9EE6-DA4254DBFD32}"/>
    <cellStyle name="Note 2 2 2 2 3 2 2 2" xfId="12513" xr:uid="{302C624D-93F5-45C2-931F-F90117B4A7AE}"/>
    <cellStyle name="Note 2 2 2 2 3 2 2 2 2" xfId="21502" xr:uid="{5E20CF28-9403-47B7-A770-A2B6C1BEC28F}"/>
    <cellStyle name="Note 2 2 2 2 3 2 2 2 2 2" xfId="23542" xr:uid="{A31C9FC0-8B4F-45EB-B127-06759ADC12C0}"/>
    <cellStyle name="Note 2 2 2 2 3 2 2 2 3" xfId="23717" xr:uid="{F53D50FF-1022-442C-AFF6-8770159BCA67}"/>
    <cellStyle name="Note 2 2 2 2 3 2 2 3" xfId="17101" xr:uid="{7E1F6BAE-E8B0-4FE3-909D-84D654F0D6CC}"/>
    <cellStyle name="Note 2 2 2 2 3 2 2 3 2" xfId="42101" xr:uid="{0E4FA635-E99E-4D16-A353-08B3623BBED7}"/>
    <cellStyle name="Note 2 2 2 2 3 2 2 4" xfId="34948" xr:uid="{A20E53DD-CF5C-4851-9908-504DADFC4AEA}"/>
    <cellStyle name="Note 2 2 2 2 3 2 3" xfId="10749" xr:uid="{2FFAD3A0-9437-433B-AF37-70FDC0850DAA}"/>
    <cellStyle name="Note 2 2 2 2 3 2 3 2" xfId="19738" xr:uid="{38C1612D-8B6D-4B6A-87B8-FB6E81DF6B5A}"/>
    <cellStyle name="Note 2 2 2 2 3 2 3 2 2" xfId="28015" xr:uid="{8046217C-6823-409B-B1E2-962B9BB85044}"/>
    <cellStyle name="Note 2 2 2 2 3 2 3 3" xfId="41648" xr:uid="{FCD19DE6-D814-45A7-88D8-49DD59052B00}"/>
    <cellStyle name="Note 2 2 2 2 3 2 4" xfId="14515" xr:uid="{B91F3807-BFB1-4ACE-853A-643E86529CE2}"/>
    <cellStyle name="Note 2 2 2 2 3 2 4 2" xfId="30654" xr:uid="{164AA709-2AE9-4C99-AE17-F7AF66F5D74E}"/>
    <cellStyle name="Note 2 2 2 2 3 2 5" xfId="35084" xr:uid="{BDD8CEA9-50DE-4A98-B64B-3CCEFC6C7B5A}"/>
    <cellStyle name="Note 2 2 2 2 3 2 6" xfId="58231" xr:uid="{2854E8F8-E32F-4245-A7D7-93ED57A61BB2}"/>
    <cellStyle name="Note 2 2 2 2 3 3" xfId="3618" xr:uid="{E5520456-377E-442A-8FB0-D1E82E59024D}"/>
    <cellStyle name="Note 2 2 2 2 3 3 2" xfId="41155" xr:uid="{51A994B6-D78D-4096-8B7C-BA9694DD60EF}"/>
    <cellStyle name="Note 2 2 2 2 3 4" xfId="23059" xr:uid="{C887921D-0210-42ED-8190-20B34E19F8D2}"/>
    <cellStyle name="Note 2 2 2 2 3 5" xfId="51449" xr:uid="{4357D0FB-B7F0-4C86-8E76-457D555F8435}"/>
    <cellStyle name="Note 2 2 2 2 4" xfId="1525" xr:uid="{AA4F35EE-4B99-432B-8841-49D9E2A5019D}"/>
    <cellStyle name="Note 2 2 2 2 4 2" xfId="5870" xr:uid="{60BA4E31-6E8B-47A8-89A3-DF91BF9DD3A2}"/>
    <cellStyle name="Note 2 2 2 2 4 2 2" xfId="8456" xr:uid="{60F2D5BD-5C1E-4E4B-9AF8-B1B0DC1D687F}"/>
    <cellStyle name="Note 2 2 2 2 4 2 2 2" xfId="12621" xr:uid="{83EF0996-DE3E-479C-8277-B90682161639}"/>
    <cellStyle name="Note 2 2 2 2 4 2 2 2 2" xfId="21610" xr:uid="{0D854E0F-3748-48EA-8310-65D2347D204C}"/>
    <cellStyle name="Note 2 2 2 2 4 2 2 2 2 2" xfId="36744" xr:uid="{AAB08D12-ED08-42EA-85C9-CCF8F01B8123}"/>
    <cellStyle name="Note 2 2 2 2 4 2 2 2 3" xfId="35033" xr:uid="{866025CF-37CE-44CC-88CE-544E3A7D0599}"/>
    <cellStyle name="Note 2 2 2 2 4 2 2 3" xfId="17445" xr:uid="{C372C2E6-BA28-4355-B5D6-0E7E602C9809}"/>
    <cellStyle name="Note 2 2 2 2 4 2 2 3 2" xfId="40438" xr:uid="{6A33B9C3-A78A-4E83-9880-2C1E602CA0CE}"/>
    <cellStyle name="Note 2 2 2 2 4 2 2 4" xfId="42094" xr:uid="{63D2EB5C-6279-4E6C-A431-273F91C455E2}"/>
    <cellStyle name="Note 2 2 2 2 4 2 3" xfId="11093" xr:uid="{98C386BC-676F-407C-B3DA-06854BC50FDC}"/>
    <cellStyle name="Note 2 2 2 2 4 2 3 2" xfId="20082" xr:uid="{901F3DE1-DFC5-4C3B-9546-E5D35B7CEE8C}"/>
    <cellStyle name="Note 2 2 2 2 4 2 3 2 2" xfId="30506" xr:uid="{3666F5DB-AF51-4B7E-B9C2-2C1091FA5D91}"/>
    <cellStyle name="Note 2 2 2 2 4 2 3 3" xfId="41627" xr:uid="{C8EA97C0-62F5-4AEF-B104-334690BDDF6F}"/>
    <cellStyle name="Note 2 2 2 2 4 2 4" xfId="14859" xr:uid="{497628F9-5475-4557-925D-05EED46A61E4}"/>
    <cellStyle name="Note 2 2 2 2 4 2 4 2" xfId="24587" xr:uid="{9F2724D2-7FCF-4869-AAA7-84F6D92DD0E6}"/>
    <cellStyle name="Note 2 2 2 2 4 2 5" xfId="42437" xr:uid="{ACF90DEA-F3AA-46E5-8E87-087AC452504D}"/>
    <cellStyle name="Note 2 2 2 2 4 2 6" xfId="54450" xr:uid="{6C9D04FC-5CDB-483C-B447-792197CA4E69}"/>
    <cellStyle name="Note 2 2 2 2 4 3" xfId="3962" xr:uid="{1083D3E8-39F9-4D20-ADFD-87BB1900EA28}"/>
    <cellStyle name="Note 2 2 2 2 4 3 2" xfId="22445" xr:uid="{99F73084-98C9-48F1-A781-ED67BFE99434}"/>
    <cellStyle name="Note 2 2 2 2 4 4" xfId="43974" xr:uid="{85F30E27-F9A5-4CA7-97B9-ED6A758D9190}"/>
    <cellStyle name="Note 2 2 2 2 4 5" xfId="47640" xr:uid="{D5AA40F9-D568-4CEF-AC9F-517C8263B600}"/>
    <cellStyle name="Note 2 2 2 2 5" xfId="1916" xr:uid="{3331E83D-776A-4162-80A6-04918F7E2A2B}"/>
    <cellStyle name="Note 2 2 2 2 5 2" xfId="6232" xr:uid="{3700074B-4A9F-4AFE-9CDC-4388DA222227}"/>
    <cellStyle name="Note 2 2 2 2 5 2 2" xfId="8818" xr:uid="{C0D36A91-C58E-4FD2-832D-B2B767DDF798}"/>
    <cellStyle name="Note 2 2 2 2 5 2 2 2" xfId="12725" xr:uid="{3657E9E5-2758-49E8-AE86-9E8637326463}"/>
    <cellStyle name="Note 2 2 2 2 5 2 2 2 2" xfId="21714" xr:uid="{C6922FC6-AE3A-462D-94BD-DD04F8BE8186}"/>
    <cellStyle name="Note 2 2 2 2 5 2 2 2 2 2" xfId="27147" xr:uid="{18FEB475-187F-4350-8AD2-8EDF263A0ED5}"/>
    <cellStyle name="Note 2 2 2 2 5 2 2 2 3" xfId="37931" xr:uid="{7F634192-5593-4FDA-8343-4F197A133268}"/>
    <cellStyle name="Note 2 2 2 2 5 2 2 3" xfId="17807" xr:uid="{7E4918F4-C2EE-42C2-955F-C729E8379A7B}"/>
    <cellStyle name="Note 2 2 2 2 5 2 2 3 2" xfId="29810" xr:uid="{0E4DE0D6-DF96-4BA6-A528-C49B39356743}"/>
    <cellStyle name="Note 2 2 2 2 5 2 2 4" xfId="22333" xr:uid="{5F4BE2CD-CE9F-485B-B098-C1CADB7CF135}"/>
    <cellStyle name="Note 2 2 2 2 5 2 3" xfId="11455" xr:uid="{B2C4FD9E-B6AC-49C6-A3AF-D41AE24016CF}"/>
    <cellStyle name="Note 2 2 2 2 5 2 3 2" xfId="20444" xr:uid="{3F49DBDB-B765-4BBE-84D4-BFCF5BCC9969}"/>
    <cellStyle name="Note 2 2 2 2 5 2 3 2 2" xfId="32038" xr:uid="{F683856F-BF97-4B26-98A3-9E2AC403A207}"/>
    <cellStyle name="Note 2 2 2 2 5 2 3 3" xfId="42566" xr:uid="{8FC819B8-3EDC-4C98-AAB1-F390CEDBB760}"/>
    <cellStyle name="Note 2 2 2 2 5 2 4" xfId="15221" xr:uid="{31A1EBC9-7C69-4D38-B204-20E85BB5C569}"/>
    <cellStyle name="Note 2 2 2 2 5 2 4 2" xfId="37872" xr:uid="{683FAFFE-19F8-42FD-85D8-6E0D1135E13D}"/>
    <cellStyle name="Note 2 2 2 2 5 2 5" xfId="43239" xr:uid="{7E37F55F-BDEB-4894-8A57-2550CDA6DF7F}"/>
    <cellStyle name="Note 2 2 2 2 5 3" xfId="4353" xr:uid="{34489E98-8176-4CD0-B74D-F2E2071CC0E4}"/>
    <cellStyle name="Note 2 2 2 2 5 3 2" xfId="31290" xr:uid="{57DA6D65-4015-4744-98AD-4C6AB55ED35C}"/>
    <cellStyle name="Note 2 2 2 2 5 4" xfId="33895" xr:uid="{D4CB8C27-36F6-42CF-B9C5-532E38BF32F4}"/>
    <cellStyle name="Note 2 2 2 2 5 5" xfId="52906" xr:uid="{1FF665F0-9EE3-47CC-9CA8-A18486B3DE82}"/>
    <cellStyle name="Note 2 2 2 2 6" xfId="2144" xr:uid="{62757153-15AC-4AE1-A449-6F761C49ED8E}"/>
    <cellStyle name="Note 2 2 2 2 6 2" xfId="6445" xr:uid="{CE92B836-1383-411A-B9FD-1DB606E31BB9}"/>
    <cellStyle name="Note 2 2 2 2 6 2 2" xfId="9031" xr:uid="{47C24A59-6B4A-4470-9789-8AD720526FB2}"/>
    <cellStyle name="Note 2 2 2 2 6 2 2 2" xfId="12794" xr:uid="{991F69AA-156B-4284-A634-CD03239049FE}"/>
    <cellStyle name="Note 2 2 2 2 6 2 2 2 2" xfId="21783" xr:uid="{E8867797-4F07-4CBE-B044-E1778B92CC00}"/>
    <cellStyle name="Note 2 2 2 2 6 2 2 2 2 2" xfId="41083" xr:uid="{C1A65127-BBBE-4684-B8F2-89CF65433815}"/>
    <cellStyle name="Note 2 2 2 2 6 2 2 2 3" xfId="30271" xr:uid="{F3621E98-BDF4-4759-AE29-6A061AE3FFA5}"/>
    <cellStyle name="Note 2 2 2 2 6 2 2 3" xfId="18020" xr:uid="{D00B300B-30CA-468D-91DE-F992C2E698F7}"/>
    <cellStyle name="Note 2 2 2 2 6 2 2 3 2" xfId="25090" xr:uid="{137334B6-85E0-42B1-B801-E9B136E678D6}"/>
    <cellStyle name="Note 2 2 2 2 6 2 2 4" xfId="27102" xr:uid="{A1A15224-ECD1-4A12-AAD3-1691001830E7}"/>
    <cellStyle name="Note 2 2 2 2 6 2 3" xfId="11668" xr:uid="{9AA34630-7224-426A-A0A4-336D7D7825BF}"/>
    <cellStyle name="Note 2 2 2 2 6 2 3 2" xfId="20657" xr:uid="{252169E0-ADD1-4E06-B209-F07DA3B5F4F2}"/>
    <cellStyle name="Note 2 2 2 2 6 2 3 2 2" xfId="42217" xr:uid="{310D5132-CCD0-449F-A7C4-DD2E43FA5093}"/>
    <cellStyle name="Note 2 2 2 2 6 2 3 3" xfId="25376" xr:uid="{B36BDD34-CFBE-464B-851B-480F3DCC3451}"/>
    <cellStyle name="Note 2 2 2 2 6 2 4" xfId="15434" xr:uid="{399659B5-33C0-4FFC-8666-D36531B4ABED}"/>
    <cellStyle name="Note 2 2 2 2 6 2 4 2" xfId="22619" xr:uid="{81BA1289-6E25-44AB-A6BF-36D3FD6B1894}"/>
    <cellStyle name="Note 2 2 2 2 6 2 5" xfId="33254" xr:uid="{B519C889-E743-4DE7-9F93-F7410ED460FD}"/>
    <cellStyle name="Note 2 2 2 2 6 3" xfId="4581" xr:uid="{C072C31F-6EDA-4656-B55E-8AF7BFF9DA98}"/>
    <cellStyle name="Note 2 2 2 2 6 3 2" xfId="27672" xr:uid="{C8820E7B-5583-4E7A-9AB8-A2BF023E85B0}"/>
    <cellStyle name="Note 2 2 2 2 6 4" xfId="38513" xr:uid="{F7E720D8-5C54-481C-8669-D51D90133BB1}"/>
    <cellStyle name="Note 2 2 2 2 7" xfId="2954" xr:uid="{3D00E5C2-E659-4601-BA90-6EAAEE95E489}"/>
    <cellStyle name="Note 2 2 2 2 7 2" xfId="7104" xr:uid="{E04C5A89-116F-4DAA-A423-F57E7101AC2A}"/>
    <cellStyle name="Note 2 2 2 2 7 2 2" xfId="12230" xr:uid="{DA0CCA77-5509-4BB8-9249-93798D5D702C}"/>
    <cellStyle name="Note 2 2 2 2 7 2 2 2" xfId="21219" xr:uid="{0715E280-AAFF-4BB5-A966-460D839711A4}"/>
    <cellStyle name="Note 2 2 2 2 7 2 2 2 2" xfId="43115" xr:uid="{815DB658-96D2-4800-AB61-A610EA2D60FF}"/>
    <cellStyle name="Note 2 2 2 2 7 2 2 3" xfId="35551" xr:uid="{D0B0A246-E6F9-4D33-81A6-A428BAFC479F}"/>
    <cellStyle name="Note 2 2 2 2 7 2 3" xfId="16093" xr:uid="{C6E43374-F02C-4742-85B7-00891CB39C22}"/>
    <cellStyle name="Note 2 2 2 2 7 2 3 2" xfId="24203" xr:uid="{A9487604-111F-4759-B741-DBDEF50AD462}"/>
    <cellStyle name="Note 2 2 2 2 7 2 4" xfId="43136" xr:uid="{5BCA4A51-A561-4244-95A0-900A9BFEBC75}"/>
    <cellStyle name="Note 2 2 2 2 7 3" xfId="9667" xr:uid="{4FEAC1A2-24E8-443A-BF41-EB726A5D7758}"/>
    <cellStyle name="Note 2 2 2 2 7 3 2" xfId="18656" xr:uid="{7F8CFBAB-F3E7-4DE1-A6B9-D2CA9C1CEF62}"/>
    <cellStyle name="Note 2 2 2 2 7 3 2 2" xfId="27864" xr:uid="{EDAA04D2-91EA-4378-9A7E-BF2902141459}"/>
    <cellStyle name="Note 2 2 2 2 7 3 3" xfId="30922" xr:uid="{1953170F-B762-4F6C-8851-3AACABF6F05C}"/>
    <cellStyle name="Note 2 2 2 2 7 4" xfId="31485" xr:uid="{72353DC0-386B-4132-9533-4E478BCDBEA8}"/>
    <cellStyle name="Note 2 2 2 2 8" xfId="4881" xr:uid="{6FFBE192-85EE-4B72-BC09-627DD76A5CC2}"/>
    <cellStyle name="Note 2 2 2 2 8 2" xfId="7467" xr:uid="{43A74634-737F-4338-9A35-1569DB05B391}"/>
    <cellStyle name="Note 2 2 2 2 8 2 2" xfId="12313" xr:uid="{8FE670CA-3C3A-4CC7-A766-3423626EACB4}"/>
    <cellStyle name="Note 2 2 2 2 8 2 2 2" xfId="21302" xr:uid="{945E179A-8D12-46E3-BA4F-B16C02663252}"/>
    <cellStyle name="Note 2 2 2 2 8 2 2 2 2" xfId="25244" xr:uid="{A6039B1B-2DDD-47AB-B4A8-B5E2844D7415}"/>
    <cellStyle name="Note 2 2 2 2 8 2 2 3" xfId="22571" xr:uid="{7D71F2AD-35DC-4E89-8D3B-E57DD267BB66}"/>
    <cellStyle name="Note 2 2 2 2 8 2 3" xfId="16456" xr:uid="{058522A9-EBD3-4933-ADE9-D7F032AFFD88}"/>
    <cellStyle name="Note 2 2 2 2 8 2 3 2" xfId="29382" xr:uid="{C822EF92-14C8-4E44-88CB-121B77D49294}"/>
    <cellStyle name="Note 2 2 2 2 8 2 4" xfId="39743" xr:uid="{01BA11BB-1030-4546-95B9-1D4A477CEFA6}"/>
    <cellStyle name="Note 2 2 2 2 8 3" xfId="10104" xr:uid="{82EBEFB2-9CC8-473B-9638-9C6B765CC68A}"/>
    <cellStyle name="Note 2 2 2 2 8 3 2" xfId="19093" xr:uid="{E1B70B9C-D430-4A1C-9A74-663F2B009201}"/>
    <cellStyle name="Note 2 2 2 2 8 3 2 2" xfId="36751" xr:uid="{497B9649-D1E5-4458-AABF-598268E32052}"/>
    <cellStyle name="Note 2 2 2 2 8 3 3" xfId="38949" xr:uid="{CBF3BB0A-DEC8-467B-B200-BDB81E340131}"/>
    <cellStyle name="Note 2 2 2 2 8 4" xfId="13870" xr:uid="{1897451C-5C4C-453A-970A-90F7588B533D}"/>
    <cellStyle name="Note 2 2 2 2 8 4 2" xfId="28650" xr:uid="{948A5982-F839-4B71-92F5-2DAEC7EEF5C8}"/>
    <cellStyle name="Note 2 2 2 2 8 5" xfId="40372" xr:uid="{4880C20E-A27D-4DC4-8FCD-C84A77E035D1}"/>
    <cellStyle name="Note 2 2 2 2 9" xfId="6789" xr:uid="{751D5580-995F-4B3F-8B78-C35BF481F591}"/>
    <cellStyle name="Note 2 2 2 2 9 2" xfId="11988" xr:uid="{7F214B36-1AFC-4DFC-B1DC-8760FA17BAAC}"/>
    <cellStyle name="Note 2 2 2 2 9 2 2" xfId="20977" xr:uid="{510C281F-411D-45C1-B41A-6A645C6FDFAB}"/>
    <cellStyle name="Note 2 2 2 2 9 2 2 2" xfId="38858" xr:uid="{87951B3E-1E95-4FC0-ABD1-D8B9B44B0F31}"/>
    <cellStyle name="Note 2 2 2 2 9 2 3" xfId="44036" xr:uid="{50389C03-4256-4E9E-A2AC-E61AE13D4087}"/>
    <cellStyle name="Note 2 2 2 2 9 3" xfId="15778" xr:uid="{61836CD8-BFA0-4CB6-943D-9CFCD7B3B0A0}"/>
    <cellStyle name="Note 2 2 2 2 9 3 2" xfId="22978" xr:uid="{9361A898-ED91-4F13-8B28-337E324CE5B4}"/>
    <cellStyle name="Note 2 2 2 2 9 4" xfId="32509" xr:uid="{FA567AEB-DD44-49A1-85F7-79FBA153C3A6}"/>
    <cellStyle name="Note 2 2 2 3" xfId="704" xr:uid="{FA8DCACF-9800-4D5A-B32C-DAFE485ADE40}"/>
    <cellStyle name="Note 2 2 2 3 2" xfId="5080" xr:uid="{DA2BA398-D636-413A-8B0F-9DD38A20A2AD}"/>
    <cellStyle name="Note 2 2 2 3 2 2" xfId="7666" xr:uid="{56389852-3566-4ECE-861F-515F80E0C92F}"/>
    <cellStyle name="Note 2 2 2 3 2 2 2" xfId="12372" xr:uid="{CC3A1167-09BB-4DC9-90CF-880A07D52E26}"/>
    <cellStyle name="Note 2 2 2 3 2 2 2 2" xfId="21361" xr:uid="{D6E4A69F-ED32-4E50-9E88-3E4E66521905}"/>
    <cellStyle name="Note 2 2 2 3 2 2 2 2 2" xfId="32622" xr:uid="{7E6BDC2C-C096-44BC-B700-9B932BFF8C4C}"/>
    <cellStyle name="Note 2 2 2 3 2 2 2 3" xfId="24947" xr:uid="{48AC0602-62CD-4E41-8544-0B2FA45BA2ED}"/>
    <cellStyle name="Note 2 2 2 3 2 2 3" xfId="16655" xr:uid="{14F6E85C-759D-4546-9EF5-909C40FE0E1A}"/>
    <cellStyle name="Note 2 2 2 3 2 2 3 2" xfId="24044" xr:uid="{4AF0D4A7-8147-4105-943F-91E10C063FAD}"/>
    <cellStyle name="Note 2 2 2 3 2 2 4" xfId="39818" xr:uid="{03034F11-28CB-44F9-BCA2-6282F92A122B}"/>
    <cellStyle name="Note 2 2 2 3 2 2 5" xfId="56713" xr:uid="{E3396975-461C-45C1-A272-8664262AE6C4}"/>
    <cellStyle name="Note 2 2 2 3 2 3" xfId="10303" xr:uid="{57D44000-11AD-4376-8007-754FAA2D23F0}"/>
    <cellStyle name="Note 2 2 2 3 2 3 2" xfId="19292" xr:uid="{9B40D96C-3435-42D9-8F34-959BF3236B11}"/>
    <cellStyle name="Note 2 2 2 3 2 3 2 2" xfId="23674" xr:uid="{B7E03FEE-313F-4F3A-B495-24760D9252CD}"/>
    <cellStyle name="Note 2 2 2 3 2 3 3" xfId="26947" xr:uid="{337B8C65-B015-4CC4-BD96-8466638BAA36}"/>
    <cellStyle name="Note 2 2 2 3 2 4" xfId="14069" xr:uid="{9C535E57-7313-4447-9ABC-537A7350A222}"/>
    <cellStyle name="Note 2 2 2 3 2 4 2" xfId="40816" xr:uid="{75EDD50A-B406-4E36-AC3E-D37696006224}"/>
    <cellStyle name="Note 2 2 2 3 2 5" xfId="36327" xr:uid="{CB8F2BE1-76CE-42D8-8762-4EE4D0A7E5AB}"/>
    <cellStyle name="Note 2 2 2 3 2 6" xfId="49931" xr:uid="{7197875F-412B-41B4-8915-DC5043F2D0C0}"/>
    <cellStyle name="Note 2 2 2 3 3" xfId="3141" xr:uid="{F3F7CB75-CAFF-482E-B21E-ACD79378F493}"/>
    <cellStyle name="Note 2 2 2 3 3 2" xfId="22966" xr:uid="{02FA3D4E-9EE6-4644-AE83-86691A5C2527}"/>
    <cellStyle name="Note 2 2 2 3 3 2 2" xfId="58716" xr:uid="{2F1CBAAE-FE68-4082-9F52-5AE64B670DBF}"/>
    <cellStyle name="Note 2 2 2 3 3 3" xfId="51935" xr:uid="{D4A69E30-BB59-4D24-BC6B-12A831F699BB}"/>
    <cellStyle name="Note 2 2 2 3 4" xfId="43658" xr:uid="{3EA17D1E-1436-47F4-80BF-E448E3296C1F}"/>
    <cellStyle name="Note 2 2 2 3 4 2" xfId="54840" xr:uid="{74273152-176A-4EB8-BE6F-614BEAE4DB79}"/>
    <cellStyle name="Note 2 2 2 3 4 3" xfId="48048" xr:uid="{364EEF90-65DE-4548-B7CE-5EB3BCD8A3AC}"/>
    <cellStyle name="Note 2 2 2 3 5" xfId="53140" xr:uid="{9C31AC4F-A765-4B73-86B5-521BE2D705AB}"/>
    <cellStyle name="Note 2 2 2 3 6" xfId="46434" xr:uid="{18AF3F06-21CC-470B-A056-105AA825219E}"/>
    <cellStyle name="Note 2 2 2 4" xfId="1049" xr:uid="{180ADA22-B978-4358-90F9-840536A3F03F}"/>
    <cellStyle name="Note 2 2 2 4 2" xfId="5401" xr:uid="{CC7B2014-0277-487D-8818-03D73F7FC079}"/>
    <cellStyle name="Note 2 2 2 4 2 2" xfId="7987" xr:uid="{F9B49DE7-01A2-4EE6-A242-D1663DE9CDC4}"/>
    <cellStyle name="Note 2 2 2 4 2 2 2" xfId="12476" xr:uid="{BE3FF479-87D6-4A1F-BE05-1C1930E7744A}"/>
    <cellStyle name="Note 2 2 2 4 2 2 2 2" xfId="21465" xr:uid="{6837BC25-752B-468A-AA4D-2670C06E5B27}"/>
    <cellStyle name="Note 2 2 2 4 2 2 2 2 2" xfId="29833" xr:uid="{D015AF7D-94B6-4403-8CC5-71683ABF2355}"/>
    <cellStyle name="Note 2 2 2 4 2 2 2 3" xfId="24605" xr:uid="{F10E9F46-EA4B-45DD-805E-CD1BC1B49198}"/>
    <cellStyle name="Note 2 2 2 4 2 2 3" xfId="16976" xr:uid="{33C1ACE3-EF98-4F8C-8971-52C33CF8B18A}"/>
    <cellStyle name="Note 2 2 2 4 2 2 3 2" xfId="24832" xr:uid="{D543640E-C135-4944-9D49-3EB5016A0677}"/>
    <cellStyle name="Note 2 2 2 4 2 2 4" xfId="38211" xr:uid="{C1632563-715A-4FC3-BD5F-44019D37D483}"/>
    <cellStyle name="Note 2 2 2 4 2 3" xfId="10624" xr:uid="{C9CCE38F-2B00-4765-A97D-11530D35231E}"/>
    <cellStyle name="Note 2 2 2 4 2 3 2" xfId="19613" xr:uid="{3FEE57AE-BFD1-46A9-8A7D-9E5D8EAA38DE}"/>
    <cellStyle name="Note 2 2 2 4 2 3 2 2" xfId="31646" xr:uid="{F9821931-3BCA-4F1E-A5BF-5323AEBF567A}"/>
    <cellStyle name="Note 2 2 2 4 2 3 3" xfId="37678" xr:uid="{E14436E4-D092-4BD5-A5DB-B9B6CE780B9F}"/>
    <cellStyle name="Note 2 2 2 4 2 4" xfId="14390" xr:uid="{5C68E029-4931-4A2C-AFC8-F557DE826153}"/>
    <cellStyle name="Note 2 2 2 4 2 4 2" xfId="23259" xr:uid="{EF432EC8-2E11-4756-80F4-7E0072877ED4}"/>
    <cellStyle name="Note 2 2 2 4 2 5" xfId="32846" xr:uid="{E720D07D-D788-41BC-BBAD-2626EAA07764}"/>
    <cellStyle name="Note 2 2 2 4 2 6" xfId="55833" xr:uid="{99564EE2-6CB4-461C-AC88-1F02B358389F}"/>
    <cellStyle name="Note 2 2 2 4 3" xfId="3486" xr:uid="{154652BB-D254-42B8-A034-DFF0F9BA4B44}"/>
    <cellStyle name="Note 2 2 2 4 3 2" xfId="30795" xr:uid="{DEADC42F-43E1-4869-92FF-1C63EBD0EFC5}"/>
    <cellStyle name="Note 2 2 2 4 4" xfId="30455" xr:uid="{4D411ADC-CE2F-4F4C-B9A9-7B8F2D72BD25}"/>
    <cellStyle name="Note 2 2 2 4 5" xfId="49051" xr:uid="{C326E9BD-1204-438C-AFF0-1ABA1E856E9E}"/>
    <cellStyle name="Note 2 2 2 5" xfId="1393" xr:uid="{ECC61A85-FB64-4F79-B8CC-3964B4D9E7E4}"/>
    <cellStyle name="Note 2 2 2 5 2" xfId="5738" xr:uid="{FABEA95C-84E2-4DCA-A21F-E5C1AC34FE1C}"/>
    <cellStyle name="Note 2 2 2 5 2 2" xfId="8324" xr:uid="{D955E55E-9F8C-4DE9-BB86-07D72B40E2B5}"/>
    <cellStyle name="Note 2 2 2 5 2 2 2" xfId="12577" xr:uid="{85D89271-7A77-4893-BE30-6F8916731B0F}"/>
    <cellStyle name="Note 2 2 2 5 2 2 2 2" xfId="21566" xr:uid="{A5E773A9-6A8F-47D4-AEA6-57EA7DCE44CF}"/>
    <cellStyle name="Note 2 2 2 5 2 2 2 2 2" xfId="34150" xr:uid="{A519F318-3ED3-42B8-BF02-2377B52EA5C8}"/>
    <cellStyle name="Note 2 2 2 5 2 2 2 3" xfId="37895" xr:uid="{71BC84AE-89B3-408C-B69E-D8B7C0183EAA}"/>
    <cellStyle name="Note 2 2 2 5 2 2 3" xfId="17313" xr:uid="{51C3DA7F-4429-457E-917A-ED1740E7BBFD}"/>
    <cellStyle name="Note 2 2 2 5 2 2 3 2" xfId="42430" xr:uid="{A15F8F8C-B2BC-4093-8F3A-BDB79BEE4E97}"/>
    <cellStyle name="Note 2 2 2 5 2 2 4" xfId="28164" xr:uid="{E4BDAA3E-46C9-4D12-B9AA-F622CC9777ED}"/>
    <cellStyle name="Note 2 2 2 5 2 3" xfId="10961" xr:uid="{14C1B837-2F72-4F33-878E-420DF3CDB78B}"/>
    <cellStyle name="Note 2 2 2 5 2 3 2" xfId="19950" xr:uid="{4CC313B3-E9CB-4401-8E46-8A814010937E}"/>
    <cellStyle name="Note 2 2 2 5 2 3 2 2" xfId="26351" xr:uid="{6235CA66-548B-4B24-99B3-2E334AC10E42}"/>
    <cellStyle name="Note 2 2 2 5 2 3 3" xfId="41672" xr:uid="{63239CB4-8A7A-4DFF-A917-1DC297DD3AD9}"/>
    <cellStyle name="Note 2 2 2 5 2 4" xfId="14727" xr:uid="{970A7B1D-813A-4091-8680-EA7DC7DF0161}"/>
    <cellStyle name="Note 2 2 2 5 2 4 2" xfId="24675" xr:uid="{8BF80B88-FE8B-4D26-BE3A-A823E740135C}"/>
    <cellStyle name="Note 2 2 2 5 2 5" xfId="37406" xr:uid="{EBFFB3BD-9C5E-485D-8817-95930E1F9ACA}"/>
    <cellStyle name="Note 2 2 2 5 2 6" xfId="58327" xr:uid="{71ECD5AD-D99C-47CE-81AF-C890D27CDE31}"/>
    <cellStyle name="Note 2 2 2 5 3" xfId="3830" xr:uid="{7432C9E6-934B-4EBE-A375-8E7FF8464E00}"/>
    <cellStyle name="Note 2 2 2 5 3 2" xfId="22584" xr:uid="{5424C594-ED29-4E97-A70E-E60CAD1150F7}"/>
    <cellStyle name="Note 2 2 2 5 4" xfId="29695" xr:uid="{C1D40698-1CFD-4DFA-A030-8D488116A101}"/>
    <cellStyle name="Note 2 2 2 5 5" xfId="51545" xr:uid="{3B8904F7-FC88-47C0-924C-07B4559ECACC}"/>
    <cellStyle name="Note 2 2 2 6" xfId="1735" xr:uid="{43D8E23F-E91D-4E0D-8666-75060F7AC527}"/>
    <cellStyle name="Note 2 2 2 6 2" xfId="6061" xr:uid="{DFAEF900-830F-42D4-AB25-AB9B807A9180}"/>
    <cellStyle name="Note 2 2 2 6 2 2" xfId="8647" xr:uid="{A106E0FD-1F4D-49E0-9F6E-0D42D6C35176}"/>
    <cellStyle name="Note 2 2 2 6 2 2 2" xfId="12678" xr:uid="{E27D99A6-E98C-4F1F-9FF6-F65787ABE0F7}"/>
    <cellStyle name="Note 2 2 2 6 2 2 2 2" xfId="21667" xr:uid="{960604CF-F50B-4576-BE43-968AE9D93FBB}"/>
    <cellStyle name="Note 2 2 2 6 2 2 2 2 2" xfId="37140" xr:uid="{C3AC9279-C5A2-42A7-9069-46B042C9E98B}"/>
    <cellStyle name="Note 2 2 2 6 2 2 2 3" xfId="35368" xr:uid="{B33AC2CE-6EE2-433A-AD5C-26B44DD4713D}"/>
    <cellStyle name="Note 2 2 2 6 2 2 3" xfId="17636" xr:uid="{6F7E2DBE-0237-43A0-9903-285BC49A2FCE}"/>
    <cellStyle name="Note 2 2 2 6 2 2 3 2" xfId="42610" xr:uid="{53CAF244-EDBD-47B9-BE6C-2F8A9A71E01F}"/>
    <cellStyle name="Note 2 2 2 6 2 2 4" xfId="43511" xr:uid="{53B01A4D-228D-4292-9C81-5C88576B411F}"/>
    <cellStyle name="Note 2 2 2 6 2 3" xfId="11284" xr:uid="{47591973-6A1F-46D7-93DB-6820C2E2BD34}"/>
    <cellStyle name="Note 2 2 2 6 2 3 2" xfId="20273" xr:uid="{9C771B10-94B1-41FB-ABFB-ECDEA18BB7BF}"/>
    <cellStyle name="Note 2 2 2 6 2 3 2 2" xfId="28519" xr:uid="{BCC7E8D7-578F-4BB8-82F0-72723FD9BE1D}"/>
    <cellStyle name="Note 2 2 2 6 2 3 3" xfId="22545" xr:uid="{0D9170E5-22D6-4FFF-AA0F-9D2548B5D69B}"/>
    <cellStyle name="Note 2 2 2 6 2 4" xfId="15050" xr:uid="{1A4C8DC1-2B0C-4E9E-8ADE-E45C48D0DF18}"/>
    <cellStyle name="Note 2 2 2 6 2 4 2" xfId="36670" xr:uid="{6DEC3139-0E6D-47C5-9843-12BFA57DDC73}"/>
    <cellStyle name="Note 2 2 2 6 2 5" xfId="35036" xr:uid="{58C7C542-4CE3-4669-BE8A-40C0FC55DCBC}"/>
    <cellStyle name="Note 2 2 2 6 2 6" xfId="54002" xr:uid="{FD6D558B-17F7-4D2A-A341-42F76C1E1C3D}"/>
    <cellStyle name="Note 2 2 2 6 3" xfId="4172" xr:uid="{B18EC3ED-8CF3-40BD-B439-8386DF6EE368}"/>
    <cellStyle name="Note 2 2 2 6 3 2" xfId="38621" xr:uid="{A605EBF8-75D8-41C5-953C-268ECBCFB40E}"/>
    <cellStyle name="Note 2 2 2 6 4" xfId="33579" xr:uid="{6A2A6370-F74A-480B-9B93-B80FA0A5E72F}"/>
    <cellStyle name="Note 2 2 2 6 5" xfId="47334" xr:uid="{0C18AEA6-8B7A-4A9D-A2BE-1B432FB8960B}"/>
    <cellStyle name="Note 2 2 2 7" xfId="2012" xr:uid="{4549C6CF-D961-4928-8156-C74A2947205A}"/>
    <cellStyle name="Note 2 2 2 7 2" xfId="6320" xr:uid="{511D9E7A-A823-4EF8-BACB-1E11FA834186}"/>
    <cellStyle name="Note 2 2 2 7 2 2" xfId="8906" xr:uid="{229BA9C8-179E-40CD-885E-4024563EF401}"/>
    <cellStyle name="Note 2 2 2 7 2 2 2" xfId="12754" xr:uid="{77009923-3E64-40D7-8F51-0EC5BAECE797}"/>
    <cellStyle name="Note 2 2 2 7 2 2 2 2" xfId="21743" xr:uid="{2D383487-BDDC-478B-85BC-82B04D3FD469}"/>
    <cellStyle name="Note 2 2 2 7 2 2 2 2 2" xfId="24073" xr:uid="{9BBA8117-83DC-485E-9AC8-99E97DEF62DD}"/>
    <cellStyle name="Note 2 2 2 7 2 2 2 3" xfId="33647" xr:uid="{BCC1F43F-CA44-45DF-B3B2-8227450EC31A}"/>
    <cellStyle name="Note 2 2 2 7 2 2 3" xfId="17895" xr:uid="{C07F3B0F-0067-4235-BFA8-CE2D1691C9E9}"/>
    <cellStyle name="Note 2 2 2 7 2 2 3 2" xfId="28332" xr:uid="{0530C58E-94F1-4B78-B7CD-329638F230B1}"/>
    <cellStyle name="Note 2 2 2 7 2 2 4" xfId="31731" xr:uid="{D8ADE79D-70CB-45CE-AAB7-C52F2A48AFD4}"/>
    <cellStyle name="Note 2 2 2 7 2 3" xfId="11543" xr:uid="{6CEA75AB-00DB-4E94-8F70-83D08F9EF574}"/>
    <cellStyle name="Note 2 2 2 7 2 3 2" xfId="20532" xr:uid="{EEBF690B-6CC8-40CE-B285-77C8F49CBCA2}"/>
    <cellStyle name="Note 2 2 2 7 2 3 2 2" xfId="34075" xr:uid="{1729D39D-4231-4B23-B12C-A1C4A1FCBC2B}"/>
    <cellStyle name="Note 2 2 2 7 2 3 3" xfId="41697" xr:uid="{D9FD0EBE-B335-4F3A-9796-33C0B256835E}"/>
    <cellStyle name="Note 2 2 2 7 2 4" xfId="15309" xr:uid="{418AADB7-2E4E-46FB-8EC5-7071572E9121}"/>
    <cellStyle name="Note 2 2 2 7 2 4 2" xfId="36230" xr:uid="{28F4262A-68B9-48D0-AB46-971F765D8356}"/>
    <cellStyle name="Note 2 2 2 7 2 5" xfId="42534" xr:uid="{5883C8DA-DBD7-45CB-8799-769D094DBB2C}"/>
    <cellStyle name="Note 2 2 2 7 3" xfId="4449" xr:uid="{F12D103F-83E4-4482-BA7C-71FB47F14DB8}"/>
    <cellStyle name="Note 2 2 2 7 3 2" xfId="41501" xr:uid="{B98303BF-AF41-4CE4-9660-5DD95029E711}"/>
    <cellStyle name="Note 2 2 2 7 4" xfId="29881" xr:uid="{FE78EA8D-B44D-4CED-8867-7A8FF3C227ED}"/>
    <cellStyle name="Note 2 2 2 7 5" xfId="52643" xr:uid="{91DF148B-9DE8-4EBC-8508-EEAA6197A5BC}"/>
    <cellStyle name="Note 2 2 2 8" xfId="2823" xr:uid="{813FBA1F-F339-486A-9D1D-51127C39D550}"/>
    <cellStyle name="Note 2 2 2 8 2" xfId="6973" xr:uid="{AC7FB56B-DBE5-4007-B0FF-5D8266E47607}"/>
    <cellStyle name="Note 2 2 2 8 2 2" xfId="12102" xr:uid="{C23F9A01-AD72-46BA-8186-E9BD5714165C}"/>
    <cellStyle name="Note 2 2 2 8 2 2 2" xfId="21091" xr:uid="{D1CD1AE6-C949-4113-8397-0320805AE1B2}"/>
    <cellStyle name="Note 2 2 2 8 2 2 2 2" xfId="42188" xr:uid="{5216CC29-75DE-4BD0-856F-C26FBF723BBA}"/>
    <cellStyle name="Note 2 2 2 8 2 2 3" xfId="38104" xr:uid="{02505329-F71C-4976-9828-5E19ABEC59A4}"/>
    <cellStyle name="Note 2 2 2 8 2 3" xfId="15962" xr:uid="{F638AE09-DD23-4A7D-8100-C34B1AEAFD7F}"/>
    <cellStyle name="Note 2 2 2 8 2 3 2" xfId="41806" xr:uid="{FDE07B0E-F4F7-4CB3-AA9A-701D4AFE9407}"/>
    <cellStyle name="Note 2 2 2 8 2 4" xfId="25851" xr:uid="{CDBE581F-D32E-41EC-86B7-E26958D0EE77}"/>
    <cellStyle name="Note 2 2 2 8 3" xfId="9536" xr:uid="{BB491671-F75A-4847-90BF-B1E156F92AF0}"/>
    <cellStyle name="Note 2 2 2 8 3 2" xfId="18525" xr:uid="{31317D7D-715B-4B26-8F4F-B3702C4C0C8B}"/>
    <cellStyle name="Note 2 2 2 8 3 2 2" xfId="36958" xr:uid="{B1EC85C0-39AE-423D-B3D1-AC59268F79B0}"/>
    <cellStyle name="Note 2 2 2 8 3 3" xfId="31899" xr:uid="{18C0228A-588E-40DF-B864-BEF676EBC851}"/>
    <cellStyle name="Note 2 2 2 8 4" xfId="22649" xr:uid="{C0B49C3A-5089-4262-AA4F-F8D2D7FC89BE}"/>
    <cellStyle name="Note 2 2 2 9" xfId="4756" xr:uid="{6F17F41C-2173-4BF8-87A5-486EEE01A4D8}"/>
    <cellStyle name="Note 2 2 2 9 2" xfId="7342" xr:uid="{5062CB9F-B5F5-4DA3-933D-20D08A5DA63D}"/>
    <cellStyle name="Note 2 2 2 9 2 2" xfId="12276" xr:uid="{923ABA33-339E-4DED-83B8-2247798CC281}"/>
    <cellStyle name="Note 2 2 2 9 2 2 2" xfId="21265" xr:uid="{58B9FA02-E1F9-4349-B268-0893676988D4}"/>
    <cellStyle name="Note 2 2 2 9 2 2 2 2" xfId="35846" xr:uid="{299F7340-2557-4BA8-9EEF-B7FB4B7CAE10}"/>
    <cellStyle name="Note 2 2 2 9 2 2 3" xfId="30569" xr:uid="{25A811ED-F179-47CC-8EA4-34D1B2C5D031}"/>
    <cellStyle name="Note 2 2 2 9 2 3" xfId="16331" xr:uid="{87D6978B-AC24-4490-BB07-2ECE1E63186B}"/>
    <cellStyle name="Note 2 2 2 9 2 3 2" xfId="34348" xr:uid="{DAFC01AA-1A0B-4B47-8176-641A48FBB0C1}"/>
    <cellStyle name="Note 2 2 2 9 2 4" xfId="29774" xr:uid="{5B9DE562-6496-4323-A241-77503C17E84E}"/>
    <cellStyle name="Note 2 2 2 9 3" xfId="9979" xr:uid="{7945052D-892F-4DF9-80C8-A3C3263A0BDF}"/>
    <cellStyle name="Note 2 2 2 9 3 2" xfId="18968" xr:uid="{EDD53B20-8C4D-4F61-8F9E-EE566C3275B1}"/>
    <cellStyle name="Note 2 2 2 9 3 2 2" xfId="38012" xr:uid="{827FF73D-6BAA-4E7F-ACCB-0FA957823411}"/>
    <cellStyle name="Note 2 2 2 9 3 3" xfId="26951" xr:uid="{95DA698A-90B6-4DFB-8009-8AA944DE6922}"/>
    <cellStyle name="Note 2 2 2 9 4" xfId="13745" xr:uid="{ABC909D7-B7F1-4B40-B679-AB6BB57138AC}"/>
    <cellStyle name="Note 2 2 2 9 4 2" xfId="22183" xr:uid="{6FE85B93-B0FA-4EAA-BACD-3A56CFEF4427}"/>
    <cellStyle name="Note 2 2 2 9 5" xfId="38991" xr:uid="{1EA9C779-33EB-4208-A606-E195E92FCEA6}"/>
    <cellStyle name="Note 2 2 20" xfId="44931" xr:uid="{40CF555E-D1E3-45D3-A93F-90BC72347893}"/>
    <cellStyle name="Note 2 2 20 2" xfId="50514" xr:uid="{4490B3F9-D08A-4366-A36A-8BEAEB35EAD9}"/>
    <cellStyle name="Note 2 2 20 2 2" xfId="57296" xr:uid="{42697957-13FF-40BD-9001-F8C55E13FD84}"/>
    <cellStyle name="Note 2 2 20 3" xfId="52116" xr:uid="{1D1C1B5A-1669-4483-9136-DB633DD651B3}"/>
    <cellStyle name="Note 2 2 20 3 2" xfId="58897" xr:uid="{85B8D3A9-8E77-48A4-BA1D-4B71C1AFA61F}"/>
    <cellStyle name="Note 2 2 20 4" xfId="49780" xr:uid="{04BC6C51-CC1A-4DBB-9300-A3C91E416914}"/>
    <cellStyle name="Note 2 2 20 4 2" xfId="56562" xr:uid="{1281D6A3-DED1-4070-8C48-ED28DE48CC3F}"/>
    <cellStyle name="Note 2 2 20 5" xfId="48631" xr:uid="{53EB7EA6-C009-49D0-9509-C3B5FAE94008}"/>
    <cellStyle name="Note 2 2 20 5 2" xfId="55420" xr:uid="{89C19631-340D-4638-AC3B-161BAB41F8BF}"/>
    <cellStyle name="Note 2 2 20 6" xfId="53706" xr:uid="{1ADB78B6-4935-4B4A-B260-1378967E7D7A}"/>
    <cellStyle name="Note 2 2 20 7" xfId="47017" xr:uid="{B627DA27-98F2-4134-A953-45E3CBA9EA0E}"/>
    <cellStyle name="Note 2 2 21" xfId="44967" xr:uid="{CFC2971F-22E7-4F3F-A3E1-4BD578253713}"/>
    <cellStyle name="Note 2 2 21 2" xfId="50567" xr:uid="{8564BEC6-56F5-433C-A03D-63BC8136DA44}"/>
    <cellStyle name="Note 2 2 21 2 2" xfId="57349" xr:uid="{C5566E0B-FF4B-47B1-85D6-8DC3708BFC9C}"/>
    <cellStyle name="Note 2 2 21 3" xfId="52381" xr:uid="{2EA56B48-A308-4174-8168-51E21B94B9A3}"/>
    <cellStyle name="Note 2 2 21 3 2" xfId="59162" xr:uid="{F6A77848-6304-426C-8028-60E80D167277}"/>
    <cellStyle name="Note 2 2 21 4" xfId="48684" xr:uid="{CE7538C5-FB42-4679-8940-1D42BA120D87}"/>
    <cellStyle name="Note 2 2 21 4 2" xfId="55473" xr:uid="{AA787E35-B3B3-478B-AEA2-21AA4E23E4C3}"/>
    <cellStyle name="Note 2 2 21 5" xfId="53759" xr:uid="{AE7C5D22-DE75-4CCC-A6FE-00FE929E3514}"/>
    <cellStyle name="Note 2 2 21 6" xfId="47070" xr:uid="{64D79110-3DCE-4A62-B52E-DE2F6E7CA970}"/>
    <cellStyle name="Note 2 2 22" xfId="45048" xr:uid="{B0C23690-D261-43A1-B0A6-C870873D91BB}"/>
    <cellStyle name="Note 2 2 22 2" xfId="50649" xr:uid="{DF9D055D-8841-4658-B8FC-630DC0BB722D}"/>
    <cellStyle name="Note 2 2 22 2 2" xfId="57431" xr:uid="{33BFFAEA-D73A-4E54-9E7F-B49A485D8453}"/>
    <cellStyle name="Note 2 2 22 3" xfId="52460" xr:uid="{752989CA-14B2-4E90-BDFD-DD0ACBB29766}"/>
    <cellStyle name="Note 2 2 22 3 2" xfId="59241" xr:uid="{ECC1E5EA-F077-4ABC-A56A-A161DABD42BD}"/>
    <cellStyle name="Note 2 2 22 4" xfId="48766" xr:uid="{45D8587B-7575-4897-BBA5-3ABEDA5931BC}"/>
    <cellStyle name="Note 2 2 22 4 2" xfId="55552" xr:uid="{7C11E87D-4D66-4542-9937-18795C7DFD95}"/>
    <cellStyle name="Note 2 2 22 5" xfId="53838" xr:uid="{F8C587EB-2F2B-4C80-A79F-A7F417D57334}"/>
    <cellStyle name="Note 2 2 22 6" xfId="47152" xr:uid="{322D7A1E-7F54-4A0C-9EA6-7B182599317C}"/>
    <cellStyle name="Note 2 2 23" xfId="45016" xr:uid="{B9026346-837F-4ADF-A7C6-E5DA72A9200D}"/>
    <cellStyle name="Note 2 2 23 2" xfId="50665" xr:uid="{7D231988-9AE1-4796-8B73-B28C54EAB3F9}"/>
    <cellStyle name="Note 2 2 23 2 2" xfId="57447" xr:uid="{468B2E71-4EAE-4309-871A-A8CFC92892D0}"/>
    <cellStyle name="Note 2 2 23 3" xfId="52476" xr:uid="{A8313E85-A7A1-42AC-9E9E-AC49FF925FFA}"/>
    <cellStyle name="Note 2 2 23 3 2" xfId="59257" xr:uid="{489E8A2D-346B-4A0F-A81D-9617CCBADFD9}"/>
    <cellStyle name="Note 2 2 23 4" xfId="48782" xr:uid="{ABD66FC3-06C6-426D-9304-ED503D8ECA14}"/>
    <cellStyle name="Note 2 2 23 4 2" xfId="55568" xr:uid="{7C42BFF6-422F-42DC-B287-258B031BDB60}"/>
    <cellStyle name="Note 2 2 23 5" xfId="53854" xr:uid="{20762EB3-2B61-4D6F-8936-5B7B1D35A1C4}"/>
    <cellStyle name="Note 2 2 23 6" xfId="47168" xr:uid="{DE1F0F01-1015-4655-A0B5-BD2529F39F2D}"/>
    <cellStyle name="Note 2 2 24" xfId="45086" xr:uid="{AC179A35-4C79-4D5F-AE41-A3434D9F0786}"/>
    <cellStyle name="Note 2 2 24 2" xfId="50680" xr:uid="{86EFF801-86C0-42F0-B2A1-066B830C0C7C}"/>
    <cellStyle name="Note 2 2 24 2 2" xfId="57462" xr:uid="{7B21E7F9-C944-4B4C-B2F1-513982621B35}"/>
    <cellStyle name="Note 2 2 24 3" xfId="52491" xr:uid="{3F203612-13CB-4169-AEB2-64BDDE156072}"/>
    <cellStyle name="Note 2 2 24 3 2" xfId="59272" xr:uid="{353DAD89-FEAD-4D53-8AE2-9F76AEB2D0A4}"/>
    <cellStyle name="Note 2 2 24 4" xfId="48797" xr:uid="{40EDAD36-5410-4327-8A9A-27E927C0D76F}"/>
    <cellStyle name="Note 2 2 24 4 2" xfId="55583" xr:uid="{3A12A8B6-CF26-429D-823C-84B9A34D0775}"/>
    <cellStyle name="Note 2 2 24 5" xfId="53869" xr:uid="{679D5583-AE28-4B24-924D-88F8DC026A12}"/>
    <cellStyle name="Note 2 2 24 6" xfId="47183" xr:uid="{BAB8DEF4-9514-4F63-8809-48A55D0B8ECF}"/>
    <cellStyle name="Note 2 2 25" xfId="45116" xr:uid="{A6201E7F-94C9-4653-8DF2-24EEDA2959D3}"/>
    <cellStyle name="Note 2 2 25 2" xfId="50762" xr:uid="{01991122-917E-4882-855C-A6EF9774A407}"/>
    <cellStyle name="Note 2 2 25 2 2" xfId="57544" xr:uid="{6BC5CEE2-F2D8-4E32-8B9E-AA107F347035}"/>
    <cellStyle name="Note 2 2 25 3" xfId="52571" xr:uid="{095D3EF0-A781-47D6-A991-B57BA083CC6D}"/>
    <cellStyle name="Note 2 2 25 3 2" xfId="59352" xr:uid="{C35D1D4E-02C0-46E8-A7DF-88DAC65E468F}"/>
    <cellStyle name="Note 2 2 25 4" xfId="48862" xr:uid="{237B834A-226C-4103-8748-1B5223BDF4D6}"/>
    <cellStyle name="Note 2 2 25 4 2" xfId="55643" xr:uid="{FA813D14-67AD-484D-A15C-AB16444B79EF}"/>
    <cellStyle name="Note 2 2 25 5" xfId="53949" xr:uid="{CFFA7127-1107-4337-9629-560B885E15CE}"/>
    <cellStyle name="Note 2 2 25 6" xfId="47266" xr:uid="{FF434557-1A1C-4D9C-AF39-D973FE232DD9}"/>
    <cellStyle name="Note 2 2 26" xfId="45150" xr:uid="{7A95639B-20CB-44CF-8ADF-D2354C9A4AF6}"/>
    <cellStyle name="Note 2 2 26 2" xfId="50778" xr:uid="{45F94CD2-DA4A-44E4-BB51-DE7B8F511056}"/>
    <cellStyle name="Note 2 2 26 2 2" xfId="57560" xr:uid="{941F5228-4021-4E37-9020-CA45FA5AF72D}"/>
    <cellStyle name="Note 2 2 26 3" xfId="52587" xr:uid="{255A790C-5339-4141-AF06-53CCBC179E95}"/>
    <cellStyle name="Note 2 2 26 3 2" xfId="59368" xr:uid="{254C3CA8-A729-4EF2-9AA8-4A6185150A08}"/>
    <cellStyle name="Note 2 2 26 4" xfId="53965" xr:uid="{77318C3E-5992-4F4F-84F8-ED46E3C8A3FD}"/>
    <cellStyle name="Note 2 2 26 5" xfId="47282" xr:uid="{98A86E8A-0B77-4753-A980-66B0A67AAB98}"/>
    <cellStyle name="Note 2 2 27" xfId="45232" xr:uid="{E073A254-DD26-4F4C-A06F-FC2DF5BBBACC}"/>
    <cellStyle name="Note 2 2 27 2" xfId="55716" xr:uid="{E68EFC89-CB56-4039-8C42-1BB7166DCA59}"/>
    <cellStyle name="Note 2 2 27 3" xfId="48933" xr:uid="{243D24EF-0163-46B1-9906-3E0540E963E5}"/>
    <cellStyle name="Note 2 2 28" xfId="45243" xr:uid="{C51A36A2-25CF-4C02-89E1-8A9C9A387985}"/>
    <cellStyle name="Note 2 2 28 2" xfId="58126" xr:uid="{9FF8DD8A-AFF5-4496-B2EE-018D0D9DB999}"/>
    <cellStyle name="Note 2 2 28 3" xfId="51344" xr:uid="{A60AB4E5-356B-4A43-97B5-057958EFEB6F}"/>
    <cellStyle name="Note 2 2 29" xfId="45238" xr:uid="{DC946551-4DBC-44F3-A442-480349709471}"/>
    <cellStyle name="Note 2 2 29 2" xfId="52607" xr:uid="{BA740824-A87E-4287-A367-F2931813C3E1}"/>
    <cellStyle name="Note 2 2 3" xfId="438" xr:uid="{8F5A1DE8-06B1-467E-AB57-4865F985EB43}"/>
    <cellStyle name="Note 2 2 3 10" xfId="9302" xr:uid="{6EA65B59-4400-4583-A890-37C3E1D1BD79}"/>
    <cellStyle name="Note 2 2 3 10 2" xfId="18291" xr:uid="{0EC63F59-3753-4A8C-825C-72A48DC64308}"/>
    <cellStyle name="Note 2 2 3 10 2 2" xfId="37259" xr:uid="{351D3D52-1E79-4813-A187-0FA4462E1A75}"/>
    <cellStyle name="Note 2 2 3 10 3" xfId="30965" xr:uid="{A4F9C061-8AFD-4DC6-B982-535093BA7E05}"/>
    <cellStyle name="Note 2 2 3 11" xfId="12482" xr:uid="{7BC11BD3-3035-43CA-AD50-216E37429C6F}"/>
    <cellStyle name="Note 2 2 3 11 2" xfId="21471" xr:uid="{9107CB81-2E87-46DF-ABA9-5489568CC155}"/>
    <cellStyle name="Note 2 2 3 11 2 2" xfId="24037" xr:uid="{D5CAF0AE-ADE4-4CD8-B3E6-593D3A8903F4}"/>
    <cellStyle name="Note 2 2 3 11 3" xfId="33703" xr:uid="{33EA8C7C-82B6-4CF9-B750-3245C3B82C20}"/>
    <cellStyle name="Note 2 2 3 12" xfId="2444" xr:uid="{8048CDD0-44A9-4038-84C4-7FBFFAD0A883}"/>
    <cellStyle name="Note 2 2 3 12 2" xfId="38417" xr:uid="{7D4A0C91-6691-4044-97F4-8A4BBF842C28}"/>
    <cellStyle name="Note 2 2 3 13" xfId="13353" xr:uid="{23C3EF31-7BC3-4A36-A905-C05CB8B3F239}"/>
    <cellStyle name="Note 2 2 3 13 2" xfId="24754" xr:uid="{2F312A5E-09B5-4962-B27C-11C0C71F99F8}"/>
    <cellStyle name="Note 2 2 3 14" xfId="36008" xr:uid="{28E332F9-E8C7-4F12-BAA1-29223718AF6F}"/>
    <cellStyle name="Note 2 2 3 15" xfId="44334" xr:uid="{9F3EA596-C671-4864-8E31-642338B0E1F4}"/>
    <cellStyle name="Note 2 2 3 16" xfId="45560" xr:uid="{B38C1490-CF3B-4D60-A60A-EB9F74799217}"/>
    <cellStyle name="Note 2 2 3 2" xfId="787" xr:uid="{BEF1F34F-A3AD-4144-9D24-2BC33D4C4572}"/>
    <cellStyle name="Note 2 2 3 2 2" xfId="5156" xr:uid="{24066302-9146-47B8-808B-C9727B286436}"/>
    <cellStyle name="Note 2 2 3 2 2 2" xfId="7742" xr:uid="{1392766E-5F23-44C1-B4E8-9D10AAD9BE9A}"/>
    <cellStyle name="Note 2 2 3 2 2 2 2" xfId="12396" xr:uid="{CCA97ADC-033B-40BF-AEC7-BBBF97BC1285}"/>
    <cellStyle name="Note 2 2 3 2 2 2 2 2" xfId="21385" xr:uid="{1494B004-3BC2-4C80-A7D7-49E02E8E3883}"/>
    <cellStyle name="Note 2 2 3 2 2 2 2 2 2" xfId="33871" xr:uid="{83DD6580-D8BA-4254-9A1C-9A6C876A7446}"/>
    <cellStyle name="Note 2 2 3 2 2 2 2 3" xfId="26144" xr:uid="{C9AA098F-CD6F-407E-8C43-447287B5341E}"/>
    <cellStyle name="Note 2 2 3 2 2 2 3" xfId="16731" xr:uid="{6CB94910-C7B6-42BD-84A5-C0DB514183B1}"/>
    <cellStyle name="Note 2 2 3 2 2 2 3 2" xfId="34038" xr:uid="{2221AEC0-902C-4A81-816C-FA17F0D51320}"/>
    <cellStyle name="Note 2 2 3 2 2 2 4" xfId="28301" xr:uid="{49D66455-1F46-4F80-B4D3-C61B972B4A63}"/>
    <cellStyle name="Note 2 2 3 2 2 2 5" xfId="56348" xr:uid="{61CCAAA0-59C3-4846-8955-DAD728902879}"/>
    <cellStyle name="Note 2 2 3 2 2 3" xfId="10379" xr:uid="{3ED3EC72-0045-4D39-A812-DB8F5317D7D7}"/>
    <cellStyle name="Note 2 2 3 2 2 3 2" xfId="19368" xr:uid="{1199930A-EAF5-4689-B6D1-CB0FD95BAF1B}"/>
    <cellStyle name="Note 2 2 3 2 2 3 2 2" xfId="24322" xr:uid="{D76961A3-1869-4151-A75C-A543A1B5C3E4}"/>
    <cellStyle name="Note 2 2 3 2 2 3 3" xfId="35458" xr:uid="{62DFED69-F02C-413C-80B1-BF4FAF4BA7A7}"/>
    <cellStyle name="Note 2 2 3 2 2 4" xfId="14145" xr:uid="{77172346-247D-4081-A3F0-714899FA3AAE}"/>
    <cellStyle name="Note 2 2 3 2 2 4 2" xfId="26903" xr:uid="{DB1BFAB4-C435-4534-B79B-7623ECC12D6E}"/>
    <cellStyle name="Note 2 2 3 2 2 5" xfId="36734" xr:uid="{29CF98D5-74C2-4659-B37B-F00119526B04}"/>
    <cellStyle name="Note 2 2 3 2 2 6" xfId="49566" xr:uid="{1A1CEDA1-C7C5-4BAD-9A63-B4ABF1BC894A}"/>
    <cellStyle name="Note 2 2 3 2 3" xfId="3224" xr:uid="{C2EC5CD3-594D-4EDC-A0CE-3DDA9C3A9EA7}"/>
    <cellStyle name="Note 2 2 3 2 3 2" xfId="25129" xr:uid="{77F21D18-4F36-48A6-B8BE-6A4DBA451535}"/>
    <cellStyle name="Note 2 2 3 2 3 2 2" xfId="58608" xr:uid="{D1509CBC-0232-42E1-AC3F-3D445216D16B}"/>
    <cellStyle name="Note 2 2 3 2 3 3" xfId="51827" xr:uid="{2AF16A31-4843-4FDF-BD4B-A8085B068195}"/>
    <cellStyle name="Note 2 2 3 2 4" xfId="35513" xr:uid="{A5E87F1F-80FA-44EF-ABB1-C9A1C62821B1}"/>
    <cellStyle name="Note 2 2 3 2 4 2" xfId="54493" xr:uid="{D3838C87-A4E4-4077-832A-018670BDC9E0}"/>
    <cellStyle name="Note 2 2 3 2 4 3" xfId="47683" xr:uid="{35D8D916-09FD-4617-A53B-56E4AFAF9331}"/>
    <cellStyle name="Note 2 2 3 2 5" xfId="52933" xr:uid="{87ADC026-1AEE-45DF-A8B5-AB8A0C27EAA2}"/>
    <cellStyle name="Note 2 2 3 2 6" xfId="46075" xr:uid="{EA8A5B06-13CE-49BF-8F70-8BB23884623B}"/>
    <cellStyle name="Note 2 2 3 3" xfId="1132" xr:uid="{2A57E0B6-04A8-4676-AE00-F4A4BF659045}"/>
    <cellStyle name="Note 2 2 3 3 2" xfId="5477" xr:uid="{E6D98A0B-B1D4-4993-B95B-B5D010F532D8}"/>
    <cellStyle name="Note 2 2 3 3 2 2" xfId="8063" xr:uid="{B41EED46-6385-444D-A22D-4282175B90F2}"/>
    <cellStyle name="Note 2 2 3 3 2 2 2" xfId="12497" xr:uid="{17D34625-59DA-4C79-B445-5E587FC11579}"/>
    <cellStyle name="Note 2 2 3 3 2 2 2 2" xfId="21486" xr:uid="{EA89BD1C-A9A8-4BE7-9C8D-BF261DDF088D}"/>
    <cellStyle name="Note 2 2 3 3 2 2 2 2 2" xfId="41939" xr:uid="{7A5CCC9F-4095-404A-8213-4259CE95ACFD}"/>
    <cellStyle name="Note 2 2 3 3 2 2 2 3" xfId="42137" xr:uid="{D20BF15F-E92F-456A-B688-45F3823D221F}"/>
    <cellStyle name="Note 2 2 3 3 2 2 3" xfId="17052" xr:uid="{C97453E6-E543-4C44-96F2-7D3E825C157E}"/>
    <cellStyle name="Note 2 2 3 3 2 2 3 2" xfId="43641" xr:uid="{62C5D815-0AED-4B73-894D-C206D2362D9B}"/>
    <cellStyle name="Note 2 2 3 3 2 2 4" xfId="25515" xr:uid="{468EDB4C-3E85-47CA-887A-660E8397A736}"/>
    <cellStyle name="Note 2 2 3 3 2 2 5" xfId="56756" xr:uid="{17ECE9DE-7D6D-44D8-B9CD-1D625F9C28C9}"/>
    <cellStyle name="Note 2 2 3 3 2 3" xfId="10700" xr:uid="{2DC06945-C0EB-49DB-96AD-D615E0BE6D17}"/>
    <cellStyle name="Note 2 2 3 3 2 3 2" xfId="19689" xr:uid="{4715EC06-0C40-4E70-BD2E-CF7C5FD24D3D}"/>
    <cellStyle name="Note 2 2 3 3 2 3 2 2" xfId="29851" xr:uid="{96E4C934-D1AB-47B5-89FB-4F3D5CBF2AF6}"/>
    <cellStyle name="Note 2 2 3 3 2 3 3" xfId="39981" xr:uid="{8884E74F-DB3D-4643-AC4D-86A4D2749133}"/>
    <cellStyle name="Note 2 2 3 3 2 4" xfId="14466" xr:uid="{82A2CAF6-E248-4AFB-96DD-374AD6B8B94F}"/>
    <cellStyle name="Note 2 2 3 3 2 4 2" xfId="41001" xr:uid="{5A9C6F08-33F4-421B-8D38-B0A9F5205B41}"/>
    <cellStyle name="Note 2 2 3 3 2 5" xfId="29476" xr:uid="{B884CA63-1E5E-4EE5-BED3-C63281091AA3}"/>
    <cellStyle name="Note 2 2 3 3 2 6" xfId="49974" xr:uid="{193B49FD-7FF3-4610-90AE-2A5C45BB9D30}"/>
    <cellStyle name="Note 2 2 3 3 3" xfId="3569" xr:uid="{5A13C663-89AE-4B54-8FF2-C24BEA51D8E2}"/>
    <cellStyle name="Note 2 2 3 3 3 2" xfId="24690" xr:uid="{5E619E4F-CD0D-4AAA-8455-E4A202574DE4}"/>
    <cellStyle name="Note 2 2 3 3 3 2 2" xfId="58784" xr:uid="{430EF1BE-20BE-48F7-BA55-55A61A45F378}"/>
    <cellStyle name="Note 2 2 3 3 3 3" xfId="52003" xr:uid="{DBF9F37B-59BD-4A7B-B41B-99187D386806}"/>
    <cellStyle name="Note 2 2 3 3 4" xfId="33670" xr:uid="{6AD262AE-30B7-44B0-8110-968F039D3C1E}"/>
    <cellStyle name="Note 2 2 3 3 4 2" xfId="54883" xr:uid="{74D50A97-688F-4F54-A96A-755AFFAA9D30}"/>
    <cellStyle name="Note 2 2 3 3 4 3" xfId="48091" xr:uid="{4E320A2C-ED02-402D-A937-F674D3FB1B91}"/>
    <cellStyle name="Note 2 2 3 3 5" xfId="53183" xr:uid="{B86E3AD4-8EE2-4F63-85BA-1887D9338D07}"/>
    <cellStyle name="Note 2 2 3 3 6" xfId="46477" xr:uid="{54A1241D-E638-402E-A751-CC46F480F6FF}"/>
    <cellStyle name="Note 2 2 3 4" xfId="1476" xr:uid="{6BDA3D7E-5D4F-4615-8597-2336B4765430}"/>
    <cellStyle name="Note 2 2 3 4 2" xfId="5821" xr:uid="{5021C956-02B6-4A76-8DFA-AC2E1F1CE78D}"/>
    <cellStyle name="Note 2 2 3 4 2 2" xfId="8407" xr:uid="{42A5E850-6138-4A04-88B7-DA7AF86BE7C3}"/>
    <cellStyle name="Note 2 2 3 4 2 2 2" xfId="12601" xr:uid="{A0A46C0D-1C57-427A-9C35-0531685F6DEC}"/>
    <cellStyle name="Note 2 2 3 4 2 2 2 2" xfId="21590" xr:uid="{9553AB05-BBB8-48A8-8471-C19E5C92E728}"/>
    <cellStyle name="Note 2 2 3 4 2 2 2 2 2" xfId="27826" xr:uid="{B3F56105-1C9D-4FD0-A4CA-BA28EC379660}"/>
    <cellStyle name="Note 2 2 3 4 2 2 2 3" xfId="40392" xr:uid="{38159487-025B-4277-BC85-68FCC911082D}"/>
    <cellStyle name="Note 2 2 3 4 2 2 3" xfId="17396" xr:uid="{97187C38-932F-4EAB-9577-A2A246602FC7}"/>
    <cellStyle name="Note 2 2 3 4 2 2 3 2" xfId="24607" xr:uid="{4F645C61-3B28-49A7-8906-8BFC1C0E86FB}"/>
    <cellStyle name="Note 2 2 3 4 2 2 4" xfId="43634" xr:uid="{2048329F-0FF4-449E-9128-82F230FCD4F5}"/>
    <cellStyle name="Note 2 2 3 4 2 3" xfId="11044" xr:uid="{7743CB85-92F2-4A24-9920-1AD885121835}"/>
    <cellStyle name="Note 2 2 3 4 2 3 2" xfId="20033" xr:uid="{9575D2E3-3D72-4F24-B2DD-C4E28DAA3C3E}"/>
    <cellStyle name="Note 2 2 3 4 2 3 2 2" xfId="35219" xr:uid="{094355C9-244C-4FA0-8122-3A5BF01D1C86}"/>
    <cellStyle name="Note 2 2 3 4 2 3 3" xfId="26534" xr:uid="{84212191-7B9E-4B6E-9715-4E5107ACC9AD}"/>
    <cellStyle name="Note 2 2 3 4 2 4" xfId="14810" xr:uid="{BB414084-0DCA-45AF-8C10-D53C8FCF9BA2}"/>
    <cellStyle name="Note 2 2 3 4 2 4 2" xfId="29872" xr:uid="{22A5876E-C321-41E6-B408-7B76EEAA3320}"/>
    <cellStyle name="Note 2 2 3 4 2 5" xfId="31519" xr:uid="{C7690C93-0F77-4D03-9BEC-49DBDD510629}"/>
    <cellStyle name="Note 2 2 3 4 2 6" xfId="55876" xr:uid="{AA39FEF2-8A07-48C4-BCA2-E610AF870FD8}"/>
    <cellStyle name="Note 2 2 3 4 3" xfId="3913" xr:uid="{1CC877AE-239C-4667-98FB-F054699C0436}"/>
    <cellStyle name="Note 2 2 3 4 3 2" xfId="26157" xr:uid="{F44EE800-A9FD-4586-90A1-88789903A10B}"/>
    <cellStyle name="Note 2 2 3 4 4" xfId="36357" xr:uid="{A0C1E00A-B070-4AE2-9020-0EA7AB000751}"/>
    <cellStyle name="Note 2 2 3 4 5" xfId="49094" xr:uid="{C84E8D06-0594-4933-A0B2-F3006BCC6511}"/>
    <cellStyle name="Note 2 2 3 5" xfId="181" xr:uid="{50DFA20D-BDDE-4D40-B414-C00789E22B8D}"/>
    <cellStyle name="Note 2 2 3 5 2" xfId="2959" xr:uid="{960CC786-C73D-4A18-BCA1-B9961530F272}"/>
    <cellStyle name="Note 2 2 3 5 2 2" xfId="7109" xr:uid="{469EE262-D058-4449-A5CE-78399C0571E7}"/>
    <cellStyle name="Note 2 2 3 5 2 2 2" xfId="12234" xr:uid="{378484F8-03C2-4335-B7DF-62BEEE1DC0D3}"/>
    <cellStyle name="Note 2 2 3 5 2 2 2 2" xfId="21223" xr:uid="{D498C2F3-20A9-4DCD-AA41-8F06AAAD2B93}"/>
    <cellStyle name="Note 2 2 3 5 2 2 2 2 2" xfId="40870" xr:uid="{3AC55D24-3CC2-4C02-B307-721BD04889B1}"/>
    <cellStyle name="Note 2 2 3 5 2 2 2 3" xfId="41570" xr:uid="{47827CC4-6C78-4FD3-8D9D-7A94AAA9CA17}"/>
    <cellStyle name="Note 2 2 3 5 2 2 3" xfId="16098" xr:uid="{860B78A4-4866-41AA-802A-5DBE1068B9DD}"/>
    <cellStyle name="Note 2 2 3 5 2 2 3 2" xfId="25304" xr:uid="{42E09208-26DD-4A34-A11D-9898CD4C3E41}"/>
    <cellStyle name="Note 2 2 3 5 2 2 4" xfId="28038" xr:uid="{DBC2DD94-BF62-4977-95BB-2D29D6BB86D2}"/>
    <cellStyle name="Note 2 2 3 5 2 3" xfId="9672" xr:uid="{9E6E250B-0FE4-426A-87B0-05B34387872E}"/>
    <cellStyle name="Note 2 2 3 5 2 3 2" xfId="18661" xr:uid="{A79B7626-D7A1-4894-89BA-A61180FB73DF}"/>
    <cellStyle name="Note 2 2 3 5 2 3 2 2" xfId="22641" xr:uid="{DDE76601-4379-4668-9318-FB763CFA64FF}"/>
    <cellStyle name="Note 2 2 3 5 2 3 3" xfId="26567" xr:uid="{350D0DDD-801A-463D-9EEB-0EBFC45060D7}"/>
    <cellStyle name="Note 2 2 3 5 2 4" xfId="13512" xr:uid="{20FD2173-BDE8-4D96-8F6A-618D71BBD404}"/>
    <cellStyle name="Note 2 2 3 5 2 4 2" xfId="22300" xr:uid="{C87B186E-A4C8-4B5C-87F3-58EC91A7C567}"/>
    <cellStyle name="Note 2 2 3 5 2 5" xfId="36243" xr:uid="{86D87F98-491C-4497-B3D9-7D77E5B49A15}"/>
    <cellStyle name="Note 2 2 3 5 2 6" xfId="58669" xr:uid="{75473135-3775-4E38-A3F0-CA6002DB3690}"/>
    <cellStyle name="Note 2 2 3 5 3" xfId="2649" xr:uid="{A38051F8-7FFC-48E2-A7F2-1454E8B7C338}"/>
    <cellStyle name="Note 2 2 3 5 3 2" xfId="41774" xr:uid="{C86B98FE-AE0A-4E0E-AD03-71CBFC9E192B}"/>
    <cellStyle name="Note 2 2 3 5 4" xfId="32952" xr:uid="{701F0609-E9FF-4BB0-8F70-72118BDF826B}"/>
    <cellStyle name="Note 2 2 3 5 5" xfId="51888" xr:uid="{A4279FD5-EE00-4536-86E8-4853D237E81D}"/>
    <cellStyle name="Note 2 2 3 6" xfId="2095" xr:uid="{30FA2663-4A21-49F0-BCEA-1CAC4A4D3440}"/>
    <cellStyle name="Note 2 2 3 6 2" xfId="6396" xr:uid="{ED6C4824-E3C3-4635-8E56-6A651C1F51CA}"/>
    <cellStyle name="Note 2 2 3 6 2 2" xfId="8982" xr:uid="{621617C8-EB74-4F45-999F-0EB792737D85}"/>
    <cellStyle name="Note 2 2 3 6 2 2 2" xfId="12777" xr:uid="{356650FB-BFD7-4ECA-9504-02D2C9D4C956}"/>
    <cellStyle name="Note 2 2 3 6 2 2 2 2" xfId="21766" xr:uid="{082B4C7E-F07B-411B-A18A-273FED08FB2E}"/>
    <cellStyle name="Note 2 2 3 6 2 2 2 2 2" xfId="23687" xr:uid="{08EF4D66-9BC5-41FF-894D-0E7F698368FC}"/>
    <cellStyle name="Note 2 2 3 6 2 2 2 3" xfId="31534" xr:uid="{5B3779C5-EA55-4627-A690-83119301D951}"/>
    <cellStyle name="Note 2 2 3 6 2 2 3" xfId="17971" xr:uid="{8D41E4F5-0026-4638-A576-F30CC3F4D278}"/>
    <cellStyle name="Note 2 2 3 6 2 2 3 2" xfId="36844" xr:uid="{3F50C09A-88C6-4C16-98EF-B35EDFC73B91}"/>
    <cellStyle name="Note 2 2 3 6 2 2 4" xfId="28515" xr:uid="{FD29651A-A2F3-4F56-BC23-C0D61A04B1BA}"/>
    <cellStyle name="Note 2 2 3 6 2 3" xfId="11619" xr:uid="{F1A67412-1051-4D1B-A53E-38A93DF1C728}"/>
    <cellStyle name="Note 2 2 3 6 2 3 2" xfId="20608" xr:uid="{73A48B46-F041-41BF-860B-48A032637EBF}"/>
    <cellStyle name="Note 2 2 3 6 2 3 2 2" xfId="31359" xr:uid="{5BAFAD94-1B32-4659-B877-85D4BD09029B}"/>
    <cellStyle name="Note 2 2 3 6 2 3 3" xfId="27188" xr:uid="{DC7112FB-AF68-4304-989C-8A0D683EE46F}"/>
    <cellStyle name="Note 2 2 3 6 2 4" xfId="15385" xr:uid="{13FBF00F-2B24-4484-8118-8B9E672A63AB}"/>
    <cellStyle name="Note 2 2 3 6 2 4 2" xfId="33243" xr:uid="{D73144AA-4EF5-46F0-A302-07058760C4EF}"/>
    <cellStyle name="Note 2 2 3 6 2 5" xfId="38463" xr:uid="{F9959CCB-753C-4B70-9517-DDAD014A4356}"/>
    <cellStyle name="Note 2 2 3 6 2 6" xfId="54045" xr:uid="{BF0359DC-D143-42EF-A78F-9A4BD6E711F1}"/>
    <cellStyle name="Note 2 2 3 6 3" xfId="4532" xr:uid="{EFC5941F-15EA-4B3F-B5F9-0DFE6EDEFFFD}"/>
    <cellStyle name="Note 2 2 3 6 3 2" xfId="29184" xr:uid="{DB714108-6F5E-40C4-80AD-3397DF5F1B38}"/>
    <cellStyle name="Note 2 2 3 6 4" xfId="27594" xr:uid="{355006EC-999B-44DC-AD91-EDD14D5402A4}"/>
    <cellStyle name="Note 2 2 3 6 5" xfId="47377" xr:uid="{E80B23AB-FF81-4819-959E-3B748E43434F}"/>
    <cellStyle name="Note 2 2 3 7" xfId="2905" xr:uid="{5D3E8573-F21C-4AA0-8829-680A417AEE23}"/>
    <cellStyle name="Note 2 2 3 7 2" xfId="7055" xr:uid="{F89E8E51-E0BF-435C-8B7B-B074AF2AAE18}"/>
    <cellStyle name="Note 2 2 3 7 2 2" xfId="12181" xr:uid="{55150007-BE6A-473D-98E5-9BA85DA01E51}"/>
    <cellStyle name="Note 2 2 3 7 2 2 2" xfId="21170" xr:uid="{09B95CD7-8A63-4661-9580-E35C6FC8B1B5}"/>
    <cellStyle name="Note 2 2 3 7 2 2 2 2" xfId="28805" xr:uid="{6AB16A53-9695-40F3-988B-C51925022159}"/>
    <cellStyle name="Note 2 2 3 7 2 2 3" xfId="29709" xr:uid="{C8796FFD-3D4A-4D57-A224-23EC9F507889}"/>
    <cellStyle name="Note 2 2 3 7 2 3" xfId="16044" xr:uid="{6B2159C7-8602-430A-8FDD-390F01153357}"/>
    <cellStyle name="Note 2 2 3 7 2 3 2" xfId="43196" xr:uid="{5C5557F0-C39F-45AC-A3AF-94CA598494A4}"/>
    <cellStyle name="Note 2 2 3 7 2 4" xfId="39005" xr:uid="{0E9FCFD5-0621-4D8D-8DE0-BE641A7C7B15}"/>
    <cellStyle name="Note 2 2 3 7 3" xfId="9618" xr:uid="{4B779FB2-16D0-4A6A-8F56-39C0B5EE631F}"/>
    <cellStyle name="Note 2 2 3 7 3 2" xfId="18607" xr:uid="{BDB498B0-BB82-4178-AED9-1ED1C0FA83F2}"/>
    <cellStyle name="Note 2 2 3 7 3 2 2" xfId="32398" xr:uid="{ABF4714B-F6B3-449B-B4FC-1D70C3AF888B}"/>
    <cellStyle name="Note 2 2 3 7 3 3" xfId="22780" xr:uid="{4B12BA84-8C7B-4B91-85EB-3D45611A75FF}"/>
    <cellStyle name="Note 2 2 3 7 4" xfId="40311" xr:uid="{E0EC034F-EEB6-4B51-B8EA-41E269F7129C}"/>
    <cellStyle name="Note 2 2 3 7 5" xfId="52670" xr:uid="{2C3A6143-2220-45EA-956D-FD720D030FA0}"/>
    <cellStyle name="Note 2 2 3 8" xfId="4832" xr:uid="{B820AB61-045B-48EC-BE5C-39668BE34E7E}"/>
    <cellStyle name="Note 2 2 3 8 2" xfId="7418" xr:uid="{BC92853E-1E43-42D6-9304-2D528286A8E6}"/>
    <cellStyle name="Note 2 2 3 8 2 2" xfId="12298" xr:uid="{A9E70F37-6564-474D-97CC-3DE221F49E21}"/>
    <cellStyle name="Note 2 2 3 8 2 2 2" xfId="21287" xr:uid="{D291B779-2E3C-4902-B040-FA79E3FFF286}"/>
    <cellStyle name="Note 2 2 3 8 2 2 2 2" xfId="24143" xr:uid="{38D52ED4-CBC9-4581-BE0B-A1D5FAFD6AA6}"/>
    <cellStyle name="Note 2 2 3 8 2 2 3" xfId="25164" xr:uid="{FF94E2AA-1BB8-456F-8167-C33150BF677D}"/>
    <cellStyle name="Note 2 2 3 8 2 3" xfId="16407" xr:uid="{CADF0075-8FDD-4658-9EC1-D2D3256CA341}"/>
    <cellStyle name="Note 2 2 3 8 2 3 2" xfId="40860" xr:uid="{216AA632-3CEA-42DB-8858-4DDA64AB083A}"/>
    <cellStyle name="Note 2 2 3 8 2 4" xfId="30352" xr:uid="{CB6B1F57-D3F1-4953-9776-8B0802B76E05}"/>
    <cellStyle name="Note 2 2 3 8 3" xfId="10055" xr:uid="{607F5B87-DF3E-461D-AE78-E2E576806BAE}"/>
    <cellStyle name="Note 2 2 3 8 3 2" xfId="19044" xr:uid="{46095352-E6D8-4E47-B073-16A02C8A8398}"/>
    <cellStyle name="Note 2 2 3 8 3 2 2" xfId="38519" xr:uid="{9B91F679-B68D-4154-A724-1E721383B8B2}"/>
    <cellStyle name="Note 2 2 3 8 3 3" xfId="35465" xr:uid="{1CBB7A39-1B68-43D1-9635-FDCC1B5D6907}"/>
    <cellStyle name="Note 2 2 3 8 4" xfId="13821" xr:uid="{07FE806B-9E39-4AF5-AE30-9A450F036E03}"/>
    <cellStyle name="Note 2 2 3 8 4 2" xfId="32847" xr:uid="{9B3AD4FD-0F83-4ED1-A36B-8FABD0536847}"/>
    <cellStyle name="Note 2 2 3 8 5" xfId="39547" xr:uid="{F0A6D7CC-6802-4157-9985-83756B3F128B}"/>
    <cellStyle name="Note 2 2 3 9" xfId="6740" xr:uid="{6CC1450E-C4CD-4655-92A2-9F04C46964FB}"/>
    <cellStyle name="Note 2 2 3 9 2" xfId="11939" xr:uid="{BC2F618E-1411-49BD-9C54-9129AB012367}"/>
    <cellStyle name="Note 2 2 3 9 2 2" xfId="20928" xr:uid="{3A8B3FBA-8F07-4315-B18E-39EA461ECC3F}"/>
    <cellStyle name="Note 2 2 3 9 2 2 2" xfId="22982" xr:uid="{AAF3DA9E-AC5F-4940-A737-06ED71034795}"/>
    <cellStyle name="Note 2 2 3 9 2 3" xfId="41693" xr:uid="{9D1A8E61-06B7-4E65-9C5A-7EDD691B8DD2}"/>
    <cellStyle name="Note 2 2 3 9 3" xfId="15729" xr:uid="{CBD866BA-AD71-46DD-BAEC-71684D3E0E6A}"/>
    <cellStyle name="Note 2 2 3 9 3 2" xfId="33576" xr:uid="{BEE90469-E416-4AA4-B2E3-F12496D48685}"/>
    <cellStyle name="Note 2 2 3 9 4" xfId="35683" xr:uid="{B7D8A148-3AA1-497D-BDB7-83FE8C445B0C}"/>
    <cellStyle name="Note 2 2 30" xfId="45360" xr:uid="{7EB8389E-43E7-4A73-A730-EE14EBD878C1}"/>
    <cellStyle name="Note 2 2 31" xfId="45384" xr:uid="{8FD38EC6-C954-4014-90CD-0389024B7993}"/>
    <cellStyle name="Note 2 2 32" xfId="45405" xr:uid="{5ECE1EF6-75FF-40AD-9703-4928E6F6EE7B}"/>
    <cellStyle name="Note 2 2 33" xfId="45359" xr:uid="{598E4BF9-2279-4029-AA58-29A5291AC30B}"/>
    <cellStyle name="Note 2 2 34" xfId="44182" xr:uid="{D7448E1C-B7E8-45E4-B3D5-AD812F6A3BE5}"/>
    <cellStyle name="Note 2 2 35" xfId="45466" xr:uid="{D8FEA53C-9242-4F24-AEE9-AE50C7F0D7A0}"/>
    <cellStyle name="Note 2 2 4" xfId="535" xr:uid="{AFA9A3A8-AD4E-4CEF-B33C-DC34D3519D84}"/>
    <cellStyle name="Note 2 2 4 10" xfId="44303" xr:uid="{6A35FE40-E858-4881-A362-0C5160A7A3B8}"/>
    <cellStyle name="Note 2 2 4 11" xfId="45619" xr:uid="{B94E15CF-E6AB-4A1D-852B-736223AC9B81}"/>
    <cellStyle name="Note 2 2 4 2" xfId="884" xr:uid="{709CBDEC-AA42-49E3-996B-534AEBB416FD}"/>
    <cellStyle name="Note 2 2 4 2 2" xfId="5253" xr:uid="{64D74936-9E5C-47C4-891B-B5B48069DC55}"/>
    <cellStyle name="Note 2 2 4 2 2 2" xfId="7839" xr:uid="{221B9388-375F-4CBB-AA59-2B304368504B}"/>
    <cellStyle name="Note 2 2 4 2 2 2 2" xfId="12431" xr:uid="{FE0395F9-4D0F-4CD9-AFC7-6EDB2D97C21F}"/>
    <cellStyle name="Note 2 2 4 2 2 2 2 2" xfId="21420" xr:uid="{9D161980-642C-413F-8CB8-927AECB25287}"/>
    <cellStyle name="Note 2 2 4 2 2 2 2 2 2" xfId="29422" xr:uid="{CACFD446-2341-4C3D-88A7-8FAC87BF3EB0}"/>
    <cellStyle name="Note 2 2 4 2 2 2 2 3" xfId="24396" xr:uid="{92830400-1AC1-4270-B944-F58B89949829}"/>
    <cellStyle name="Note 2 2 4 2 2 2 3" xfId="16828" xr:uid="{F01E43A4-47A8-4088-A5E6-3C83BCF44F1A}"/>
    <cellStyle name="Note 2 2 4 2 2 2 3 2" xfId="39253" xr:uid="{3DF73BE8-2FA5-43F6-8299-90B7362D4B36}"/>
    <cellStyle name="Note 2 2 4 2 2 2 4" xfId="23492" xr:uid="{76DA27DF-249C-41FC-880F-40D86685E542}"/>
    <cellStyle name="Note 2 2 4 2 2 2 5" xfId="56407" xr:uid="{0EA9E519-C3E9-402A-A9BF-3046D70C3278}"/>
    <cellStyle name="Note 2 2 4 2 2 3" xfId="10476" xr:uid="{1EF72676-61F2-4BA2-BA7C-E8EFC550E0FC}"/>
    <cellStyle name="Note 2 2 4 2 2 3 2" xfId="19465" xr:uid="{86270F0B-E460-4713-8149-83307E1FEE45}"/>
    <cellStyle name="Note 2 2 4 2 2 3 2 2" xfId="32947" xr:uid="{B69C4A98-CB98-41DE-8875-5691080CA3ED}"/>
    <cellStyle name="Note 2 2 4 2 2 3 3" xfId="32278" xr:uid="{267F5B55-BA54-4FB7-9036-8DC1F49B5A1C}"/>
    <cellStyle name="Note 2 2 4 2 2 4" xfId="14242" xr:uid="{8D29B886-F97E-4D10-88FD-C5DD9ABDE8FF}"/>
    <cellStyle name="Note 2 2 4 2 2 4 2" xfId="25108" xr:uid="{327AB59E-ADB6-432D-87BA-152AFE93C0F2}"/>
    <cellStyle name="Note 2 2 4 2 2 5" xfId="27366" xr:uid="{18699705-E4B0-4612-9125-77373C4594E1}"/>
    <cellStyle name="Note 2 2 4 2 2 6" xfId="49625" xr:uid="{8182038B-92C7-43E3-BCDF-CFF1F2A3E1C4}"/>
    <cellStyle name="Note 2 2 4 2 3" xfId="3321" xr:uid="{3A7665D2-726C-47D4-831A-90B015A28F77}"/>
    <cellStyle name="Note 2 2 4 2 3 2" xfId="38546" xr:uid="{0247F499-E433-479D-98D8-7C66B5FAC6CB}"/>
    <cellStyle name="Note 2 2 4 2 3 2 2" xfId="58036" xr:uid="{AA755978-50F4-4B6F-8AE5-9411E1A24597}"/>
    <cellStyle name="Note 2 2 4 2 3 3" xfId="51254" xr:uid="{C5CA3BAA-F820-4820-8A71-0675543674F9}"/>
    <cellStyle name="Note 2 2 4 2 4" xfId="24725" xr:uid="{9D0138CD-7EE4-4AB7-A3B1-1ABB2415621E}"/>
    <cellStyle name="Note 2 2 4 2 4 2" xfId="54549" xr:uid="{C5F62E68-4A2F-44BA-A01C-9B2F57BD11B6}"/>
    <cellStyle name="Note 2 2 4 2 4 3" xfId="47742" xr:uid="{BF2C0C40-54A1-4EC8-A054-CA6EF2B19968}"/>
    <cellStyle name="Note 2 2 4 2 5" xfId="52966" xr:uid="{3B197160-0364-4DCE-85ED-39B91D9AC2E0}"/>
    <cellStyle name="Note 2 2 4 2 6" xfId="46131" xr:uid="{B01A3580-3C87-4663-858B-1888E364C60B}"/>
    <cellStyle name="Note 2 2 4 3" xfId="1229" xr:uid="{DEF7E989-0A77-433A-AD81-3B53DAB7ED3E}"/>
    <cellStyle name="Note 2 2 4 3 2" xfId="5574" xr:uid="{EB9CCC72-183D-4FC0-9D77-73847A522D22}"/>
    <cellStyle name="Note 2 2 4 3 2 2" xfId="8160" xr:uid="{FC5744DF-61D6-4AF6-8FD7-0DEFD20FD996}"/>
    <cellStyle name="Note 2 2 4 3 2 2 2" xfId="12528" xr:uid="{04E2BA98-0129-4441-B5A5-4E4D715785AA}"/>
    <cellStyle name="Note 2 2 4 3 2 2 2 2" xfId="21517" xr:uid="{322D2656-27BE-4D57-B056-E742EC1EDF43}"/>
    <cellStyle name="Note 2 2 4 3 2 2 2 2 2" xfId="27286" xr:uid="{5730BB13-F65E-4447-9B76-8F94E24AA3EA}"/>
    <cellStyle name="Note 2 2 4 3 2 2 2 3" xfId="27478" xr:uid="{641941BE-DD96-4F10-83C5-ECACE315187E}"/>
    <cellStyle name="Note 2 2 4 3 2 2 3" xfId="17149" xr:uid="{34A9B8C3-392F-40DA-972C-F2D0BDA7D2B0}"/>
    <cellStyle name="Note 2 2 4 3 2 2 3 2" xfId="28281" xr:uid="{13737F40-7138-4280-AFE1-0F3E3053D722}"/>
    <cellStyle name="Note 2 2 4 3 2 2 4" xfId="43334" xr:uid="{F553D3CA-5E26-40CC-8DEB-D74FBEC2B670}"/>
    <cellStyle name="Note 2 2 4 3 2 2 5" xfId="56812" xr:uid="{F8B8AB63-BAA0-47BA-A86B-307E2CCB0CD2}"/>
    <cellStyle name="Note 2 2 4 3 2 3" xfId="10797" xr:uid="{DB90D18D-A914-4941-9AE8-2EAAD8DC7437}"/>
    <cellStyle name="Note 2 2 4 3 2 3 2" xfId="19786" xr:uid="{21050F96-480E-4BDA-BE7C-890EA278BC21}"/>
    <cellStyle name="Note 2 2 4 3 2 3 2 2" xfId="29390" xr:uid="{EC5E0ECD-CE3B-4037-BB89-DC11766E8508}"/>
    <cellStyle name="Note 2 2 4 3 2 3 3" xfId="26526" xr:uid="{4B395D77-765E-46C7-A483-4F1E7781F1CB}"/>
    <cellStyle name="Note 2 2 4 3 2 4" xfId="14563" xr:uid="{E1E1A9E8-3393-46EA-BEA8-806378045299}"/>
    <cellStyle name="Note 2 2 4 3 2 4 2" xfId="22552" xr:uid="{BFAB6FC9-E67A-4649-AB7B-44774ED5463C}"/>
    <cellStyle name="Note 2 2 4 3 2 5" xfId="43412" xr:uid="{2CE010D0-A0D3-4699-B66E-D7162940C35D}"/>
    <cellStyle name="Note 2 2 4 3 2 6" xfId="50030" xr:uid="{E9AFA15C-C4D7-483C-ACE4-F97EB02FE404}"/>
    <cellStyle name="Note 2 2 4 3 3" xfId="3666" xr:uid="{B5CD7CA7-F39E-411F-9130-151245982964}"/>
    <cellStyle name="Note 2 2 4 3 3 2" xfId="39728" xr:uid="{AD2A6BBB-BBBD-4088-BA0F-DF7BD36C3CB9}"/>
    <cellStyle name="Note 2 2 4 3 3 2 2" xfId="58517" xr:uid="{F0A22A2C-C090-4C9B-B424-F86A6995ED01}"/>
    <cellStyle name="Note 2 2 4 3 3 3" xfId="51736" xr:uid="{BA0D7142-D6BC-4882-BA34-44EA12DD9831}"/>
    <cellStyle name="Note 2 2 4 3 4" xfId="33411" xr:uid="{BD44CA03-23B7-426F-BB5D-CEC88717B933}"/>
    <cellStyle name="Note 2 2 4 3 4 2" xfId="54939" xr:uid="{E01959E7-AEEA-4C4C-BDE6-9E79E7BB051D}"/>
    <cellStyle name="Note 2 2 4 3 4 3" xfId="48147" xr:uid="{E7C3AE77-B7D3-4FBD-89BE-813C3F67CEB5}"/>
    <cellStyle name="Note 2 2 4 3 5" xfId="53239" xr:uid="{E85D4EC5-05FA-4332-A3B9-38B80F84FDC2}"/>
    <cellStyle name="Note 2 2 4 3 6" xfId="46533" xr:uid="{1883B57F-CE0B-4057-BD09-8E46F585AE08}"/>
    <cellStyle name="Note 2 2 4 4" xfId="1573" xr:uid="{D18D333E-26CE-4447-A1F2-D41FFECF91A5}"/>
    <cellStyle name="Note 2 2 4 4 2" xfId="5918" xr:uid="{78A28AF5-3009-4A43-9AAB-82928533B2D6}"/>
    <cellStyle name="Note 2 2 4 4 2 2" xfId="8504" xr:uid="{C4C3F853-39D4-45FB-A5C8-57F0C4F92722}"/>
    <cellStyle name="Note 2 2 4 4 2 2 2" xfId="12636" xr:uid="{E7EB235A-D326-49D1-804E-56D4C4EEFAAC}"/>
    <cellStyle name="Note 2 2 4 4 2 2 2 2" xfId="21625" xr:uid="{4E329E3A-6A86-4EEC-BD2B-88CBE2685446}"/>
    <cellStyle name="Note 2 2 4 4 2 2 2 2 2" xfId="39117" xr:uid="{E67B5F5A-804C-4BF0-9E92-90A81AE41A62}"/>
    <cellStyle name="Note 2 2 4 4 2 2 2 3" xfId="28052" xr:uid="{C9F76BDB-1C4E-4471-8A60-28CBE1E40263}"/>
    <cellStyle name="Note 2 2 4 4 2 2 3" xfId="17493" xr:uid="{1A1BE123-B887-41C7-9352-2D5A20F76621}"/>
    <cellStyle name="Note 2 2 4 4 2 2 3 2" xfId="24348" xr:uid="{5832B4EE-6538-4FBF-A4B1-31B8FD5F347B}"/>
    <cellStyle name="Note 2 2 4 4 2 2 4" xfId="28314" xr:uid="{92EAA36D-A9D4-4F91-801B-BDB4AA3871F7}"/>
    <cellStyle name="Note 2 2 4 4 2 3" xfId="11141" xr:uid="{752878EA-16DF-4F1E-8FA9-B011A2164A05}"/>
    <cellStyle name="Note 2 2 4 4 2 3 2" xfId="20130" xr:uid="{FD8EBBC1-5B5C-4C65-A903-348BE8E18D34}"/>
    <cellStyle name="Note 2 2 4 4 2 3 2 2" xfId="24455" xr:uid="{BDE6F52D-EE62-4AD7-90DC-5D3A4C809F32}"/>
    <cellStyle name="Note 2 2 4 4 2 3 3" xfId="24300" xr:uid="{6C23F1FC-B0AE-44CD-85A9-03AD4557438E}"/>
    <cellStyle name="Note 2 2 4 4 2 4" xfId="14907" xr:uid="{7BA26CDA-4796-46A9-8A4F-E11ED4EC622E}"/>
    <cellStyle name="Note 2 2 4 4 2 4 2" xfId="31761" xr:uid="{3A691530-63E6-4337-A2A4-65F6BE2A912E}"/>
    <cellStyle name="Note 2 2 4 4 2 5" xfId="35815" xr:uid="{5AD43EDD-BF46-417C-B482-9ACDF13BB44B}"/>
    <cellStyle name="Note 2 2 4 4 2 6" xfId="55935" xr:uid="{8CF21C95-856E-45BD-A674-8A151C823DC0}"/>
    <cellStyle name="Note 2 2 4 4 3" xfId="4010" xr:uid="{5CAED20F-7C84-45F5-8439-0CD6A047EB9F}"/>
    <cellStyle name="Note 2 2 4 4 3 2" xfId="43192" xr:uid="{30AEE4E1-2F90-4357-814D-56F612AD0A70}"/>
    <cellStyle name="Note 2 2 4 4 4" xfId="41826" xr:uid="{8615290D-7BFB-44B3-B1BD-F481B553760D}"/>
    <cellStyle name="Note 2 2 4 4 5" xfId="49153" xr:uid="{DD5717F6-961E-4C24-96DC-4EEF7D860FA0}"/>
    <cellStyle name="Note 2 2 4 5" xfId="1885" xr:uid="{4E0C56E2-9320-425E-8562-4017418A7CD7}"/>
    <cellStyle name="Note 2 2 4 5 2" xfId="6201" xr:uid="{CF2EEB2E-DB79-45FD-A5F7-38B4C95358A0}"/>
    <cellStyle name="Note 2 2 4 5 2 2" xfId="8787" xr:uid="{C2040CD9-7A66-4855-BA8D-B210987F8A4C}"/>
    <cellStyle name="Note 2 2 4 5 2 2 2" xfId="12717" xr:uid="{8A8DEAD4-0E76-4A73-9D57-AAB835E13CFA}"/>
    <cellStyle name="Note 2 2 4 5 2 2 2 2" xfId="21706" xr:uid="{E61489CC-FFF3-4856-862C-179527B77445}"/>
    <cellStyle name="Note 2 2 4 5 2 2 2 2 2" xfId="33655" xr:uid="{A4610DF9-2D02-45CD-BF48-855CFDD9831B}"/>
    <cellStyle name="Note 2 2 4 5 2 2 2 3" xfId="29684" xr:uid="{415F9465-E9EB-49F8-ABA5-B69EFD626A85}"/>
    <cellStyle name="Note 2 2 4 5 2 2 3" xfId="17776" xr:uid="{BA2696B6-4CBC-41E6-8BD4-85B2181586BE}"/>
    <cellStyle name="Note 2 2 4 5 2 2 3 2" xfId="22382" xr:uid="{041BA71B-9778-4305-9E9A-677BFFBAE981}"/>
    <cellStyle name="Note 2 2 4 5 2 2 4" xfId="38589" xr:uid="{909F8C54-71F9-4A35-88FD-5B8644E83FFB}"/>
    <cellStyle name="Note 2 2 4 5 2 3" xfId="11424" xr:uid="{2A3C2CA1-E452-4AC0-AF53-B777341EB962}"/>
    <cellStyle name="Note 2 2 4 5 2 3 2" xfId="20413" xr:uid="{A2518121-B270-4672-A5A2-A6D356568704}"/>
    <cellStyle name="Note 2 2 4 5 2 3 2 2" xfId="32175" xr:uid="{46C367FD-4BA9-42D2-8B6E-65A45B2B225A}"/>
    <cellStyle name="Note 2 2 4 5 2 3 3" xfId="40511" xr:uid="{377212DA-AC22-4378-B552-9E24C3881DBF}"/>
    <cellStyle name="Note 2 2 4 5 2 4" xfId="15190" xr:uid="{6C8FB332-0AF3-44F0-8782-A4CAE2728C49}"/>
    <cellStyle name="Note 2 2 4 5 2 4 2" xfId="37325" xr:uid="{45A40754-FDE8-44F9-A903-BBD12E532B21}"/>
    <cellStyle name="Note 2 2 4 5 2 5" xfId="27044" xr:uid="{E0F46DE6-A78E-48E4-B596-D591459D0476}"/>
    <cellStyle name="Note 2 2 4 5 2 6" xfId="56091" xr:uid="{9377B4DE-8112-4C05-97C7-5E3165C264FC}"/>
    <cellStyle name="Note 2 2 4 5 3" xfId="4322" xr:uid="{2FE5EEFA-3C9E-4A37-8F51-80F2C597ABCF}"/>
    <cellStyle name="Note 2 2 4 5 3 2" xfId="25468" xr:uid="{22051704-74B4-4520-9800-4D2CCD726A8E}"/>
    <cellStyle name="Note 2 2 4 5 4" xfId="36947" xr:uid="{251956F1-8030-42E7-BDEB-D85E2296A98A}"/>
    <cellStyle name="Note 2 2 4 5 5" xfId="49309" xr:uid="{2E48456B-EE74-420F-8675-3E2C636F383D}"/>
    <cellStyle name="Note 2 2 4 6" xfId="2192" xr:uid="{244E0A46-A0A2-439F-83C9-316CF99E516D}"/>
    <cellStyle name="Note 2 2 4 6 2" xfId="6493" xr:uid="{9FF84912-10F3-4DA1-B14C-58D0ED6E338B}"/>
    <cellStyle name="Note 2 2 4 6 2 2" xfId="9079" xr:uid="{2F8EB8F2-065F-4F19-B44F-B0049104B698}"/>
    <cellStyle name="Note 2 2 4 6 2 2 2" xfId="12809" xr:uid="{6F708AC3-86D7-4AC0-85A8-8615563F0F4B}"/>
    <cellStyle name="Note 2 2 4 6 2 2 2 2" xfId="21798" xr:uid="{B401CFFD-4611-4307-BE60-FBA13C1F08AC}"/>
    <cellStyle name="Note 2 2 4 6 2 2 2 2 2" xfId="28595" xr:uid="{116E0423-57D4-4131-B97D-5C790CE610C5}"/>
    <cellStyle name="Note 2 2 4 6 2 2 2 3" xfId="38487" xr:uid="{2B7CCD9B-743F-43E3-907B-4B80DEFB0333}"/>
    <cellStyle name="Note 2 2 4 6 2 2 3" xfId="18068" xr:uid="{2C5B18E4-EB37-4507-B0B5-601344F9FD21}"/>
    <cellStyle name="Note 2 2 4 6 2 2 3 2" xfId="33375" xr:uid="{5FDC1643-325E-4644-83B9-4FE918B68740}"/>
    <cellStyle name="Note 2 2 4 6 2 2 4" xfId="25193" xr:uid="{8F6EF832-A0FA-4C14-84D8-FB21AB0C9F01}"/>
    <cellStyle name="Note 2 2 4 6 2 3" xfId="11716" xr:uid="{B208A890-C96F-4025-8783-6A8FD215866B}"/>
    <cellStyle name="Note 2 2 4 6 2 3 2" xfId="20705" xr:uid="{B8A930A8-0DC6-41D6-A395-EBBC14AB5E7F}"/>
    <cellStyle name="Note 2 2 4 6 2 3 2 2" xfId="28674" xr:uid="{5DF6FDEA-862C-4DA7-994D-A12FDF7E1487}"/>
    <cellStyle name="Note 2 2 4 6 2 3 3" xfId="22975" xr:uid="{43B5C9B9-274B-4646-B9A9-35DE68032FB7}"/>
    <cellStyle name="Note 2 2 4 6 2 4" xfId="15482" xr:uid="{742A282A-70FE-4AB8-908B-CF7E2DDF91F5}"/>
    <cellStyle name="Note 2 2 4 6 2 4 2" xfId="30273" xr:uid="{F0348DBE-4761-45EA-93B1-810700310940}"/>
    <cellStyle name="Note 2 2 4 6 2 5" xfId="36131" xr:uid="{EB227E47-4D3F-4F8D-994E-D754AB5DD327}"/>
    <cellStyle name="Note 2 2 4 6 2 6" xfId="54101" xr:uid="{89C9A4A5-E687-4C1B-B3BD-2FECFC963231}"/>
    <cellStyle name="Note 2 2 4 6 3" xfId="4629" xr:uid="{E5B98E5C-322A-4E2D-96A7-3A37AFB9A1BC}"/>
    <cellStyle name="Note 2 2 4 6 3 2" xfId="28560" xr:uid="{12DC19D5-FB36-4CA9-98B2-380CCA179B3B}"/>
    <cellStyle name="Note 2 2 4 6 4" xfId="26781" xr:uid="{47CFC1B7-AF06-4E44-8D04-D68FCFF5A49F}"/>
    <cellStyle name="Note 2 2 4 6 5" xfId="47419" xr:uid="{81695B35-EBBA-452F-8E42-D218C8841721}"/>
    <cellStyle name="Note 2 2 4 7" xfId="4929" xr:uid="{17BE5F59-176D-4C73-B3F6-CDEA5BB1515C}"/>
    <cellStyle name="Note 2 2 4 7 2" xfId="7515" xr:uid="{4316936D-A9CE-4AF5-8B41-EDAA9F86E8DB}"/>
    <cellStyle name="Note 2 2 4 7 2 2" xfId="12328" xr:uid="{28F83A42-7F25-426A-BAA7-BDFC6E4D8E77}"/>
    <cellStyle name="Note 2 2 4 7 2 2 2" xfId="21317" xr:uid="{DB47E3EF-B9DA-4810-9A7B-AD826E7D2391}"/>
    <cellStyle name="Note 2 2 4 7 2 2 2 2" xfId="29803" xr:uid="{7DB58A76-D001-4FF6-AB4B-9CC5C7D5D124}"/>
    <cellStyle name="Note 2 2 4 7 2 2 3" xfId="36942" xr:uid="{8AA3BD96-FBA5-4F96-B58A-7D75651A57EE}"/>
    <cellStyle name="Note 2 2 4 7 2 3" xfId="16504" xr:uid="{DB27B67E-B1E4-4D61-B323-BBBE7FF35BDB}"/>
    <cellStyle name="Note 2 2 4 7 2 3 2" xfId="40601" xr:uid="{21E8EAFD-4F0F-465F-ACAA-E49B2AF07EAC}"/>
    <cellStyle name="Note 2 2 4 7 2 4" xfId="33142" xr:uid="{5F533691-2213-489B-9B96-97DC404A0C18}"/>
    <cellStyle name="Note 2 2 4 7 3" xfId="10152" xr:uid="{65D6FAC1-EE57-4C53-8821-943AB7F04F23}"/>
    <cellStyle name="Note 2 2 4 7 3 2" xfId="19141" xr:uid="{7705C500-72D3-485E-A358-18A695DFC720}"/>
    <cellStyle name="Note 2 2 4 7 3 2 2" xfId="31486" xr:uid="{69E055F3-C204-4C99-AB53-DBD52A8418D2}"/>
    <cellStyle name="Note 2 2 4 7 3 3" xfId="32274" xr:uid="{11D2DD77-C715-4B85-9302-D979A3B5DE64}"/>
    <cellStyle name="Note 2 2 4 7 4" xfId="13918" xr:uid="{41019BFD-037C-494E-BCD5-8F34DC6F77E6}"/>
    <cellStyle name="Note 2 2 4 7 4 2" xfId="27940" xr:uid="{65EAF4E9-ECAB-424B-B48F-D68BAFB73B6B}"/>
    <cellStyle name="Note 2 2 4 7 5" xfId="33861" xr:uid="{30B58BEC-EF9B-4793-885D-E73F972E5A96}"/>
    <cellStyle name="Note 2 2 4 7 6" xfId="52703" xr:uid="{91F3479B-C67A-40A8-828C-687E5739878F}"/>
    <cellStyle name="Note 2 2 4 8" xfId="2541" xr:uid="{1CCAD4EE-792F-4D64-9A92-165D7EC3F659}"/>
    <cellStyle name="Note 2 2 4 8 2" xfId="31363" xr:uid="{26A02F65-E3AF-4FE2-A1D1-A642CE64E2EB}"/>
    <cellStyle name="Note 2 2 4 9" xfId="29619" xr:uid="{13E8E145-BD25-4614-8CC4-3C8FDA45E38E}"/>
    <cellStyle name="Note 2 2 5" xfId="306" xr:uid="{2922E4E5-EF8A-46ED-A1FA-47A861A65B81}"/>
    <cellStyle name="Note 2 2 5 2" xfId="4707" xr:uid="{503D3EC6-9B8E-4871-A621-B25D2BF27C78}"/>
    <cellStyle name="Note 2 2 5 2 2" xfId="7293" xr:uid="{E3EAAC13-1492-4AAC-8863-1B3CA96ADD6A}"/>
    <cellStyle name="Note 2 2 5 2 2 2" xfId="12259" xr:uid="{6C0E4988-AB0F-4A7F-98F4-F98D46DF22B3}"/>
    <cellStyle name="Note 2 2 5 2 2 2 2" xfId="21248" xr:uid="{5856CF2E-4777-4EE4-8A8A-4E9B02849BFF}"/>
    <cellStyle name="Note 2 2 5 2 2 2 2 2" xfId="22298" xr:uid="{95A4C223-24F7-4039-ACCE-4C44B0DD8CB7}"/>
    <cellStyle name="Note 2 2 5 2 2 2 3" xfId="29507" xr:uid="{B9078B07-5257-4414-A27F-77476840D0AD}"/>
    <cellStyle name="Note 2 2 5 2 2 2 4" xfId="56426" xr:uid="{59EC5FF4-A9AB-4CDD-B5F7-702BF210104D}"/>
    <cellStyle name="Note 2 2 5 2 2 3" xfId="16282" xr:uid="{261FABFF-441C-42A4-AC88-B09699344FED}"/>
    <cellStyle name="Note 2 2 5 2 2 3 2" xfId="39444" xr:uid="{957D3485-676A-4018-9AD9-E16BFD9DC329}"/>
    <cellStyle name="Note 2 2 5 2 2 4" xfId="36572" xr:uid="{BFA7C9BE-4EF6-4317-8507-368D5B6719FB}"/>
    <cellStyle name="Note 2 2 5 2 2 5" xfId="49644" xr:uid="{1249DED1-2FF1-42CB-86F6-FDD160AA0D64}"/>
    <cellStyle name="Note 2 2 5 2 3" xfId="9930" xr:uid="{C9481160-AA36-47D3-AAD5-C081B2DBAE71}"/>
    <cellStyle name="Note 2 2 5 2 3 2" xfId="18919" xr:uid="{30208C60-B5E6-4858-A3B6-001A4878EA0B}"/>
    <cellStyle name="Note 2 2 5 2 3 2 2" xfId="43755" xr:uid="{7F0FE79A-6BBE-4B26-A335-6FAC2BDFA3C0}"/>
    <cellStyle name="Note 2 2 5 2 3 2 3" xfId="57864" xr:uid="{2B1C1EC3-16C6-4530-A94D-440FD2C6D799}"/>
    <cellStyle name="Note 2 2 5 2 3 3" xfId="40049" xr:uid="{7AEDB85A-3B7C-4D6E-A629-EBD5F9A5D4DA}"/>
    <cellStyle name="Note 2 2 5 2 3 4" xfId="51082" xr:uid="{2C8DC5F2-D7B1-4572-951F-27804D9F8F59}"/>
    <cellStyle name="Note 2 2 5 2 4" xfId="13696" xr:uid="{A3E74FA0-AB94-4203-9826-3F29AEF58CE1}"/>
    <cellStyle name="Note 2 2 5 2 4 2" xfId="36497" xr:uid="{22E9339A-7C72-402A-A503-C22A81B31229}"/>
    <cellStyle name="Note 2 2 5 2 4 2 2" xfId="54565" xr:uid="{EE58ABE5-5308-4023-9BBB-C10F1B8505CE}"/>
    <cellStyle name="Note 2 2 5 2 4 3" xfId="47761" xr:uid="{AD198550-ECA8-4B5A-A6A6-2BB2255A1127}"/>
    <cellStyle name="Note 2 2 5 2 5" xfId="35512" xr:uid="{8547DA54-F9BA-445B-8D52-1899E39298A4}"/>
    <cellStyle name="Note 2 2 5 2 5 2" xfId="52975" xr:uid="{43FB5ABC-644A-42C2-81B6-038DD2742D35}"/>
    <cellStyle name="Note 2 2 5 2 6" xfId="46147" xr:uid="{ADA2A9EB-46B8-4671-B94F-B216346ED14D}"/>
    <cellStyle name="Note 2 2 5 3" xfId="2774" xr:uid="{A6295C08-B3BC-45C5-AF0F-96951D99B9BF}"/>
    <cellStyle name="Note 2 2 5 3 2" xfId="33515" xr:uid="{88DCEA81-0832-4061-9ED8-C11E6A94C6D1}"/>
    <cellStyle name="Note 2 2 5 3 2 2" xfId="56828" xr:uid="{BE677755-D0B6-4A4B-9004-D460CC612148}"/>
    <cellStyle name="Note 2 2 5 3 2 3" xfId="50046" xr:uid="{A2CA342C-1826-4576-8BB8-74DD81DF14B4}"/>
    <cellStyle name="Note 2 2 5 3 3" xfId="52332" xr:uid="{76070D0D-F649-499A-80AD-08442F8804EC}"/>
    <cellStyle name="Note 2 2 5 3 3 2" xfId="59113" xr:uid="{859839A4-EF00-42D2-A6B6-47F1ACC6B492}"/>
    <cellStyle name="Note 2 2 5 3 4" xfId="48163" xr:uid="{0333C38E-798C-49AC-82CB-764872C02778}"/>
    <cellStyle name="Note 2 2 5 3 4 2" xfId="54955" xr:uid="{C0B98132-DCA0-452B-A301-367DA3C1626E}"/>
    <cellStyle name="Note 2 2 5 3 5" xfId="53255" xr:uid="{5D27F624-87D8-4135-8FBC-34D7A8A7F243}"/>
    <cellStyle name="Note 2 2 5 3 6" xfId="46549" xr:uid="{0E010E9C-2404-42E7-93CB-E40B7DD2B399}"/>
    <cellStyle name="Note 2 2 5 4" xfId="33712" xr:uid="{59988F17-12AC-428B-B6D4-D8B81C542E34}"/>
    <cellStyle name="Note 2 2 5 4 2" xfId="55954" xr:uid="{5A986656-EADE-4E31-9EE0-AECC317794F3}"/>
    <cellStyle name="Note 2 2 5 4 3" xfId="49172" xr:uid="{C98BBD4B-0E9D-4F75-87B8-64B055EE739C}"/>
    <cellStyle name="Note 2 2 5 5" xfId="44371" xr:uid="{82B45AAE-5A66-48D3-AB1F-DB3BB672B650}"/>
    <cellStyle name="Note 2 2 5 5 2" xfId="55754" xr:uid="{D3FA0827-C762-4346-B24E-53BC77352CC0}"/>
    <cellStyle name="Note 2 2 5 5 3" xfId="48971" xr:uid="{18619142-FB29-4C0B-8CE2-880201D4E526}"/>
    <cellStyle name="Note 2 2 5 6" xfId="45638" xr:uid="{3E911520-7F03-49FC-B1EE-58C9FCB931E1}"/>
    <cellStyle name="Note 2 2 5 6 2" xfId="54117" xr:uid="{161D49CF-C4C3-4371-81D0-DE42CA57A420}"/>
    <cellStyle name="Note 2 2 5 7" xfId="52712" xr:uid="{BDA1FA90-962B-4E25-8536-2D38752EE8FF}"/>
    <cellStyle name="Note 2 2 6" xfId="655" xr:uid="{8CF7286C-B1AB-411F-AC98-EABF28663ECD}"/>
    <cellStyle name="Note 2 2 6 2" xfId="5031" xr:uid="{354476FF-910C-459F-842E-299A48A5344E}"/>
    <cellStyle name="Note 2 2 6 2 2" xfId="7617" xr:uid="{53B44F00-B767-442E-B46E-77BBF6B91AF1}"/>
    <cellStyle name="Note 2 2 6 2 2 2" xfId="12358" xr:uid="{49385068-CBBD-4ED6-9DC1-67A6A91B54DD}"/>
    <cellStyle name="Note 2 2 6 2 2 2 2" xfId="21347" xr:uid="{A3BD89A9-3562-46CF-AC63-1F2DF70C5EFB}"/>
    <cellStyle name="Note 2 2 6 2 2 2 2 2" xfId="33604" xr:uid="{3A33D49E-1CBC-4A15-B514-E7C2EAA108A9}"/>
    <cellStyle name="Note 2 2 6 2 2 2 3" xfId="25903" xr:uid="{FAC0B804-8751-4BB1-B7B7-74581A5D74E9}"/>
    <cellStyle name="Note 2 2 6 2 2 2 4" xfId="56462" xr:uid="{1FC5F4F9-A9D3-4539-9338-C4E96543A095}"/>
    <cellStyle name="Note 2 2 6 2 2 3" xfId="16606" xr:uid="{D73BF351-FDDD-44CE-97F3-CE24648720DF}"/>
    <cellStyle name="Note 2 2 6 2 2 3 2" xfId="26131" xr:uid="{79DAED22-7361-44FE-91C6-4BFB3E72588A}"/>
    <cellStyle name="Note 2 2 6 2 2 4" xfId="31880" xr:uid="{1E3AFD67-28E6-44BE-84BF-190A837E26AF}"/>
    <cellStyle name="Note 2 2 6 2 2 5" xfId="49680" xr:uid="{6E950FAD-83CA-403B-B8EC-7B4E0A6289CE}"/>
    <cellStyle name="Note 2 2 6 2 3" xfId="10254" xr:uid="{496509E2-DB73-45CD-8FBF-477D284E745C}"/>
    <cellStyle name="Note 2 2 6 2 3 2" xfId="19243" xr:uid="{81AA271E-B1B7-4151-9BB1-C73A138868DC}"/>
    <cellStyle name="Note 2 2 6 2 3 2 2" xfId="26252" xr:uid="{C05CE717-D3A2-48CF-A92A-AB4CBC8E721D}"/>
    <cellStyle name="Note 2 2 6 2 3 2 3" xfId="58311" xr:uid="{E299F52A-4522-4941-8B58-709EB7FBC47C}"/>
    <cellStyle name="Note 2 2 6 2 3 3" xfId="23063" xr:uid="{D2E4B70A-CE18-4456-8BA8-D5B6117EC68A}"/>
    <cellStyle name="Note 2 2 6 2 3 4" xfId="51529" xr:uid="{0FB6CE48-CE80-48A4-B3D4-04B27214F858}"/>
    <cellStyle name="Note 2 2 6 2 4" xfId="14020" xr:uid="{61B60523-4E6D-47CE-BAB5-3E65C15405DF}"/>
    <cellStyle name="Note 2 2 6 2 4 2" xfId="32053" xr:uid="{5F5B340A-1BDA-4A78-9A60-C1EE01602F65}"/>
    <cellStyle name="Note 2 2 6 2 4 2 2" xfId="54601" xr:uid="{8BFCDD7F-4705-4487-AD0E-78FF90BCC863}"/>
    <cellStyle name="Note 2 2 6 2 4 3" xfId="47797" xr:uid="{3FBB959E-D0F3-43B8-AE31-D10D5F8C5FD2}"/>
    <cellStyle name="Note 2 2 6 2 5" xfId="37995" xr:uid="{8A34C13E-3A47-41DA-8865-DA428E40AB4F}"/>
    <cellStyle name="Note 2 2 6 2 5 2" xfId="52996" xr:uid="{941C1A54-B9E6-4EB9-ADBB-52F225E34CDA}"/>
    <cellStyle name="Note 2 2 6 2 6" xfId="46183" xr:uid="{CE25E385-EF9F-4D99-AE43-D36A0605ECFA}"/>
    <cellStyle name="Note 2 2 6 3" xfId="3092" xr:uid="{1B613B45-A4EB-4331-BBD5-02A2E1A69F1C}"/>
    <cellStyle name="Note 2 2 6 3 2" xfId="33678" xr:uid="{BA677F6E-9A48-45FE-845D-AB6DA5F16B14}"/>
    <cellStyle name="Note 2 2 6 3 2 2" xfId="56864" xr:uid="{FDD43AAA-1160-4934-8D9B-7E85DCE30237}"/>
    <cellStyle name="Note 2 2 6 3 2 3" xfId="50082" xr:uid="{2BE5465E-9D02-4582-9C87-8DE05FF28B4E}"/>
    <cellStyle name="Note 2 2 6 3 3" xfId="51604" xr:uid="{4EA77AE3-4B1A-4677-8668-D7F0DB2ED106}"/>
    <cellStyle name="Note 2 2 6 3 3 2" xfId="58385" xr:uid="{2C6BFEBE-1418-4DC9-A2D1-3F832F0AFEB8}"/>
    <cellStyle name="Note 2 2 6 3 4" xfId="48199" xr:uid="{DBD62BB5-8935-4D70-BA2C-20262A2AE088}"/>
    <cellStyle name="Note 2 2 6 3 4 2" xfId="54991" xr:uid="{EE7DD10E-1D1D-47D8-AF0B-BED1D26A4E0D}"/>
    <cellStyle name="Note 2 2 6 3 5" xfId="53291" xr:uid="{DC62AB58-B9B1-4BAB-A569-DE6BEF7795CB}"/>
    <cellStyle name="Note 2 2 6 3 6" xfId="46585" xr:uid="{8813A2E4-5768-4CA5-ADCA-5498FC444ED5}"/>
    <cellStyle name="Note 2 2 6 4" xfId="30473" xr:uid="{FE9B0CE9-A6B6-4A5F-ABF6-F70437291BF7}"/>
    <cellStyle name="Note 2 2 6 4 2" xfId="55990" xr:uid="{37A4B6CB-24C3-4A2A-BCBB-57781B9E3F7F}"/>
    <cellStyle name="Note 2 2 6 4 3" xfId="49208" xr:uid="{8FC34E47-00AE-48AA-A722-2A01E28863DF}"/>
    <cellStyle name="Note 2 2 6 5" xfId="44424" xr:uid="{F866FA3A-5682-4DBB-91AB-1C983806F572}"/>
    <cellStyle name="Note 2 2 6 5 2" xfId="58023" xr:uid="{BCF9EBAC-561D-415A-AFB3-3A5E671161EA}"/>
    <cellStyle name="Note 2 2 6 5 3" xfId="51241" xr:uid="{2A44E768-DC06-4A1F-A760-7300029A6BCA}"/>
    <cellStyle name="Note 2 2 6 6" xfId="45674" xr:uid="{C51352B8-8D67-478B-A254-2166B8A24EB0}"/>
    <cellStyle name="Note 2 2 6 6 2" xfId="54153" xr:uid="{2E3C01EA-C63D-4C07-B96F-F56E690BBB84}"/>
    <cellStyle name="Note 2 2 6 7" xfId="52733" xr:uid="{49DA3634-5F7B-4B9B-AF0E-DCC14ED944A9}"/>
    <cellStyle name="Note 2 2 7" xfId="1000" xr:uid="{D89E61C3-0BC7-4CBF-8AFF-977F711A4B24}"/>
    <cellStyle name="Note 2 2 7 2" xfId="5352" xr:uid="{62A11AAA-0E9F-4A97-A07B-74D31A597719}"/>
    <cellStyle name="Note 2 2 7 2 2" xfId="7938" xr:uid="{3BA19622-F21A-47F1-B4E1-498527979B15}"/>
    <cellStyle name="Note 2 2 7 2 2 2" xfId="12459" xr:uid="{20E434C7-AD6B-435F-96D2-58C229E3DA21}"/>
    <cellStyle name="Note 2 2 7 2 2 2 2" xfId="21448" xr:uid="{8ED87B47-3A07-46C4-A851-5735C823BDEC}"/>
    <cellStyle name="Note 2 2 7 2 2 2 2 2" xfId="28677" xr:uid="{EA0D7F0D-2894-455D-8128-A732F7562F1E}"/>
    <cellStyle name="Note 2 2 7 2 2 2 3" xfId="41870" xr:uid="{BEE82E36-5433-493B-B1A2-521E8A84A36C}"/>
    <cellStyle name="Note 2 2 7 2 2 2 4" xfId="56498" xr:uid="{A423BEB9-F8E2-44FE-938A-AA58A53DB173}"/>
    <cellStyle name="Note 2 2 7 2 2 3" xfId="16927" xr:uid="{EE8133A4-E486-4FD5-82C6-EC6A28C13043}"/>
    <cellStyle name="Note 2 2 7 2 2 3 2" xfId="29949" xr:uid="{A9D571EE-A56A-4A78-9C01-BA7DCF3527A6}"/>
    <cellStyle name="Note 2 2 7 2 2 4" xfId="32351" xr:uid="{5EAA3A34-A5DC-47FB-BFD2-BBEBFBC533F3}"/>
    <cellStyle name="Note 2 2 7 2 2 5" xfId="49716" xr:uid="{E010ED04-435E-48C6-901B-EA26BC2F84E4}"/>
    <cellStyle name="Note 2 2 7 2 3" xfId="10575" xr:uid="{177E259F-D8A9-4471-8A7A-44ABF2C8B3F1}"/>
    <cellStyle name="Note 2 2 7 2 3 2" xfId="19564" xr:uid="{8EFF19E3-1BA1-43AB-BB01-4C21A1BAFF5C}"/>
    <cellStyle name="Note 2 2 7 2 3 2 2" xfId="23392" xr:uid="{86C4E9FF-B0DD-4CAD-B453-0B616260AAA7}"/>
    <cellStyle name="Note 2 2 7 2 3 2 3" xfId="58453" xr:uid="{950F514B-0950-4AD4-ADB3-28412213B4D2}"/>
    <cellStyle name="Note 2 2 7 2 3 3" xfId="42709" xr:uid="{DB4858E4-3EB8-4322-A490-DACCD86EDDA0}"/>
    <cellStyle name="Note 2 2 7 2 3 4" xfId="51672" xr:uid="{6E99FB89-FC2E-4D39-90BC-B542CD69FEBE}"/>
    <cellStyle name="Note 2 2 7 2 4" xfId="14341" xr:uid="{3E989B17-45AD-4766-B9BA-29EAE7CBACB3}"/>
    <cellStyle name="Note 2 2 7 2 4 2" xfId="39604" xr:uid="{86F89622-6F94-4E19-8D68-4BC53A8992D3}"/>
    <cellStyle name="Note 2 2 7 2 4 2 2" xfId="54637" xr:uid="{FBE40558-63B2-4ED1-99D6-31E2B731ECC7}"/>
    <cellStyle name="Note 2 2 7 2 4 3" xfId="47833" xr:uid="{C2B3D563-F689-42CA-A352-207DA4B0BBC4}"/>
    <cellStyle name="Note 2 2 7 2 5" xfId="39098" xr:uid="{A8B130A8-2517-46B9-B65D-B8F29999CDEA}"/>
    <cellStyle name="Note 2 2 7 2 5 2" xfId="53017" xr:uid="{460CAC63-D9F7-4EF4-8B8F-95B6739CED3A}"/>
    <cellStyle name="Note 2 2 7 2 6" xfId="46219" xr:uid="{4B67B0EF-19B2-47A1-B078-E02D09DF2A0F}"/>
    <cellStyle name="Note 2 2 7 3" xfId="3437" xr:uid="{F4FDF584-C256-4694-A56D-D5AB9F23CD8D}"/>
    <cellStyle name="Note 2 2 7 3 2" xfId="35249" xr:uid="{A1E7FBCF-F559-45C3-A30F-18F9E3D58220}"/>
    <cellStyle name="Note 2 2 7 3 2 2" xfId="56900" xr:uid="{0509E5B7-5AED-4B6B-A9F9-0053805836D7}"/>
    <cellStyle name="Note 2 2 7 3 2 3" xfId="50118" xr:uid="{2FDFA3BE-09D0-44EF-BAC7-BC87F43F6259}"/>
    <cellStyle name="Note 2 2 7 3 3" xfId="48884" xr:uid="{441D4EB2-DA08-4147-9BF3-A80289CA82E8}"/>
    <cellStyle name="Note 2 2 7 3 3 2" xfId="55665" xr:uid="{1E4690D7-10C2-43A4-98E6-BAC834899448}"/>
    <cellStyle name="Note 2 2 7 3 4" xfId="48235" xr:uid="{BFBE3295-963C-43DF-A2A6-F364089A8975}"/>
    <cellStyle name="Note 2 2 7 3 4 2" xfId="55027" xr:uid="{89915048-3055-4B2D-8CA6-91F9AF4B2B94}"/>
    <cellStyle name="Note 2 2 7 3 5" xfId="53327" xr:uid="{B3BE1C69-DDC0-45B0-A5CC-729BE8745A68}"/>
    <cellStyle name="Note 2 2 7 3 6" xfId="46621" xr:uid="{916EA60E-EB2B-483C-8808-99DDECB71F80}"/>
    <cellStyle name="Note 2 2 7 4" xfId="35162" xr:uid="{90468FC1-1625-421E-8C8B-73167FB17A35}"/>
    <cellStyle name="Note 2 2 7 4 2" xfId="56026" xr:uid="{38A7FA58-3DCA-4E54-BB63-961592BB891C}"/>
    <cellStyle name="Note 2 2 7 4 3" xfId="49244" xr:uid="{C5B00290-1893-4919-B995-3BFA56142614}"/>
    <cellStyle name="Note 2 2 7 5" xfId="44480" xr:uid="{7E9330DC-C568-439D-8E87-A9B843709085}"/>
    <cellStyle name="Note 2 2 7 5 2" xfId="57728" xr:uid="{7AC763F9-91DC-4550-9736-BE4B8513BDF2}"/>
    <cellStyle name="Note 2 2 7 5 3" xfId="50946" xr:uid="{3F68F1A2-3E10-4016-B456-B9391F870C75}"/>
    <cellStyle name="Note 2 2 7 6" xfId="45710" xr:uid="{775771B7-5B92-4C28-9474-EAEDA074FF82}"/>
    <cellStyle name="Note 2 2 7 6 2" xfId="54189" xr:uid="{D6CE1BD3-3E9B-4DA6-925F-EC4FDDA1FA79}"/>
    <cellStyle name="Note 2 2 7 7" xfId="52754" xr:uid="{001826F4-2BF6-466D-B1DC-98C1937D30D1}"/>
    <cellStyle name="Note 2 2 8" xfId="1344" xr:uid="{F87BB26C-D64E-4FF4-82CD-7C3F73015A59}"/>
    <cellStyle name="Note 2 2 8 2" xfId="5689" xr:uid="{6B4E47BC-C265-48BF-8228-6D7D555C0A7B}"/>
    <cellStyle name="Note 2 2 8 2 2" xfId="8275" xr:uid="{81AB8B03-ACAF-4793-A29C-84EB67FC582C}"/>
    <cellStyle name="Note 2 2 8 2 2 2" xfId="12559" xr:uid="{4D1CA373-B7B7-46CF-86AA-FDF0A2F9CC17}"/>
    <cellStyle name="Note 2 2 8 2 2 2 2" xfId="21548" xr:uid="{6A4AA851-B66D-4897-93DA-67D6A08972C9}"/>
    <cellStyle name="Note 2 2 8 2 2 2 2 2" xfId="43442" xr:uid="{FFE0CFD0-DCE2-44E9-8B91-2AC7CC7B5AA6}"/>
    <cellStyle name="Note 2 2 8 2 2 2 3" xfId="43977" xr:uid="{40FF993F-215F-4CD7-8A78-C3FB9732C831}"/>
    <cellStyle name="Note 2 2 8 2 2 2 4" xfId="56547" xr:uid="{C089B535-850E-4B9E-89FA-A8E9D3D90807}"/>
    <cellStyle name="Note 2 2 8 2 2 3" xfId="17264" xr:uid="{ADCE49F4-9DDC-4412-9DC4-658887BB2424}"/>
    <cellStyle name="Note 2 2 8 2 2 3 2" xfId="31512" xr:uid="{9C8856B6-A0F0-4E0D-B1AD-E80A63E466C0}"/>
    <cellStyle name="Note 2 2 8 2 2 4" xfId="32472" xr:uid="{4B97138B-1FC5-4253-A681-CAB872BD9E2A}"/>
    <cellStyle name="Note 2 2 8 2 2 5" xfId="49765" xr:uid="{F426C9AC-A950-498F-8FBA-C483F189ACCB}"/>
    <cellStyle name="Note 2 2 8 2 3" xfId="10912" xr:uid="{DE3485F4-74F7-403D-A7F1-B42950551034}"/>
    <cellStyle name="Note 2 2 8 2 3 2" xfId="19901" xr:uid="{90176CF3-7532-4244-9E98-B9097E9D0F03}"/>
    <cellStyle name="Note 2 2 8 2 3 2 2" xfId="30227" xr:uid="{56F26C3C-BEA4-464F-9A89-E949AA450ECA}"/>
    <cellStyle name="Note 2 2 8 2 3 2 3" xfId="59039" xr:uid="{D6484A25-E531-40DD-AF75-1C40A12BD590}"/>
    <cellStyle name="Note 2 2 8 2 3 3" xfId="40007" xr:uid="{79BAA54E-810D-4A89-A1F1-5C87B4A8D814}"/>
    <cellStyle name="Note 2 2 8 2 3 4" xfId="52258" xr:uid="{C370D628-64E1-464F-835B-F943D502F73A}"/>
    <cellStyle name="Note 2 2 8 2 4" xfId="14678" xr:uid="{C62E14EF-385C-4E16-88CA-31CAE385D975}"/>
    <cellStyle name="Note 2 2 8 2 4 2" xfId="38827" xr:uid="{3AEF2873-26CA-47D5-941B-3B779ED65356}"/>
    <cellStyle name="Note 2 2 8 2 4 2 2" xfId="54683" xr:uid="{E9E4453E-3DE4-4518-8702-34AA70CAB118}"/>
    <cellStyle name="Note 2 2 8 2 4 3" xfId="47882" xr:uid="{B2FC9AD9-FC9C-49AF-9DAA-27B02DE96B8C}"/>
    <cellStyle name="Note 2 2 8 2 5" xfId="42142" xr:uid="{65D23B54-B893-4FB3-BE95-0C7325194680}"/>
    <cellStyle name="Note 2 2 8 2 5 2" xfId="53043" xr:uid="{0DB9CF09-8071-4E52-BDE3-853B4986430B}"/>
    <cellStyle name="Note 2 2 8 2 6" xfId="46268" xr:uid="{A368C640-40C4-4E82-A035-6F357E731CE0}"/>
    <cellStyle name="Note 2 2 8 3" xfId="3781" xr:uid="{D83B7406-DBDE-41E4-AB04-78DAFAFCDD43}"/>
    <cellStyle name="Note 2 2 8 3 2" xfId="35570" xr:uid="{985A86EB-F518-47B4-9453-934D579AC30D}"/>
    <cellStyle name="Note 2 2 8 3 2 2" xfId="56946" xr:uid="{371D3CE1-0705-4A05-A77E-5E1C5884C34F}"/>
    <cellStyle name="Note 2 2 8 3 2 3" xfId="50164" xr:uid="{56229B11-DC7C-4E5F-86DE-800E3612DACC}"/>
    <cellStyle name="Note 2 2 8 3 3" xfId="48876" xr:uid="{4B59638D-B447-4336-99AC-0F97E0B19C15}"/>
    <cellStyle name="Note 2 2 8 3 3 2" xfId="55657" xr:uid="{16AB69F5-0D1C-4AB9-B63C-572BA3B6D59D}"/>
    <cellStyle name="Note 2 2 8 3 4" xfId="48281" xr:uid="{E7F8A438-0A05-457A-B101-ABA6A9FF6A31}"/>
    <cellStyle name="Note 2 2 8 3 4 2" xfId="55073" xr:uid="{6B02BF75-644F-4013-8265-7789101F7F99}"/>
    <cellStyle name="Note 2 2 8 3 5" xfId="53373" xr:uid="{744BCE0C-FA0D-46D4-BFC6-7B5B460D19FB}"/>
    <cellStyle name="Note 2 2 8 3 6" xfId="46667" xr:uid="{6E9DFF2E-215F-4C14-BB9C-F18D124C1688}"/>
    <cellStyle name="Note 2 2 8 4" xfId="34043" xr:uid="{38773D7A-0FE5-484E-A3B6-F5DD8AFC5234}"/>
    <cellStyle name="Note 2 2 8 4 2" xfId="56075" xr:uid="{366393B1-7B83-47C2-A1C4-2EFBC43BA957}"/>
    <cellStyle name="Note 2 2 8 4 3" xfId="49293" xr:uid="{281B88C5-0DD5-4C87-B763-524CC7F5BC2B}"/>
    <cellStyle name="Note 2 2 8 5" xfId="44475" xr:uid="{E7DECBA9-3304-4A8A-8446-E0428B431E15}"/>
    <cellStyle name="Note 2 2 8 5 2" xfId="57609" xr:uid="{F03BD113-4385-4ACB-B04E-8DB265CBD0BE}"/>
    <cellStyle name="Note 2 2 8 5 3" xfId="50827" xr:uid="{1A1B20F9-9CE7-4FEB-94BC-54478CD6AF1B}"/>
    <cellStyle name="Note 2 2 8 6" xfId="45759" xr:uid="{D6362873-1EDB-4DAA-BF9F-2A88C612F8BA}"/>
    <cellStyle name="Note 2 2 8 6 2" xfId="54235" xr:uid="{8C28A0CE-204E-4876-AACC-DF12AEF048F5}"/>
    <cellStyle name="Note 2 2 8 7" xfId="52780" xr:uid="{DA3585AC-8071-4A36-AF6E-2E4F46456FB9}"/>
    <cellStyle name="Note 2 2 9" xfId="191" xr:uid="{BDE9B8FD-6212-4425-9C93-84506F40B881}"/>
    <cellStyle name="Note 2 2 9 2" xfId="2964" xr:uid="{546964E1-6945-4476-84DF-D6F53CE34B3B}"/>
    <cellStyle name="Note 2 2 9 2 2" xfId="7114" xr:uid="{1592037A-7B28-495A-B1E7-2FCD46A4DCF5}"/>
    <cellStyle name="Note 2 2 9 2 2 2" xfId="12236" xr:uid="{57BE4176-AD09-4335-8D9A-67AC034999DB}"/>
    <cellStyle name="Note 2 2 9 2 2 2 2" xfId="21225" xr:uid="{F9069A16-C5FC-4983-A5AE-94EC988A0BAD}"/>
    <cellStyle name="Note 2 2 9 2 2 2 2 2" xfId="37024" xr:uid="{003A9797-A745-4ED1-A280-7CD12F350BEC}"/>
    <cellStyle name="Note 2 2 9 2 2 2 3" xfId="37724" xr:uid="{E0525BC7-5A55-414E-A377-BECEE39C10F0}"/>
    <cellStyle name="Note 2 2 9 2 2 2 4" xfId="56587" xr:uid="{236F9078-53B1-4E1A-A991-E8527FBD0DBB}"/>
    <cellStyle name="Note 2 2 9 2 2 3" xfId="16103" xr:uid="{E3E86E2D-3385-4AAA-88B5-9DDF4B55AAC5}"/>
    <cellStyle name="Note 2 2 9 2 2 3 2" xfId="31058" xr:uid="{FF0683CD-717A-4225-A080-3A5809DC973C}"/>
    <cellStyle name="Note 2 2 9 2 2 4" xfId="22833" xr:uid="{9F3579DA-DF05-4F07-899F-327150A5EA15}"/>
    <cellStyle name="Note 2 2 9 2 2 5" xfId="49805" xr:uid="{C0245852-7F13-4601-A859-669D2CF7F944}"/>
    <cellStyle name="Note 2 2 9 2 3" xfId="9677" xr:uid="{F37DF605-9843-4CC7-B713-2D328421EB98}"/>
    <cellStyle name="Note 2 2 9 2 3 2" xfId="18666" xr:uid="{2EBECBF1-DF89-4754-BD93-81343039FB43}"/>
    <cellStyle name="Note 2 2 9 2 3 2 2" xfId="28991" xr:uid="{99E551CF-B584-4E58-A7C9-7B4AB893F584}"/>
    <cellStyle name="Note 2 2 9 2 3 2 3" xfId="58397" xr:uid="{4D2D7191-103D-4776-8510-A0855BD7BDF6}"/>
    <cellStyle name="Note 2 2 9 2 3 3" xfId="41523" xr:uid="{BBCB3083-48E7-4ECD-99E5-DC21FA7DC63E}"/>
    <cellStyle name="Note 2 2 9 2 3 4" xfId="51616" xr:uid="{DEA48CF8-3FB3-4DD0-BB51-7AD993296580}"/>
    <cellStyle name="Note 2 2 9 2 4" xfId="13517" xr:uid="{C3151C4D-73D1-461D-9E7C-0112344A0097}"/>
    <cellStyle name="Note 2 2 9 2 4 2" xfId="28608" xr:uid="{15EBD0D3-6876-40D3-9195-12EB7402425C}"/>
    <cellStyle name="Note 2 2 9 2 4 2 2" xfId="54720" xr:uid="{2958CA84-D403-4BA6-B6DD-AC7A86F71F44}"/>
    <cellStyle name="Note 2 2 9 2 4 3" xfId="47922" xr:uid="{C0C4F97C-E261-48EE-B3FA-077D772D9266}"/>
    <cellStyle name="Note 2 2 9 2 5" xfId="32752" xr:uid="{483BF9A0-5DCC-4608-9C1D-F43A0EF1C440}"/>
    <cellStyle name="Note 2 2 9 2 5 2" xfId="53064" xr:uid="{49890FC6-471E-4A67-A9E7-9635D6979147}"/>
    <cellStyle name="Note 2 2 9 2 6" xfId="46308" xr:uid="{530E42D5-2F6C-42F9-8C26-5DE46CC05FCA}"/>
    <cellStyle name="Note 2 2 9 3" xfId="2659" xr:uid="{1851EC14-D445-4A6B-9BD9-7E5BA60794DF}"/>
    <cellStyle name="Note 2 2 9 3 2" xfId="27790" xr:uid="{1C46F8A4-7E10-4596-82D2-2C88E9FEA0A9}"/>
    <cellStyle name="Note 2 2 9 3 2 2" xfId="56983" xr:uid="{B0036E0F-BEA7-47B5-BC27-3FDC9B5B68E4}"/>
    <cellStyle name="Note 2 2 9 3 2 3" xfId="50201" xr:uid="{EFC63A50-1427-4FFD-A989-AA446EF3E8DC}"/>
    <cellStyle name="Note 2 2 9 3 3" xfId="51101" xr:uid="{7B73B348-4ED6-44AC-848E-BE91129273A1}"/>
    <cellStyle name="Note 2 2 9 3 3 2" xfId="57883" xr:uid="{F91B3DB1-E868-4C37-AFD0-8F5BD5E9BA3F}"/>
    <cellStyle name="Note 2 2 9 3 4" xfId="48318" xr:uid="{C6F9FA8C-EA17-4C0C-9BDE-195F49BFB838}"/>
    <cellStyle name="Note 2 2 9 3 4 2" xfId="55110" xr:uid="{A8B7013E-223B-4555-94E8-5ABE1D73102E}"/>
    <cellStyle name="Note 2 2 9 3 5" xfId="53410" xr:uid="{4EC48FAF-1B06-4EB9-8948-9459F8A274B1}"/>
    <cellStyle name="Note 2 2 9 3 6" xfId="46704" xr:uid="{5A430086-2DC7-456E-A705-12E435E0C9AD}"/>
    <cellStyle name="Note 2 2 9 4" xfId="41231" xr:uid="{5DC0C62B-0ECA-461A-8620-B2DCBDF81CA2}"/>
    <cellStyle name="Note 2 2 9 4 2" xfId="56115" xr:uid="{E54038E4-E623-49AC-9CC2-73148524DD64}"/>
    <cellStyle name="Note 2 2 9 4 3" xfId="49333" xr:uid="{BB2AE108-B722-4C12-AE6A-475DA06B6BF2}"/>
    <cellStyle name="Note 2 2 9 5" xfId="44511" xr:uid="{96DCECF8-3EB6-402B-80A7-103924B8C513}"/>
    <cellStyle name="Note 2 2 9 5 2" xfId="57611" xr:uid="{C1A8C103-FDDF-494D-BBF5-5404BC423997}"/>
    <cellStyle name="Note 2 2 9 5 3" xfId="50829" xr:uid="{12441254-E5AD-425B-AD73-9FEC5116080B}"/>
    <cellStyle name="Note 2 2 9 6" xfId="45799" xr:uid="{B11CE64F-DCAA-4302-B429-C7AD1BE3062C}"/>
    <cellStyle name="Note 2 2 9 6 2" xfId="54272" xr:uid="{F939553A-433E-476E-8009-A265441AEF95}"/>
    <cellStyle name="Note 2 2 9 7" xfId="52801" xr:uid="{35EC7D59-151D-4278-92F4-99DDB18E2669}"/>
    <cellStyle name="Note 2 20" xfId="40948" xr:uid="{1B174C64-726E-40C6-9E76-83B43FDE95B5}"/>
    <cellStyle name="Note 2 20 2" xfId="44838" xr:uid="{4BA26204-58B2-400C-AB13-EAAAE5CBEB7B}"/>
    <cellStyle name="Note 2 20 2 2" xfId="57187" xr:uid="{A8CA441E-8FE8-463B-8477-D0BB1A93F345}"/>
    <cellStyle name="Note 2 20 2 3" xfId="50405" xr:uid="{D1DFC7B8-0F24-4517-9792-56A6AA94208F}"/>
    <cellStyle name="Note 2 20 3" xfId="52007" xr:uid="{E312BD41-35D2-461A-A687-4F374586B679}"/>
    <cellStyle name="Note 2 20 3 2" xfId="58788" xr:uid="{ED187C02-9A57-438E-B330-328CC483F33A}"/>
    <cellStyle name="Note 2 20 4" xfId="52362" xr:uid="{21D80097-DC5F-479D-A919-EE783C03645D}"/>
    <cellStyle name="Note 2 20 4 2" xfId="59143" xr:uid="{6FBD897C-E031-46E9-855A-67888A5D1D35}"/>
    <cellStyle name="Note 2 20 5" xfId="48522" xr:uid="{D4EC65CE-A6B6-40DF-9496-C0FDFABBED5D}"/>
    <cellStyle name="Note 2 20 5 2" xfId="55311" xr:uid="{86A57454-5669-433D-A07D-F153A432DEC5}"/>
    <cellStyle name="Note 2 20 6" xfId="53597" xr:uid="{2EBFB72C-5FB5-461B-8D3F-E8ED8138411F}"/>
    <cellStyle name="Note 2 20 7" xfId="46908" xr:uid="{3BA740BD-6EEB-4388-BC7C-351E3F8BA0C0}"/>
    <cellStyle name="Note 2 21" xfId="44870" xr:uid="{3D4CFA8D-4083-4EF9-84F1-960AEDDE4EAC}"/>
    <cellStyle name="Note 2 21 2" xfId="50518" xr:uid="{250D734A-1672-4CAC-9404-8D25A5D61DE3}"/>
    <cellStyle name="Note 2 21 2 2" xfId="57300" xr:uid="{10F9A955-ABBB-45A2-834C-AF943E9173B0}"/>
    <cellStyle name="Note 2 21 3" xfId="52120" xr:uid="{C9C74AA1-C770-410B-919C-CC8198D3B96E}"/>
    <cellStyle name="Note 2 21 3 2" xfId="58901" xr:uid="{A92A73DF-7E58-44FA-B8E4-E3F0E5558C73}"/>
    <cellStyle name="Note 2 21 4" xfId="49260" xr:uid="{31A4AA43-5B47-42C7-9C6B-2AEB4F5D8600}"/>
    <cellStyle name="Note 2 21 4 2" xfId="56042" xr:uid="{07FFA8A3-154E-4342-829A-CB6229016B0F}"/>
    <cellStyle name="Note 2 21 5" xfId="48635" xr:uid="{BC399D6E-364A-4C83-88EA-773523579EDD}"/>
    <cellStyle name="Note 2 21 5 2" xfId="55424" xr:uid="{48272E54-3ECA-4536-8A06-6E537569398F}"/>
    <cellStyle name="Note 2 21 6" xfId="53710" xr:uid="{5F24B18E-2356-4E25-A570-3986A894F606}"/>
    <cellStyle name="Note 2 21 7" xfId="47021" xr:uid="{FCA09868-2423-4DF5-A272-5A337A99BB45}"/>
    <cellStyle name="Note 2 22" xfId="44943" xr:uid="{6D291770-9897-4D22-AC92-01284440AB51}"/>
    <cellStyle name="Note 2 22 2" xfId="50337" xr:uid="{694EAD87-3958-4391-B232-00838D9E61C7}"/>
    <cellStyle name="Note 2 22 2 2" xfId="57119" xr:uid="{4C59D023-C0C3-4447-9336-1A9A9003F22C}"/>
    <cellStyle name="Note 2 22 3" xfId="51940" xr:uid="{CFA88C2B-14AA-46BA-BA01-6E6131CE37CC}"/>
    <cellStyle name="Note 2 22 3 2" xfId="58721" xr:uid="{D8395AED-84A9-434A-90D9-BBC44CFEB644}"/>
    <cellStyle name="Note 2 22 4" xfId="50869" xr:uid="{4F57A662-AD3B-4511-9BDE-198D98918F98}"/>
    <cellStyle name="Note 2 22 4 2" xfId="57651" xr:uid="{D7889B53-D54B-43A8-B584-53BA22F714FE}"/>
    <cellStyle name="Note 2 22 5" xfId="48454" xr:uid="{2DF678B4-0065-429F-968F-40436514054E}"/>
    <cellStyle name="Note 2 22 5 2" xfId="55246" xr:uid="{E8FFFB5B-12BD-4828-9335-487D97617BAB}"/>
    <cellStyle name="Note 2 22 6" xfId="53532" xr:uid="{4C9C07DE-4759-43CD-8CEB-A6AA6AF625CD}"/>
    <cellStyle name="Note 2 22 7" xfId="46840" xr:uid="{19A3277D-4CC2-40B2-B656-0A2A51512174}"/>
    <cellStyle name="Note 2 23" xfId="44995" xr:uid="{F5C8F3EA-060C-4F05-9F49-FD2675A87C47}"/>
    <cellStyle name="Note 2 23 2" xfId="50551" xr:uid="{2FFC4B5F-5019-4AC2-ACBB-79B0358961B3}"/>
    <cellStyle name="Note 2 23 2 2" xfId="57333" xr:uid="{C17550EE-28C8-4764-BA5D-74D4F9311D61}"/>
    <cellStyle name="Note 2 23 3" xfId="52153" xr:uid="{46F68FF5-C005-4554-A5B7-E18F131048B0}"/>
    <cellStyle name="Note 2 23 3 2" xfId="58934" xr:uid="{EC66CF9B-2F3F-44FB-BCBE-2B104F8B46EC}"/>
    <cellStyle name="Note 2 23 4" xfId="48999" xr:uid="{A6D11F39-2A51-49A1-8425-64906C5A7E48}"/>
    <cellStyle name="Note 2 23 4 2" xfId="55782" xr:uid="{F79C031F-1B9A-4AE8-B281-4C0A6CE3315A}"/>
    <cellStyle name="Note 2 23 5" xfId="48668" xr:uid="{F7EAA75D-30CD-4054-A426-B85E750BF611}"/>
    <cellStyle name="Note 2 23 5 2" xfId="55457" xr:uid="{E98A49B1-37FC-4ABB-BA98-0E28C4BEA46D}"/>
    <cellStyle name="Note 2 23 6" xfId="53743" xr:uid="{D21D05E1-6F52-4B8D-843D-FE580C56CD40}"/>
    <cellStyle name="Note 2 23 7" xfId="47054" xr:uid="{3CDFB7F1-F83F-4F0D-BA80-2821E5A574A2}"/>
    <cellStyle name="Note 2 24" xfId="45003" xr:uid="{7AC0FC18-9A8F-4745-B1DC-11DF0F9B3BD2}"/>
    <cellStyle name="Note 2 24 2" xfId="50597" xr:uid="{4DCD8D4E-FF30-4C6D-84C6-5A6356A108CC}"/>
    <cellStyle name="Note 2 24 2 2" xfId="57379" xr:uid="{2B9623A6-7705-4CF2-A546-B1D5CBA7113F}"/>
    <cellStyle name="Note 2 24 3" xfId="52411" xr:uid="{F04637EA-42B7-4B0B-B0E8-9462494AF6D8}"/>
    <cellStyle name="Note 2 24 3 2" xfId="59192" xr:uid="{6890F47A-7EAD-4B1A-A604-326ABB75FD2F}"/>
    <cellStyle name="Note 2 24 4" xfId="48714" xr:uid="{174938BC-4B16-4C7C-89E1-BFFD5E8DAC2B}"/>
    <cellStyle name="Note 2 24 4 2" xfId="55503" xr:uid="{4BE5BD1B-698E-4682-BA6D-29BCBEF6B1DE}"/>
    <cellStyle name="Note 2 24 5" xfId="53789" xr:uid="{EABC12DD-99C3-403C-9077-CC93624A4345}"/>
    <cellStyle name="Note 2 24 6" xfId="47100" xr:uid="{B590550A-97E0-461A-8E72-2AA3B8906838}"/>
    <cellStyle name="Note 2 25" xfId="45026" xr:uid="{BF4016C1-09F2-4AF5-9209-0D8EDEE40FC2}"/>
    <cellStyle name="Note 2 25 2" xfId="50604" xr:uid="{52AFC5E5-2B13-46B4-8863-B2A8BFEE6E7A}"/>
    <cellStyle name="Note 2 25 2 2" xfId="57386" xr:uid="{76C36E53-F87C-434E-A607-2650572C1EFA}"/>
    <cellStyle name="Note 2 25 3" xfId="52418" xr:uid="{B0E25D5A-459C-4569-865F-6220BBF7D53F}"/>
    <cellStyle name="Note 2 25 3 2" xfId="59199" xr:uid="{D3A4440D-4269-44B6-A653-B78BE04F127C}"/>
    <cellStyle name="Note 2 25 4" xfId="48721" xr:uid="{A20FC67B-94DF-4B4B-A794-070DCC4B94A2}"/>
    <cellStyle name="Note 2 25 4 2" xfId="55510" xr:uid="{954160AB-2B1F-43EE-BAAD-0BBF6C90A1BC}"/>
    <cellStyle name="Note 2 25 5" xfId="53796" xr:uid="{A8ED57F8-1A34-407E-BFF1-CF1DEC393E1D}"/>
    <cellStyle name="Note 2 25 6" xfId="47107" xr:uid="{203A9935-2D6D-4B2D-A5B3-5C07BC242D24}"/>
    <cellStyle name="Note 2 26" xfId="45042" xr:uid="{059E29C4-563C-473D-AE6A-6F81A7E8AC8A}"/>
    <cellStyle name="Note 2 26 2" xfId="50587" xr:uid="{6F28E3F4-1EC4-4621-8DD2-2403E3F9041B}"/>
    <cellStyle name="Note 2 26 2 2" xfId="57369" xr:uid="{C87B4B56-3D75-461E-8DC6-1555F3B299B4}"/>
    <cellStyle name="Note 2 26 3" xfId="52401" xr:uid="{0EA92784-06AC-43A1-9F06-52EF30A4DB6D}"/>
    <cellStyle name="Note 2 26 3 2" xfId="59182" xr:uid="{5CC66DBB-5A16-48A5-8A6D-55E00DA00479}"/>
    <cellStyle name="Note 2 26 4" xfId="48704" xr:uid="{7F1B9BE5-1F61-4407-BA48-F78904881C2E}"/>
    <cellStyle name="Note 2 26 4 2" xfId="55493" xr:uid="{7A297E3B-B054-42BB-83EA-EF36382B9783}"/>
    <cellStyle name="Note 2 26 5" xfId="53779" xr:uid="{102BFCAE-7950-4604-A2EA-F6AE7A0A3D72}"/>
    <cellStyle name="Note 2 26 6" xfId="47090" xr:uid="{6FE3ED1C-B1B1-4990-A4BB-B0F2BB611677}"/>
    <cellStyle name="Note 2 27" xfId="45106" xr:uid="{E56FD45E-1A81-4BBA-AF2F-720FC183D235}"/>
    <cellStyle name="Note 2 27 2" xfId="50691" xr:uid="{B343B3FD-F7A9-4003-969A-1970724B6FA5}"/>
    <cellStyle name="Note 2 27 2 2" xfId="57473" xr:uid="{1621A38D-AFAB-4956-A6BE-48478E0EC2DB}"/>
    <cellStyle name="Note 2 27 3" xfId="52502" xr:uid="{AF94D9BC-187E-4337-BD37-9FC7B7B79A86}"/>
    <cellStyle name="Note 2 27 3 2" xfId="59283" xr:uid="{140DB847-245F-424D-82D6-2A38C35985B0}"/>
    <cellStyle name="Note 2 27 4" xfId="48806" xr:uid="{432288EA-C68A-4B90-BB8D-A032E5555A28}"/>
    <cellStyle name="Note 2 27 4 2" xfId="55592" xr:uid="{337B9BC3-B59A-458E-B946-111E30E4B49A}"/>
    <cellStyle name="Note 2 27 5" xfId="53880" xr:uid="{F8756BC0-B657-48E6-B3B4-8DD9A2A28C01}"/>
    <cellStyle name="Note 2 27 6" xfId="47194" xr:uid="{B0FCBE55-855C-454E-8CF2-AA35FA720FF7}"/>
    <cellStyle name="Note 2 28" xfId="45123" xr:uid="{B6F5FF62-EB73-466F-93CB-FC3E024B8B4C}"/>
    <cellStyle name="Note 2 28 2" xfId="50727" xr:uid="{78CA2D51-B883-4C4F-A905-5B93DDBA580F}"/>
    <cellStyle name="Note 2 28 2 2" xfId="57509" xr:uid="{C8BD9EA5-20AC-4686-A5B0-C7AE5A546861}"/>
    <cellStyle name="Note 2 28 3" xfId="52538" xr:uid="{CFA1D954-13CD-4BEB-81AD-3F7ACA578934}"/>
    <cellStyle name="Note 2 28 3 2" xfId="59319" xr:uid="{1B3493E9-A4D9-4AF5-B2C5-AD2DC9330915}"/>
    <cellStyle name="Note 2 28 4" xfId="48835" xr:uid="{756F7800-3A41-4F8E-BCB1-6947C0517B48}"/>
    <cellStyle name="Note 2 28 4 2" xfId="55620" xr:uid="{6413AE7C-4445-4D5D-83EC-586C4A5754B6}"/>
    <cellStyle name="Note 2 28 5" xfId="53916" xr:uid="{4938E23D-A576-4E00-A85E-871A350CE518}"/>
    <cellStyle name="Note 2 28 6" xfId="47230" xr:uid="{5ECAA3BA-6CA1-4A15-A731-C8D83FED8960}"/>
    <cellStyle name="Note 2 29" xfId="45161" xr:uid="{BFB03FCF-1E21-41B4-929D-8E658C86B279}"/>
    <cellStyle name="Note 2 29 2" xfId="50719" xr:uid="{F47337FB-E911-4196-8657-37DE05B6F192}"/>
    <cellStyle name="Note 2 29 2 2" xfId="57501" xr:uid="{734F85D7-ED97-4469-903F-C5CEC646C281}"/>
    <cellStyle name="Note 2 29 3" xfId="52530" xr:uid="{1AAA3550-3BE1-43F8-BF4A-483963549666}"/>
    <cellStyle name="Note 2 29 3 2" xfId="59311" xr:uid="{ECA506AB-A103-436D-8D8D-F20160C451EC}"/>
    <cellStyle name="Note 2 29 4" xfId="53908" xr:uid="{7BAEED58-5757-43A6-8D08-CEC3837B1A6C}"/>
    <cellStyle name="Note 2 29 5" xfId="47222" xr:uid="{F1BFA104-6E55-4998-8CA4-D82C677226C3}"/>
    <cellStyle name="Note 2 3" xfId="248" xr:uid="{A734E2BD-1DD5-40A7-B299-D8FE9EDA6D43}"/>
    <cellStyle name="Note 2 3 10" xfId="6550" xr:uid="{B46C5409-3490-44AE-9AC5-FF0786F571DC}"/>
    <cellStyle name="Note 2 3 10 2" xfId="11769" xr:uid="{05945261-C15D-470D-883B-DD16AFA26A6D}"/>
    <cellStyle name="Note 2 3 10 2 2" xfId="20758" xr:uid="{2F689EF4-9D33-43E6-8534-F51A3E1E5C34}"/>
    <cellStyle name="Note 2 3 10 2 2 2" xfId="22742" xr:uid="{80A77D76-F7B4-4C91-8868-E37D402FDE9E}"/>
    <cellStyle name="Note 2 3 10 2 2 2 2" xfId="56629" xr:uid="{A2A1B2B3-BB6F-48B6-925A-CCA3C25ECEDE}"/>
    <cellStyle name="Note 2 3 10 2 2 3" xfId="49847" xr:uid="{3511F979-757C-4692-8842-A3A8A77E669D}"/>
    <cellStyle name="Note 2 3 10 2 3" xfId="24119" xr:uid="{688D3DD5-5495-4381-8AC9-4E4C1EC43AE1}"/>
    <cellStyle name="Note 2 3 10 2 3 2" xfId="56043" xr:uid="{DDF1EFCA-CB68-4787-BBE4-14AB9E06D7A6}"/>
    <cellStyle name="Note 2 3 10 2 3 3" xfId="49261" xr:uid="{A6CFB9D0-A33D-4D65-88FF-01F8179E81DB}"/>
    <cellStyle name="Note 2 3 10 2 4" xfId="47964" xr:uid="{9EE037BF-8E10-4E97-B691-9FE095D34EDC}"/>
    <cellStyle name="Note 2 3 10 2 4 2" xfId="54762" xr:uid="{5BE6E75D-1558-408F-A006-993254AA3A51}"/>
    <cellStyle name="Note 2 3 10 2 5" xfId="53088" xr:uid="{30413A5D-8548-4D3C-AA53-E778F6B79A58}"/>
    <cellStyle name="Note 2 3 10 2 6" xfId="46350" xr:uid="{8A171B77-EB92-4E5D-81B6-6FD543BA656E}"/>
    <cellStyle name="Note 2 3 10 3" xfId="15539" xr:uid="{EF146D4D-6DD3-4BF9-8B75-346122838CBC}"/>
    <cellStyle name="Note 2 3 10 3 2" xfId="33408" xr:uid="{E2C50050-3953-4EB6-8DD3-18D253841C17}"/>
    <cellStyle name="Note 2 3 10 3 2 2" xfId="57025" xr:uid="{0FE5041F-95C7-4E8C-ACC4-D0BBA52A3812}"/>
    <cellStyle name="Note 2 3 10 3 2 3" xfId="50243" xr:uid="{DC9D6435-32C1-4BE9-B893-A8F0ECF399A1}"/>
    <cellStyle name="Note 2 3 10 3 3" xfId="51546" xr:uid="{DCF7126F-D3D6-416C-BAA7-D990A2A56DB2}"/>
    <cellStyle name="Note 2 3 10 3 3 2" xfId="58328" xr:uid="{00CA8C23-FACA-4339-90EF-977B9C95E0A2}"/>
    <cellStyle name="Note 2 3 10 3 4" xfId="48360" xr:uid="{8AA07590-999B-4D10-A4D9-D44CE23F7FA2}"/>
    <cellStyle name="Note 2 3 10 3 4 2" xfId="55152" xr:uid="{A94EE221-89B9-402D-A057-528556BE9C7B}"/>
    <cellStyle name="Note 2 3 10 3 5" xfId="53450" xr:uid="{56E5569D-BBF1-4AB0-A216-8A8691084354}"/>
    <cellStyle name="Note 2 3 10 3 6" xfId="46746" xr:uid="{00DDDDBE-B408-46D5-AAAC-4DDA1C86DA3D}"/>
    <cellStyle name="Note 2 3 10 4" xfId="36574" xr:uid="{358D9DCF-687E-46AF-A7B4-752B44C3E9E1}"/>
    <cellStyle name="Note 2 3 10 4 2" xfId="56157" xr:uid="{FF73129B-3F8E-4842-9C60-1CB44C771014}"/>
    <cellStyle name="Note 2 3 10 4 3" xfId="49375" xr:uid="{EEF159F7-FBC7-4A1F-8A9B-7FB4C5C4495E}"/>
    <cellStyle name="Note 2 3 10 5" xfId="44519" xr:uid="{6947D205-6278-4AB9-AD0B-BDE06E44F6F9}"/>
    <cellStyle name="Note 2 3 10 5 2" xfId="58176" xr:uid="{628ED4E1-1D40-4136-AB40-CBA6F3DBEC12}"/>
    <cellStyle name="Note 2 3 10 5 3" xfId="51394" xr:uid="{A4FDDAF8-77DE-4183-9FED-30F8591EE67D}"/>
    <cellStyle name="Note 2 3 10 6" xfId="47495" xr:uid="{F6D0D5BB-4867-48AA-9284-306F007AFE1B}"/>
    <cellStyle name="Note 2 3 10 6 2" xfId="54314" xr:uid="{3B0A0888-448C-4170-9845-F4E360EA4609}"/>
    <cellStyle name="Note 2 3 10 7" xfId="52821" xr:uid="{B9C17027-7679-4EBD-98FB-23F443AA400F}"/>
    <cellStyle name="Note 2 3 10 8" xfId="45887" xr:uid="{5D195D83-D834-4EC6-A1FC-331A09D76F1B}"/>
    <cellStyle name="Note 2 3 11" xfId="9132" xr:uid="{0CA799BF-1074-4ECC-907C-1A39C23ECAD3}"/>
    <cellStyle name="Note 2 3 11 2" xfId="18121" xr:uid="{F7A910B7-C167-4046-9151-CD071115A7F3}"/>
    <cellStyle name="Note 2 3 11 2 2" xfId="38333" xr:uid="{6C5C0AB1-03B5-4A2F-9E12-51D7E309AA6E}"/>
    <cellStyle name="Note 2 3 11 2 2 2" xfId="56668" xr:uid="{B42C5F6A-1981-4DFE-A7D5-107DD38D61C4}"/>
    <cellStyle name="Note 2 3 11 2 2 3" xfId="49886" xr:uid="{3B8057FA-CC70-447C-BB6C-54ACA21E7C1C}"/>
    <cellStyle name="Note 2 3 11 2 3" xfId="50398" xr:uid="{0AAF0C24-8DA0-4F6C-AF45-0C82F7FD31BB}"/>
    <cellStyle name="Note 2 3 11 2 3 2" xfId="57180" xr:uid="{73AE389A-AA06-4FBA-A504-FD471C3E3CEF}"/>
    <cellStyle name="Note 2 3 11 2 4" xfId="48003" xr:uid="{B0C50CEC-908D-4CC3-B268-32D06D455E18}"/>
    <cellStyle name="Note 2 3 11 2 4 2" xfId="54798" xr:uid="{9AE71E88-1289-4630-BDDB-BC771E00AC8D}"/>
    <cellStyle name="Note 2 3 11 2 5" xfId="53109" xr:uid="{7B5A7482-A130-4342-B0C2-CE1A2B68BF30}"/>
    <cellStyle name="Note 2 3 11 2 6" xfId="46389" xr:uid="{C658CAA0-D80D-47E0-9335-B0F352DB249A}"/>
    <cellStyle name="Note 2 3 11 3" xfId="23254" xr:uid="{4D347FB7-0628-40D8-95E0-42C75FABD74C}"/>
    <cellStyle name="Note 2 3 11 3 2" xfId="50279" xr:uid="{B18214BB-1AD4-414C-A35D-56F413AEF0A5}"/>
    <cellStyle name="Note 2 3 11 3 2 2" xfId="57061" xr:uid="{1F8E650F-DDE5-4884-90D0-30130D9E1FD9}"/>
    <cellStyle name="Note 2 3 11 3 3" xfId="51993" xr:uid="{2D0D4C98-2888-4481-8A0D-B29206E52F50}"/>
    <cellStyle name="Note 2 3 11 3 3 2" xfId="58774" xr:uid="{CAC21E1A-D1B0-4FB3-9B0F-E6311ED4CCFD}"/>
    <cellStyle name="Note 2 3 11 3 4" xfId="48396" xr:uid="{AFB76E60-1B79-4D7E-A1C8-C25232A3031E}"/>
    <cellStyle name="Note 2 3 11 3 4 2" xfId="55188" xr:uid="{2512DFE4-716C-44F7-9299-3E8736A5B5DF}"/>
    <cellStyle name="Note 2 3 11 3 5" xfId="53477" xr:uid="{F3949760-A6E7-4E34-95A6-AF11AF81DF0F}"/>
    <cellStyle name="Note 2 3 11 3 6" xfId="46782" xr:uid="{48DBC1BA-15B6-4941-AAE2-1298C4811741}"/>
    <cellStyle name="Note 2 3 11 4" xfId="44593" xr:uid="{5A736182-D9C2-44F0-986D-72D2D4BCF741}"/>
    <cellStyle name="Note 2 3 11 4 2" xfId="56196" xr:uid="{2DD0422D-56F4-48AD-AFF4-3CFD5EF930D4}"/>
    <cellStyle name="Note 2 3 11 4 3" xfId="49414" xr:uid="{F2B50A69-3639-4FAE-8039-C4EC88EA2FB6}"/>
    <cellStyle name="Note 2 3 11 5" xfId="51747" xr:uid="{A47579A2-4E19-4531-A552-E692F142D9AA}"/>
    <cellStyle name="Note 2 3 11 5 2" xfId="58528" xr:uid="{4C479992-B47E-4BDE-BE9E-92D52A76A6DF}"/>
    <cellStyle name="Note 2 3 11 6" xfId="47534" xr:uid="{81C6D1A7-234C-47C0-85E8-15CECE841600}"/>
    <cellStyle name="Note 2 3 11 6 2" xfId="54350" xr:uid="{EF56F119-3B0F-47E7-B8E0-E2FA814ED7E5}"/>
    <cellStyle name="Note 2 3 11 7" xfId="52842" xr:uid="{217B38DF-C780-4376-A6F8-7CAF18AF4621}"/>
    <cellStyle name="Note 2 3 11 8" xfId="45923" xr:uid="{273C594E-E175-438E-B92B-84B630079D01}"/>
    <cellStyle name="Note 2 3 12" xfId="9835" xr:uid="{91F13466-6573-4072-9140-214E23C2BD41}"/>
    <cellStyle name="Note 2 3 12 2" xfId="18824" xr:uid="{B3F3E23F-4945-44AA-B440-EDAC28BDA8F0}"/>
    <cellStyle name="Note 2 3 12 2 2" xfId="41908" xr:uid="{2554D79C-32D7-4198-8249-9FEE333D2A37}"/>
    <cellStyle name="Note 2 3 12 2 2 2" xfId="56280" xr:uid="{0179CDA3-CDF7-46C4-8495-9D6676C3DE7E}"/>
    <cellStyle name="Note 2 3 12 2 3" xfId="49498" xr:uid="{74BB1157-AB72-4891-96A4-E2EF369136FF}"/>
    <cellStyle name="Note 2 3 12 3" xfId="40244" xr:uid="{30E91EB4-FFC7-45C6-88B8-3B6559DBAFEB}"/>
    <cellStyle name="Note 2 3 12 3 2" xfId="58306" xr:uid="{9FF66F5A-EAD5-4451-8043-26A17C7DBAE9}"/>
    <cellStyle name="Note 2 3 12 3 3" xfId="51524" xr:uid="{A03AADF9-A9E5-456F-8225-6A840A17E868}"/>
    <cellStyle name="Note 2 3 12 4" xfId="44658" xr:uid="{96443358-53D6-4A0C-A139-20FEB7ABF7EE}"/>
    <cellStyle name="Note 2 3 12 4 2" xfId="54426" xr:uid="{5FC454A7-5613-44CD-91F6-DAF3FDB8E6E9}"/>
    <cellStyle name="Note 2 3 12 4 3" xfId="47615" xr:uid="{7278AED3-22E3-47AF-8843-35656C2EB779}"/>
    <cellStyle name="Note 2 3 12 5" xfId="52891" xr:uid="{DE8D04BC-020A-46AA-B63A-8A983A4EB1EA}"/>
    <cellStyle name="Note 2 3 12 6" xfId="46007" xr:uid="{5DE9EA7E-C531-42BB-ABF7-9AF6607C056F}"/>
    <cellStyle name="Note 2 3 13" xfId="2254" xr:uid="{6807A863-93F7-44F0-A23C-4E0192384EDA}"/>
    <cellStyle name="Note 2 3 13 2" xfId="36938" xr:uid="{1C88D690-59A2-4B48-BDB9-0E66853B15C5}"/>
    <cellStyle name="Note 2 3 13 2 2" xfId="56693" xr:uid="{1C5FE369-97FF-4CFC-918B-526DCFE38F90}"/>
    <cellStyle name="Note 2 3 13 2 3" xfId="49911" xr:uid="{6A99AF9B-2AB3-4A07-813F-1C6003AC4FC9}"/>
    <cellStyle name="Note 2 3 13 3" xfId="44621" xr:uid="{67D94348-ED6A-4E6B-B443-4F548CD91A74}"/>
    <cellStyle name="Note 2 3 13 3 2" xfId="57697" xr:uid="{D67F32BB-0354-4D0F-AD64-A164A6FDF93B}"/>
    <cellStyle name="Note 2 3 13 3 3" xfId="50915" xr:uid="{FE34B86A-0954-48AB-8A1F-D3C591C05599}"/>
    <cellStyle name="Note 2 3 13 4" xfId="48028" xr:uid="{FF7BF6F1-5EBF-4928-995B-933988AFC5C1}"/>
    <cellStyle name="Note 2 3 13 4 2" xfId="54820" xr:uid="{21B5D41B-BACF-4A4D-9D25-5A31F354EE1F}"/>
    <cellStyle name="Note 2 3 13 5" xfId="53120" xr:uid="{321B6860-D487-4B33-8A8C-9EC8F1FCE584}"/>
    <cellStyle name="Note 2 3 13 6" xfId="46414" xr:uid="{BF55F4C3-761D-46A6-9D07-DE2D1FD65A88}"/>
    <cellStyle name="Note 2 3 14" xfId="13163" xr:uid="{7491EE37-9A49-4813-8251-827CCBB6D032}"/>
    <cellStyle name="Note 2 3 14 2" xfId="28979" xr:uid="{8D59335F-F347-41BF-98D7-0712BAAEDD3D}"/>
    <cellStyle name="Note 2 3 14 2 2" xfId="57076" xr:uid="{74225751-C3D4-4972-8589-B818893D02A9}"/>
    <cellStyle name="Note 2 3 14 2 3" xfId="50294" xr:uid="{DB0CE5BF-EBAF-48F4-A54B-B05E6109465A}"/>
    <cellStyle name="Note 2 3 14 3" xfId="44755" xr:uid="{CA3ABD61-1807-4BD9-BECA-0AB8DEE744B6}"/>
    <cellStyle name="Note 2 3 14 3 2" xfId="57784" xr:uid="{4B029728-CE17-4034-8E2D-5E41611F1518}"/>
    <cellStyle name="Note 2 3 14 3 3" xfId="51002" xr:uid="{B96C962B-F98C-4F5F-8136-73403CAA5453}"/>
    <cellStyle name="Note 2 3 14 4" xfId="48411" xr:uid="{6B65988A-531F-4BFC-8EDC-44136358B9D4}"/>
    <cellStyle name="Note 2 3 14 4 2" xfId="55203" xr:uid="{06BA0358-8E04-471F-A0E2-871E2A43CE32}"/>
    <cellStyle name="Note 2 3 14 5" xfId="53489" xr:uid="{E71509D7-A2A6-40EB-B56C-232284230993}"/>
    <cellStyle name="Note 2 3 14 6" xfId="46797" xr:uid="{363091EE-969B-48FF-8A6C-7835A8B3E4DA}"/>
    <cellStyle name="Note 2 3 15" xfId="25071" xr:uid="{B4930CC2-895A-46C6-859D-189475458F23}"/>
    <cellStyle name="Note 2 3 15 2" xfId="44724" xr:uid="{BA955269-35B1-4103-B808-749349BCB9AD}"/>
    <cellStyle name="Note 2 3 15 2 2" xfId="57205" xr:uid="{30C8C03B-8F2D-406F-B4EF-2C3CBFA9A0AD}"/>
    <cellStyle name="Note 2 3 15 2 3" xfId="50423" xr:uid="{19B90E7F-E563-4E88-BD1F-0939B9949519}"/>
    <cellStyle name="Note 2 3 15 3" xfId="52025" xr:uid="{FC47FDAE-4188-4B3F-B804-AAB452671947}"/>
    <cellStyle name="Note 2 3 15 3 2" xfId="58806" xr:uid="{7C00C09B-4573-4FF8-A259-B28119C5DB4D}"/>
    <cellStyle name="Note 2 3 15 4" xfId="49110" xr:uid="{31E07DE7-A380-4904-AA91-5613F975A83C}"/>
    <cellStyle name="Note 2 3 15 4 2" xfId="55892" xr:uid="{E4A9D998-4D9C-4518-9E3C-885A164B38F4}"/>
    <cellStyle name="Note 2 3 15 5" xfId="48540" xr:uid="{7943863A-7C79-4FA2-9AA0-050805F98912}"/>
    <cellStyle name="Note 2 3 15 5 2" xfId="55329" xr:uid="{CFD2F131-E1C1-4EA5-A3CD-8DD1A551A1BE}"/>
    <cellStyle name="Note 2 3 15 6" xfId="53615" xr:uid="{4B6A98FB-1911-4462-B1DA-0890BEF309F3}"/>
    <cellStyle name="Note 2 3 15 7" xfId="46926" xr:uid="{EB270776-C822-492A-B771-04D2409B0FEC}"/>
    <cellStyle name="Note 2 3 16" xfId="44789" xr:uid="{B5E67923-1BB0-4938-8AD5-7D81699DF4D0}"/>
    <cellStyle name="Note 2 3 16 2" xfId="50457" xr:uid="{D897088D-E8C7-4B19-9BD7-0572EC801BD8}"/>
    <cellStyle name="Note 2 3 16 2 2" xfId="57239" xr:uid="{FAEC7D0D-61EB-45E5-AF09-6A527D03FBA4}"/>
    <cellStyle name="Note 2 3 16 3" xfId="52059" xr:uid="{4D396B0B-453B-4FDC-A797-A97D6D85ED02}"/>
    <cellStyle name="Note 2 3 16 3 2" xfId="58840" xr:uid="{D2246391-CFB9-4B97-AE85-DCB192F8ACC7}"/>
    <cellStyle name="Note 2 3 16 4" xfId="51581" xr:uid="{97EFEB1B-41CC-44F9-B2A6-B41073D959CA}"/>
    <cellStyle name="Note 2 3 16 4 2" xfId="58363" xr:uid="{4CABA2B4-FBFB-4AA6-911B-8FDD54825072}"/>
    <cellStyle name="Note 2 3 16 5" xfId="48574" xr:uid="{FCFD87C0-BE00-40F3-AC13-78E1AFDFDBBD}"/>
    <cellStyle name="Note 2 3 16 5 2" xfId="55363" xr:uid="{1C73CB74-3910-4178-893B-3F2138215EA6}"/>
    <cellStyle name="Note 2 3 16 6" xfId="53649" xr:uid="{3E57D66D-471B-4545-B40A-A5CD201A0BED}"/>
    <cellStyle name="Note 2 3 16 7" xfId="46960" xr:uid="{E8A2C939-73A1-456E-AE58-1B5E95579BFB}"/>
    <cellStyle name="Note 2 3 17" xfId="44858" xr:uid="{1061C952-CA7A-4F0B-9857-C7140173CD6E}"/>
    <cellStyle name="Note 2 3 17 2" xfId="50485" xr:uid="{8691F160-8AD9-452E-9410-4E0AA362B913}"/>
    <cellStyle name="Note 2 3 17 2 2" xfId="57267" xr:uid="{5C16A7C7-3757-4111-8AAD-BAE0CDF8585F}"/>
    <cellStyle name="Note 2 3 17 3" xfId="52087" xr:uid="{E7F46439-BC67-4D9E-B82C-CF49DD2B4340}"/>
    <cellStyle name="Note 2 3 17 3 2" xfId="58868" xr:uid="{B0FD6BA7-EE11-4997-AE10-2E59E098BD67}"/>
    <cellStyle name="Note 2 3 17 4" xfId="51732" xr:uid="{8E8E3623-13CB-4358-940B-24F766288990}"/>
    <cellStyle name="Note 2 3 17 4 2" xfId="58513" xr:uid="{21998481-1D3F-4983-B312-654DA7C0EC06}"/>
    <cellStyle name="Note 2 3 17 5" xfId="48602" xr:uid="{51A27AEE-D13E-402B-B0C5-4B7F2AF536D1}"/>
    <cellStyle name="Note 2 3 17 5 2" xfId="55391" xr:uid="{3D705878-042C-4D52-83AC-30A22325B331}"/>
    <cellStyle name="Note 2 3 17 6" xfId="53677" xr:uid="{11CAC54B-733B-4C83-AA49-96019D7B7586}"/>
    <cellStyle name="Note 2 3 17 7" xfId="46988" xr:uid="{442CA1AC-4927-4285-81C3-645D7C622971}"/>
    <cellStyle name="Note 2 3 18" xfId="44889" xr:uid="{83326B0C-E806-43B4-90F7-E9D934DE0202}"/>
    <cellStyle name="Note 2 3 18 2" xfId="50437" xr:uid="{F286BB39-93DE-4BDF-894A-C3E373803F17}"/>
    <cellStyle name="Note 2 3 18 2 2" xfId="57219" xr:uid="{1CF8DCD6-DA88-41E7-B5E8-3EA8C718432C}"/>
    <cellStyle name="Note 2 3 18 3" xfId="52039" xr:uid="{B1486777-7BD9-4A57-BB61-9CF98CD76BA8}"/>
    <cellStyle name="Note 2 3 18 3 2" xfId="58820" xr:uid="{8F04BE5D-36AB-49C9-92CE-9B71AE48EEA1}"/>
    <cellStyle name="Note 2 3 18 4" xfId="51384" xr:uid="{EBF7C8E0-351C-49CE-B75F-58D638C0C962}"/>
    <cellStyle name="Note 2 3 18 4 2" xfId="58166" xr:uid="{03F23D93-EFB5-4250-8F34-AEDA87CA4007}"/>
    <cellStyle name="Note 2 3 18 5" xfId="48554" xr:uid="{F09232D8-B70D-44B6-BE88-A75B8C9E37CD}"/>
    <cellStyle name="Note 2 3 18 5 2" xfId="55343" xr:uid="{020007CD-094B-4BE6-967A-8646400AB981}"/>
    <cellStyle name="Note 2 3 18 6" xfId="53629" xr:uid="{E61A4F1A-9BDA-4DFC-82D8-AA4C94D49DBB}"/>
    <cellStyle name="Note 2 3 18 7" xfId="46940" xr:uid="{99BF005A-42E0-4B6E-AF98-02BD3E264FE9}"/>
    <cellStyle name="Note 2 3 19" xfId="44965" xr:uid="{5BDF35C9-2B36-4554-A956-7C5DD4CDBFC4}"/>
    <cellStyle name="Note 2 3 19 2" xfId="50531" xr:uid="{422EA887-A48C-45DD-8444-C86DA15C56BC}"/>
    <cellStyle name="Note 2 3 19 2 2" xfId="57313" xr:uid="{A635A68F-FF05-4FFF-A8A8-B6CE2FEA0D87}"/>
    <cellStyle name="Note 2 3 19 3" xfId="52133" xr:uid="{A08BB312-58C6-489B-987D-F4A71C4D093C}"/>
    <cellStyle name="Note 2 3 19 3 2" xfId="58914" xr:uid="{C71647A1-7E7F-40A9-B271-073FE11187BC}"/>
    <cellStyle name="Note 2 3 19 4" xfId="49027" xr:uid="{5D00E796-CC7B-4EF0-82B7-7819AC0643B5}"/>
    <cellStyle name="Note 2 3 19 4 2" xfId="55810" xr:uid="{9694B6EF-8331-4CC0-ACBF-A999354B45A0}"/>
    <cellStyle name="Note 2 3 19 5" xfId="48648" xr:uid="{80FBCEBC-B6DB-4CA9-AABA-110B3E5D3463}"/>
    <cellStyle name="Note 2 3 19 5 2" xfId="55437" xr:uid="{6FC3394F-7DE5-454F-A76C-06CC59678C92}"/>
    <cellStyle name="Note 2 3 19 6" xfId="53723" xr:uid="{01AE8D91-EB7E-4113-BC06-4FCE5AACAB18}"/>
    <cellStyle name="Note 2 3 19 7" xfId="47034" xr:uid="{B2276F3C-860C-4DE6-9CD2-E31ABE5BF9E8}"/>
    <cellStyle name="Note 2 3 2" xfId="386" xr:uid="{8F5FEA30-E145-4784-B908-B43ED152B2E8}"/>
    <cellStyle name="Note 2 3 2 10" xfId="9257" xr:uid="{3B4AA779-ECB9-4898-8C19-D6221834391B}"/>
    <cellStyle name="Note 2 3 2 10 2" xfId="18246" xr:uid="{C9CDF250-0F60-4EA9-87CB-F01223839225}"/>
    <cellStyle name="Note 2 3 2 10 2 2" xfId="33696" xr:uid="{9E91A074-E95A-4BD1-B000-5927A32D9B71}"/>
    <cellStyle name="Note 2 3 2 10 3" xfId="30649" xr:uid="{51994C59-F9DD-46A5-863C-7683060FE02B}"/>
    <cellStyle name="Note 2 3 2 11" xfId="9828" xr:uid="{3C4776D4-8230-44CA-875A-ED6C43ABAC55}"/>
    <cellStyle name="Note 2 3 2 11 2" xfId="18817" xr:uid="{E0AF3458-8088-4896-981D-0E5B7575F096}"/>
    <cellStyle name="Note 2 3 2 11 2 2" xfId="30985" xr:uid="{2D5AED32-672F-42F1-8BBF-D412A5308EC6}"/>
    <cellStyle name="Note 2 3 2 11 3" xfId="40444" xr:uid="{F650A2A4-52D3-4725-A503-5483C2568453}"/>
    <cellStyle name="Note 2 3 2 12" xfId="2392" xr:uid="{43BA3AC7-02F5-4509-A517-648A805B9493}"/>
    <cellStyle name="Note 2 3 2 12 2" xfId="39132" xr:uid="{A89F8384-B632-4211-AD3D-D9CCD25F3D86}"/>
    <cellStyle name="Note 2 3 2 13" xfId="13301" xr:uid="{432C6980-688D-4320-B3C9-E7402427BC5B}"/>
    <cellStyle name="Note 2 3 2 13 2" xfId="29536" xr:uid="{B41619FF-D560-4446-95E2-16950CF9C8A9}"/>
    <cellStyle name="Note 2 3 2 14" xfId="32137" xr:uid="{09CA1E9A-CA51-4E0F-BD7B-EFDF13171522}"/>
    <cellStyle name="Note 2 3 2 15" xfId="44322" xr:uid="{A34A8C8F-3F93-4A34-90EF-857B87FD2EF7}"/>
    <cellStyle name="Note 2 3 2 16" xfId="45513" xr:uid="{E873F79D-5148-4384-9442-58366318551F}"/>
    <cellStyle name="Note 2 3 2 2" xfId="735" xr:uid="{9987BAFD-01FB-4040-A578-2E84AE6A5B4D}"/>
    <cellStyle name="Note 2 3 2 2 2" xfId="5111" xr:uid="{0658873C-0DDD-454E-B00D-5BCDFE3FC31A}"/>
    <cellStyle name="Note 2 3 2 2 2 2" xfId="7697" xr:uid="{9BEE4AF3-D6C3-4569-AC2F-1856FBBE38D0}"/>
    <cellStyle name="Note 2 3 2 2 2 2 2" xfId="12380" xr:uid="{9B23C582-183D-4383-928D-FED65FFAD9BB}"/>
    <cellStyle name="Note 2 3 2 2 2 2 2 2" xfId="21369" xr:uid="{8468B4CC-38DA-4F2C-BFA5-D9AC39C08427}"/>
    <cellStyle name="Note 2 3 2 2 2 2 2 2 2" xfId="39297" xr:uid="{0015BC37-9513-4C57-9C3D-D0D0542069AA}"/>
    <cellStyle name="Note 2 3 2 2 2 2 2 3" xfId="30403" xr:uid="{162442E0-F99C-437A-A757-1F1DA642FC83}"/>
    <cellStyle name="Note 2 3 2 2 2 2 3" xfId="16686" xr:uid="{96BEE0ED-B5A8-4355-8769-52541CC7677E}"/>
    <cellStyle name="Note 2 3 2 2 2 2 3 2" xfId="23548" xr:uid="{BF4573F8-ED37-4C17-914A-9BD5CAE55133}"/>
    <cellStyle name="Note 2 3 2 2 2 2 4" xfId="25709" xr:uid="{8F0F99A0-2D19-4A26-B34B-8AE251A85E6A}"/>
    <cellStyle name="Note 2 3 2 2 2 2 5" xfId="56301" xr:uid="{97305981-0684-403B-B36D-0FE2A0B9E3A7}"/>
    <cellStyle name="Note 2 3 2 2 2 3" xfId="10334" xr:uid="{B118300C-9B02-4B23-AD9A-B1CED39355DB}"/>
    <cellStyle name="Note 2 3 2 2 2 3 2" xfId="19323" xr:uid="{EF987CFA-949C-41F5-A93D-788463C29010}"/>
    <cellStyle name="Note 2 3 2 2 2 3 2 2" xfId="41193" xr:uid="{CAA5AC39-81BC-46B0-B4A3-AE9D271C1FE8}"/>
    <cellStyle name="Note 2 3 2 2 2 3 3" xfId="37791" xr:uid="{0552424D-B71B-4CAB-9772-7B320C912636}"/>
    <cellStyle name="Note 2 3 2 2 2 4" xfId="14100" xr:uid="{52A519FB-10B6-4CF6-8384-4D46583687B8}"/>
    <cellStyle name="Note 2 3 2 2 2 4 2" xfId="38372" xr:uid="{7C654BAD-A367-4299-9610-09501D047E19}"/>
    <cellStyle name="Note 2 3 2 2 2 5" xfId="30327" xr:uid="{61FE3CBB-B0E8-4C76-8A42-DC5C98B31D07}"/>
    <cellStyle name="Note 2 3 2 2 2 6" xfId="49519" xr:uid="{A4AD72E1-F3A7-4069-A609-606DF1BAC0FF}"/>
    <cellStyle name="Note 2 3 2 2 3" xfId="3172" xr:uid="{D7878CB3-3A3F-414B-897D-55BE79FC7839}"/>
    <cellStyle name="Note 2 3 2 2 3 2" xfId="32103" xr:uid="{C37E22CC-5819-427F-A20A-438B2482D684}"/>
    <cellStyle name="Note 2 3 2 2 3 2 2" xfId="57976" xr:uid="{672D45D2-5C54-444A-9587-B089448BAEAD}"/>
    <cellStyle name="Note 2 3 2 2 3 3" xfId="51194" xr:uid="{06AC32DB-5997-43DB-BA6E-48C8289ADA22}"/>
    <cellStyle name="Note 2 3 2 2 4" xfId="42073" xr:uid="{CBF6A9C9-152C-46B7-9457-E508F615BB64}"/>
    <cellStyle name="Note 2 3 2 2 4 2" xfId="54446" xr:uid="{9D2A918E-7C43-449C-8DA3-BEFADBB6EC3B}"/>
    <cellStyle name="Note 2 3 2 2 4 3" xfId="47636" xr:uid="{075D36F8-A862-408F-B274-FC39C8351D2E}"/>
    <cellStyle name="Note 2 3 2 2 5" xfId="52904" xr:uid="{5297B4C8-4923-44C1-B588-E78BFAE66BC9}"/>
    <cellStyle name="Note 2 3 2 2 6" xfId="46028" xr:uid="{0133338F-1043-4EDF-BEF8-88018B058B4B}"/>
    <cellStyle name="Note 2 3 2 3" xfId="1080" xr:uid="{EFB525A0-0F82-4FB3-ACA8-4CE3044EF3B3}"/>
    <cellStyle name="Note 2 3 2 3 2" xfId="5432" xr:uid="{F99A731E-FD18-418A-B0F8-FFAE8AA54AAC}"/>
    <cellStyle name="Note 2 3 2 3 2 2" xfId="8018" xr:uid="{D5FC805D-928F-4A36-86A4-D169E2278D9E}"/>
    <cellStyle name="Note 2 3 2 3 2 2 2" xfId="12483" xr:uid="{4C7ACD6F-81CC-41FF-85B4-F7A29C289845}"/>
    <cellStyle name="Note 2 3 2 3 2 2 2 2" xfId="21472" xr:uid="{99296D67-ACDD-4874-A619-D3F85EFA4A44}"/>
    <cellStyle name="Note 2 3 2 3 2 2 2 2 2" xfId="26257" xr:uid="{E5E1A7AF-F311-4414-B234-8F9534A5A691}"/>
    <cellStyle name="Note 2 3 2 3 2 2 2 3" xfId="43114" xr:uid="{CBBD1F38-345C-4E1B-888D-5E7BEC8D8BFF}"/>
    <cellStyle name="Note 2 3 2 3 2 2 3" xfId="17007" xr:uid="{2899A752-E255-4A50-B700-FF60DEC4083F}"/>
    <cellStyle name="Note 2 3 2 3 2 2 3 2" xfId="28412" xr:uid="{2DBE384D-1A28-4C31-BEF2-AE80A36035A6}"/>
    <cellStyle name="Note 2 3 2 3 2 2 4" xfId="35345" xr:uid="{7707A2D4-E691-42FE-B69C-46743A4BFFE8}"/>
    <cellStyle name="Note 2 3 2 3 2 2 5" xfId="56709" xr:uid="{9921B1B1-1098-4DCD-8411-4DE24820B6BA}"/>
    <cellStyle name="Note 2 3 2 3 2 3" xfId="10655" xr:uid="{EB8A0BC3-9DF6-40B8-A6E9-069B1F147CBB}"/>
    <cellStyle name="Note 2 3 2 3 2 3 2" xfId="19644" xr:uid="{178C98EC-B837-421E-8D6F-24D044FD0F71}"/>
    <cellStyle name="Note 2 3 2 3 2 3 2 2" xfId="29440" xr:uid="{780ACA1D-EA15-420A-BC0E-62C6F7D4AA7F}"/>
    <cellStyle name="Note 2 3 2 3 2 3 3" xfId="34661" xr:uid="{FCEAA69A-09CF-4E36-9806-EE2224D07AC5}"/>
    <cellStyle name="Note 2 3 2 3 2 4" xfId="14421" xr:uid="{1CE63966-1C30-41A0-AF30-0F2E19FBD8C5}"/>
    <cellStyle name="Note 2 3 2 3 2 4 2" xfId="38019" xr:uid="{0972DDB4-0F27-4BA4-8A8E-4485992FD75E}"/>
    <cellStyle name="Note 2 3 2 3 2 5" xfId="37256" xr:uid="{7EA1AD7C-B94E-4BEE-BF9F-D3CBCE7597B4}"/>
    <cellStyle name="Note 2 3 2 3 2 6" xfId="49927" xr:uid="{A53D7DD4-3EA6-4750-891B-B97EF61ACF64}"/>
    <cellStyle name="Note 2 3 2 3 3" xfId="3517" xr:uid="{CA846BFD-0CC3-410E-9ED8-951C3B82ABAD}"/>
    <cellStyle name="Note 2 3 2 3 3 2" xfId="29475" xr:uid="{0DD199D4-4617-4FE3-A68E-481D47F7B778}"/>
    <cellStyle name="Note 2 3 2 3 3 2 2" xfId="58970" xr:uid="{767011A4-C325-491C-8970-3082D35C97B7}"/>
    <cellStyle name="Note 2 3 2 3 3 3" xfId="52189" xr:uid="{9D19A169-7960-42F2-AC83-3276596DB556}"/>
    <cellStyle name="Note 2 3 2 3 4" xfId="23231" xr:uid="{8CF3B6D7-6F3D-4571-85DA-814B64ABECCC}"/>
    <cellStyle name="Note 2 3 2 3 4 2" xfId="54836" xr:uid="{2A5C3F8A-D4FC-4B7C-A851-46D39385A8B6}"/>
    <cellStyle name="Note 2 3 2 3 4 3" xfId="48044" xr:uid="{D2F58313-75E1-4F5A-B7A4-D854BBDBA844}"/>
    <cellStyle name="Note 2 3 2 3 5" xfId="53136" xr:uid="{3541E9B8-15FB-462E-BB18-87D8CDDCB3FC}"/>
    <cellStyle name="Note 2 3 2 3 6" xfId="46430" xr:uid="{3A81B174-2AF4-4042-8AC4-F5119E4A4D5D}"/>
    <cellStyle name="Note 2 3 2 4" xfId="1424" xr:uid="{E47910D4-3151-4149-872C-0FE3BB4EB8AC}"/>
    <cellStyle name="Note 2 3 2 4 2" xfId="5769" xr:uid="{67F0C6C9-F042-4A57-BBE3-9D9789B8955D}"/>
    <cellStyle name="Note 2 3 2 4 2 2" xfId="8355" xr:uid="{414C4148-04A4-447E-BF37-F9D68D7D70A2}"/>
    <cellStyle name="Note 2 3 2 4 2 2 2" xfId="12585" xr:uid="{C85A5BCC-0523-4326-9002-8C3287FAA3E7}"/>
    <cellStyle name="Note 2 3 2 4 2 2 2 2" xfId="21574" xr:uid="{FE129D3B-D710-43FC-BB10-F6415671F0D8}"/>
    <cellStyle name="Note 2 3 2 4 2 2 2 2 2" xfId="27708" xr:uid="{B3A38D96-A95D-4577-96BA-86DAB41F34A3}"/>
    <cellStyle name="Note 2 3 2 4 2 2 2 3" xfId="27757" xr:uid="{52979E45-177D-4D15-AE34-DFE8BA17AA34}"/>
    <cellStyle name="Note 2 3 2 4 2 2 3" xfId="17344" xr:uid="{DAE45617-73E2-4D52-9703-487BAF6ED245}"/>
    <cellStyle name="Note 2 3 2 4 2 2 3 2" xfId="25298" xr:uid="{0E71F376-CBBD-44B7-9A09-FE77835BA678}"/>
    <cellStyle name="Note 2 3 2 4 2 2 4" xfId="26105" xr:uid="{84C2E1BA-F68E-4D63-8257-984DE1461D83}"/>
    <cellStyle name="Note 2 3 2 4 2 3" xfId="10992" xr:uid="{D126751A-2B41-4BE8-945A-E13009A498F9}"/>
    <cellStyle name="Note 2 3 2 4 2 3 2" xfId="19981" xr:uid="{2CBF2FF1-D92E-4A78-922F-9E5C04C0E042}"/>
    <cellStyle name="Note 2 3 2 4 2 3 2 2" xfId="31231" xr:uid="{6E5B286A-F9F3-43F7-B4AB-BCB6B75FA67E}"/>
    <cellStyle name="Note 2 3 2 4 2 3 3" xfId="43933" xr:uid="{9C811BED-54AB-4297-9495-36D95F2413FA}"/>
    <cellStyle name="Note 2 3 2 4 2 4" xfId="14758" xr:uid="{2352826C-F40A-445D-962C-E611E0931CDC}"/>
    <cellStyle name="Note 2 3 2 4 2 4 2" xfId="28223" xr:uid="{BF06A062-280F-4908-9CCD-322140DB1AA5}"/>
    <cellStyle name="Note 2 3 2 4 2 5" xfId="37900" xr:uid="{3C044137-353A-49AA-8776-18989420D89A}"/>
    <cellStyle name="Note 2 3 2 4 2 6" xfId="55829" xr:uid="{C3F2284F-6548-4608-98C0-17FF223B49CC}"/>
    <cellStyle name="Note 2 3 2 4 3" xfId="3861" xr:uid="{00652891-EF82-490C-A0DF-FA57541A0EC4}"/>
    <cellStyle name="Note 2 3 2 4 3 2" xfId="31523" xr:uid="{02B6B14A-D377-4555-AE2C-192BBF44445B}"/>
    <cellStyle name="Note 2 3 2 4 4" xfId="32458" xr:uid="{33C921E3-FBA9-4FFB-A9A0-6C6F850FCC30}"/>
    <cellStyle name="Note 2 3 2 4 5" xfId="49047" xr:uid="{C5308E84-73AA-463B-9623-2BBAD0525133}"/>
    <cellStyle name="Note 2 3 2 5" xfId="1752" xr:uid="{31E65342-73EE-429D-93FE-8C4DAEC5ADF3}"/>
    <cellStyle name="Note 2 3 2 5 2" xfId="6076" xr:uid="{80335BA6-79D8-48FA-B82A-B572DCD56FB2}"/>
    <cellStyle name="Note 2 3 2 5 2 2" xfId="8662" xr:uid="{48AFA27D-9013-499E-ABEB-F1D3A6F6C9CC}"/>
    <cellStyle name="Note 2 3 2 5 2 2 2" xfId="12681" xr:uid="{1BB08934-8B2F-4133-83E3-1087DBAD0EC0}"/>
    <cellStyle name="Note 2 3 2 5 2 2 2 2" xfId="21670" xr:uid="{A88CC039-B768-430C-AE60-66A179E80D76}"/>
    <cellStyle name="Note 2 3 2 5 2 2 2 2 2" xfId="35268" xr:uid="{01C6D8FA-5756-40A8-89F1-8BF72E47E853}"/>
    <cellStyle name="Note 2 3 2 5 2 2 2 3" xfId="25018" xr:uid="{C762C01D-49C5-4F58-B04F-6BA4AF182612}"/>
    <cellStyle name="Note 2 3 2 5 2 2 3" xfId="17651" xr:uid="{76AB6BAA-25C8-4AC8-A08B-2C08CDD58A2C}"/>
    <cellStyle name="Note 2 3 2 5 2 2 3 2" xfId="31159" xr:uid="{F20FD6C6-73D5-45D6-876E-1C412F58E6FE}"/>
    <cellStyle name="Note 2 3 2 5 2 2 4" xfId="30679" xr:uid="{6FF8A85D-4316-4872-A9AC-C1B9C79DC0A5}"/>
    <cellStyle name="Note 2 3 2 5 2 3" xfId="11299" xr:uid="{09A4E307-9465-4D11-A68F-91F30698DC0E}"/>
    <cellStyle name="Note 2 3 2 5 2 3 2" xfId="20288" xr:uid="{CD98EDAB-15D0-4098-989B-ED928B8D2A77}"/>
    <cellStyle name="Note 2 3 2 5 2 3 2 2" xfId="40342" xr:uid="{4FEC9BB1-6BA7-467B-9BC1-DA5E709C657F}"/>
    <cellStyle name="Note 2 3 2 5 2 3 3" xfId="31088" xr:uid="{22032660-C601-46F3-AB1B-D49AEE855AED}"/>
    <cellStyle name="Note 2 3 2 5 2 4" xfId="15065" xr:uid="{540A86EF-CCC1-405E-825C-14825DEC0F99}"/>
    <cellStyle name="Note 2 3 2 5 2 4 2" xfId="41566" xr:uid="{84E39601-C5B3-410A-940C-B3E8AD80A275}"/>
    <cellStyle name="Note 2 3 2 5 2 5" xfId="28055" xr:uid="{006383BB-1200-4649-B7E9-D090ECA8664D}"/>
    <cellStyle name="Note 2 3 2 5 2 6" xfId="58773" xr:uid="{FCE70A7B-64DB-4701-9BEE-77C232220FE1}"/>
    <cellStyle name="Note 2 3 2 5 3" xfId="4189" xr:uid="{91ECFD12-6E54-4AA9-9FA9-1855FC672A85}"/>
    <cellStyle name="Note 2 3 2 5 3 2" xfId="26390" xr:uid="{E4A2BEDC-0784-41C3-854F-AEA98B86C2A1}"/>
    <cellStyle name="Note 2 3 2 5 4" xfId="38160" xr:uid="{B2105108-E002-4DFB-AD57-FDCB7CB8F4FE}"/>
    <cellStyle name="Note 2 3 2 5 5" xfId="51992" xr:uid="{06AA55A3-E00B-43E1-AEF6-183EF87BAA97}"/>
    <cellStyle name="Note 2 3 2 6" xfId="2043" xr:uid="{6B1FBD53-A87B-4C16-A299-A8FECC01583D}"/>
    <cellStyle name="Note 2 3 2 6 2" xfId="6351" xr:uid="{0E174742-86BC-4D67-A17E-868F11F6FD57}"/>
    <cellStyle name="Note 2 3 2 6 2 2" xfId="8937" xr:uid="{3093E62B-AB6E-46FB-AA77-CCAA5C6BD4A6}"/>
    <cellStyle name="Note 2 3 2 6 2 2 2" xfId="12761" xr:uid="{ACE707BD-D7AD-4B94-A7B2-66DC65893409}"/>
    <cellStyle name="Note 2 3 2 6 2 2 2 2" xfId="21750" xr:uid="{9C2B1839-371F-4C65-AFB7-45A2EB89BE3F}"/>
    <cellStyle name="Note 2 3 2 6 2 2 2 2 2" xfId="41468" xr:uid="{DD3AFAC7-44DD-486C-9F2B-B46B242F3034}"/>
    <cellStyle name="Note 2 3 2 6 2 2 2 3" xfId="36966" xr:uid="{70EFD54C-F45A-439A-B2D2-28F0EB09C347}"/>
    <cellStyle name="Note 2 3 2 6 2 2 3" xfId="17926" xr:uid="{0576FD26-B135-4B5B-A934-E687E0FA6B76}"/>
    <cellStyle name="Note 2 3 2 6 2 2 3 2" xfId="33500" xr:uid="{D7F4FC09-59EE-4C00-816F-1A1ECEB41E20}"/>
    <cellStyle name="Note 2 3 2 6 2 2 4" xfId="28711" xr:uid="{F6EEAC21-9079-4975-B8D4-47B052E8EFAE}"/>
    <cellStyle name="Note 2 3 2 6 2 3" xfId="11574" xr:uid="{AA321033-894D-492F-999C-3FE2008257D0}"/>
    <cellStyle name="Note 2 3 2 6 2 3 2" xfId="20563" xr:uid="{BCA3EAB7-5542-4534-AFE1-46F1ED570837}"/>
    <cellStyle name="Note 2 3 2 6 2 3 2 2" xfId="38786" xr:uid="{F635C52D-E000-46F3-B808-E612554B9DBC}"/>
    <cellStyle name="Note 2 3 2 6 2 3 3" xfId="43962" xr:uid="{411BDA41-AE1E-4282-8709-2CAF3E79EBD5}"/>
    <cellStyle name="Note 2 3 2 6 2 4" xfId="15340" xr:uid="{4A7CF4D0-6F90-4D40-878F-A1F8757D82AA}"/>
    <cellStyle name="Note 2 3 2 6 2 4 2" xfId="30141" xr:uid="{DE426336-160F-462D-9C17-DE47018E75E5}"/>
    <cellStyle name="Note 2 3 2 6 2 5" xfId="35016" xr:uid="{EE754E24-A0C9-4FE1-8157-BA9F17B5F5C2}"/>
    <cellStyle name="Note 2 3 2 6 2 6" xfId="53998" xr:uid="{A048B66C-4EF1-496B-894F-CA7504AF351A}"/>
    <cellStyle name="Note 2 3 2 6 3" xfId="4480" xr:uid="{05066F2E-4F2A-455B-A779-58C7EBD34415}"/>
    <cellStyle name="Note 2 3 2 6 3 2" xfId="33388" xr:uid="{24F1FFB9-1FE0-46BE-8578-6E3D2151CE41}"/>
    <cellStyle name="Note 2 3 2 6 4" xfId="24682" xr:uid="{ACF851F9-C165-437B-95D2-346240590239}"/>
    <cellStyle name="Note 2 3 2 6 5" xfId="47330" xr:uid="{5E65E717-95C4-4567-AC80-93EC81C0E0B7}"/>
    <cellStyle name="Note 2 3 2 7" xfId="2854" xr:uid="{468E20F5-056B-434C-860B-403276DE9A6B}"/>
    <cellStyle name="Note 2 3 2 7 2" xfId="7004" xr:uid="{183492E0-AAA3-4821-90FF-8D0D57C916CF}"/>
    <cellStyle name="Note 2 3 2 7 2 2" xfId="12133" xr:uid="{A2552C22-B005-43D9-B57E-5CBBA4BC68DD}"/>
    <cellStyle name="Note 2 3 2 7 2 2 2" xfId="21122" xr:uid="{EA38B762-B56F-40C3-BD57-97F91209D152}"/>
    <cellStyle name="Note 2 3 2 7 2 2 2 2" xfId="27590" xr:uid="{2E3E207E-24BE-4B6E-9288-C330D34CFE44}"/>
    <cellStyle name="Note 2 3 2 7 2 2 3" xfId="35233" xr:uid="{244CC0AE-CE05-47B5-8AF4-CD88BEB0D450}"/>
    <cellStyle name="Note 2 3 2 7 2 3" xfId="15993" xr:uid="{E84E7FDA-22C7-40C5-93BE-D496E46C786D}"/>
    <cellStyle name="Note 2 3 2 7 2 3 2" xfId="26932" xr:uid="{95C06732-C0DC-4ACC-82C2-887795D0A083}"/>
    <cellStyle name="Note 2 3 2 7 2 4" xfId="23087" xr:uid="{36A66091-79A4-4E03-844F-A44D2338EF83}"/>
    <cellStyle name="Note 2 3 2 7 3" xfId="9567" xr:uid="{1199EBE7-8522-4ECA-A889-3F4C7448BA0A}"/>
    <cellStyle name="Note 2 3 2 7 3 2" xfId="18556" xr:uid="{7145FA90-E01E-4608-A255-4AF971B122C6}"/>
    <cellStyle name="Note 2 3 2 7 3 2 2" xfId="33906" xr:uid="{8BEC9ED6-1285-4B05-9A1C-CFC16051E815}"/>
    <cellStyle name="Note 2 3 2 7 3 3" xfId="37868" xr:uid="{CBB3B259-3979-4E31-BD3C-9EA13795FD45}"/>
    <cellStyle name="Note 2 3 2 7 4" xfId="31579" xr:uid="{202810EE-2F60-4D6A-841F-07DF6E5D16A4}"/>
    <cellStyle name="Note 2 3 2 7 5" xfId="52641" xr:uid="{BBF28211-0E20-46AD-AD1D-444BA490D5BD}"/>
    <cellStyle name="Note 2 3 2 8" xfId="4787" xr:uid="{754A057D-541A-4C49-8983-97F8FF9468E5}"/>
    <cellStyle name="Note 2 3 2 8 2" xfId="7373" xr:uid="{03608733-69B6-477D-852D-F41651F35A74}"/>
    <cellStyle name="Note 2 3 2 8 2 2" xfId="12283" xr:uid="{41794858-282E-4D9A-A614-FE5D45655E08}"/>
    <cellStyle name="Note 2 3 2 8 2 2 2" xfId="21272" xr:uid="{7CA5F173-55D7-4080-BD18-4D5C349BAAE9}"/>
    <cellStyle name="Note 2 3 2 8 2 2 2 2" xfId="29392" xr:uid="{2001F854-9E55-497A-8FF0-E3F4FDEE6859}"/>
    <cellStyle name="Note 2 3 2 8 2 2 3" xfId="33099" xr:uid="{24D9DC46-10B9-4ADE-9328-573888EE3FE9}"/>
    <cellStyle name="Note 2 3 2 8 2 3" xfId="16362" xr:uid="{589412A7-CC12-4FDF-A869-101DDC7AE556}"/>
    <cellStyle name="Note 2 3 2 8 2 3 2" xfId="40651" xr:uid="{15A5E148-F257-4DC0-B7AC-1DB8B6EA7135}"/>
    <cellStyle name="Note 2 3 2 8 2 4" xfId="32563" xr:uid="{D329F75C-2539-4B0F-AFF3-309746C4E159}"/>
    <cellStyle name="Note 2 3 2 8 3" xfId="10010" xr:uid="{EF6DE08F-1E84-42D2-831C-1AB68A05F1A0}"/>
    <cellStyle name="Note 2 3 2 8 3 2" xfId="18999" xr:uid="{1D89AE5A-7B94-4556-AC3A-90AE7015B103}"/>
    <cellStyle name="Note 2 3 2 8 3 2 2" xfId="35132" xr:uid="{DF827570-5B46-4450-BF20-82B9B27CBC37}"/>
    <cellStyle name="Note 2 3 2 8 3 3" xfId="37794" xr:uid="{A02C15CF-AC8E-4687-9882-AA6601917943}"/>
    <cellStyle name="Note 2 3 2 8 4" xfId="13776" xr:uid="{8209B805-5135-4D60-9DF1-F7795B4D796C}"/>
    <cellStyle name="Note 2 3 2 8 4 2" xfId="36899" xr:uid="{774B636E-4155-4E08-BBAD-00FADB861243}"/>
    <cellStyle name="Note 2 3 2 8 5" xfId="41984" xr:uid="{EA783907-55CD-4480-B598-8C4A41003457}"/>
    <cellStyle name="Note 2 3 2 9" xfId="6688" xr:uid="{CF14B007-3BFF-4FE9-B0BE-B2E05DB2F9EF}"/>
    <cellStyle name="Note 2 3 2 9 2" xfId="11894" xr:uid="{19679700-637E-4A3D-A797-D41E1C89D5E0}"/>
    <cellStyle name="Note 2 3 2 9 2 2" xfId="20883" xr:uid="{317E833F-F719-414C-A546-ABD33BD06362}"/>
    <cellStyle name="Note 2 3 2 9 2 2 2" xfId="31309" xr:uid="{456CCA31-6835-4687-ADFA-404936A4B655}"/>
    <cellStyle name="Note 2 3 2 9 2 3" xfId="40494" xr:uid="{65C20EA8-9ED5-4F19-839A-288411AF2153}"/>
    <cellStyle name="Note 2 3 2 9 3" xfId="15677" xr:uid="{72BA91F1-0D85-4422-95B4-7D03F8EAFA47}"/>
    <cellStyle name="Note 2 3 2 9 3 2" xfId="29612" xr:uid="{7F1BEB6A-C949-4E7D-88EC-3FC0506D4DF7}"/>
    <cellStyle name="Note 2 3 2 9 4" xfId="32874" xr:uid="{80CC81C7-D95A-4793-A761-627B35BF066E}"/>
    <cellStyle name="Note 2 3 20" xfId="44959" xr:uid="{BBB548C5-877C-40C2-884E-E93B3D8560F8}"/>
    <cellStyle name="Note 2 3 20 2" xfId="50536" xr:uid="{C23F47E1-C386-4270-BB2D-669DB1328A33}"/>
    <cellStyle name="Note 2 3 20 2 2" xfId="57318" xr:uid="{8811635F-4EB8-4305-AB1B-C48D92E01E1E}"/>
    <cellStyle name="Note 2 3 20 3" xfId="52138" xr:uid="{E2671464-3DF0-4CAF-9AA8-EE4D7C042C90}"/>
    <cellStyle name="Note 2 3 20 3 2" xfId="58919" xr:uid="{3A36826D-32E2-4188-94C0-05208AB88E26}"/>
    <cellStyle name="Note 2 3 20 4" xfId="48911" xr:uid="{1DA5804D-7F26-4641-9D1E-267284789BDA}"/>
    <cellStyle name="Note 2 3 20 4 2" xfId="55694" xr:uid="{22247D74-9E6B-41E5-86CE-1D70AB0EBC9C}"/>
    <cellStyle name="Note 2 3 20 5" xfId="48653" xr:uid="{B8D35C2B-BD73-449D-802E-8C864B668921}"/>
    <cellStyle name="Note 2 3 20 5 2" xfId="55442" xr:uid="{9C3F6AEF-9973-4C01-A521-43A275577DB8}"/>
    <cellStyle name="Note 2 3 20 6" xfId="53728" xr:uid="{E54AA919-EE25-469A-8535-6C29D739A0C3}"/>
    <cellStyle name="Note 2 3 20 7" xfId="47039" xr:uid="{8E29985D-A8A8-46C2-8700-8C58CE16AB9F}"/>
    <cellStyle name="Note 2 3 21" xfId="44919" xr:uid="{421F5A71-6706-467C-A3EF-874A67F57AE8}"/>
    <cellStyle name="Note 2 3 21 2" xfId="50564" xr:uid="{BCE359C0-66A3-4B28-B36F-DC70A8716227}"/>
    <cellStyle name="Note 2 3 21 2 2" xfId="57346" xr:uid="{C223444D-FA32-450A-B63B-E644797E1A4A}"/>
    <cellStyle name="Note 2 3 21 3" xfId="52378" xr:uid="{BFB356AA-C887-49AD-A22B-1F40E0703AFA}"/>
    <cellStyle name="Note 2 3 21 3 2" xfId="59159" xr:uid="{97219BF1-3889-48C3-A7A3-B58D839D2872}"/>
    <cellStyle name="Note 2 3 21 4" xfId="48681" xr:uid="{1236A311-D506-41A0-A48B-136AF398A100}"/>
    <cellStyle name="Note 2 3 21 4 2" xfId="55470" xr:uid="{ED2CD42A-CB92-4BC0-8F74-F040F4FABD16}"/>
    <cellStyle name="Note 2 3 21 5" xfId="53756" xr:uid="{372D634E-8083-46BD-B853-A58252EB2783}"/>
    <cellStyle name="Note 2 3 21 6" xfId="47067" xr:uid="{FD36A529-8BB8-4D05-8C81-C93BB731BE59}"/>
    <cellStyle name="Note 2 3 22" xfId="45054" xr:uid="{4DC2C3AC-0E2B-4B79-97DC-6856BB3BF8C7}"/>
    <cellStyle name="Note 2 3 22 2" xfId="50653" xr:uid="{108FD433-C3CD-40D8-9C8E-9157C550B0AB}"/>
    <cellStyle name="Note 2 3 22 2 2" xfId="57435" xr:uid="{36A19DF4-6633-4596-92BD-24C815176E55}"/>
    <cellStyle name="Note 2 3 22 3" xfId="52464" xr:uid="{3803C0A6-68C7-489D-B378-DD5DEBC0B507}"/>
    <cellStyle name="Note 2 3 22 3 2" xfId="59245" xr:uid="{400BBDE5-1124-4E32-B3B3-4F4CEBE7E1E6}"/>
    <cellStyle name="Note 2 3 22 4" xfId="48770" xr:uid="{694BA9E4-E27B-4877-A638-E6DA8C38A856}"/>
    <cellStyle name="Note 2 3 22 4 2" xfId="55556" xr:uid="{A2BFCEBD-EFD6-40EC-8005-9703E44316D6}"/>
    <cellStyle name="Note 2 3 22 5" xfId="53842" xr:uid="{C87C4B52-EF22-4B69-8FC1-F07EB556E2BC}"/>
    <cellStyle name="Note 2 3 22 6" xfId="47156" xr:uid="{0A283A7A-A508-4F00-90A1-FAE3A2DBD72D}"/>
    <cellStyle name="Note 2 3 23" xfId="45024" xr:uid="{0FEE5301-7395-4EA5-B847-4225634FD099}"/>
    <cellStyle name="Note 2 3 23 2" xfId="50669" xr:uid="{B5D5B77A-3FDD-499D-8538-F7ABD1455297}"/>
    <cellStyle name="Note 2 3 23 2 2" xfId="57451" xr:uid="{A1DCCBC4-14C3-4E27-8FD5-030FDDA49CA6}"/>
    <cellStyle name="Note 2 3 23 3" xfId="52480" xr:uid="{12EECF07-1B36-4611-AF4A-8B346783ED4A}"/>
    <cellStyle name="Note 2 3 23 3 2" xfId="59261" xr:uid="{4E14CA19-C6B4-4DE8-BBBE-0571CC2DA83D}"/>
    <cellStyle name="Note 2 3 23 4" xfId="48786" xr:uid="{3BEB83CB-7270-4FBA-82C8-041BE3BDE8E2}"/>
    <cellStyle name="Note 2 3 23 4 2" xfId="55572" xr:uid="{F4509F06-5D01-4092-91D8-40AF1B5636F0}"/>
    <cellStyle name="Note 2 3 23 5" xfId="53858" xr:uid="{A490D1C3-B2AA-4F64-9079-D9EB1841B023}"/>
    <cellStyle name="Note 2 3 23 6" xfId="47172" xr:uid="{76D3EE3F-02FE-4296-A2C5-4C6C176201EB}"/>
    <cellStyle name="Note 2 3 24" xfId="45097" xr:uid="{06234C5D-36A0-4355-96D7-FD2C946373C5}"/>
    <cellStyle name="Note 2 3 24 2" xfId="50736" xr:uid="{DD6193AD-290D-469F-951D-5A8D805D8032}"/>
    <cellStyle name="Note 2 3 24 2 2" xfId="57518" xr:uid="{074674F1-D44C-4F6E-87DF-AEB7B6E04B9E}"/>
    <cellStyle name="Note 2 3 24 3" xfId="52545" xr:uid="{7DD5BC52-2FD6-419E-8E37-652D77121BE7}"/>
    <cellStyle name="Note 2 3 24 3 2" xfId="59326" xr:uid="{4DB7B660-13BD-4C90-8A73-1ECD72D0E27A}"/>
    <cellStyle name="Note 2 3 24 4" xfId="48843" xr:uid="{A3E5D23E-8501-4524-8EF9-D9A9B71924C9}"/>
    <cellStyle name="Note 2 3 24 4 2" xfId="55625" xr:uid="{905103EE-745E-4914-9379-3B7FA552BB27}"/>
    <cellStyle name="Note 2 3 24 5" xfId="53923" xr:uid="{D9CFAB69-93FC-4409-A658-25408FF7926A}"/>
    <cellStyle name="Note 2 3 24 6" xfId="47240" xr:uid="{19B3CE54-AC90-4F62-B9F3-57C9CCF61EDE}"/>
    <cellStyle name="Note 2 3 25" xfId="45163" xr:uid="{1DC2A1AC-087E-4569-BDEC-40B5F8C74324}"/>
    <cellStyle name="Note 2 3 25 2" xfId="50766" xr:uid="{1D2018DF-4B9C-4B34-B23A-393E8D47942D}"/>
    <cellStyle name="Note 2 3 25 2 2" xfId="57548" xr:uid="{ED4B8150-70DB-4852-B0E6-AE9B4DB09122}"/>
    <cellStyle name="Note 2 3 25 3" xfId="52575" xr:uid="{18ECB933-4E3C-4D9D-9180-60544610F9AB}"/>
    <cellStyle name="Note 2 3 25 3 2" xfId="59356" xr:uid="{05ADD616-1ED0-48DE-8EF4-95178BE7866A}"/>
    <cellStyle name="Note 2 3 25 4" xfId="48865" xr:uid="{1B927735-88AB-446E-8F12-5EC651B2F2BF}"/>
    <cellStyle name="Note 2 3 25 4 2" xfId="55646" xr:uid="{62D83986-6FBC-4C1E-994B-218BE4759EF8}"/>
    <cellStyle name="Note 2 3 25 5" xfId="53953" xr:uid="{1486847E-1473-4CC5-A886-FC8A21D6F118}"/>
    <cellStyle name="Note 2 3 25 6" xfId="47270" xr:uid="{9121AC59-9490-4119-9CFE-28E0BAD98415}"/>
    <cellStyle name="Note 2 3 26" xfId="45172" xr:uid="{552B0DC8-BFF1-45CB-98C7-AE50C63E2D17}"/>
    <cellStyle name="Note 2 3 26 2" xfId="50781" xr:uid="{A4D3A815-FE1B-4F8A-A6A0-20254D3D6941}"/>
    <cellStyle name="Note 2 3 26 2 2" xfId="57563" xr:uid="{07EA2613-B358-4606-B109-0A6A9431EF46}"/>
    <cellStyle name="Note 2 3 26 3" xfId="52590" xr:uid="{85354313-2C20-4EAB-91C0-970831B9024F}"/>
    <cellStyle name="Note 2 3 26 3 2" xfId="59371" xr:uid="{47C53201-E4E0-4232-BE97-41266F03CD6E}"/>
    <cellStyle name="Note 2 3 26 4" xfId="53968" xr:uid="{6B285216-3ECD-4B0A-990E-0C263150131A}"/>
    <cellStyle name="Note 2 3 26 5" xfId="47285" xr:uid="{7CAE5739-568B-451F-A930-DE37250B2810}"/>
    <cellStyle name="Note 2 3 27" xfId="45230" xr:uid="{8AA8219B-4A9B-4D8C-958C-50302B902DA1}"/>
    <cellStyle name="Note 2 3 27 2" xfId="55799" xr:uid="{CEAC09D0-1809-4675-B179-9140099ABB40}"/>
    <cellStyle name="Note 2 3 27 3" xfId="49016" xr:uid="{57563520-F814-41ED-90BF-01174710512D}"/>
    <cellStyle name="Note 2 3 28" xfId="45271" xr:uid="{26599597-FAC9-4745-8502-9EBC51F5262C}"/>
    <cellStyle name="Note 2 3 28 2" xfId="58605" xr:uid="{6A967EE5-EC24-4E63-90E0-4DA5682AE3BC}"/>
    <cellStyle name="Note 2 3 28 3" xfId="51824" xr:uid="{7EA4BEF0-44DD-4381-BC43-84ECD1EDCDEB}"/>
    <cellStyle name="Note 2 3 29" xfId="45236" xr:uid="{7EA8ABD9-0104-42C9-8345-2F2BB2756DF1}"/>
    <cellStyle name="Note 2 3 29 2" xfId="52630" xr:uid="{D3DB6C7E-5BD4-4A82-B061-AE0156BE9821}"/>
    <cellStyle name="Note 2 3 3" xfId="597" xr:uid="{5A80465D-357E-49E4-B5F6-EBE2DF477F89}"/>
    <cellStyle name="Note 2 3 3 2" xfId="4986" xr:uid="{5A3EE6B9-067B-40B6-857B-737AD19CB294}"/>
    <cellStyle name="Note 2 3 3 2 2" xfId="7572" xr:uid="{55982BE7-536A-4F30-B123-970BDDF5C0AD}"/>
    <cellStyle name="Note 2 3 3 2 2 2" xfId="12344" xr:uid="{F6DB1434-A45E-4674-81BD-657F8A6834AD}"/>
    <cellStyle name="Note 2 3 3 2 2 2 2" xfId="21333" xr:uid="{E4BB5928-0703-40B7-ACD3-C2850722BB52}"/>
    <cellStyle name="Note 2 3 3 2 2 2 2 2" xfId="39977" xr:uid="{C8B97CAB-C8C1-4E62-A490-D4B5D2EB2533}"/>
    <cellStyle name="Note 2 3 3 2 2 2 3" xfId="31510" xr:uid="{180EE67A-1E3E-468C-B974-92DBADA15329}"/>
    <cellStyle name="Note 2 3 3 2 2 2 4" xfId="56352" xr:uid="{B8CF45DC-C2EF-444E-81CB-AE527838CA29}"/>
    <cellStyle name="Note 2 3 3 2 2 3" xfId="16561" xr:uid="{B0982766-07EC-469A-A6ED-6C801B447E00}"/>
    <cellStyle name="Note 2 3 3 2 2 3 2" xfId="22848" xr:uid="{9EBBAC2E-9D9E-4441-BD26-2045600D5DA8}"/>
    <cellStyle name="Note 2 3 3 2 2 4" xfId="29192" xr:uid="{2C6E00C5-3558-4EAA-925B-A8D4DEA3038B}"/>
    <cellStyle name="Note 2 3 3 2 2 5" xfId="49570" xr:uid="{DF40ED2F-C857-4DDC-A1E5-D88EC0E9C3E1}"/>
    <cellStyle name="Note 2 3 3 2 3" xfId="10209" xr:uid="{711C6A40-1159-4AEE-AFE2-FF4A700CDB36}"/>
    <cellStyle name="Note 2 3 3 2 3 2" xfId="19198" xr:uid="{7752DADB-00DC-4642-A2B7-7452452D6292}"/>
    <cellStyle name="Note 2 3 3 2 3 2 2" xfId="31864" xr:uid="{DE61968B-8383-4A5B-BED3-A0D30BC77FBF}"/>
    <cellStyle name="Note 2 3 3 2 3 2 3" xfId="58224" xr:uid="{D72A319C-F3EA-4ACF-970C-665A95E0EC8B}"/>
    <cellStyle name="Note 2 3 3 2 3 3" xfId="26464" xr:uid="{729AD327-ADC0-4BF4-9262-2E0A25BFE0CE}"/>
    <cellStyle name="Note 2 3 3 2 3 4" xfId="51442" xr:uid="{0BAFFE19-CF13-445E-A1A3-D9D1040AECCE}"/>
    <cellStyle name="Note 2 3 3 2 4" xfId="13975" xr:uid="{DEAE21C1-5D41-4B65-82C9-67D5B7947B1D}"/>
    <cellStyle name="Note 2 3 3 2 4 2" xfId="28330" xr:uid="{27A3D258-B16A-45C5-A597-79CFD7C3B2AB}"/>
    <cellStyle name="Note 2 3 3 2 4 2 2" xfId="54497" xr:uid="{D7CD1662-828F-4A69-95D1-B8CAF6DE7818}"/>
    <cellStyle name="Note 2 3 3 2 4 3" xfId="47687" xr:uid="{6512DC01-9319-45DB-A53C-88A0F8FCAB39}"/>
    <cellStyle name="Note 2 3 3 2 5" xfId="34588" xr:uid="{BE0818A2-9B18-4CE3-BAC1-D78FCE22F4E2}"/>
    <cellStyle name="Note 2 3 3 2 5 2" xfId="52935" xr:uid="{34AD762C-B26A-400F-9FEF-8391C667B588}"/>
    <cellStyle name="Note 2 3 3 2 6" xfId="46079" xr:uid="{7680A8BF-1C2B-4645-965D-BF7EA6BEF209}"/>
    <cellStyle name="Note 2 3 3 3" xfId="3034" xr:uid="{9634944F-2925-4969-A437-70CB049BEB38}"/>
    <cellStyle name="Note 2 3 3 3 2" xfId="25269" xr:uid="{C0B31683-AD60-4955-93CF-7AEA78389E65}"/>
    <cellStyle name="Note 2 3 3 3 2 2" xfId="56760" xr:uid="{B7CBEA16-57D4-4645-8FAE-1FE43607E3D0}"/>
    <cellStyle name="Note 2 3 3 3 2 3" xfId="49978" xr:uid="{EBF39BAB-30BA-44E7-89B2-290117A33D04}"/>
    <cellStyle name="Note 2 3 3 3 3" xfId="51547" xr:uid="{3D655CDF-0225-4A09-8FCD-E84DCAC410D8}"/>
    <cellStyle name="Note 2 3 3 3 3 2" xfId="58329" xr:uid="{49D3276B-C9AD-41C4-ACA2-82BA5477A939}"/>
    <cellStyle name="Note 2 3 3 3 4" xfId="48095" xr:uid="{912F7E0D-8619-4F11-9AF7-0C73616C8E9F}"/>
    <cellStyle name="Note 2 3 3 3 4 2" xfId="54887" xr:uid="{D6033AB3-C4C9-4577-B028-80C8D4EC3EE5}"/>
    <cellStyle name="Note 2 3 3 3 5" xfId="53187" xr:uid="{388F8DE5-FBE7-4470-A1B4-A98BABCF54A9}"/>
    <cellStyle name="Note 2 3 3 3 6" xfId="46481" xr:uid="{08C15B05-19D7-41E4-9899-5975C444AD80}"/>
    <cellStyle name="Note 2 3 3 4" xfId="43149" xr:uid="{CABF2FD4-B0CD-455B-AFAE-18D4403AEB2E}"/>
    <cellStyle name="Note 2 3 3 4 2" xfId="55880" xr:uid="{D187236F-ED55-400E-B0C3-67A43389110A}"/>
    <cellStyle name="Note 2 3 3 4 3" xfId="49098" xr:uid="{2B80E851-13E0-48BB-B221-CA07EE84B390}"/>
    <cellStyle name="Note 2 3 3 5" xfId="44340" xr:uid="{9F691AC3-8AF3-4E98-BA4E-76568FFAE082}"/>
    <cellStyle name="Note 2 3 3 5 2" xfId="58288" xr:uid="{DD5DF719-5D61-4FF8-95A1-B698264F10F6}"/>
    <cellStyle name="Note 2 3 3 5 3" xfId="51506" xr:uid="{74F09328-22CC-433D-88C2-C7B281981C4A}"/>
    <cellStyle name="Note 2 3 3 6" xfId="45564" xr:uid="{87810045-695F-4BAA-B287-FEC5CF72196B}"/>
    <cellStyle name="Note 2 3 3 6 2" xfId="54049" xr:uid="{1851178A-BD34-415E-B811-F869E543106C}"/>
    <cellStyle name="Note 2 3 3 7" xfId="52672" xr:uid="{E3E866F8-C9FB-4007-B58D-F3DB54B53AA8}"/>
    <cellStyle name="Note 2 3 30" xfId="45365" xr:uid="{EA7BB2A0-A1ED-4DB6-94E9-DACCC820D37F}"/>
    <cellStyle name="Note 2 3 31" xfId="45389" xr:uid="{F562EA97-538B-4E10-8215-305970E9987D}"/>
    <cellStyle name="Note 2 3 32" xfId="45413" xr:uid="{C0F1ABEA-BE29-448B-8591-F0542F4F9C60}"/>
    <cellStyle name="Note 2 3 33" xfId="45387" xr:uid="{4A2ED238-58D2-436A-A05A-92C4B189FA4D}"/>
    <cellStyle name="Note 2 3 34" xfId="44191" xr:uid="{8AE55A0F-B8B6-4881-A9D0-1FB759CDCB08}"/>
    <cellStyle name="Note 2 3 35" xfId="45496" xr:uid="{702F78EB-7A4A-4089-AEFE-1944AE1F1F7C}"/>
    <cellStyle name="Note 2 3 4" xfId="942" xr:uid="{E324401B-6076-4F47-9348-6EFA1C828137}"/>
    <cellStyle name="Note 2 3 4 2" xfId="5307" xr:uid="{1C6AF9C9-9228-40AC-8B1D-30555D37749D}"/>
    <cellStyle name="Note 2 3 4 2 2" xfId="7893" xr:uid="{E276C06E-BF98-4854-8F37-090744E4C7EA}"/>
    <cellStyle name="Note 2 3 4 2 2 2" xfId="12446" xr:uid="{D398CA91-858B-4545-935E-5A13C2F33EEA}"/>
    <cellStyle name="Note 2 3 4 2 2 2 2" xfId="21435" xr:uid="{463668E0-056D-4FF4-BA02-85E98DA1F4BB}"/>
    <cellStyle name="Note 2 3 4 2 2 2 2 2" xfId="24176" xr:uid="{D5F3B221-9241-4219-B916-00DEBAE09A04}"/>
    <cellStyle name="Note 2 3 4 2 2 2 3" xfId="26276" xr:uid="{BF3C8A7C-BE47-40AF-9A51-9BD30F4F1B7B}"/>
    <cellStyle name="Note 2 3 4 2 2 2 4" xfId="56411" xr:uid="{11300529-32FA-49E7-82E1-AD095C66B678}"/>
    <cellStyle name="Note 2 3 4 2 2 3" xfId="16882" xr:uid="{AFD11E12-C253-439E-9F00-97897136740A}"/>
    <cellStyle name="Note 2 3 4 2 2 3 2" xfId="31942" xr:uid="{871163F1-2A7E-4F5F-AB52-6D0DA2C11023}"/>
    <cellStyle name="Note 2 3 4 2 2 4" xfId="36520" xr:uid="{A94C451C-A83C-41DF-A1F5-D0839BA14D30}"/>
    <cellStyle name="Note 2 3 4 2 2 5" xfId="49629" xr:uid="{556F4265-BB88-4281-B159-5211E290C4BF}"/>
    <cellStyle name="Note 2 3 4 2 3" xfId="10530" xr:uid="{4BDEC64F-6406-4FEF-A7FD-F51C2DFF8544}"/>
    <cellStyle name="Note 2 3 4 2 3 2" xfId="19519" xr:uid="{9C153E15-4A2D-4E44-84EF-011F17D1D2EA}"/>
    <cellStyle name="Note 2 3 4 2 3 2 2" xfId="40324" xr:uid="{33EC5526-329B-4BEC-BD2E-CF89781AD0CB}"/>
    <cellStyle name="Note 2 3 4 2 3 2 3" xfId="59055" xr:uid="{0AE03894-B235-4348-901F-AAA4438ADBBE}"/>
    <cellStyle name="Note 2 3 4 2 3 3" xfId="26658" xr:uid="{8C478CD7-E4C2-428F-9C56-E50A00408AE7}"/>
    <cellStyle name="Note 2 3 4 2 3 4" xfId="52274" xr:uid="{351F87B7-812E-43A4-ACAC-7BC8343242B7}"/>
    <cellStyle name="Note 2 3 4 2 4" xfId="14296" xr:uid="{BE35BEB0-473A-46EB-A5F9-AD7AD7A73095}"/>
    <cellStyle name="Note 2 3 4 2 4 2" xfId="42045" xr:uid="{D1C5AE5E-C29F-4522-BD21-70741DD94911}"/>
    <cellStyle name="Note 2 3 4 2 4 2 2" xfId="54553" xr:uid="{20ABD035-D6C6-4EEC-9906-D553E0960593}"/>
    <cellStyle name="Note 2 3 4 2 4 3" xfId="47746" xr:uid="{21E38C49-499D-4A59-9EC9-314D9232099C}"/>
    <cellStyle name="Note 2 3 4 2 5" xfId="41549" xr:uid="{F9141162-6D7F-44E4-9212-F59A7E1F8331}"/>
    <cellStyle name="Note 2 3 4 2 5 2" xfId="52968" xr:uid="{3F39DEB5-956D-48D5-8519-A9179E91217F}"/>
    <cellStyle name="Note 2 3 4 2 6" xfId="46135" xr:uid="{8F574FA4-925F-48B2-A586-0F6D1A93E208}"/>
    <cellStyle name="Note 2 3 4 3" xfId="3379" xr:uid="{CA592852-E8B6-42F8-B4AA-347FDC9F9A44}"/>
    <cellStyle name="Note 2 3 4 3 2" xfId="28541" xr:uid="{257E6B2D-849F-4C07-8F2A-0BC5049EC69E}"/>
    <cellStyle name="Note 2 3 4 3 2 2" xfId="56816" xr:uid="{7EA433DE-AC09-480F-B5B1-4FD0323ECE61}"/>
    <cellStyle name="Note 2 3 4 3 2 3" xfId="50034" xr:uid="{81D05425-E7A2-4280-8888-65F48E881985}"/>
    <cellStyle name="Note 2 3 4 3 3" xfId="51348" xr:uid="{668819B5-830D-43C0-9CD1-32422B32FDE0}"/>
    <cellStyle name="Note 2 3 4 3 3 2" xfId="58130" xr:uid="{7CE636CF-082F-48AB-AA81-11BF026CE790}"/>
    <cellStyle name="Note 2 3 4 3 4" xfId="48151" xr:uid="{888534AF-33F5-4E04-B24E-179DFC7D4563}"/>
    <cellStyle name="Note 2 3 4 3 4 2" xfId="54943" xr:uid="{33C56A5A-2EF2-4844-9F87-9141EAEA5C5B}"/>
    <cellStyle name="Note 2 3 4 3 5" xfId="53243" xr:uid="{E8D89309-62D4-46D9-AA17-4775E9F50570}"/>
    <cellStyle name="Note 2 3 4 3 6" xfId="46537" xr:uid="{4DC8AE72-0A53-41FA-B6A7-58797A59770A}"/>
    <cellStyle name="Note 2 3 4 4" xfId="26755" xr:uid="{CEEB009D-D6D6-4B91-A2A7-26C8FD9A3D6A}"/>
    <cellStyle name="Note 2 3 4 4 2" xfId="55939" xr:uid="{AD1A2601-644D-4B6C-94EC-A3D9830F27BF}"/>
    <cellStyle name="Note 2 3 4 4 3" xfId="49157" xr:uid="{1959303B-A3F4-4811-B85E-5CD8E48702D9}"/>
    <cellStyle name="Note 2 3 4 5" xfId="44354" xr:uid="{8363EA48-B48D-4FA6-8886-05A5A61B6354}"/>
    <cellStyle name="Note 2 3 4 5 2" xfId="58653" xr:uid="{BB841242-AEB6-47B0-8F93-8F32D42C0918}"/>
    <cellStyle name="Note 2 3 4 5 3" xfId="51872" xr:uid="{7AF76203-6237-4E92-A158-8CDC0F5BCD97}"/>
    <cellStyle name="Note 2 3 4 6" xfId="45623" xr:uid="{54554FA1-F55C-4D19-B617-9975759469C1}"/>
    <cellStyle name="Note 2 3 4 6 2" xfId="54105" xr:uid="{5FAF50CF-11A9-4C6F-97B3-CEF8D1A7C8FF}"/>
    <cellStyle name="Note 2 3 4 7" xfId="52705" xr:uid="{4B6ACC20-1CD0-4AFC-98D2-EE36E5BFCBF3}"/>
    <cellStyle name="Note 2 3 5" xfId="1286" xr:uid="{A8506ABE-6845-4986-AA76-8A6AF02AA837}"/>
    <cellStyle name="Note 2 3 5 2" xfId="5631" xr:uid="{0DC99FD7-9A44-450A-9F77-02173D8B86BC}"/>
    <cellStyle name="Note 2 3 5 2 2" xfId="8217" xr:uid="{683F175F-D7C2-457D-8B00-CD071D4C0E5C}"/>
    <cellStyle name="Note 2 3 5 2 2 2" xfId="12543" xr:uid="{FB3F1FA7-BDA5-4012-A9F4-E01156E44FD0}"/>
    <cellStyle name="Note 2 3 5 2 2 2 2" xfId="21532" xr:uid="{7ED83CC0-4F8C-4A6E-A929-09BFC81654C6}"/>
    <cellStyle name="Note 2 3 5 2 2 2 2 2" xfId="31666" xr:uid="{9A394CBE-E05F-47CA-9A4D-8FA9935C4446}"/>
    <cellStyle name="Note 2 3 5 2 2 2 3" xfId="31838" xr:uid="{57FE87F4-69D4-448C-B233-59AF99E1317E}"/>
    <cellStyle name="Note 2 3 5 2 2 2 4" xfId="56430" xr:uid="{BA934A61-CFF5-4BB8-8795-98AF214826A5}"/>
    <cellStyle name="Note 2 3 5 2 2 3" xfId="17206" xr:uid="{00DA9BAD-9EF7-4D41-8C60-670344269D6B}"/>
    <cellStyle name="Note 2 3 5 2 2 3 2" xfId="38664" xr:uid="{A71E6DBB-2A61-4BE4-A12A-188E7EEC0705}"/>
    <cellStyle name="Note 2 3 5 2 2 4" xfId="42478" xr:uid="{9E22C969-A25B-49E9-93B2-14FE8CA7944D}"/>
    <cellStyle name="Note 2 3 5 2 2 5" xfId="49648" xr:uid="{5BE0A717-2073-4B80-9094-3B67221B4A42}"/>
    <cellStyle name="Note 2 3 5 2 3" xfId="10854" xr:uid="{4E404E68-2E7C-4589-BAAE-5CBE94EBFE51}"/>
    <cellStyle name="Note 2 3 5 2 3 2" xfId="19843" xr:uid="{AB38417F-0B4B-4F01-AB8D-DC10AF636BB1}"/>
    <cellStyle name="Note 2 3 5 2 3 2 2" xfId="25321" xr:uid="{03C30BF7-E3BE-4994-8A5C-8C19706B0E85}"/>
    <cellStyle name="Note 2 3 5 2 3 2 3" xfId="57821" xr:uid="{008EB973-12E3-4FAB-AD89-0A0B0B61A5B5}"/>
    <cellStyle name="Note 2 3 5 2 3 3" xfId="32247" xr:uid="{6CEF2C84-84E9-4EEF-815E-AAA1DE36F7F2}"/>
    <cellStyle name="Note 2 3 5 2 3 4" xfId="51039" xr:uid="{E570363E-3609-453C-A5B1-39E8308C5D48}"/>
    <cellStyle name="Note 2 3 5 2 4" xfId="14620" xr:uid="{30EC6A06-2BD9-4044-B45B-D594DACEBAF9}"/>
    <cellStyle name="Note 2 3 5 2 4 2" xfId="22952" xr:uid="{0EAEC0BF-5D8D-4862-8CE3-7583A3D28840}"/>
    <cellStyle name="Note 2 3 5 2 4 2 2" xfId="54569" xr:uid="{EC250166-ED01-44EC-8420-5B97D858EC31}"/>
    <cellStyle name="Note 2 3 5 2 4 3" xfId="47765" xr:uid="{9CC7C42C-5AD4-414D-AD93-CDACFDE43DDA}"/>
    <cellStyle name="Note 2 3 5 2 5" xfId="22181" xr:uid="{11D2325B-16FB-4505-9C02-020D82ABA033}"/>
    <cellStyle name="Note 2 3 5 2 5 2" xfId="52977" xr:uid="{6A01DD2A-0937-4112-93FB-0B442939096B}"/>
    <cellStyle name="Note 2 3 5 2 6" xfId="46151" xr:uid="{FFD4CA24-6E59-4D51-87CC-C48E4E1965DC}"/>
    <cellStyle name="Note 2 3 5 3" xfId="3723" xr:uid="{99AD0C20-77DE-4F5A-BFDA-5891F519E91D}"/>
    <cellStyle name="Note 2 3 5 3 2" xfId="36220" xr:uid="{A43AABF3-7DED-46A7-913A-A282F14106FA}"/>
    <cellStyle name="Note 2 3 5 3 2 2" xfId="56832" xr:uid="{8AEF8F9E-4336-4694-A285-CBD1882DBC04}"/>
    <cellStyle name="Note 2 3 5 3 2 3" xfId="50050" xr:uid="{B616B161-3820-402E-A04D-6EB7165DF67B}"/>
    <cellStyle name="Note 2 3 5 3 3" xfId="52180" xr:uid="{F3C17044-07BD-4A01-AEE3-E1B85308FE4C}"/>
    <cellStyle name="Note 2 3 5 3 3 2" xfId="58961" xr:uid="{0D59E03E-E44F-4DA4-9CA0-4AD1EF743E3B}"/>
    <cellStyle name="Note 2 3 5 3 4" xfId="48167" xr:uid="{8F205DBC-CA68-4244-BEAF-09A0963BB9E1}"/>
    <cellStyle name="Note 2 3 5 3 4 2" xfId="54959" xr:uid="{8D4FBFF4-8C1F-4A09-AB12-073392CF0E29}"/>
    <cellStyle name="Note 2 3 5 3 5" xfId="53259" xr:uid="{42E729FA-FDBD-4418-A44D-05759EDED871}"/>
    <cellStyle name="Note 2 3 5 3 6" xfId="46553" xr:uid="{C60F3EB5-FEEC-4BF5-879C-10140C8ED0DC}"/>
    <cellStyle name="Note 2 3 5 4" xfId="25634" xr:uid="{0E784137-9359-437F-8A42-E731A3D3437E}"/>
    <cellStyle name="Note 2 3 5 4 2" xfId="55958" xr:uid="{C118003E-B511-41CA-941F-30D725C02EF8}"/>
    <cellStyle name="Note 2 3 5 4 3" xfId="49176" xr:uid="{5CCCE5C4-26E1-4755-B736-0A12CC8C45AA}"/>
    <cellStyle name="Note 2 3 5 5" xfId="44367" xr:uid="{EE735152-383A-454F-BCD0-BBB02BB72CB1}"/>
    <cellStyle name="Note 2 3 5 5 2" xfId="56365" xr:uid="{8BB987D2-DF5A-4BE6-AD01-0C6C99B79B6A}"/>
    <cellStyle name="Note 2 3 5 5 3" xfId="49583" xr:uid="{F776966B-323D-4E66-BE23-7C2F180292C7}"/>
    <cellStyle name="Note 2 3 5 6" xfId="45642" xr:uid="{7DB19F4F-78BE-4F3C-9971-6EA67C3BF370}"/>
    <cellStyle name="Note 2 3 5 6 2" xfId="54121" xr:uid="{ECFAC31E-53E5-4317-95AF-037B7B2C2AC0}"/>
    <cellStyle name="Note 2 3 5 7" xfId="52714" xr:uid="{BEA0F664-C381-40F8-8F5E-9713119C305E}"/>
    <cellStyle name="Note 2 3 6" xfId="1794" xr:uid="{02199D7A-101B-40B3-A7A9-5B08AFBB223B}"/>
    <cellStyle name="Note 2 3 6 2" xfId="6111" xr:uid="{5B7AFA57-A9C2-4249-9B21-5E5E1535ECE6}"/>
    <cellStyle name="Note 2 3 6 2 2" xfId="8697" xr:uid="{BC1E3E57-E07A-4530-9B3C-12205E767886}"/>
    <cellStyle name="Note 2 3 6 2 2 2" xfId="12690" xr:uid="{7F420286-CB6B-4762-B297-BB7838AC79D5}"/>
    <cellStyle name="Note 2 3 6 2 2 2 2" xfId="21679" xr:uid="{1FA1A898-D138-48E1-91A9-E170BBE1A114}"/>
    <cellStyle name="Note 2 3 6 2 2 2 2 2" xfId="33951" xr:uid="{A45AA6B2-2FA6-4946-888E-8867AA70F6A4}"/>
    <cellStyle name="Note 2 3 6 2 2 2 3" xfId="39680" xr:uid="{0019EB9B-CC64-4B26-8E14-5D9FD1B3AC1A}"/>
    <cellStyle name="Note 2 3 6 2 2 2 4" xfId="56466" xr:uid="{F7EAD491-727C-4DFD-BECB-6803482B4CF2}"/>
    <cellStyle name="Note 2 3 6 2 2 3" xfId="17686" xr:uid="{2AF812B7-4819-4451-A6CA-89EDAF33FABD}"/>
    <cellStyle name="Note 2 3 6 2 2 3 2" xfId="28891" xr:uid="{6C5520C4-26FD-4049-84A7-5FA66053ACF1}"/>
    <cellStyle name="Note 2 3 6 2 2 4" xfId="43643" xr:uid="{A668DD23-25C9-45F2-A504-9EDD1AEEF9B5}"/>
    <cellStyle name="Note 2 3 6 2 2 5" xfId="49684" xr:uid="{39C03341-C2C7-4E41-9B36-D4D20112D702}"/>
    <cellStyle name="Note 2 3 6 2 3" xfId="11334" xr:uid="{91065119-1BCD-42F7-94D4-3164A3DBF073}"/>
    <cellStyle name="Note 2 3 6 2 3 2" xfId="20323" xr:uid="{45E581F7-3A9B-4588-A41D-1FE2F2E3034E}"/>
    <cellStyle name="Note 2 3 6 2 3 2 2" xfId="36113" xr:uid="{F090AA40-BEE7-41F2-AAC7-737D424FA6BF}"/>
    <cellStyle name="Note 2 3 6 2 3 2 3" xfId="57859" xr:uid="{27E83EED-218D-4172-A5E6-4001989E5369}"/>
    <cellStyle name="Note 2 3 6 2 3 3" xfId="36526" xr:uid="{ACC462EC-66D6-4462-B753-55C1C4D1B2F0}"/>
    <cellStyle name="Note 2 3 6 2 3 4" xfId="51077" xr:uid="{4B26B139-9AA0-4338-BCB8-E13141A5AD2E}"/>
    <cellStyle name="Note 2 3 6 2 4" xfId="15100" xr:uid="{2378016B-CDEB-4ED2-A3A5-C375AA531A40}"/>
    <cellStyle name="Note 2 3 6 2 4 2" xfId="23320" xr:uid="{2F0927C5-6EFE-4E05-8BD9-567BA67C0516}"/>
    <cellStyle name="Note 2 3 6 2 4 2 2" xfId="54605" xr:uid="{E75F6A42-EBC3-437E-A8F0-CBD38F90E10D}"/>
    <cellStyle name="Note 2 3 6 2 4 3" xfId="47801" xr:uid="{EA48F8F0-3857-4B17-A7E0-6D960C8D78AC}"/>
    <cellStyle name="Note 2 3 6 2 5" xfId="38745" xr:uid="{EB40844E-7DAE-4113-88EC-A2C9235E8DB3}"/>
    <cellStyle name="Note 2 3 6 2 5 2" xfId="52998" xr:uid="{51669A3A-82B2-4333-88B3-8C77EEB9D6D7}"/>
    <cellStyle name="Note 2 3 6 2 6" xfId="46187" xr:uid="{B079D3C6-99B0-412A-82EB-6E78D136C062}"/>
    <cellStyle name="Note 2 3 6 3" xfId="4231" xr:uid="{FD060B0C-F426-41EA-B5E2-AA5EC9829B75}"/>
    <cellStyle name="Note 2 3 6 3 2" xfId="40879" xr:uid="{006ABDD1-1F06-45E4-96B0-CB2DD16F8BC5}"/>
    <cellStyle name="Note 2 3 6 3 2 2" xfId="56868" xr:uid="{A5763F50-AA2F-48F0-A6E6-91D9F28918F2}"/>
    <cellStyle name="Note 2 3 6 3 2 3" xfId="50086" xr:uid="{88255E15-555D-412E-B61C-73D935D0CC23}"/>
    <cellStyle name="Note 2 3 6 3 3" xfId="52292" xr:uid="{D2947254-95F3-44A6-9F3F-8DF883DC550F}"/>
    <cellStyle name="Note 2 3 6 3 3 2" xfId="59073" xr:uid="{3D958D8E-69FC-4F6D-9A61-29F0A5F7BB87}"/>
    <cellStyle name="Note 2 3 6 3 4" xfId="48203" xr:uid="{C221457D-7CA7-4898-9EF9-AF78245DFACB}"/>
    <cellStyle name="Note 2 3 6 3 4 2" xfId="54995" xr:uid="{7284FF33-0746-4BDD-AEFE-EAF86B2B4048}"/>
    <cellStyle name="Note 2 3 6 3 5" xfId="53295" xr:uid="{31F35724-206B-45E6-B51F-BA579C538BC2}"/>
    <cellStyle name="Note 2 3 6 3 6" xfId="46589" xr:uid="{0E6E83C3-EB6F-4ADF-A26F-161420434B1F}"/>
    <cellStyle name="Note 2 3 6 4" xfId="30368" xr:uid="{19381E64-8BE0-4C46-8843-ABF2D0EFDCBB}"/>
    <cellStyle name="Note 2 3 6 4 2" xfId="55994" xr:uid="{7556EF26-B383-4696-B511-3C3A1C862380}"/>
    <cellStyle name="Note 2 3 6 4 3" xfId="49212" xr:uid="{64B2EFF2-6B61-4A4B-8CA9-7007C7D04336}"/>
    <cellStyle name="Note 2 3 6 5" xfId="44426" xr:uid="{75A34020-4CAF-4FA0-8EF8-21D1494764F8}"/>
    <cellStyle name="Note 2 3 6 5 2" xfId="59068" xr:uid="{C06AEB3B-77C7-4954-B36C-BD18B25087BA}"/>
    <cellStyle name="Note 2 3 6 5 3" xfId="52287" xr:uid="{B4F81E88-0282-4282-A997-356C5025AA95}"/>
    <cellStyle name="Note 2 3 6 6" xfId="45678" xr:uid="{16EBFC83-A248-4395-ACAD-8B208691979D}"/>
    <cellStyle name="Note 2 3 6 6 2" xfId="54157" xr:uid="{F0A9C131-0B3B-4D87-A333-0F0F4842F917}"/>
    <cellStyle name="Note 2 3 6 7" xfId="52735" xr:uid="{FE4449D4-8BBE-499A-B1E9-9AF942EE35C4}"/>
    <cellStyle name="Note 2 3 7" xfId="1932" xr:uid="{1F1B5090-D659-48E0-A5BD-9A1E36C8B834}"/>
    <cellStyle name="Note 2 3 7 2" xfId="6245" xr:uid="{AC8D92F0-61CD-4629-84FF-49A018F2537D}"/>
    <cellStyle name="Note 2 3 7 2 2" xfId="8831" xr:uid="{1B34D046-AFCC-446D-B53F-2C5144DAD9A4}"/>
    <cellStyle name="Note 2 3 7 2 2 2" xfId="12728" xr:uid="{1760B05B-9F14-4EC1-B4C5-982E6E522C18}"/>
    <cellStyle name="Note 2 3 7 2 2 2 2" xfId="21717" xr:uid="{5364DA16-9EC5-4150-8DFD-49EEB0467654}"/>
    <cellStyle name="Note 2 3 7 2 2 2 2 2" xfId="22758" xr:uid="{D666260D-3C56-4041-9A9A-ED72DBAC6719}"/>
    <cellStyle name="Note 2 3 7 2 2 2 3" xfId="42890" xr:uid="{102DD7CA-7D98-428F-8ACF-C2180A103AC0}"/>
    <cellStyle name="Note 2 3 7 2 2 2 4" xfId="56502" xr:uid="{EE9C0AFD-C08F-4EF6-81EC-DF4DF7D65B45}"/>
    <cellStyle name="Note 2 3 7 2 2 3" xfId="17820" xr:uid="{F90C6DE3-35F5-4E65-B8D9-3FA2FC8C071F}"/>
    <cellStyle name="Note 2 3 7 2 2 3 2" xfId="41404" xr:uid="{E2548695-B0CE-45B8-95FD-BDCE6F1D6498}"/>
    <cellStyle name="Note 2 3 7 2 2 4" xfId="40580" xr:uid="{A02754B7-9D77-4C08-9876-835E56E2B1F9}"/>
    <cellStyle name="Note 2 3 7 2 2 5" xfId="49720" xr:uid="{5052F348-643B-4F49-AF27-FD0BCE8CCE08}"/>
    <cellStyle name="Note 2 3 7 2 3" xfId="11468" xr:uid="{0B368459-9CEA-4568-9CD7-DC93F09C4C40}"/>
    <cellStyle name="Note 2 3 7 2 3 2" xfId="20457" xr:uid="{F15B07C8-5DF0-48E1-9FE9-731CCB811076}"/>
    <cellStyle name="Note 2 3 7 2 3 2 2" xfId="42977" xr:uid="{111AB6A3-3D1A-44DF-8F46-14641EEBDABD}"/>
    <cellStyle name="Note 2 3 7 2 3 2 3" xfId="58045" xr:uid="{594E3A0E-3E58-4372-B3B4-090CD0E7EC49}"/>
    <cellStyle name="Note 2 3 7 2 3 3" xfId="41365" xr:uid="{62361369-1961-4DAC-B1B8-B65364C044C0}"/>
    <cellStyle name="Note 2 3 7 2 3 4" xfId="51263" xr:uid="{5744DEC6-BB68-44B5-9149-CB6CCBF1652B}"/>
    <cellStyle name="Note 2 3 7 2 4" xfId="15234" xr:uid="{65546075-218B-44B0-BEFD-7D0726BE3B8C}"/>
    <cellStyle name="Note 2 3 7 2 4 2" xfId="34175" xr:uid="{5D7ABF38-23D8-48E1-A84A-D43B25DE0042}"/>
    <cellStyle name="Note 2 3 7 2 4 2 2" xfId="54641" xr:uid="{19A2F89D-C1E0-4406-A45C-A990F1C8D986}"/>
    <cellStyle name="Note 2 3 7 2 4 3" xfId="47837" xr:uid="{497B0E41-ED87-4606-9486-E25B963F0767}"/>
    <cellStyle name="Note 2 3 7 2 5" xfId="32679" xr:uid="{893B65A8-FC11-4B45-AE71-3945EDBE3546}"/>
    <cellStyle name="Note 2 3 7 2 5 2" xfId="53019" xr:uid="{5C358AA0-8B92-4807-8138-2B4E10ACF047}"/>
    <cellStyle name="Note 2 3 7 2 6" xfId="46223" xr:uid="{1FEC546D-9CE3-4F69-9A7D-7303799573C7}"/>
    <cellStyle name="Note 2 3 7 3" xfId="4369" xr:uid="{D3772410-3A9A-43EE-8B7F-662375CABEBD}"/>
    <cellStyle name="Note 2 3 7 3 2" xfId="43074" xr:uid="{36BAAF6F-05DA-49E7-BD1C-DA3768315BE5}"/>
    <cellStyle name="Note 2 3 7 3 2 2" xfId="56904" xr:uid="{5210408B-389F-4AFA-AEAE-635014A13947}"/>
    <cellStyle name="Note 2 3 7 3 2 3" xfId="50122" xr:uid="{D4B18951-5979-476C-9BC2-164A650C4E70}"/>
    <cellStyle name="Note 2 3 7 3 3" xfId="48986" xr:uid="{12B559F9-697B-40B9-A59D-07EBC6B6A343}"/>
    <cellStyle name="Note 2 3 7 3 3 2" xfId="55769" xr:uid="{212FCBCF-3E10-49AA-82ED-5FACC3871D71}"/>
    <cellStyle name="Note 2 3 7 3 4" xfId="48239" xr:uid="{CC476357-5E40-4EF7-B16E-A1515625189E}"/>
    <cellStyle name="Note 2 3 7 3 4 2" xfId="55031" xr:uid="{9FE48198-C4B6-4F41-A5CF-7CE929D74BCF}"/>
    <cellStyle name="Note 2 3 7 3 5" xfId="53331" xr:uid="{4E7D7D45-8E34-47E9-8614-3928A3EA972F}"/>
    <cellStyle name="Note 2 3 7 3 6" xfId="46625" xr:uid="{123CD724-3917-4BCB-B045-F4B33AD42ECC}"/>
    <cellStyle name="Note 2 3 7 4" xfId="29328" xr:uid="{BF1C147C-9F83-44E9-807D-16FE618ACC1D}"/>
    <cellStyle name="Note 2 3 7 4 2" xfId="56030" xr:uid="{AF86F6A8-FA1C-4785-AC2A-7C6BEBF98BC1}"/>
    <cellStyle name="Note 2 3 7 4 3" xfId="49248" xr:uid="{5D2683E9-2AE5-407E-979F-C0F6EB6E6323}"/>
    <cellStyle name="Note 2 3 7 5" xfId="44488" xr:uid="{C5A915BB-371E-428D-96FE-39C7C002C3E1}"/>
    <cellStyle name="Note 2 3 7 5 2" xfId="58458" xr:uid="{F2BA5AC2-B91A-4D94-9FF2-DB5D34C548EF}"/>
    <cellStyle name="Note 2 3 7 5 3" xfId="51677" xr:uid="{38CCE0AB-3E14-4E4D-8E58-0F7925427495}"/>
    <cellStyle name="Note 2 3 7 6" xfId="45714" xr:uid="{A63C6B6F-B62E-4E0B-9404-0957776306CA}"/>
    <cellStyle name="Note 2 3 7 6 2" xfId="54193" xr:uid="{69FB8819-62F3-40B9-9A8A-DAB7D004C834}"/>
    <cellStyle name="Note 2 3 7 7" xfId="52756" xr:uid="{1630709E-655E-4467-A0B7-BE863F4201B7}"/>
    <cellStyle name="Note 2 3 8" xfId="2716" xr:uid="{D2CDD52D-E350-4720-B727-5F9849A303EA}"/>
    <cellStyle name="Note 2 3 8 2" xfId="6906" xr:uid="{FEA0B3FD-64B1-4ED6-A989-599597B8FA41}"/>
    <cellStyle name="Note 2 3 8 2 2" xfId="12047" xr:uid="{508D782D-3978-4C3B-98B1-D6FF93927E94}"/>
    <cellStyle name="Note 2 3 8 2 2 2" xfId="21036" xr:uid="{CD1CBD1D-D711-4DDD-A763-F68C11EE414C}"/>
    <cellStyle name="Note 2 3 8 2 2 2 2" xfId="42561" xr:uid="{22BFA9CC-C155-441B-9122-044664F6E885}"/>
    <cellStyle name="Note 2 3 8 2 2 2 3" xfId="56551" xr:uid="{45E992FC-8FD5-49C4-A499-9F594C5FF8D6}"/>
    <cellStyle name="Note 2 3 8 2 2 3" xfId="25319" xr:uid="{342F76D6-3473-4C41-89FB-6C0FFF225DC4}"/>
    <cellStyle name="Note 2 3 8 2 2 4" xfId="49769" xr:uid="{07664D81-3802-434C-BFA3-FF3AF9AC7320}"/>
    <cellStyle name="Note 2 3 8 2 3" xfId="15895" xr:uid="{9371E78E-D663-4914-B997-81C3CD8725A8}"/>
    <cellStyle name="Note 2 3 8 2 3 2" xfId="31525" xr:uid="{F3DA97B1-5C20-4558-8678-317533D3F78E}"/>
    <cellStyle name="Note 2 3 8 2 3 2 2" xfId="57996" xr:uid="{1AA52F58-089D-4DF6-9C5B-8DFA247CF52C}"/>
    <cellStyle name="Note 2 3 8 2 3 3" xfId="51214" xr:uid="{57465417-04F6-44EB-BCCF-DA6694653875}"/>
    <cellStyle name="Note 2 3 8 2 4" xfId="41789" xr:uid="{7A52FD12-69A5-4751-9215-92A001A8138D}"/>
    <cellStyle name="Note 2 3 8 2 4 2" xfId="54687" xr:uid="{1AA495AD-E262-4D49-9867-4052CE9DD310}"/>
    <cellStyle name="Note 2 3 8 2 4 3" xfId="47886" xr:uid="{2BD552A9-8751-4432-A590-8D88148FB626}"/>
    <cellStyle name="Note 2 3 8 2 5" xfId="53045" xr:uid="{78F61ECD-1F9A-41A3-A01C-442E45B776F9}"/>
    <cellStyle name="Note 2 3 8 2 6" xfId="46272" xr:uid="{3C3102AA-F32A-4591-B6D6-72931AF6A33A}"/>
    <cellStyle name="Note 2 3 8 3" xfId="9477" xr:uid="{75D235B0-BE19-4767-B979-C48A8876DADE}"/>
    <cellStyle name="Note 2 3 8 3 2" xfId="18466" xr:uid="{C282C0F4-733F-45A9-B49D-66769DF766A0}"/>
    <cellStyle name="Note 2 3 8 3 2 2" xfId="43745" xr:uid="{A3844D83-2F1E-4E5F-BEFE-184C667A0F23}"/>
    <cellStyle name="Note 2 3 8 3 2 2 2" xfId="56950" xr:uid="{B86B93AF-3E3F-48AF-BBC2-9BD6F5E5A95B}"/>
    <cellStyle name="Note 2 3 8 3 2 3" xfId="50168" xr:uid="{A87B414C-EE69-42F3-AB40-1C73887D7CF1}"/>
    <cellStyle name="Note 2 3 8 3 3" xfId="30122" xr:uid="{850CAAE1-A593-4F80-8F0E-8725C85FE129}"/>
    <cellStyle name="Note 2 3 8 3 3 2" xfId="58543" xr:uid="{D37EC924-310E-4E69-82DA-7DAC246E25FD}"/>
    <cellStyle name="Note 2 3 8 3 3 3" xfId="51762" xr:uid="{D01F44F2-DB9C-49FF-BB59-4B7CB598CD71}"/>
    <cellStyle name="Note 2 3 8 3 4" xfId="48285" xr:uid="{0C5E6C80-DBB6-4837-AA10-752577DB20BD}"/>
    <cellStyle name="Note 2 3 8 3 4 2" xfId="55077" xr:uid="{C87F9C35-016D-403A-83BE-423F47F3357E}"/>
    <cellStyle name="Note 2 3 8 3 5" xfId="53377" xr:uid="{429B19E3-0F07-44FA-A8D8-B4D8E6EBCEEA}"/>
    <cellStyle name="Note 2 3 8 3 6" xfId="46671" xr:uid="{E28DF70F-D0E1-4670-981C-C4F0B53E76B8}"/>
    <cellStyle name="Note 2 3 8 4" xfId="38361" xr:uid="{AE4F7E78-DA47-416E-8194-84861B130690}"/>
    <cellStyle name="Note 2 3 8 4 2" xfId="56079" xr:uid="{942ABDEE-7F17-471F-8382-8F7BB09CC5CA}"/>
    <cellStyle name="Note 2 3 8 4 3" xfId="49297" xr:uid="{BCEAF006-7404-4123-9B3A-F90203A56A9F}"/>
    <cellStyle name="Note 2 3 8 5" xfId="44457" xr:uid="{F49B5BCA-701D-4C7D-98AA-E2F4CEBD28C6}"/>
    <cellStyle name="Note 2 3 8 5 2" xfId="58995" xr:uid="{2DA3F484-ADD8-41CF-B158-7B8104410848}"/>
    <cellStyle name="Note 2 3 8 5 3" xfId="52214" xr:uid="{099F54D0-3918-40D3-8AE0-64829429C5EF}"/>
    <cellStyle name="Note 2 3 8 6" xfId="45763" xr:uid="{B70EFFD4-D964-464D-851A-28A5B7615306}"/>
    <cellStyle name="Note 2 3 8 6 2" xfId="54239" xr:uid="{70199F00-74C7-459C-B045-FA19BBB0D848}"/>
    <cellStyle name="Note 2 3 8 7" xfId="52782" xr:uid="{355D38DF-F2A0-45B6-8BDB-83FB130B4261}"/>
    <cellStyle name="Note 2 3 9" xfId="4662" xr:uid="{D9C25DA8-2A27-43B2-8945-08B70EE152DD}"/>
    <cellStyle name="Note 2 3 9 2" xfId="7248" xr:uid="{AAC85542-15C4-434F-A116-F44BDF31212B}"/>
    <cellStyle name="Note 2 3 9 2 2" xfId="12244" xr:uid="{4F4800D5-F532-4577-84B0-90660F91EA27}"/>
    <cellStyle name="Note 2 3 9 2 2 2" xfId="21233" xr:uid="{C2635751-A67F-4D35-BBEC-84A7E7C2B515}"/>
    <cellStyle name="Note 2 3 9 2 2 2 2" xfId="42138" xr:uid="{256C1C8E-75A4-4877-82A3-D63EDDB8FB5C}"/>
    <cellStyle name="Note 2 3 9 2 2 2 3" xfId="56591" xr:uid="{2D9AED0C-E1B8-47B4-ABC1-F410AEA5370A}"/>
    <cellStyle name="Note 2 3 9 2 2 3" xfId="26971" xr:uid="{455774CE-58E1-4598-AC0B-94D55E0665A2}"/>
    <cellStyle name="Note 2 3 9 2 2 4" xfId="49809" xr:uid="{17B442DB-EAC4-42F3-A832-566A3FC71C02}"/>
    <cellStyle name="Note 2 3 9 2 3" xfId="16237" xr:uid="{A28B8D1B-FB8F-4261-8403-3CBBB94D8F08}"/>
    <cellStyle name="Note 2 3 9 2 3 2" xfId="41911" xr:uid="{096C1C6B-827B-408D-BA23-86EF6C8A0169}"/>
    <cellStyle name="Note 2 3 9 2 3 2 2" xfId="59125" xr:uid="{EBD013F4-CD09-4621-8A1B-433AFC46ABD2}"/>
    <cellStyle name="Note 2 3 9 2 3 3" xfId="52344" xr:uid="{7D405B14-4984-47A0-8EEC-C2B15C74C061}"/>
    <cellStyle name="Note 2 3 9 2 4" xfId="30121" xr:uid="{679FA0A8-DCE8-4E0F-8893-99456ABB7AD7}"/>
    <cellStyle name="Note 2 3 9 2 4 2" xfId="54724" xr:uid="{83A541A8-7C76-4E17-BEE1-7E6BFF03AF19}"/>
    <cellStyle name="Note 2 3 9 2 4 3" xfId="47926" xr:uid="{C38B77F2-45BC-4F6C-B051-3C0BF21C93C2}"/>
    <cellStyle name="Note 2 3 9 2 5" xfId="53066" xr:uid="{67B03642-900F-40CC-8F39-91C7D92B4BFC}"/>
    <cellStyle name="Note 2 3 9 2 6" xfId="46312" xr:uid="{ABF88CA6-E690-4A2F-A049-DC1A323AC837}"/>
    <cellStyle name="Note 2 3 9 3" xfId="9885" xr:uid="{DA8899F1-BE03-4E8F-96DD-4139E78B2613}"/>
    <cellStyle name="Note 2 3 9 3 2" xfId="18874" xr:uid="{6AB0F828-1702-4185-86C4-CF9ACED8608E}"/>
    <cellStyle name="Note 2 3 9 3 2 2" xfId="27392" xr:uid="{1BD51CDF-4F6F-458F-BB50-251DFC270894}"/>
    <cellStyle name="Note 2 3 9 3 2 2 2" xfId="56987" xr:uid="{E03280EA-EA3D-455D-8BD7-7215723FF167}"/>
    <cellStyle name="Note 2 3 9 3 2 3" xfId="50205" xr:uid="{4FC96334-0055-4E91-BADE-DA166B97C66E}"/>
    <cellStyle name="Note 2 3 9 3 3" xfId="34621" xr:uid="{27D3D332-522E-4E5B-8571-3035F2A38538}"/>
    <cellStyle name="Note 2 3 9 3 3 2" xfId="58611" xr:uid="{ABF85C97-A330-4539-8306-7759A9FE7DCF}"/>
    <cellStyle name="Note 2 3 9 3 3 3" xfId="51830" xr:uid="{9A5134E8-9DBC-40A3-8BE2-7D1B55462B96}"/>
    <cellStyle name="Note 2 3 9 3 4" xfId="48322" xr:uid="{1006175B-2154-4C04-8FAE-544A7C9BF033}"/>
    <cellStyle name="Note 2 3 9 3 4 2" xfId="55114" xr:uid="{9CF8DCBE-8F80-47CA-93C4-A0A173B69A2C}"/>
    <cellStyle name="Note 2 3 9 3 5" xfId="53414" xr:uid="{043111C1-475B-4D6D-BE80-FCB139226E70}"/>
    <cellStyle name="Note 2 3 9 3 6" xfId="46708" xr:uid="{AF951627-E8AF-4FC0-BB2A-F5917B9DB10E}"/>
    <cellStyle name="Note 2 3 9 4" xfId="13651" xr:uid="{F98A7779-2172-44BF-8CBE-42DD87153C3C}"/>
    <cellStyle name="Note 2 3 9 4 2" xfId="30150" xr:uid="{1B2CBA37-93CA-4CBC-88FD-8A13CACA58AD}"/>
    <cellStyle name="Note 2 3 9 4 2 2" xfId="56119" xr:uid="{2B6F10CC-D4D3-4701-A3B6-486BFA0BF6AD}"/>
    <cellStyle name="Note 2 3 9 4 3" xfId="49337" xr:uid="{107CF77A-2607-45BA-8B59-8BA179EB5E9B}"/>
    <cellStyle name="Note 2 3 9 5" xfId="39338" xr:uid="{9B251E0C-8C47-463C-959A-6C347D1F4F2A}"/>
    <cellStyle name="Note 2 3 9 5 2" xfId="58990" xr:uid="{9F8F6B8D-6633-439B-A9F2-0F9B01EA9C18}"/>
    <cellStyle name="Note 2 3 9 5 3" xfId="52209" xr:uid="{162183F8-6882-423C-ACB9-80ED9BA26D85}"/>
    <cellStyle name="Note 2 3 9 6" xfId="44509" xr:uid="{A8025ED7-419D-4F70-9346-0A8DF5867EC6}"/>
    <cellStyle name="Note 2 3 9 6 2" xfId="54276" xr:uid="{01C37D01-4F19-4380-8B8C-74B801975E24}"/>
    <cellStyle name="Note 2 3 9 6 3" xfId="47463" xr:uid="{AC77D388-993A-4183-8016-17E079F0147C}"/>
    <cellStyle name="Note 2 3 9 7" xfId="45803" xr:uid="{EE708FEE-7DBB-436D-BB9B-B208F2CF767A}"/>
    <cellStyle name="Note 2 30" xfId="45218" xr:uid="{1C935176-C79F-421A-8581-6C56B11B2A6E}"/>
    <cellStyle name="Note 2 30 2" xfId="55737" xr:uid="{722C1319-43E8-48C6-8FC2-99E4EC3CD23C}"/>
    <cellStyle name="Note 2 30 3" xfId="48954" xr:uid="{4E8819E0-1ADF-4569-9DBC-EAF44776A0FB}"/>
    <cellStyle name="Note 2 31" xfId="45221" xr:uid="{29FDFF1C-EB01-4B08-9571-2123A323EF67}"/>
    <cellStyle name="Note 2 31 2" xfId="57949" xr:uid="{0DF443C7-B7D3-4E9A-B886-9EC5751DB133}"/>
    <cellStyle name="Note 2 31 3" xfId="51167" xr:uid="{4D146AF5-3848-4A21-B665-B2F32B82CFA2}"/>
    <cellStyle name="Note 2 32" xfId="45290" xr:uid="{EEC26B93-EC22-4293-9542-07A48B85F0ED}"/>
    <cellStyle name="Note 2 32 2" xfId="52613" xr:uid="{B838DC9F-20AB-4FFE-ACEA-5A1B589792FE}"/>
    <cellStyle name="Note 2 33" xfId="45320" xr:uid="{40ACDDBA-D116-4C43-9759-3DFF21464552}"/>
    <cellStyle name="Note 2 34" xfId="45307" xr:uid="{C45524D3-6D4C-4F13-BD68-1E8372519A0E}"/>
    <cellStyle name="Note 2 35" xfId="45363" xr:uid="{49C2D3B8-BC4B-4839-8C5B-83DC6C4FA8C7}"/>
    <cellStyle name="Note 2 36" xfId="45430" xr:uid="{4FC78B96-EF6E-49F8-8490-025672C14124}"/>
    <cellStyle name="Note 2 37" xfId="44136" xr:uid="{88D869D4-B399-4BC3-A7E6-2385F0F4E224}"/>
    <cellStyle name="Note 2 38" xfId="45473" xr:uid="{D1969D56-40C1-42A5-9A8D-BC57574AAEC0}"/>
    <cellStyle name="Note 2 4" xfId="238" xr:uid="{85293CAF-3FFD-49CC-8849-05E6877E2956}"/>
    <cellStyle name="Note 2 4 10" xfId="6540" xr:uid="{ECA9831F-5CDB-441F-BE98-97B1DBBA420F}"/>
    <cellStyle name="Note 2 4 10 2" xfId="11759" xr:uid="{92097764-B435-411F-81F5-9F5CC11AA67A}"/>
    <cellStyle name="Note 2 4 10 2 2" xfId="20748" xr:uid="{DAEED0B2-8DE4-484A-8945-D6049893C21F}"/>
    <cellStyle name="Note 2 4 10 2 2 2" xfId="43050" xr:uid="{5B166D82-5919-4557-8FF0-521B92777FAA}"/>
    <cellStyle name="Note 2 4 10 2 2 2 2" xfId="56633" xr:uid="{8589847E-A486-4D32-84BA-4137DE95AB62}"/>
    <cellStyle name="Note 2 4 10 2 2 3" xfId="49851" xr:uid="{401A7EB8-230C-4B14-B573-EF5B29E092E7}"/>
    <cellStyle name="Note 2 4 10 2 3" xfId="37578" xr:uid="{98F9B068-635A-43EF-AC2A-DC96D0F805E3}"/>
    <cellStyle name="Note 2 4 10 2 3 2" xfId="58332" xr:uid="{C1F8356D-EBAB-49E6-96E2-55B203F2630E}"/>
    <cellStyle name="Note 2 4 10 2 3 3" xfId="51550" xr:uid="{06D7ED66-50A7-4F4A-A1D9-7919F8F4A89D}"/>
    <cellStyle name="Note 2 4 10 2 4" xfId="47968" xr:uid="{34EF8245-8B95-4B32-A63C-A4FE79E46E64}"/>
    <cellStyle name="Note 2 4 10 2 4 2" xfId="54766" xr:uid="{2F0D1A9A-0A8A-49B8-B815-19952E10699B}"/>
    <cellStyle name="Note 2 4 10 2 5" xfId="53090" xr:uid="{0E796587-44C8-493F-875A-699B76A0F60C}"/>
    <cellStyle name="Note 2 4 10 2 6" xfId="46354" xr:uid="{EDB36C70-9E15-4313-8432-B48AE7182CC8}"/>
    <cellStyle name="Note 2 4 10 3" xfId="15529" xr:uid="{567D4DEF-7744-47A5-B1C9-1634F9F0B8A3}"/>
    <cellStyle name="Note 2 4 10 3 2" xfId="29624" xr:uid="{C8B7F226-C84F-4E48-8AE5-44FEB379320D}"/>
    <cellStyle name="Note 2 4 10 3 2 2" xfId="57029" xr:uid="{F7FB1CF3-C039-4F30-AC3C-8DA4AF1F8A7B}"/>
    <cellStyle name="Note 2 4 10 3 2 3" xfId="50247" xr:uid="{3F940397-1F4F-4A91-A827-D439860B197C}"/>
    <cellStyle name="Note 2 4 10 3 3" xfId="51094" xr:uid="{31CAAD9F-C3A8-42A0-84BC-6BA53677C031}"/>
    <cellStyle name="Note 2 4 10 3 3 2" xfId="57876" xr:uid="{D3849066-E7B7-4ADD-88B4-EB526C8BB376}"/>
    <cellStyle name="Note 2 4 10 3 4" xfId="48364" xr:uid="{AE34E736-95FA-4156-ACA9-B6E97CBC6B92}"/>
    <cellStyle name="Note 2 4 10 3 4 2" xfId="55156" xr:uid="{A4A41CCE-9FD0-447B-BB0C-5C9195FACC14}"/>
    <cellStyle name="Note 2 4 10 3 5" xfId="53454" xr:uid="{50E82EC2-5305-4119-814A-A5736ABE120A}"/>
    <cellStyle name="Note 2 4 10 3 6" xfId="46750" xr:uid="{DE0F891C-15AF-4E0C-953C-E79B07F9D9A0}"/>
    <cellStyle name="Note 2 4 10 4" xfId="26038" xr:uid="{652385C2-7F8B-41B2-8321-7D30982ACD8E}"/>
    <cellStyle name="Note 2 4 10 4 2" xfId="56161" xr:uid="{A1AB95E7-0727-4BCB-9D17-0DF2455B9DA1}"/>
    <cellStyle name="Note 2 4 10 4 3" xfId="49379" xr:uid="{D7D19CBE-487F-46D8-ACB2-F35A97A0DC6D}"/>
    <cellStyle name="Note 2 4 10 5" xfId="44581" xr:uid="{90AE02E6-6A21-4E04-9C1D-3FB172CB741C}"/>
    <cellStyle name="Note 2 4 10 5 2" xfId="57724" xr:uid="{44B16CA3-07FA-4358-BC8C-3AD6D8508266}"/>
    <cellStyle name="Note 2 4 10 5 3" xfId="50942" xr:uid="{7299FDD1-F6E9-4352-AE0A-43CDFF258849}"/>
    <cellStyle name="Note 2 4 10 6" xfId="47499" xr:uid="{F6E83697-232F-444D-9DE2-918B33EFC3FC}"/>
    <cellStyle name="Note 2 4 10 6 2" xfId="54318" xr:uid="{45BACEC9-3461-4EDD-8F84-82AD4CB92FD7}"/>
    <cellStyle name="Note 2 4 10 7" xfId="52823" xr:uid="{0B9594B9-CB35-41C9-A0B2-F7D1B2D407CD}"/>
    <cellStyle name="Note 2 4 10 8" xfId="45891" xr:uid="{5565D15B-722A-47F4-B607-A2EE99FC067B}"/>
    <cellStyle name="Note 2 4 11" xfId="9122" xr:uid="{0DB99986-0602-445B-9DF1-544DC917D15F}"/>
    <cellStyle name="Note 2 4 11 2" xfId="18111" xr:uid="{45D49E4B-F58C-4E24-9B1F-00B1A16F8323}"/>
    <cellStyle name="Note 2 4 11 2 2" xfId="37066" xr:uid="{55D1A657-FC5E-427B-A73D-CAB43AB81350}"/>
    <cellStyle name="Note 2 4 11 2 2 2" xfId="56672" xr:uid="{BC169212-9D96-4C57-A8B3-82E8291C5BDE}"/>
    <cellStyle name="Note 2 4 11 2 2 3" xfId="49890" xr:uid="{96532FA6-BE22-4AE7-85D0-D4D19FC4F096}"/>
    <cellStyle name="Note 2 4 11 2 3" xfId="49733" xr:uid="{8995DF3F-8526-4847-B945-19F8F0B356D0}"/>
    <cellStyle name="Note 2 4 11 2 3 2" xfId="56515" xr:uid="{594FE667-46E8-4E6E-BB1B-41F9C7BBDE42}"/>
    <cellStyle name="Note 2 4 11 2 4" xfId="48007" xr:uid="{5C29EE39-93A0-4752-92B5-E36478F65B1A}"/>
    <cellStyle name="Note 2 4 11 2 4 2" xfId="54802" xr:uid="{C3C846E7-B326-4CE6-AEED-DF3060AE6DA4}"/>
    <cellStyle name="Note 2 4 11 2 5" xfId="53111" xr:uid="{549E4F08-8046-440F-BE16-931B969195B0}"/>
    <cellStyle name="Note 2 4 11 2 6" xfId="46393" xr:uid="{EF100D19-C99A-4FC3-B065-E09031E73B74}"/>
    <cellStyle name="Note 2 4 11 3" xfId="32171" xr:uid="{6104C171-3F80-4F06-9D36-E509DD57416A}"/>
    <cellStyle name="Note 2 4 11 3 2" xfId="50283" xr:uid="{304F9A4B-7274-4C72-A86C-AE3F3BEBAF3E}"/>
    <cellStyle name="Note 2 4 11 3 2 2" xfId="57065" xr:uid="{F4CD22EE-850D-47F9-9C8E-1229ADD3A441}"/>
    <cellStyle name="Note 2 4 11 3 3" xfId="51532" xr:uid="{5187C48D-6632-429F-AFF6-954EF13F1E27}"/>
    <cellStyle name="Note 2 4 11 3 3 2" xfId="58314" xr:uid="{04BABAF0-C9A9-4C8C-8E2C-E003E85F3F58}"/>
    <cellStyle name="Note 2 4 11 3 4" xfId="48400" xr:uid="{E54BFA79-BCD4-42CA-A4DF-8C080C9ADAD4}"/>
    <cellStyle name="Note 2 4 11 3 4 2" xfId="55192" xr:uid="{7A49C898-2AB7-47E1-A162-2004A4BB262F}"/>
    <cellStyle name="Note 2 4 11 3 5" xfId="53480" xr:uid="{D4A7914E-7C06-44E2-98FC-83193DB00C5D}"/>
    <cellStyle name="Note 2 4 11 3 6" xfId="46786" xr:uid="{A99B7E7F-2B69-4FC2-A707-561342414E08}"/>
    <cellStyle name="Note 2 4 11 4" xfId="44594" xr:uid="{32AD568C-19F1-42D2-8E31-41B57E79B159}"/>
    <cellStyle name="Note 2 4 11 4 2" xfId="56200" xr:uid="{675E48E4-DEAA-461E-8058-4C52AE35B365}"/>
    <cellStyle name="Note 2 4 11 4 3" xfId="49418" xr:uid="{A1AD8685-48BD-45FF-8A5E-C7FFE31505F2}"/>
    <cellStyle name="Note 2 4 11 5" xfId="51359" xr:uid="{A95A2FE1-B258-4054-96D9-30810B18B3F8}"/>
    <cellStyle name="Note 2 4 11 5 2" xfId="58141" xr:uid="{2032FD33-1229-4B7B-A550-0E412B2166C9}"/>
    <cellStyle name="Note 2 4 11 6" xfId="47538" xr:uid="{05915363-2471-4654-82AE-8CC54F0302B7}"/>
    <cellStyle name="Note 2 4 11 6 2" xfId="54354" xr:uid="{CB90DE9D-7556-4213-AE24-A405914A7626}"/>
    <cellStyle name="Note 2 4 11 7" xfId="52844" xr:uid="{239A0F2C-AEFD-4FF8-9BDE-A13BC06658E9}"/>
    <cellStyle name="Note 2 4 11 8" xfId="45927" xr:uid="{BD133F67-CB0F-4F06-8206-392033F4869C}"/>
    <cellStyle name="Note 2 4 12" xfId="12651" xr:uid="{C966C1B6-C082-4A8F-AA30-0E8782E61506}"/>
    <cellStyle name="Note 2 4 12 2" xfId="21640" xr:uid="{01474B0D-98DA-4B0C-8B22-CDC21C8D6D5F}"/>
    <cellStyle name="Note 2 4 12 2 2" xfId="25698" xr:uid="{B6356653-C252-4664-B3BC-0C40F8F8A008}"/>
    <cellStyle name="Note 2 4 12 2 2 2" xfId="56288" xr:uid="{C9EE9E11-C3DE-4180-BE8C-0E42F36AEA38}"/>
    <cellStyle name="Note 2 4 12 2 3" xfId="49506" xr:uid="{451E34BE-3287-4D19-AD6F-798E59CFB054}"/>
    <cellStyle name="Note 2 4 12 3" xfId="30233" xr:uid="{54802C43-02EB-4FB0-8F81-68EB044D858B}"/>
    <cellStyle name="Note 2 4 12 3 2" xfId="58549" xr:uid="{27D2FE96-2EA2-44FD-8294-8DBEF16A4383}"/>
    <cellStyle name="Note 2 4 12 3 3" xfId="51768" xr:uid="{C2FFF94D-3A98-44CC-A5E3-C63E8A08C028}"/>
    <cellStyle name="Note 2 4 12 4" xfId="44681" xr:uid="{7DEE3A5C-93CD-461A-B2FC-1487CE41CC22}"/>
    <cellStyle name="Note 2 4 12 4 2" xfId="54433" xr:uid="{45231F55-598C-42AF-BF5D-D2514F6DD087}"/>
    <cellStyle name="Note 2 4 12 4 3" xfId="47623" xr:uid="{1E192644-6F55-4038-98CC-6B0AA9F44D32}"/>
    <cellStyle name="Note 2 4 12 5" xfId="52896" xr:uid="{FD5915B0-30BD-40F3-883E-E033E9E5AE27}"/>
    <cellStyle name="Note 2 4 12 6" xfId="46015" xr:uid="{649CFC6B-AA08-464A-96EB-935C6AAE248F}"/>
    <cellStyle name="Note 2 4 13" xfId="2244" xr:uid="{142D0B04-B49D-4B9E-BA5C-9F6E107641EE}"/>
    <cellStyle name="Note 2 4 13 2" xfId="28929" xr:uid="{01A87ABC-A626-45A8-91B1-8B506083642F}"/>
    <cellStyle name="Note 2 4 13 2 2" xfId="56697" xr:uid="{BEB06BBB-73C1-4900-B293-D7194099812A}"/>
    <cellStyle name="Note 2 4 13 2 3" xfId="49915" xr:uid="{ADA0BBE8-D1B6-45C1-9066-6CD7D3421D5E}"/>
    <cellStyle name="Note 2 4 13 3" xfId="44649" xr:uid="{30E34BFF-1021-423E-8B6B-7F87FCE98084}"/>
    <cellStyle name="Note 2 4 13 3 2" xfId="58421" xr:uid="{48458F80-C3CC-4733-90E1-66346C4E5EA3}"/>
    <cellStyle name="Note 2 4 13 3 3" xfId="51640" xr:uid="{5A027AD8-93F1-40B6-8A0E-ABF0F582A039}"/>
    <cellStyle name="Note 2 4 13 4" xfId="48032" xr:uid="{8BCBEBF9-B2D1-4F92-A26A-9F9BA0375496}"/>
    <cellStyle name="Note 2 4 13 4 2" xfId="54824" xr:uid="{939A8DF9-1E2E-49BD-B51D-F03B9C42E645}"/>
    <cellStyle name="Note 2 4 13 5" xfId="53124" xr:uid="{35215E75-3768-400A-845E-E9A759407A76}"/>
    <cellStyle name="Note 2 4 13 6" xfId="46418" xr:uid="{48C73A5D-826A-45DB-AD82-2EDCA7B09F51}"/>
    <cellStyle name="Note 2 4 14" xfId="13153" xr:uid="{4A5A3E67-62F1-4894-9430-F9B924870959}"/>
    <cellStyle name="Note 2 4 14 2" xfId="27852" xr:uid="{90373C3C-C853-4FB3-B546-CF9B6F7516FE}"/>
    <cellStyle name="Note 2 4 14 2 2" xfId="57074" xr:uid="{FCE7E629-480D-4D61-839B-BAD74EA6ECA6}"/>
    <cellStyle name="Note 2 4 14 2 3" xfId="50292" xr:uid="{D0F787DB-7681-4409-9F29-E7A6DD32280E}"/>
    <cellStyle name="Note 2 4 14 3" xfId="44742" xr:uid="{BE4F1474-8EC4-45A1-A90E-41DE5F1B9576}"/>
    <cellStyle name="Note 2 4 14 3 2" xfId="58556" xr:uid="{BA037736-81F7-47B4-A9F8-3194CB7B2959}"/>
    <cellStyle name="Note 2 4 14 3 3" xfId="51775" xr:uid="{283F3B5E-44BA-49AC-8602-A32F00DF2D59}"/>
    <cellStyle name="Note 2 4 14 4" xfId="48409" xr:uid="{D91C9504-C24B-4A18-B51C-961B68846403}"/>
    <cellStyle name="Note 2 4 14 4 2" xfId="55201" xr:uid="{FA6FF870-0CEB-4DD4-A0D7-6D77CEB569B1}"/>
    <cellStyle name="Note 2 4 14 5" xfId="53487" xr:uid="{FA78F78E-483D-43CF-9477-E882F24C6C61}"/>
    <cellStyle name="Note 2 4 14 6" xfId="46795" xr:uid="{97555660-272A-4647-AA43-11DF6D99733E}"/>
    <cellStyle name="Note 2 4 15" xfId="23944" xr:uid="{021444AE-34FC-4D7C-A300-7477FA0BF2F4}"/>
    <cellStyle name="Note 2 4 15 2" xfId="44720" xr:uid="{5E43C6EB-E1E4-469F-A45C-64F2AA674F49}"/>
    <cellStyle name="Note 2 4 15 2 2" xfId="57209" xr:uid="{CC6B1967-D144-453C-91AF-6AB5D1BA447D}"/>
    <cellStyle name="Note 2 4 15 2 3" xfId="50427" xr:uid="{919DD942-7160-47BA-BC1F-0EA3856F4EFE}"/>
    <cellStyle name="Note 2 4 15 3" xfId="52029" xr:uid="{0E6AE10A-5964-4FD9-AA22-5582F713E872}"/>
    <cellStyle name="Note 2 4 15 3 2" xfId="58810" xr:uid="{EE76C416-9443-48A7-B724-90ACBF0DA167}"/>
    <cellStyle name="Note 2 4 15 4" xfId="52196" xr:uid="{00AE3723-5E44-47D0-B182-9BFA2943026D}"/>
    <cellStyle name="Note 2 4 15 4 2" xfId="58977" xr:uid="{53A3B853-E293-453B-9369-79101BAA4D41}"/>
    <cellStyle name="Note 2 4 15 5" xfId="48544" xr:uid="{D8966742-67B0-4954-A41C-7A6F0B527603}"/>
    <cellStyle name="Note 2 4 15 5 2" xfId="55333" xr:uid="{C417F6DB-6420-45D6-BA3F-00695200116E}"/>
    <cellStyle name="Note 2 4 15 6" xfId="53619" xr:uid="{4A864A52-79F2-418E-A3FB-017EBEB48AF7}"/>
    <cellStyle name="Note 2 4 15 7" xfId="46930" xr:uid="{B13F7BB0-AD64-46A9-93E5-18AC0A90CFC0}"/>
    <cellStyle name="Note 2 4 16" xfId="44800" xr:uid="{13A6F155-2749-47B0-865C-E6DDC711B541}"/>
    <cellStyle name="Note 2 4 16 2" xfId="50461" xr:uid="{A35428FC-1FCD-4F0B-A2DD-1E9706EFB196}"/>
    <cellStyle name="Note 2 4 16 2 2" xfId="57243" xr:uid="{15A6D585-E9D2-40FA-9FE4-D83285EC74EB}"/>
    <cellStyle name="Note 2 4 16 3" xfId="52063" xr:uid="{709DCD79-D0C9-4696-97F3-8A43BDB4E10C}"/>
    <cellStyle name="Note 2 4 16 3 2" xfId="58844" xr:uid="{89A81404-425B-46F0-B439-90D7FDE400EF}"/>
    <cellStyle name="Note 2 4 16 4" xfId="51189" xr:uid="{8295F4F0-E85A-4058-B7CB-707C6FDFDB7F}"/>
    <cellStyle name="Note 2 4 16 4 2" xfId="57971" xr:uid="{A37CE441-F88D-46ED-9986-57A4E42E5CE2}"/>
    <cellStyle name="Note 2 4 16 5" xfId="48578" xr:uid="{D3965EAE-B6A3-4289-8276-F9AC048202B6}"/>
    <cellStyle name="Note 2 4 16 5 2" xfId="55367" xr:uid="{7F92F115-E9FB-4BE9-9E4E-F9B122EAC2B6}"/>
    <cellStyle name="Note 2 4 16 6" xfId="53653" xr:uid="{C1F1F15D-1EA5-4FE4-85AE-BFF74046100D}"/>
    <cellStyle name="Note 2 4 16 7" xfId="46964" xr:uid="{81A06987-8346-415B-88D2-17DE2FDBEDE0}"/>
    <cellStyle name="Note 2 4 17" xfId="44862" xr:uid="{0FB87022-D4C0-4E33-AF8C-5BD740EF010B}"/>
    <cellStyle name="Note 2 4 17 2" xfId="50489" xr:uid="{EF952671-7FDE-4675-A21D-6F0E68B1D092}"/>
    <cellStyle name="Note 2 4 17 2 2" xfId="57271" xr:uid="{F7B8651F-86D0-4C4C-B357-6F53AFD4428B}"/>
    <cellStyle name="Note 2 4 17 3" xfId="52091" xr:uid="{0B7ABFE7-D13A-48EC-B80F-E890DC34B02F}"/>
    <cellStyle name="Note 2 4 17 3 2" xfId="58872" xr:uid="{AC5763AA-F5C2-4B30-BD3F-D684581894D1}"/>
    <cellStyle name="Note 2 4 17 4" xfId="51159" xr:uid="{4E483D7C-D640-4301-B982-33568730397F}"/>
    <cellStyle name="Note 2 4 17 4 2" xfId="57941" xr:uid="{20FFA9F1-C06D-4C66-A50D-566BD3130397}"/>
    <cellStyle name="Note 2 4 17 5" xfId="48606" xr:uid="{3BC78AB0-2AD9-41ED-B987-069F76F6AEFA}"/>
    <cellStyle name="Note 2 4 17 5 2" xfId="55395" xr:uid="{057B03FE-AF00-45FD-88B3-91EA0CBC27AF}"/>
    <cellStyle name="Note 2 4 17 6" xfId="53681" xr:uid="{5842D20D-23EF-492E-95E7-754683D27846}"/>
    <cellStyle name="Note 2 4 17 7" xfId="46992" xr:uid="{590A9BC4-D5B2-4752-9322-BC42DA1C5ECB}"/>
    <cellStyle name="Note 2 4 18" xfId="44892" xr:uid="{B1FF015A-891F-4653-9F5F-5C8DCB7E7700}"/>
    <cellStyle name="Note 2 4 18 2" xfId="50325" xr:uid="{D0E59989-1F2F-4DD8-AE19-EDFBDC56183E}"/>
    <cellStyle name="Note 2 4 18 2 2" xfId="57107" xr:uid="{CE8C9D11-1E5A-464A-BC53-1C586FBA3F28}"/>
    <cellStyle name="Note 2 4 18 3" xfId="51929" xr:uid="{DCD3A4B1-82B4-4A05-8539-554652656CF8}"/>
    <cellStyle name="Note 2 4 18 3 2" xfId="58710" xr:uid="{0CC4B474-1100-48B2-81AC-E28873D01F88}"/>
    <cellStyle name="Note 2 4 18 4" xfId="51845" xr:uid="{2DC64065-DCFB-4C6C-A72C-F7A7788F8271}"/>
    <cellStyle name="Note 2 4 18 4 2" xfId="58626" xr:uid="{774D50B4-C5BB-4054-9C79-69EAECF7BA7D}"/>
    <cellStyle name="Note 2 4 18 5" xfId="48442" xr:uid="{CFFAFC33-0690-4DE1-8330-3CF9FC15CDE7}"/>
    <cellStyle name="Note 2 4 18 5 2" xfId="55234" xr:uid="{B89A43A7-5A46-41F7-9766-C3B9D81BB742}"/>
    <cellStyle name="Note 2 4 18 6" xfId="53520" xr:uid="{2A5729C3-4EA1-4F1E-B3D3-F6AE0B422D77}"/>
    <cellStyle name="Note 2 4 18 7" xfId="46828" xr:uid="{638FB888-F710-4EAF-B52C-F5B7DBA1AFCA}"/>
    <cellStyle name="Note 2 4 19" xfId="44939" xr:uid="{372C6B56-9F2A-4141-AC07-0F34540F34AD}"/>
    <cellStyle name="Note 2 4 19 2" xfId="50534" xr:uid="{52DA43BB-FA7C-43D6-935A-24FCA2C34C44}"/>
    <cellStyle name="Note 2 4 19 2 2" xfId="57316" xr:uid="{0CE489F8-694D-47C3-A133-B413DFBF43C5}"/>
    <cellStyle name="Note 2 4 19 3" xfId="52136" xr:uid="{0E7BBE57-B2E6-4829-AECE-102905AE19B8}"/>
    <cellStyle name="Note 2 4 19 3 2" xfId="58917" xr:uid="{B8853E95-BEBB-4665-BCB2-EBF993936EAE}"/>
    <cellStyle name="Note 2 4 19 4" xfId="48940" xr:uid="{E4E8B393-8F9E-4B83-94D7-98805040049F}"/>
    <cellStyle name="Note 2 4 19 4 2" xfId="55723" xr:uid="{F0856313-16AF-42FA-8D4C-9912741D44E6}"/>
    <cellStyle name="Note 2 4 19 5" xfId="48651" xr:uid="{8496C5F5-2079-4BBB-BBE5-F89F60CC1EA4}"/>
    <cellStyle name="Note 2 4 19 5 2" xfId="55440" xr:uid="{1F72444D-5F82-47F1-A9A0-6E09B113EC78}"/>
    <cellStyle name="Note 2 4 19 6" xfId="53726" xr:uid="{A26205CE-363B-4381-A597-EDFD7415174C}"/>
    <cellStyle name="Note 2 4 19 7" xfId="47037" xr:uid="{6EB4715A-337E-4482-AFC4-B3E7E101E15B}"/>
    <cellStyle name="Note 2 4 2" xfId="376" xr:uid="{6C3E266F-BDB6-4A58-81E6-29AD57816507}"/>
    <cellStyle name="Note 2 4 2 10" xfId="9247" xr:uid="{B72D9D7B-DBF0-442D-A2BD-67C86C7F095A}"/>
    <cellStyle name="Note 2 4 2 10 2" xfId="18236" xr:uid="{A2D04869-32AF-469D-8F7C-08E94F806F94}"/>
    <cellStyle name="Note 2 4 2 10 2 2" xfId="36055" xr:uid="{36E93027-D876-460A-AF78-FB5958747F50}"/>
    <cellStyle name="Note 2 4 2 10 3" xfId="28384" xr:uid="{4D74060B-86F9-4AB5-BC59-490376DDF948}"/>
    <cellStyle name="Note 2 4 2 11" xfId="12644" xr:uid="{5F6E0E23-8E5D-484F-9862-051C924D67DC}"/>
    <cellStyle name="Note 2 4 2 11 2" xfId="21633" xr:uid="{4C1B1685-305C-4881-A6F0-DA538A902D8F}"/>
    <cellStyle name="Note 2 4 2 11 2 2" xfId="22647" xr:uid="{F27C9F41-9B00-4036-BBCD-698CCBAD15BC}"/>
    <cellStyle name="Note 2 4 2 11 3" xfId="32763" xr:uid="{658F358B-2281-43FE-82EE-C416695D4532}"/>
    <cellStyle name="Note 2 4 2 12" xfId="2382" xr:uid="{20DEBCC6-DB27-4C53-806E-E3F356CEF770}"/>
    <cellStyle name="Note 2 4 2 12 2" xfId="23339" xr:uid="{380EAD92-AC70-4932-A613-A17B6705AD35}"/>
    <cellStyle name="Note 2 4 2 13" xfId="13291" xr:uid="{50B3DC6D-2D3E-4F62-9945-2D48A8228398}"/>
    <cellStyle name="Note 2 4 2 13 2" xfId="38916" xr:uid="{F5D413BE-FA68-4E63-BE39-56F480BCAE2B}"/>
    <cellStyle name="Note 2 4 2 14" xfId="26329" xr:uid="{204482B1-D1C1-410C-B17E-025F95E1C431}"/>
    <cellStyle name="Note 2 4 2 15" xfId="44326" xr:uid="{26C09090-ACAA-4706-8518-B7D5A73B9F50}"/>
    <cellStyle name="Note 2 4 2 16" xfId="45509" xr:uid="{328680AA-6635-42F0-B29B-59E0A4910DB8}"/>
    <cellStyle name="Note 2 4 2 2" xfId="725" xr:uid="{F23041FB-CCA4-4BF4-9ADE-B074A4D01AD1}"/>
    <cellStyle name="Note 2 4 2 2 2" xfId="5101" xr:uid="{3170528C-036F-433C-B77E-652DDECAC965}"/>
    <cellStyle name="Note 2 4 2 2 2 2" xfId="7687" xr:uid="{84CD7535-9F85-4E54-84A0-CC01139505C5}"/>
    <cellStyle name="Note 2 4 2 2 2 2 2" xfId="12377" xr:uid="{694228BF-E5FD-4355-91AF-6BE462221EE7}"/>
    <cellStyle name="Note 2 4 2 2 2 2 2 2" xfId="21366" xr:uid="{68977C91-1071-41FF-B92C-DB50A3EF0716}"/>
    <cellStyle name="Note 2 4 2 2 2 2 2 2 2" xfId="33734" xr:uid="{CED21861-FFCE-4B5A-A398-ECA5F6CFFE40}"/>
    <cellStyle name="Note 2 4 2 2 2 2 2 3" xfId="26059" xr:uid="{24C36B5F-1071-4DFA-9DC7-0EEBB39DF281}"/>
    <cellStyle name="Note 2 4 2 2 2 2 3" xfId="16676" xr:uid="{B4861257-2675-47D3-90DF-CA218FACAC84}"/>
    <cellStyle name="Note 2 4 2 2 2 2 3 2" xfId="30006" xr:uid="{67FC3CC3-7FB4-4FC6-BCEB-FE4AD1746D22}"/>
    <cellStyle name="Note 2 4 2 2 2 2 4" xfId="27047" xr:uid="{71BAB8F0-1DBD-4A36-A675-999EC15822DE}"/>
    <cellStyle name="Note 2 4 2 2 2 2 5" xfId="56297" xr:uid="{F23DCF30-3896-43EE-9B14-6664922E7E97}"/>
    <cellStyle name="Note 2 4 2 2 2 3" xfId="10324" xr:uid="{352F2F57-DCB2-4117-AB70-EA1A6468A9C3}"/>
    <cellStyle name="Note 2 4 2 2 2 3 2" xfId="19313" xr:uid="{60240756-002D-4AFA-9638-1FEDB7FDBF61}"/>
    <cellStyle name="Note 2 4 2 2 2 3 2 2" xfId="32914" xr:uid="{8216EBB1-2E0D-45C3-82E7-8232013EA825}"/>
    <cellStyle name="Note 2 4 2 2 2 3 3" xfId="40482" xr:uid="{D989B624-78BB-4710-9805-466710BF6EF9}"/>
    <cellStyle name="Note 2 4 2 2 2 4" xfId="14090" xr:uid="{7CC04513-5352-4D9F-9538-4B9D62A0FB51}"/>
    <cellStyle name="Note 2 4 2 2 2 4 2" xfId="37099" xr:uid="{8EDA9521-DDDC-441F-9149-58F6B4C0D843}"/>
    <cellStyle name="Note 2 4 2 2 2 5" xfId="22960" xr:uid="{66E91E40-BF45-41D6-9810-2360F94B8353}"/>
    <cellStyle name="Note 2 4 2 2 2 6" xfId="49515" xr:uid="{6C03DE09-107E-4316-BFBA-A13602B0C425}"/>
    <cellStyle name="Note 2 4 2 2 3" xfId="3162" xr:uid="{19CBA3C8-5FEF-4AFF-9BED-2FF323C12F04}"/>
    <cellStyle name="Note 2 4 2 2 3 2" xfId="26306" xr:uid="{CC2352C2-4F3F-44AB-9670-AFF16B40194C}"/>
    <cellStyle name="Note 2 4 2 2 3 2 2" xfId="57930" xr:uid="{4C236200-6629-438C-A74E-5EC3D1ACEE12}"/>
    <cellStyle name="Note 2 4 2 2 3 3" xfId="51148" xr:uid="{B828036A-861A-4833-A5EC-7B4675AABA13}"/>
    <cellStyle name="Note 2 4 2 2 4" xfId="40812" xr:uid="{7F7D8821-2F6C-453E-85DB-81E4A7306CB3}"/>
    <cellStyle name="Note 2 4 2 2 4 2" xfId="54442" xr:uid="{588157A1-8BB5-4D09-BBA8-114A8DD28A73}"/>
    <cellStyle name="Note 2 4 2 2 4 3" xfId="47632" xr:uid="{4F58C42A-4676-432E-ABA7-792701DEB438}"/>
    <cellStyle name="Note 2 4 2 2 5" xfId="52902" xr:uid="{EE2565D9-7E25-4340-8354-AB7BB2188E08}"/>
    <cellStyle name="Note 2 4 2 2 6" xfId="46024" xr:uid="{FE27DD0C-1A5B-4FB4-8276-9E97B3FB4F32}"/>
    <cellStyle name="Note 2 4 2 3" xfId="1070" xr:uid="{994A0440-004F-4E05-AA77-CDF03207B2B8}"/>
    <cellStyle name="Note 2 4 2 3 2" xfId="5422" xr:uid="{DD4B6CC5-B69B-44D8-8C02-44EBB0A4841E}"/>
    <cellStyle name="Note 2 4 2 3 2 2" xfId="8008" xr:uid="{9B4B87DB-9BD8-49BC-9711-001E50D4872F}"/>
    <cellStyle name="Note 2 4 2 3 2 2 2" xfId="12481" xr:uid="{996F9570-E10C-4833-A2B8-622E1144035D}"/>
    <cellStyle name="Note 2 4 2 3 2 2 2 2" xfId="21470" xr:uid="{A227FD4E-5B85-4601-9C45-C52CEE7DC07F}"/>
    <cellStyle name="Note 2 4 2 3 2 2 2 2 2" xfId="36794" xr:uid="{B06C164B-EAF5-45AE-88BA-C214910FF654}"/>
    <cellStyle name="Note 2 4 2 3 2 2 2 3" xfId="25717" xr:uid="{F6E52F96-0197-4C7E-95B4-DABB7B499086}"/>
    <cellStyle name="Note 2 4 2 3 2 2 3" xfId="16997" xr:uid="{54D6C2E5-CF11-44E7-B6B5-15BCB5B314FB}"/>
    <cellStyle name="Note 2 4 2 3 2 2 3 2" xfId="42396" xr:uid="{F06112F5-A2D1-46E8-BCB3-43041B515D04}"/>
    <cellStyle name="Note 2 4 2 3 2 2 4" xfId="33897" xr:uid="{7C7D3591-9A0F-45A1-96DC-87C66BB7F57D}"/>
    <cellStyle name="Note 2 4 2 3 2 2 5" xfId="56705" xr:uid="{381AFDE1-5859-4B9B-9DC4-682AA4A93EB9}"/>
    <cellStyle name="Note 2 4 2 3 2 3" xfId="10645" xr:uid="{8AECAE2C-2DED-41CC-BACE-2EA6F0AD7462}"/>
    <cellStyle name="Note 2 4 2 3 2 3 2" xfId="19634" xr:uid="{7EED3D50-F21B-4584-9732-88AF12F43325}"/>
    <cellStyle name="Note 2 4 2 3 2 3 2 2" xfId="28358" xr:uid="{EFD827C7-132F-4072-B4A2-53039C18DA89}"/>
    <cellStyle name="Note 2 4 2 3 2 3 3" xfId="42787" xr:uid="{83928412-788B-42CF-AF12-900B96B9E142}"/>
    <cellStyle name="Note 2 4 2 3 2 4" xfId="14411" xr:uid="{B308F664-9B74-4B6A-964C-31631776A8DB}"/>
    <cellStyle name="Note 2 4 2 3 2 4 2" xfId="32039" xr:uid="{1D1BD606-DB34-4845-A0C5-E52247C20E33}"/>
    <cellStyle name="Note 2 4 2 3 2 5" xfId="29246" xr:uid="{E5EC243E-9B2F-499F-92B3-1A73FECE3678}"/>
    <cellStyle name="Note 2 4 2 3 2 6" xfId="49923" xr:uid="{985AEF50-E9F7-4719-BEA6-A8B296AEBB34}"/>
    <cellStyle name="Note 2 4 2 3 3" xfId="3507" xr:uid="{42606870-9B14-4BDE-B254-EC3D7B7B03B1}"/>
    <cellStyle name="Note 2 4 2 3 3 2" xfId="29767" xr:uid="{5478ED97-3926-4F38-A4EE-0A36577E12AA}"/>
    <cellStyle name="Note 2 4 2 3 3 2 2" xfId="59066" xr:uid="{8F17E93E-66EF-41BB-863C-48A141E6DCCB}"/>
    <cellStyle name="Note 2 4 2 3 3 3" xfId="52285" xr:uid="{0FB09EAA-D8B3-4C7C-9043-98A392F92722}"/>
    <cellStyle name="Note 2 4 2 3 4" xfId="32145" xr:uid="{E50EA844-B84C-49D0-9242-196BA5A4697B}"/>
    <cellStyle name="Note 2 4 2 3 4 2" xfId="54832" xr:uid="{FD15B650-9689-4EBE-B739-87478B0D6FF6}"/>
    <cellStyle name="Note 2 4 2 3 4 3" xfId="48040" xr:uid="{DE798CDA-FD56-4CBD-8154-8FE1EB2A7E2B}"/>
    <cellStyle name="Note 2 4 2 3 5" xfId="53132" xr:uid="{6D38AA8C-1369-4BA8-9123-DDA4E92D5D99}"/>
    <cellStyle name="Note 2 4 2 3 6" xfId="46426" xr:uid="{AF6B6891-6A8A-43D1-B314-6A25627C9C47}"/>
    <cellStyle name="Note 2 4 2 4" xfId="1414" xr:uid="{9D3E8DB0-65AE-4EA7-A21E-5C071B838B29}"/>
    <cellStyle name="Note 2 4 2 4 2" xfId="5759" xr:uid="{DDBA0D7B-D139-4A6B-8619-15D683EB314A}"/>
    <cellStyle name="Note 2 4 2 4 2 2" xfId="8345" xr:uid="{51E61A6A-FFEE-4B86-A389-8907CF6C5077}"/>
    <cellStyle name="Note 2 4 2 4 2 2 2" xfId="12583" xr:uid="{052B3F70-E35F-4C97-B7C3-464760FAB75F}"/>
    <cellStyle name="Note 2 4 2 4 2 2 2 2" xfId="21572" xr:uid="{7E7D12D3-8C94-489C-BEE0-5E80ABBD0228}"/>
    <cellStyle name="Note 2 4 2 4 2 2 2 2 2" xfId="28463" xr:uid="{FE1C0650-814C-49C1-83F2-E54E00A28A13}"/>
    <cellStyle name="Note 2 4 2 4 2 2 2 3" xfId="31201" xr:uid="{41DDE9AE-9F34-4445-9D58-CF23C1C3628C}"/>
    <cellStyle name="Note 2 4 2 4 2 2 3" xfId="17334" xr:uid="{803A198D-E108-4FA1-8F8C-686EB29D73FC}"/>
    <cellStyle name="Note 2 4 2 4 2 2 3 2" xfId="39922" xr:uid="{4B969BC5-FE82-4D6E-A49B-A6516C3C4C41}"/>
    <cellStyle name="Note 2 4 2 4 2 2 4" xfId="27327" xr:uid="{29B0152E-402E-43CB-B76D-61AA55546CDF}"/>
    <cellStyle name="Note 2 4 2 4 2 3" xfId="10982" xr:uid="{CFD5CD28-5B46-49E0-8048-72F5B823D441}"/>
    <cellStyle name="Note 2 4 2 4 2 3 2" xfId="19971" xr:uid="{39FD403C-350D-43BA-81F5-9587209D668B}"/>
    <cellStyle name="Note 2 4 2 4 2 3 2 2" xfId="24376" xr:uid="{A0DF729A-92F9-44FD-B04F-305F565BE138}"/>
    <cellStyle name="Note 2 4 2 4 2 3 3" xfId="42626" xr:uid="{B0188899-0390-4F7B-AE57-E2F3D4BF099C}"/>
    <cellStyle name="Note 2 4 2 4 2 4" xfId="14748" xr:uid="{26641133-112B-4FC9-903C-3C8B10C09130}"/>
    <cellStyle name="Note 2 4 2 4 2 4 2" xfId="42207" xr:uid="{8F78986D-6764-477D-9A5F-F701564E49C7}"/>
    <cellStyle name="Note 2 4 2 4 2 5" xfId="33234" xr:uid="{C12A48BE-D831-4B98-8936-4DDC3B623BE0}"/>
    <cellStyle name="Note 2 4 2 4 2 6" xfId="55825" xr:uid="{03BAF802-6528-4D57-8197-8285BE05ACF0}"/>
    <cellStyle name="Note 2 4 2 4 3" xfId="3851" xr:uid="{EA57F394-1ED8-4EA8-B188-A20AF4DCB75C}"/>
    <cellStyle name="Note 2 4 2 4 3 2" xfId="24668" xr:uid="{7A03C82D-2809-4175-AB0D-603CB9A75E8C}"/>
    <cellStyle name="Note 2 4 2 4 4" xfId="43670" xr:uid="{2BBE8336-DFED-4BF1-B1F3-EAB6530C26F3}"/>
    <cellStyle name="Note 2 4 2 4 5" xfId="49043" xr:uid="{A55220D5-02DE-4726-9A2F-063A20D78DD5}"/>
    <cellStyle name="Note 2 4 2 5" xfId="1304" xr:uid="{89621CC0-23CC-492D-92BD-28193F7413D8}"/>
    <cellStyle name="Note 2 4 2 5 2" xfId="5649" xr:uid="{B1874C60-9094-4A66-BD6F-641AA1F76C66}"/>
    <cellStyle name="Note 2 4 2 5 2 2" xfId="8235" xr:uid="{C0819DE9-6B3A-4FF3-8B7A-E17405CB8D38}"/>
    <cellStyle name="Note 2 4 2 5 2 2 2" xfId="12546" xr:uid="{364A920F-CDE4-46FF-B3EF-E444EC76CE3E}"/>
    <cellStyle name="Note 2 4 2 5 2 2 2 2" xfId="21535" xr:uid="{DC66BEC8-3D50-40EE-9E87-845292873900}"/>
    <cellStyle name="Note 2 4 2 5 2 2 2 2 2" xfId="37229" xr:uid="{9B7CFB64-0C4F-4E71-ADA9-A9B518CED55E}"/>
    <cellStyle name="Note 2 4 2 5 2 2 2 3" xfId="37401" xr:uid="{42732516-4595-4160-AF51-812C52900D7C}"/>
    <cellStyle name="Note 2 4 2 5 2 2 3" xfId="17224" xr:uid="{32EE9C82-2C80-4AE7-803A-7BF9F28F1078}"/>
    <cellStyle name="Note 2 4 2 5 2 2 3 2" xfId="34465" xr:uid="{DC39AB40-5682-4F35-996D-4A3CF21A6C09}"/>
    <cellStyle name="Note 2 4 2 5 2 2 4" xfId="30529" xr:uid="{D55AA4BB-995B-48E9-956B-130A32BEF9C5}"/>
    <cellStyle name="Note 2 4 2 5 2 3" xfId="10872" xr:uid="{A408D5E0-687A-4DCD-837C-5373B069A928}"/>
    <cellStyle name="Note 2 4 2 5 2 3 2" xfId="19861" xr:uid="{0B0E1DAB-A876-45AC-835E-0C603217327E}"/>
    <cellStyle name="Note 2 4 2 5 2 3 2 2" xfId="33603" xr:uid="{033A8164-1E2D-4808-8220-31776B9A81DF}"/>
    <cellStyle name="Note 2 4 2 5 2 3 3" xfId="32277" xr:uid="{75FF6899-E09D-43B1-86B7-7A2E99123372}"/>
    <cellStyle name="Note 2 4 2 5 2 4" xfId="14638" xr:uid="{BB78BAA0-7332-4097-9D24-3A3C0088B618}"/>
    <cellStyle name="Note 2 4 2 5 2 4 2" xfId="35429" xr:uid="{F5E06237-5148-41E2-B199-9C7DC852044E}"/>
    <cellStyle name="Note 2 4 2 5 2 5" xfId="24480" xr:uid="{E139E60E-2F6C-48C3-8C38-13F0969AB1F5}"/>
    <cellStyle name="Note 2 4 2 5 2 6" xfId="59006" xr:uid="{E855850F-F6DE-42C2-9F97-95689246FC55}"/>
    <cellStyle name="Note 2 4 2 5 3" xfId="3741" xr:uid="{BB2C9189-52F7-4498-B5D0-F6E0DB95285F}"/>
    <cellStyle name="Note 2 4 2 5 3 2" xfId="27358" xr:uid="{6C9E4249-1E70-4FE2-AB5C-61D574DE78FE}"/>
    <cellStyle name="Note 2 4 2 5 4" xfId="38201" xr:uid="{1667A9D8-724F-4742-98CD-149AC6E559B5}"/>
    <cellStyle name="Note 2 4 2 5 5" xfId="52225" xr:uid="{FDCA94D5-F87F-4025-A184-3236226666B3}"/>
    <cellStyle name="Note 2 4 2 6" xfId="2033" xr:uid="{23F28027-43D3-4E1D-B29D-7943986D92E2}"/>
    <cellStyle name="Note 2 4 2 6 2" xfId="6341" xr:uid="{99F9D170-0A1C-4554-8128-D114729B4BCB}"/>
    <cellStyle name="Note 2 4 2 6 2 2" xfId="8927" xr:uid="{46841297-502A-4EEE-8461-D8FB2E71644E}"/>
    <cellStyle name="Note 2 4 2 6 2 2 2" xfId="12759" xr:uid="{D46049B2-AE04-4881-B538-7371C292BD78}"/>
    <cellStyle name="Note 2 4 2 6 2 2 2 2" xfId="21748" xr:uid="{6AF36C30-4C89-43B0-9388-86FDEAB10855}"/>
    <cellStyle name="Note 2 4 2 6 2 2 2 2 2" xfId="39831" xr:uid="{0ADAA17C-115E-4136-8B30-ADBEFC22C577}"/>
    <cellStyle name="Note 2 4 2 6 2 2 2 3" xfId="40813" xr:uid="{271282EC-E128-4691-B387-352FE4C79255}"/>
    <cellStyle name="Note 2 4 2 6 2 2 3" xfId="17916" xr:uid="{90991AEB-9678-4D7E-8256-D637E5409B42}"/>
    <cellStyle name="Note 2 4 2 6 2 2 3 2" xfId="27695" xr:uid="{070324E5-5E51-4039-8B5C-2CC96DF38EB9}"/>
    <cellStyle name="Note 2 4 2 6 2 2 4" xfId="41103" xr:uid="{748C72C4-CE57-41A1-B355-0B62AFCFD1BE}"/>
    <cellStyle name="Note 2 4 2 6 2 3" xfId="11564" xr:uid="{AC29FF48-C0C8-4813-B006-3625BF842A2A}"/>
    <cellStyle name="Note 2 4 2 6 2 3 2" xfId="20553" xr:uid="{FA492417-F731-4A9B-B759-8B48F6BB0176}"/>
    <cellStyle name="Note 2 4 2 6 2 3 2 2" xfId="30808" xr:uid="{9D74B057-A935-47B1-9017-4FB787F0D81E}"/>
    <cellStyle name="Note 2 4 2 6 2 3 3" xfId="43773" xr:uid="{73BCF605-57F6-400B-8F3E-1D4F302A9F16}"/>
    <cellStyle name="Note 2 4 2 6 2 4" xfId="15330" xr:uid="{B0F2E0FE-F5D2-4FD4-A138-F962D1EFBE82}"/>
    <cellStyle name="Note 2 4 2 6 2 4 2" xfId="22755" xr:uid="{C5B65CFD-9772-4964-B621-E13A653EF494}"/>
    <cellStyle name="Note 2 4 2 6 2 5" xfId="33597" xr:uid="{17174BE0-2E60-4FD8-A3EC-C224B8FEAE14}"/>
    <cellStyle name="Note 2 4 2 6 2 6" xfId="53994" xr:uid="{1DA52546-7087-405A-B4B2-F1BAD3491CA2}"/>
    <cellStyle name="Note 2 4 2 6 3" xfId="4470" xr:uid="{3549C906-D22D-43F5-8437-1FB1E63108A2}"/>
    <cellStyle name="Note 2 4 2 6 3 2" xfId="40570" xr:uid="{EEEEA9A6-2757-4093-8E78-60CEA8E9125E}"/>
    <cellStyle name="Note 2 4 2 6 4" xfId="39214" xr:uid="{51C211CC-636D-4AB1-8166-E6310BD2F5E4}"/>
    <cellStyle name="Note 2 4 2 6 5" xfId="47326" xr:uid="{801BCE3D-46BC-4450-B04A-EABD7C897A74}"/>
    <cellStyle name="Note 2 4 2 7" xfId="2844" xr:uid="{48A3EA9E-8ED1-4F82-B2DA-CFBE3AA5EB64}"/>
    <cellStyle name="Note 2 4 2 7 2" xfId="6994" xr:uid="{425ED54F-DD53-4D0E-9CF0-7EBDF39A0199}"/>
    <cellStyle name="Note 2 4 2 7 2 2" xfId="12123" xr:uid="{83BF7964-9341-499B-8351-F3023101A238}"/>
    <cellStyle name="Note 2 4 2 7 2 2 2" xfId="21112" xr:uid="{CC1B9F23-CC7A-4413-8F91-0BD6A24E7AC3}"/>
    <cellStyle name="Note 2 4 2 7 2 2 2 2" xfId="38497" xr:uid="{4E556C42-90CC-442D-9F85-CD6A57C1084F}"/>
    <cellStyle name="Note 2 4 2 7 2 2 3" xfId="33785" xr:uid="{3F8B5B6D-A42A-494B-B4B2-518DD5071B73}"/>
    <cellStyle name="Note 2 4 2 7 2 3" xfId="15983" xr:uid="{A7B121C6-AAC1-4719-BF07-130E23833886}"/>
    <cellStyle name="Note 2 4 2 7 2 3 2" xfId="37620" xr:uid="{46315E33-7C74-469D-A376-0C345AE0C57D}"/>
    <cellStyle name="Note 2 4 2 7 2 4" xfId="43388" xr:uid="{2C41B0A1-65E9-447E-B618-742680D62FCB}"/>
    <cellStyle name="Note 2 4 2 7 3" xfId="9557" xr:uid="{F1B08D2D-4034-4179-888D-74574DB34749}"/>
    <cellStyle name="Note 2 4 2 7 3 2" xfId="18546" xr:uid="{5DCF4BA7-CAA0-455E-A78B-C465049791D3}"/>
    <cellStyle name="Note 2 4 2 7 3 2 2" xfId="36289" xr:uid="{F2803F7B-4AA9-4509-9540-0B3E6FD3C409}"/>
    <cellStyle name="Note 2 4 2 7 3 3" xfId="36824" xr:uid="{15AA92BE-FA7F-4377-8AB3-1649E2DB6C4B}"/>
    <cellStyle name="Note 2 4 2 7 4" xfId="24723" xr:uid="{6DCD7814-9CBD-4554-B7D7-F968D4AF9AAA}"/>
    <cellStyle name="Note 2 4 2 7 5" xfId="52639" xr:uid="{31B4B76D-80D2-47F5-9E27-086ED73CBD2E}"/>
    <cellStyle name="Note 2 4 2 8" xfId="4777" xr:uid="{52B5D6FC-F912-471F-AAFB-3426432880FA}"/>
    <cellStyle name="Note 2 4 2 8 2" xfId="7363" xr:uid="{58FE8AD6-D41A-43A5-B29B-6FB7D8A13B9E}"/>
    <cellStyle name="Note 2 4 2 8 2 2" xfId="12281" xr:uid="{9B231700-6CA5-498B-9C21-E8200B749050}"/>
    <cellStyle name="Note 2 4 2 8 2 2 2" xfId="21270" xr:uid="{2EEBA05B-0471-438F-99E1-A2E9E76FFB27}"/>
    <cellStyle name="Note 2 4 2 8 2 2 2 2" xfId="32969" xr:uid="{4E736B72-2719-4A7F-B5B0-8482F5D30662}"/>
    <cellStyle name="Note 2 4 2 8 2 2 3" xfId="37549" xr:uid="{269F07EB-5EC3-4B0C-AF88-3CDD06E21AA2}"/>
    <cellStyle name="Note 2 4 2 8 2 3" xfId="16352" xr:uid="{5FDFE858-0CD1-42B5-89D6-7F7F0A818B63}"/>
    <cellStyle name="Note 2 4 2 8 2 3 2" xfId="32373" xr:uid="{0F0E3A12-ADFA-4CDF-AD8A-DD42B7741610}"/>
    <cellStyle name="Note 2 4 2 8 2 4" xfId="31302" xr:uid="{30F26339-1F0B-4A66-BE10-7BCB91B888AF}"/>
    <cellStyle name="Note 2 4 2 8 3" xfId="10000" xr:uid="{39B81A6C-08B6-4546-802A-71827059A277}"/>
    <cellStyle name="Note 2 4 2 8 3 2" xfId="18989" xr:uid="{E514EACE-B179-4EC0-BB55-3DEEF8440BAE}"/>
    <cellStyle name="Note 2 4 2 8 3 2 2" xfId="33691" xr:uid="{518B5995-DE40-4639-A7D9-15306C887819}"/>
    <cellStyle name="Note 2 4 2 8 3 3" xfId="40485" xr:uid="{6D338DFC-0B32-4D44-951F-6842630CD74E}"/>
    <cellStyle name="Note 2 4 2 8 4" xfId="13766" xr:uid="{9092B5F8-7145-497C-BE3E-D2113832D55E}"/>
    <cellStyle name="Note 2 4 2 8 4 2" xfId="28890" xr:uid="{1110C7F8-C8A7-4804-84F7-4C1E5CE18524}"/>
    <cellStyle name="Note 2 4 2 8 5" xfId="40723" xr:uid="{5A9A4B6A-4CCF-4F47-8DAD-F76E745AAAC9}"/>
    <cellStyle name="Note 2 4 2 9" xfId="6678" xr:uid="{21E2C581-FE94-4242-962E-7DF2536BADF0}"/>
    <cellStyle name="Note 2 4 2 9 2" xfId="11884" xr:uid="{FC18F3C4-08AF-4702-9EB4-9FA8BA579523}"/>
    <cellStyle name="Note 2 4 2 9 2 2" xfId="20873" xr:uid="{A787A814-E752-4647-B5CB-BF2B8EA88993}"/>
    <cellStyle name="Note 2 4 2 9 2 2 2" xfId="24454" xr:uid="{7951AE9C-39EA-499F-84B8-F2EFDB04F01F}"/>
    <cellStyle name="Note 2 4 2 9 2 3" xfId="32216" xr:uid="{CCC11278-E208-475B-A002-90033A118CF3}"/>
    <cellStyle name="Note 2 4 2 9 3" xfId="15667" xr:uid="{93902F0B-4DFE-4C43-BA82-4E6C64248A18}"/>
    <cellStyle name="Note 2 4 2 9 3 2" xfId="43934" xr:uid="{590ACF6A-3BD1-4773-AC68-74E9B90FF49B}"/>
    <cellStyle name="Note 2 4 2 9 4" xfId="41123" xr:uid="{985D528D-65FB-4B86-AF59-9DDAF328BC33}"/>
    <cellStyle name="Note 2 4 20" xfId="44930" xr:uid="{AE1B9590-E5E4-414A-A572-02A250EBB7C3}"/>
    <cellStyle name="Note 2 4 20 2" xfId="50415" xr:uid="{AD5CCFD5-4CBA-4D80-AD09-ACF673251EFF}"/>
    <cellStyle name="Note 2 4 20 2 2" xfId="57197" xr:uid="{7E2A4B18-590C-4C94-86A6-17BA6431AB4B}"/>
    <cellStyle name="Note 2 4 20 3" xfId="52017" xr:uid="{2D20F402-D3BE-494B-9184-C4BBD57F771E}"/>
    <cellStyle name="Note 2 4 20 3 2" xfId="58798" xr:uid="{1AD8F76A-637A-4FC0-A4F3-CD06F8BD9AA3}"/>
    <cellStyle name="Note 2 4 20 4" xfId="51137" xr:uid="{5A353463-38CC-4D75-BF8A-531CA8D058C1}"/>
    <cellStyle name="Note 2 4 20 4 2" xfId="57919" xr:uid="{AF00F432-A49D-44EA-ACFB-01717B3D784A}"/>
    <cellStyle name="Note 2 4 20 5" xfId="48532" xr:uid="{D011F9ED-8D1F-41DB-86A4-25E3FDE5C7E8}"/>
    <cellStyle name="Note 2 4 20 5 2" xfId="55321" xr:uid="{C1C75AC8-83C4-4CAD-BBA0-F2459CEB2292}"/>
    <cellStyle name="Note 2 4 20 6" xfId="53607" xr:uid="{B592CBDD-1FA2-4870-B769-67726D3FFF8F}"/>
    <cellStyle name="Note 2 4 20 7" xfId="46918" xr:uid="{64FDAFC4-F7C7-4B42-B5A2-77EE19698DCF}"/>
    <cellStyle name="Note 2 4 21" xfId="44923" xr:uid="{D0258028-DDE0-409B-9871-64A81C678840}"/>
    <cellStyle name="Note 2 4 21 2" xfId="50562" xr:uid="{0E438560-BDF3-4417-B40A-EB25B2107549}"/>
    <cellStyle name="Note 2 4 21 2 2" xfId="57344" xr:uid="{B9A12B6C-D461-43EF-850B-A504A22772E6}"/>
    <cellStyle name="Note 2 4 21 3" xfId="52376" xr:uid="{7901CD9C-2F61-4021-9BB7-89C2E7FA60A3}"/>
    <cellStyle name="Note 2 4 21 3 2" xfId="59157" xr:uid="{1BC3C9D3-73AC-4507-9588-B170FAB32E59}"/>
    <cellStyle name="Note 2 4 21 4" xfId="48679" xr:uid="{3078D0F1-2D0A-47A8-A243-A7543B3F772A}"/>
    <cellStyle name="Note 2 4 21 4 2" xfId="55468" xr:uid="{4C5F3E87-8722-41AD-957D-ABB14434878F}"/>
    <cellStyle name="Note 2 4 21 5" xfId="53754" xr:uid="{E7A8F832-D3C3-403B-A751-0F6B5281C7D7}"/>
    <cellStyle name="Note 2 4 21 6" xfId="47065" xr:uid="{8BF37BFC-227E-46DD-83D9-E1CCAE153500}"/>
    <cellStyle name="Note 2 4 22" xfId="45058" xr:uid="{E119335F-373B-462B-95E6-515E7551D551}"/>
    <cellStyle name="Note 2 4 22 2" xfId="50657" xr:uid="{3B7DD831-052F-4D20-9EC2-4FA3FA46ECBD}"/>
    <cellStyle name="Note 2 4 22 2 2" xfId="57439" xr:uid="{B50DF8B8-ADFA-499B-95BE-A81ECA02B1F3}"/>
    <cellStyle name="Note 2 4 22 3" xfId="52468" xr:uid="{2A087CDE-375A-489E-9A84-F9A150FB78AB}"/>
    <cellStyle name="Note 2 4 22 3 2" xfId="59249" xr:uid="{43A1FA27-9BF6-424C-B5FE-8EFB8FA6FAB3}"/>
    <cellStyle name="Note 2 4 22 4" xfId="48774" xr:uid="{A069F54C-AD18-4536-AD45-5CC5AD988C5C}"/>
    <cellStyle name="Note 2 4 22 4 2" xfId="55560" xr:uid="{32F0D3F2-821D-4F26-ACDC-5FFB5A5BBD35}"/>
    <cellStyle name="Note 2 4 22 5" xfId="53846" xr:uid="{DF96C6D3-C035-4270-B403-D50553CAE2B9}"/>
    <cellStyle name="Note 2 4 22 6" xfId="47160" xr:uid="{369E3592-A76C-40C8-85FF-7C0951232736}"/>
    <cellStyle name="Note 2 4 23" xfId="45051" xr:uid="{D457C817-1D6F-473B-A5CC-F8F9D78CBF1C}"/>
    <cellStyle name="Note 2 4 23 2" xfId="50673" xr:uid="{F3BDA0C9-B1A4-4640-8E56-476AE1BAFA96}"/>
    <cellStyle name="Note 2 4 23 2 2" xfId="57455" xr:uid="{AFCF6934-0F52-42A8-8628-AA5A8327A1A9}"/>
    <cellStyle name="Note 2 4 23 3" xfId="52484" xr:uid="{DACE94C7-7403-4ACF-903A-9F1BEE9F9EFC}"/>
    <cellStyle name="Note 2 4 23 3 2" xfId="59265" xr:uid="{6708902A-751D-426C-93EC-AC8A2BD3CBD7}"/>
    <cellStyle name="Note 2 4 23 4" xfId="48790" xr:uid="{93F88488-5480-4332-8B5D-B1113C8EBFC1}"/>
    <cellStyle name="Note 2 4 23 4 2" xfId="55576" xr:uid="{F3FCE267-E3EE-4F44-B3CC-287E77F97A86}"/>
    <cellStyle name="Note 2 4 23 5" xfId="53862" xr:uid="{C5EC8926-14DB-45EE-8C3F-71F6D8A87C0C}"/>
    <cellStyle name="Note 2 4 23 6" xfId="47176" xr:uid="{8165FC23-2F3D-41F4-AD4A-13C701AFB9B7}"/>
    <cellStyle name="Note 2 4 24" xfId="45111" xr:uid="{DD090DAA-C7FF-4274-9D66-7D2D46002EFD}"/>
    <cellStyle name="Note 2 4 24 2" xfId="50740" xr:uid="{356E0F94-AC0C-4363-B261-979FAFE40C35}"/>
    <cellStyle name="Note 2 4 24 2 2" xfId="57522" xr:uid="{28660163-90CB-43A9-B696-BE0D60B21A2F}"/>
    <cellStyle name="Note 2 4 24 3" xfId="52549" xr:uid="{D2280087-6095-44D6-91B9-0193C2580F35}"/>
    <cellStyle name="Note 2 4 24 3 2" xfId="59330" xr:uid="{F48FA7EB-3AF4-47CF-90C5-C10FB1F1E2BD}"/>
    <cellStyle name="Note 2 4 24 4" xfId="48847" xr:uid="{DFB8EDB1-3500-40FE-80F6-79BCC4F829BB}"/>
    <cellStyle name="Note 2 4 24 4 2" xfId="55629" xr:uid="{6044F62A-8A90-490B-88CA-BF402B7752E0}"/>
    <cellStyle name="Note 2 4 24 5" xfId="53927" xr:uid="{22CEC309-ACDF-445D-B144-F963582F4B35}"/>
    <cellStyle name="Note 2 4 24 6" xfId="47244" xr:uid="{70B2AC64-5422-45CD-BBE1-3CD5016E1473}"/>
    <cellStyle name="Note 2 4 25" xfId="45166" xr:uid="{840D326D-860E-4F5D-9C95-83C1E5DFE026}"/>
    <cellStyle name="Note 2 4 25 2" xfId="50770" xr:uid="{C5F673A7-F0FB-4619-9ACA-69FCB54D9F00}"/>
    <cellStyle name="Note 2 4 25 2 2" xfId="57552" xr:uid="{FB05FCA6-B22F-4397-A487-EC08AAA9B523}"/>
    <cellStyle name="Note 2 4 25 3" xfId="52579" xr:uid="{22447D0F-FAE9-40F1-A564-8C98ADCF9B67}"/>
    <cellStyle name="Note 2 4 25 3 2" xfId="59360" xr:uid="{802D7483-FEA0-4DDB-8C63-C9B0CB211576}"/>
    <cellStyle name="Note 2 4 25 4" xfId="48868" xr:uid="{6AE41569-180F-41E3-8966-A84841EBBB7C}"/>
    <cellStyle name="Note 2 4 25 4 2" xfId="55649" xr:uid="{9CF954EB-63F3-4BEA-BFC0-9B80DADB0B26}"/>
    <cellStyle name="Note 2 4 25 5" xfId="53957" xr:uid="{01A43D2A-7687-466A-9AA8-91A9C17279C5}"/>
    <cellStyle name="Note 2 4 25 6" xfId="47274" xr:uid="{6696CE20-224D-4508-B6C7-528AF161E109}"/>
    <cellStyle name="Note 2 4 26" xfId="45171" xr:uid="{157B622E-7623-4FBC-B300-C8E3BCF884BB}"/>
    <cellStyle name="Note 2 4 26 2" xfId="50784" xr:uid="{D53FCC64-1802-4A59-B3EE-19209CF6DEFA}"/>
    <cellStyle name="Note 2 4 26 2 2" xfId="57566" xr:uid="{3DDCF67B-028E-4A8A-AA1F-A592B7814621}"/>
    <cellStyle name="Note 2 4 26 3" xfId="52593" xr:uid="{B568875D-2919-43E1-B1E0-8E339C11C3AF}"/>
    <cellStyle name="Note 2 4 26 3 2" xfId="59374" xr:uid="{3905BC78-8EC2-44D0-8A15-CF159FA23977}"/>
    <cellStyle name="Note 2 4 26 4" xfId="53971" xr:uid="{A3FAA39C-6284-4E4B-B853-77DFF10DB49E}"/>
    <cellStyle name="Note 2 4 26 5" xfId="47288" xr:uid="{E15271F4-CA73-4DB8-8257-2C350A4C5CC4}"/>
    <cellStyle name="Note 2 4 27" xfId="45228" xr:uid="{07EAA830-A260-4891-9158-33991A9DD7C8}"/>
    <cellStyle name="Note 2 4 27 2" xfId="55811" xr:uid="{EF4A30E6-93E5-486C-BD32-7B954898BFD4}"/>
    <cellStyle name="Note 2 4 27 3" xfId="49028" xr:uid="{F4D7333D-62C7-4DFC-9A02-1D8EC9823A5C}"/>
    <cellStyle name="Note 2 4 28" xfId="45224" xr:uid="{5C192F6B-4D31-47DB-9D97-4E43FE54DF4E}"/>
    <cellStyle name="Note 2 4 28 2" xfId="58470" xr:uid="{5626D8EB-CD27-467C-B25E-7FDCEAF9418D}"/>
    <cellStyle name="Note 2 4 28 3" xfId="51689" xr:uid="{91709F99-58F8-42CA-BA87-8B3A4863A475}"/>
    <cellStyle name="Note 2 4 29" xfId="45196" xr:uid="{D6E673E2-4650-465A-9853-CC049464EADF}"/>
    <cellStyle name="Note 2 4 29 2" xfId="52634" xr:uid="{E49B8BF9-D7F9-47C8-9BC3-4ED1514434C2}"/>
    <cellStyle name="Note 2 4 3" xfId="587" xr:uid="{9D2EC744-94AA-434C-90F7-8375953D3369}"/>
    <cellStyle name="Note 2 4 3 2" xfId="4976" xr:uid="{6BC9D50F-62AE-4956-80E9-F98279939C1E}"/>
    <cellStyle name="Note 2 4 3 2 2" xfId="7562" xr:uid="{979E1C49-2CCE-4039-8767-1D4C6F4D64EE}"/>
    <cellStyle name="Note 2 4 3 2 2 2" xfId="12342" xr:uid="{BC9774B3-DCD0-4742-BD49-C5D046B46DC2}"/>
    <cellStyle name="Note 2 4 3 2 2 2 2" xfId="21331" xr:uid="{587F33F8-DC88-465A-AF6B-7FFC6FEB28A8}"/>
    <cellStyle name="Note 2 4 3 2 2 2 2 2" xfId="43824" xr:uid="{CA594FF7-6AFF-41CE-9DCE-334059A01D6D}"/>
    <cellStyle name="Note 2 4 3 2 2 2 3" xfId="30111" xr:uid="{68FE2B1A-64D3-46BD-908C-C02EEFEBD2EA}"/>
    <cellStyle name="Note 2 4 3 2 2 2 4" xfId="56356" xr:uid="{4BB6C51F-1194-4EB0-AF4D-FA19F47DD437}"/>
    <cellStyle name="Note 2 4 3 2 2 3" xfId="16551" xr:uid="{692A2E6F-F46F-416C-A290-8FF696A98E36}"/>
    <cellStyle name="Note 2 4 3 2 2 3 2" xfId="43151" xr:uid="{5381F8ED-F0C2-4A0D-9E4F-04B9D44465BE}"/>
    <cellStyle name="Note 2 4 3 2 2 4" xfId="28058" xr:uid="{BE64A331-2C44-4D7F-AC93-C9B5C4B2382E}"/>
    <cellStyle name="Note 2 4 3 2 2 5" xfId="49574" xr:uid="{4390BBDD-2779-4708-8815-434468E51907}"/>
    <cellStyle name="Note 2 4 3 2 3" xfId="10199" xr:uid="{C247B89A-7802-4314-980B-D0752E6104FE}"/>
    <cellStyle name="Note 2 4 3 2 3 2" xfId="19188" xr:uid="{7C6FB933-D6EB-4D31-90DB-4221F3DF392A}"/>
    <cellStyle name="Note 2 4 3 2 3 2 2" xfId="25008" xr:uid="{365D501A-23E1-41F9-ACEC-D481191676E8}"/>
    <cellStyle name="Note 2 4 3 2 3 2 3" xfId="57760" xr:uid="{C6C54ECD-0802-40AD-A02D-26B72914FABD}"/>
    <cellStyle name="Note 2 4 3 2 3 3" xfId="34810" xr:uid="{FFE34761-8D1E-45B3-98FF-5F3F84BA3F59}"/>
    <cellStyle name="Note 2 4 3 2 3 4" xfId="50978" xr:uid="{3E639294-C0AF-4120-9327-FB8D590F1CE1}"/>
    <cellStyle name="Note 2 4 3 2 4" xfId="13965" xr:uid="{9B8BD6F9-F9F6-4949-89F9-E5FC8B5B0DF3}"/>
    <cellStyle name="Note 2 4 3 2 4 2" xfId="42314" xr:uid="{CE02E0EF-FA65-4391-9ADD-27733E51F4D6}"/>
    <cellStyle name="Note 2 4 3 2 4 2 2" xfId="54501" xr:uid="{37F9D412-1642-4AD0-9AD1-13EE5800FC3A}"/>
    <cellStyle name="Note 2 4 3 2 4 3" xfId="47691" xr:uid="{4FCC6E81-E2C0-4118-BE0B-465BCCC17A56}"/>
    <cellStyle name="Note 2 4 3 2 5" xfId="36661" xr:uid="{59DE787D-A14D-4CAB-87D8-549EF49DE6C0}"/>
    <cellStyle name="Note 2 4 3 2 5 2" xfId="52937" xr:uid="{235C3C1C-2A75-487C-B269-F6305DF70C11}"/>
    <cellStyle name="Note 2 4 3 2 6" xfId="46083" xr:uid="{07041512-2575-4BC5-AC6B-00BD08809DB8}"/>
    <cellStyle name="Note 2 4 3 3" xfId="3024" xr:uid="{37A26FC8-6991-4F4A-8B26-2AC257C4D189}"/>
    <cellStyle name="Note 2 4 3 3 2" xfId="39894" xr:uid="{9E6A7DC7-6705-41DD-BA52-D0FF362EFBF0}"/>
    <cellStyle name="Note 2 4 3 3 2 2" xfId="56764" xr:uid="{15FF367C-C765-40E0-9665-DA799E0F6852}"/>
    <cellStyle name="Note 2 4 3 3 2 3" xfId="49982" xr:uid="{E8C0522F-E592-4D48-9B42-B6FCFB2B558A}"/>
    <cellStyle name="Note 2 4 3 3 3" xfId="51095" xr:uid="{B13F54B6-4E44-4E0B-9217-4D5CA7FB34A8}"/>
    <cellStyle name="Note 2 4 3 3 3 2" xfId="57877" xr:uid="{CCBAA0EA-4EAC-460C-B82A-2BD1E19EB0DD}"/>
    <cellStyle name="Note 2 4 3 3 4" xfId="48099" xr:uid="{DDB6D07C-1883-461B-9DF6-3F7414708AB9}"/>
    <cellStyle name="Note 2 4 3 3 4 2" xfId="54891" xr:uid="{0B7BD6F2-9619-4DAD-B39F-D334900371F0}"/>
    <cellStyle name="Note 2 4 3 3 5" xfId="53191" xr:uid="{A36E9890-BE65-4394-97D9-F3C54A000CCD}"/>
    <cellStyle name="Note 2 4 3 3 6" xfId="46485" xr:uid="{C0116914-FC68-4753-9E90-36FD7FA364B4}"/>
    <cellStyle name="Note 2 4 3 4" xfId="35031" xr:uid="{C770DEB1-6865-4541-8827-853D2DDA0CAE}"/>
    <cellStyle name="Note 2 4 3 4 2" xfId="55884" xr:uid="{0EF1679E-88FB-4CA0-9D64-491D421A8AE4}"/>
    <cellStyle name="Note 2 4 3 4 3" xfId="49102" xr:uid="{5CB5253A-C9B7-4075-9E13-2F74E9D2894B}"/>
    <cellStyle name="Note 2 4 3 5" xfId="44344" xr:uid="{03E1A33E-FB3D-4DA2-B7EB-90D0C938ADFA}"/>
    <cellStyle name="Note 2 4 3 5 2" xfId="57844" xr:uid="{A17E346C-B8DE-499C-8FBD-8A78FC90BAD1}"/>
    <cellStyle name="Note 2 4 3 5 3" xfId="51062" xr:uid="{34480C7E-50A9-4190-802E-E773D55C4E70}"/>
    <cellStyle name="Note 2 4 3 6" xfId="45568" xr:uid="{E3ED5503-7B5A-4BC8-94BB-143D71D5CD32}"/>
    <cellStyle name="Note 2 4 3 6 2" xfId="54053" xr:uid="{9E832D73-31C0-409E-9324-2E28D52B9ACF}"/>
    <cellStyle name="Note 2 4 3 7" xfId="52674" xr:uid="{49B145DF-C791-440E-A6B9-11FCEDDC3F8C}"/>
    <cellStyle name="Note 2 4 30" xfId="45369" xr:uid="{C27651D4-B87F-4F6E-9197-4A1243C236AF}"/>
    <cellStyle name="Note 2 4 31" xfId="45393" xr:uid="{79196A4F-9EEF-4DE7-B004-D298E34D9D47}"/>
    <cellStyle name="Note 2 4 32" xfId="45417" xr:uid="{B1EE22FC-1CAF-4214-9C97-07568D7656BA}"/>
    <cellStyle name="Note 2 4 33" xfId="45343" xr:uid="{3576FEF0-65F8-42DE-8C9C-BA60F12F0B00}"/>
    <cellStyle name="Note 2 4 34" xfId="44195" xr:uid="{CE4355DA-62DB-40BD-AFB3-1B4006DB1193}"/>
    <cellStyle name="Note 2 4 35" xfId="45501" xr:uid="{A767C10F-689C-4777-8879-4895300349F4}"/>
    <cellStyle name="Note 2 4 4" xfId="932" xr:uid="{AC3835FB-AC74-4052-9C00-C727314A01FB}"/>
    <cellStyle name="Note 2 4 4 2" xfId="5297" xr:uid="{20747C25-150E-46E3-B8AC-942E355B5565}"/>
    <cellStyle name="Note 2 4 4 2 2" xfId="7883" xr:uid="{AAB25305-7592-4B60-80EE-14ACB49EE79B}"/>
    <cellStyle name="Note 2 4 4 2 2 2" xfId="12443" xr:uid="{8B23B083-6951-4BB8-8500-3BD8B5B1FCE0}"/>
    <cellStyle name="Note 2 4 4 2 2 2 2" xfId="21432" xr:uid="{86B8DF86-B64B-471D-85E4-7E8E4549B3E7}"/>
    <cellStyle name="Note 2 4 4 2 2 2 2 2" xfId="36675" xr:uid="{7B9C312A-D08C-4EA3-803F-64AECDE75EEA}"/>
    <cellStyle name="Note 2 4 4 2 2 2 3" xfId="27807" xr:uid="{C484BCE5-49AB-48D3-B1A8-5CCC26A4A575}"/>
    <cellStyle name="Note 2 4 4 2 2 2 4" xfId="56415" xr:uid="{A0964C0F-0DB6-414D-ABAC-8CDE3B26C055}"/>
    <cellStyle name="Note 2 4 4 2 2 3" xfId="16872" xr:uid="{074FD67A-39C4-477D-92A1-E4A45DF35AC8}"/>
    <cellStyle name="Note 2 4 4 2 2 3 2" xfId="36487" xr:uid="{95E9765B-5F22-4DAE-9EF6-CDB1FFDB8C3E}"/>
    <cellStyle name="Note 2 4 4 2 2 4" xfId="25992" xr:uid="{67E7388F-3D9A-4DB2-A026-CA563A2B45ED}"/>
    <cellStyle name="Note 2 4 4 2 2 5" xfId="49633" xr:uid="{1CA51592-DCBE-4E6A-843D-FED83F52550C}"/>
    <cellStyle name="Note 2 4 4 2 3" xfId="10520" xr:uid="{E2B6B372-1979-48B6-84FB-FCBB7F19741C}"/>
    <cellStyle name="Note 2 4 4 2 3 2" xfId="19509" xr:uid="{128C40B8-ADF8-4484-8DB6-EBCF6B4DE3DC}"/>
    <cellStyle name="Note 2 4 4 2 3 2 2" xfId="29501" xr:uid="{50D4A419-1E51-4F47-8C21-D102C7ED1657}"/>
    <cellStyle name="Note 2 4 4 2 3 2 3" xfId="58364" xr:uid="{B62149E9-76D4-4EC8-8F4D-E0F8231E5538}"/>
    <cellStyle name="Note 2 4 4 2 3 3" xfId="22159" xr:uid="{B234E924-77F5-4933-A5F8-F75AA472FEDC}"/>
    <cellStyle name="Note 2 4 4 2 3 4" xfId="51582" xr:uid="{277E54B9-F82F-4822-BC42-C2E718F7411E}"/>
    <cellStyle name="Note 2 4 4 2 4" xfId="14286" xr:uid="{0E7516BE-B850-4E47-957A-E67BAD5D0F29}"/>
    <cellStyle name="Note 2 4 4 2 4 2" xfId="40784" xr:uid="{8BE056EA-C770-49AA-B6D3-86B8B03B5AD8}"/>
    <cellStyle name="Note 2 4 4 2 4 2 2" xfId="54557" xr:uid="{FD83E1D5-9299-4679-B35E-ECE91A0216BF}"/>
    <cellStyle name="Note 2 4 4 2 4 3" xfId="47750" xr:uid="{E5E34F31-16E5-42C7-8954-DF08F70643FA}"/>
    <cellStyle name="Note 2 4 4 2 5" xfId="34318" xr:uid="{1F7F9CC6-5081-4D05-9BB5-611D2560AC3B}"/>
    <cellStyle name="Note 2 4 4 2 5 2" xfId="52970" xr:uid="{0A7E6820-4CD7-4836-B44B-7C35EBDFA9A0}"/>
    <cellStyle name="Note 2 4 4 2 6" xfId="46139" xr:uid="{29841EBD-97D7-485E-ACF4-1027124CE481}"/>
    <cellStyle name="Note 2 4 4 3" xfId="3369" xr:uid="{F5F3A702-2B0D-4568-B533-A8D42A551440}"/>
    <cellStyle name="Note 2 4 4 3 2" xfId="27772" xr:uid="{E5153262-D768-4015-9AD2-42FF519AFFB8}"/>
    <cellStyle name="Note 2 4 4 3 2 2" xfId="56820" xr:uid="{2B47ADDA-13A2-4755-8FF5-9901582AE7C3}"/>
    <cellStyle name="Note 2 4 4 3 2 3" xfId="50038" xr:uid="{AC98CA28-B36E-409B-AEE1-B66EE71534CC}"/>
    <cellStyle name="Note 2 4 4 3 3" xfId="50856" xr:uid="{B0B19FE5-CC05-40C0-BAF2-C43B0193A7C3}"/>
    <cellStyle name="Note 2 4 4 3 3 2" xfId="57638" xr:uid="{DB57AD8F-B201-464F-8A0B-EE31F4FADA88}"/>
    <cellStyle name="Note 2 4 4 3 4" xfId="48155" xr:uid="{DF589953-27A2-4FA8-AE7B-7C913802912D}"/>
    <cellStyle name="Note 2 4 4 3 4 2" xfId="54947" xr:uid="{DF78BA20-FDBC-4F8D-A608-4F3ED2119DEC}"/>
    <cellStyle name="Note 2 4 4 3 5" xfId="53247" xr:uid="{6A3B1C6B-E329-4B17-87C4-ECD2C44F4AE2}"/>
    <cellStyle name="Note 2 4 4 3 6" xfId="46541" xr:uid="{E9552DE2-7555-4243-A2A0-0CDF008B47F6}"/>
    <cellStyle name="Note 2 4 4 4" xfId="25079" xr:uid="{2BA6F996-3122-4CA4-90B1-FB0D33A62D79}"/>
    <cellStyle name="Note 2 4 4 4 2" xfId="55943" xr:uid="{B0996E06-B864-4A90-8D6E-C0291BFDC64C}"/>
    <cellStyle name="Note 2 4 4 4 3" xfId="49161" xr:uid="{7801E0BE-FDEA-4BDC-9AEA-71D7FDB48A51}"/>
    <cellStyle name="Note 2 4 4 5" xfId="44337" xr:uid="{FA662E46-9333-4296-8FE3-95DB54C56E46}"/>
    <cellStyle name="Note 2 4 4 5 2" xfId="58273" xr:uid="{3EFACA8D-201B-4CEE-87F2-5758C4303466}"/>
    <cellStyle name="Note 2 4 4 5 3" xfId="51491" xr:uid="{11990CBB-1103-4548-97CE-9A716BEE5149}"/>
    <cellStyle name="Note 2 4 4 6" xfId="45627" xr:uid="{57DE7398-FB5B-458A-8F68-B4A0BA523FDC}"/>
    <cellStyle name="Note 2 4 4 6 2" xfId="54109" xr:uid="{A8B9C286-87E5-4A56-98C9-83C7C1F3494B}"/>
    <cellStyle name="Note 2 4 4 7" xfId="52707" xr:uid="{0306C372-5E1D-4D30-89A6-158280901383}"/>
    <cellStyle name="Note 2 4 5" xfId="1276" xr:uid="{3294CFC0-A4CA-402C-8FAC-225C3C4CDECE}"/>
    <cellStyle name="Note 2 4 5 2" xfId="5621" xr:uid="{D2D76528-AB09-41BD-A0B1-E38352BBE553}"/>
    <cellStyle name="Note 2 4 5 2 2" xfId="8207" xr:uid="{DF7DE258-20BB-4751-BFED-EE3CCB5AF05F}"/>
    <cellStyle name="Note 2 4 5 2 2 2" xfId="12540" xr:uid="{C2028AE3-4806-466B-B79B-A39255FA0FA2}"/>
    <cellStyle name="Note 2 4 5 2 2 2 2" xfId="21529" xr:uid="{DB97D83C-2428-464B-8BFD-AE4555FDE096}"/>
    <cellStyle name="Note 2 4 5 2 2 2 2 2" xfId="43319" xr:uid="{83377FB9-17FE-4FE2-9BDC-20EA5291B7FD}"/>
    <cellStyle name="Note 2 4 5 2 2 2 3" xfId="43491" xr:uid="{FD106012-BDB4-46EF-B7BB-B9E2B82290B0}"/>
    <cellStyle name="Note 2 4 5 2 2 2 4" xfId="56434" xr:uid="{3825B6AB-0873-4D86-AF92-49E5A98220F0}"/>
    <cellStyle name="Note 2 4 5 2 2 3" xfId="17196" xr:uid="{D476E8D9-2502-4739-BAF4-DA39446BE23D}"/>
    <cellStyle name="Note 2 4 5 2 2 3 2" xfId="30571" xr:uid="{8DC160AE-C862-48FC-A902-61D9E74CA3A3}"/>
    <cellStyle name="Note 2 4 5 2 2 4" xfId="34181" xr:uid="{8FC37B9D-5FF9-41CC-982D-D7DC70237626}"/>
    <cellStyle name="Note 2 4 5 2 2 5" xfId="49652" xr:uid="{59EED1CE-48EB-4131-B384-6551C5648DA2}"/>
    <cellStyle name="Note 2 4 5 2 3" xfId="10844" xr:uid="{25BADBF5-DAE4-4D19-A006-A09F68DC9C2B}"/>
    <cellStyle name="Note 2 4 5 2 3 2" xfId="19833" xr:uid="{7BAA5258-1462-440C-888C-105A8426F301}"/>
    <cellStyle name="Note 2 4 5 2 3 2 2" xfId="31200" xr:uid="{2A9BF34C-97BA-4F96-A7CC-7B839BA6D66A}"/>
    <cellStyle name="Note 2 4 5 2 3 2 3" xfId="58516" xr:uid="{0A18A9DF-B5E8-423E-AF77-D13963AC29C1}"/>
    <cellStyle name="Note 2 4 5 2 3 3" xfId="36170" xr:uid="{38121B42-2394-4FF3-B9A3-D4665BAA38D0}"/>
    <cellStyle name="Note 2 4 5 2 3 4" xfId="51735" xr:uid="{FB9383E8-8644-44C8-9B00-DD8990551B12}"/>
    <cellStyle name="Note 2 4 5 2 4" xfId="14610" xr:uid="{4CD635FA-0FB2-48AA-9D27-04F517A051C5}"/>
    <cellStyle name="Note 2 4 5 2 4 2" xfId="43282" xr:uid="{BBA09931-6E4A-4B1A-A284-5794A1FE645A}"/>
    <cellStyle name="Note 2 4 5 2 4 2 2" xfId="54573" xr:uid="{2B26AC37-57B6-47A7-A2CA-1F2A42020480}"/>
    <cellStyle name="Note 2 4 5 2 4 3" xfId="47769" xr:uid="{7003BD96-9CC8-4498-8223-92727605F912}"/>
    <cellStyle name="Note 2 4 5 2 5" xfId="23938" xr:uid="{B6ECB6D2-E7DF-45D8-83FA-A5FB0BC05B7A}"/>
    <cellStyle name="Note 2 4 5 2 5 2" xfId="52979" xr:uid="{09694D2B-AC78-4B6D-A4C0-ABDBB1D947E6}"/>
    <cellStyle name="Note 2 4 5 2 6" xfId="46155" xr:uid="{5BE072EB-092A-4552-A632-97A820EFC539}"/>
    <cellStyle name="Note 2 4 5 3" xfId="3713" xr:uid="{B123A126-A54F-4086-A95A-FA8F85F27508}"/>
    <cellStyle name="Note 2 4 5 3 2" xfId="25721" xr:uid="{403510FA-5A4E-4C33-B44D-D9E1A48104B3}"/>
    <cellStyle name="Note 2 4 5 3 2 2" xfId="56836" xr:uid="{9F8224E1-7EC1-410B-8918-1C00119BD0F0}"/>
    <cellStyle name="Note 2 4 5 3 2 3" xfId="50054" xr:uid="{A484E9C0-7BA7-47DE-9729-478A02BECE6B}"/>
    <cellStyle name="Note 2 4 5 3 3" xfId="51921" xr:uid="{C9DD9AF2-F718-4CD9-A5EC-843028B039D5}"/>
    <cellStyle name="Note 2 4 5 3 3 2" xfId="58702" xr:uid="{A778BADB-7C7A-41F8-92FC-ABD72DCC9F38}"/>
    <cellStyle name="Note 2 4 5 3 4" xfId="48171" xr:uid="{5E356EE8-CDFC-4DF6-A675-D3ADD82977AA}"/>
    <cellStyle name="Note 2 4 5 3 4 2" xfId="54963" xr:uid="{CABB31AD-387C-41F6-AA9A-683585B20C86}"/>
    <cellStyle name="Note 2 4 5 3 5" xfId="53263" xr:uid="{181BEA2C-4AD7-41D2-BA18-97B799BF9B30}"/>
    <cellStyle name="Note 2 4 5 3 6" xfId="46557" xr:uid="{17E96FD8-0647-4AB9-A530-FABAF1BEA4BE}"/>
    <cellStyle name="Note 2 4 5 4" xfId="30994" xr:uid="{6999A9A8-EED0-432A-844D-961872FBEC9B}"/>
    <cellStyle name="Note 2 4 5 4 2" xfId="55962" xr:uid="{C4CCCE59-11D5-4C7D-A318-150EB3CD262E}"/>
    <cellStyle name="Note 2 4 5 4 3" xfId="49180" xr:uid="{33639D84-1E6D-46A4-BEC5-E642AA0F295F}"/>
    <cellStyle name="Note 2 4 5 5" xfId="44365" xr:uid="{4E8A59F0-BE0A-4807-98DA-1702BC1DA1B9}"/>
    <cellStyle name="Note 2 4 5 5 2" xfId="55776" xr:uid="{18665E39-74BF-49F4-B24D-BEA67E9AD83F}"/>
    <cellStyle name="Note 2 4 5 5 3" xfId="48993" xr:uid="{8CF79517-ABF0-4803-8E17-BB2E12EA88C3}"/>
    <cellStyle name="Note 2 4 5 6" xfId="45646" xr:uid="{10BFB6EB-01D1-4AE4-9CC9-B6EA75482002}"/>
    <cellStyle name="Note 2 4 5 6 2" xfId="54125" xr:uid="{D645C0D3-CAA6-4039-A3F5-3C2B9C76EF05}"/>
    <cellStyle name="Note 2 4 5 7" xfId="52716" xr:uid="{A7ADDE32-5596-4D3C-B65F-7F2ABFFE9E81}"/>
    <cellStyle name="Note 2 4 6" xfId="1817" xr:uid="{ECCE6AB9-EE31-4B97-AF7C-9397564AE7AA}"/>
    <cellStyle name="Note 2 4 6 2" xfId="6134" xr:uid="{78940A79-2A6A-4BCD-A4F2-FEB0043B69EE}"/>
    <cellStyle name="Note 2 4 6 2 2" xfId="8720" xr:uid="{99C3BED5-E327-4128-B5B4-3D1A83C962ED}"/>
    <cellStyle name="Note 2 4 6 2 2 2" xfId="12694" xr:uid="{9D1D4404-C9A5-41CE-B94B-CABD864D2A4C}"/>
    <cellStyle name="Note 2 4 6 2 2 2 2" xfId="21683" xr:uid="{83EA643B-BF2B-49F7-8846-D58744087F01}"/>
    <cellStyle name="Note 2 4 6 2 2 2 2 2" xfId="31708" xr:uid="{FD942DC7-C952-4AB4-9D4A-8C5CB3F7AE19}"/>
    <cellStyle name="Note 2 4 6 2 2 2 3" xfId="37437" xr:uid="{B66F1FD9-A650-4DD5-B8E6-97331B737CAB}"/>
    <cellStyle name="Note 2 4 6 2 2 2 4" xfId="56470" xr:uid="{6AB433A4-B752-4B20-A9A2-22B3D69B8E7D}"/>
    <cellStyle name="Note 2 4 6 2 2 3" xfId="17709" xr:uid="{A0BE990F-DA82-4CB8-829C-AD1171242B04}"/>
    <cellStyle name="Note 2 4 6 2 2 3 2" xfId="43122" xr:uid="{79B97860-281B-4E1D-B846-290EB5E6BEBD}"/>
    <cellStyle name="Note 2 4 6 2 2 4" xfId="36950" xr:uid="{D37F8C86-AB15-41D4-969B-053D23030B83}"/>
    <cellStyle name="Note 2 4 6 2 2 5" xfId="49688" xr:uid="{FBEFADFA-2B8D-463A-B5F5-DC7B1632E786}"/>
    <cellStyle name="Note 2 4 6 2 3" xfId="11357" xr:uid="{DF64C425-6FEB-45FB-81B1-C3EEF0816AFF}"/>
    <cellStyle name="Note 2 4 6 2 3 2" xfId="20346" xr:uid="{049EECF9-9240-4A29-AFC2-41410F5BFC7C}"/>
    <cellStyle name="Note 2 4 6 2 3 2 2" xfId="24785" xr:uid="{B2AF8598-ACDB-448A-946A-367F97ADDB7B}"/>
    <cellStyle name="Note 2 4 6 2 3 2 3" xfId="57700" xr:uid="{A17A624E-BBAC-43B3-8244-9ED2D430CAB3}"/>
    <cellStyle name="Note 2 4 6 2 3 3" xfId="26530" xr:uid="{A63BB0AC-3A9B-4E67-9E39-767D872F9625}"/>
    <cellStyle name="Note 2 4 6 2 3 4" xfId="50918" xr:uid="{3705FF6F-D422-4BE4-9DD1-FFDEF78FBDC0}"/>
    <cellStyle name="Note 2 4 6 2 4" xfId="15123" xr:uid="{62C52AA2-18F8-4171-8F85-BB857FD4C686}"/>
    <cellStyle name="Note 2 4 6 2 4 2" xfId="28990" xr:uid="{68F667C5-97A6-4833-A34A-FFBA13002A7D}"/>
    <cellStyle name="Note 2 4 6 2 4 2 2" xfId="54609" xr:uid="{95C3A87C-DD46-4D3A-B561-24D69557DCB1}"/>
    <cellStyle name="Note 2 4 6 2 4 3" xfId="47805" xr:uid="{658C25DF-C6B2-42A4-AB2B-9E1E8F4FAA68}"/>
    <cellStyle name="Note 2 4 6 2 5" xfId="37440" xr:uid="{605A7EEF-AF0D-401C-BEF9-A39BC8E8B5C7}"/>
    <cellStyle name="Note 2 4 6 2 5 2" xfId="53000" xr:uid="{0A6C5750-E5F0-4C51-828F-0A6F0407B6F5}"/>
    <cellStyle name="Note 2 4 6 2 6" xfId="46191" xr:uid="{4981E276-67CC-4413-99FF-325BB3BA9562}"/>
    <cellStyle name="Note 2 4 6 3" xfId="4254" xr:uid="{1783904D-83A8-4EEE-A4A4-6A28ED39A8E3}"/>
    <cellStyle name="Note 2 4 6 3 2" xfId="36370" xr:uid="{F8FC1C37-4686-4370-8A54-3995055C5CAD}"/>
    <cellStyle name="Note 2 4 6 3 2 2" xfId="56872" xr:uid="{3C7A4937-207A-4472-9B78-90AFC1AFB00F}"/>
    <cellStyle name="Note 2 4 6 3 2 3" xfId="50090" xr:uid="{10EA1647-F58D-414B-9682-4ED2F8006C03}"/>
    <cellStyle name="Note 2 4 6 3 3" xfId="52182" xr:uid="{1F5E5034-C15C-43C6-8B37-54864E31DD60}"/>
    <cellStyle name="Note 2 4 6 3 3 2" xfId="58963" xr:uid="{E9838408-FF41-46FD-81BE-62787B5761E1}"/>
    <cellStyle name="Note 2 4 6 3 4" xfId="48207" xr:uid="{E44CEA68-024E-40A0-9AB0-41BE41C11A21}"/>
    <cellStyle name="Note 2 4 6 3 4 2" xfId="54999" xr:uid="{4DED89A1-7134-4E6C-AC5A-873FEEF037B5}"/>
    <cellStyle name="Note 2 4 6 3 5" xfId="53299" xr:uid="{D8BCA195-B60D-434A-9767-AD9B190A6191}"/>
    <cellStyle name="Note 2 4 6 3 6" xfId="46593" xr:uid="{11A2A050-E047-49CD-B00F-871231CD2E41}"/>
    <cellStyle name="Note 2 4 6 4" xfId="28400" xr:uid="{2849D93B-32ED-4A37-AF62-96974977CF14}"/>
    <cellStyle name="Note 2 4 6 4 2" xfId="55998" xr:uid="{24FC4DF0-9172-456D-912B-E30608B09F9C}"/>
    <cellStyle name="Note 2 4 6 4 3" xfId="49216" xr:uid="{C02D40A2-404C-4766-9C88-5EE50574A259}"/>
    <cellStyle name="Note 2 4 6 5" xfId="44443" xr:uid="{2ED0FC93-0C6F-4EAB-AB8E-2FDF4F050D4A}"/>
    <cellStyle name="Note 2 4 6 5 2" xfId="58972" xr:uid="{F6C8F602-A47D-41D8-8594-77F494F4EF7D}"/>
    <cellStyle name="Note 2 4 6 5 3" xfId="52191" xr:uid="{36D59CF0-547A-48B7-AADF-0D52E1646CAD}"/>
    <cellStyle name="Note 2 4 6 6" xfId="45682" xr:uid="{70F44986-3656-460F-9611-479452C9FD50}"/>
    <cellStyle name="Note 2 4 6 6 2" xfId="54161" xr:uid="{A17AE774-1C81-470C-8F69-868CA1F0960B}"/>
    <cellStyle name="Note 2 4 6 7" xfId="52737" xr:uid="{C971DC02-CB73-4EBB-8B5E-377762BB75C4}"/>
    <cellStyle name="Note 2 4 7" xfId="1797" xr:uid="{B4CD0CE0-EC05-4948-BB85-92540934AEE3}"/>
    <cellStyle name="Note 2 4 7 2" xfId="6114" xr:uid="{2774DBBC-125B-4DB7-8012-6209351CF472}"/>
    <cellStyle name="Note 2 4 7 2 2" xfId="8700" xr:uid="{5677FF9C-C401-4043-BA1E-3911C7AE3C03}"/>
    <cellStyle name="Note 2 4 7 2 2 2" xfId="12692" xr:uid="{F1841725-9759-4095-A1DB-6B46922BAA5D}"/>
    <cellStyle name="Note 2 4 7 2 2 2 2" xfId="21681" xr:uid="{09E6648F-67A8-4C4F-9486-16C75E17A901}"/>
    <cellStyle name="Note 2 4 7 2 2 2 2 2" xfId="30308" xr:uid="{2BAFEC49-16F7-4E6E-8F30-1A8571AB631E}"/>
    <cellStyle name="Note 2 4 7 2 2 2 3" xfId="41283" xr:uid="{AB0574A9-5001-4DB5-A3F8-58A6AB85E78D}"/>
    <cellStyle name="Note 2 4 7 2 2 2 4" xfId="56506" xr:uid="{B1854FCF-755E-43AE-AE69-330BD4F1208C}"/>
    <cellStyle name="Note 2 4 7 2 2 3" xfId="17689" xr:uid="{FD662259-8EA6-4BA2-9B9C-2D7B8CF15695}"/>
    <cellStyle name="Note 2 4 7 2 2 3 2" xfId="33581" xr:uid="{5A52F147-648C-47BB-B5F4-63F30DF8F261}"/>
    <cellStyle name="Note 2 4 7 2 2 4" xfId="32009" xr:uid="{39F04CE7-F7B6-4CA8-BDE6-4762C3F9AD94}"/>
    <cellStyle name="Note 2 4 7 2 2 5" xfId="49724" xr:uid="{C52E2FE3-87E3-4B97-A918-1507FDE51D43}"/>
    <cellStyle name="Note 2 4 7 2 3" xfId="11337" xr:uid="{0F34EADE-61F4-4A82-A56A-1FA7C5782B38}"/>
    <cellStyle name="Note 2 4 7 2 3 2" xfId="20326" xr:uid="{84612FBF-D6D0-4D8E-8BBB-47D76BB90CD1}"/>
    <cellStyle name="Note 2 4 7 2 3 2 2" xfId="23517" xr:uid="{A6301F4D-2DDF-4EDB-8CDA-57AEAF21A5DE}"/>
    <cellStyle name="Note 2 4 7 2 3 2 3" xfId="59104" xr:uid="{37BD25BB-5E2D-4DDE-8175-9343B34EFC03}"/>
    <cellStyle name="Note 2 4 7 2 3 3" xfId="35454" xr:uid="{30869344-1962-48B8-8B52-FB4DB196FE9F}"/>
    <cellStyle name="Note 2 4 7 2 3 4" xfId="52323" xr:uid="{3EC9F597-63FC-4CF8-BC99-BF0C76207507}"/>
    <cellStyle name="Note 2 4 7 2 4" xfId="15103" xr:uid="{AE099C7C-24E5-4186-B820-7DFDD618B7B4}"/>
    <cellStyle name="Note 2 4 7 2 4 2" xfId="41847" xr:uid="{AA146467-DF30-420A-AE61-65E8085EEA55}"/>
    <cellStyle name="Note 2 4 7 2 4 2 2" xfId="54645" xr:uid="{E44ADC84-B26B-498D-B81E-55ABDCA7BC38}"/>
    <cellStyle name="Note 2 4 7 2 4 3" xfId="47841" xr:uid="{AEFBDA1A-80DF-4BB7-B8FE-BA76483AC147}"/>
    <cellStyle name="Note 2 4 7 2 5" xfId="26909" xr:uid="{139363F9-A9C9-4197-875B-63A83E84C50F}"/>
    <cellStyle name="Note 2 4 7 2 5 2" xfId="53021" xr:uid="{31741C49-DFCF-450D-B6CD-3BB6B1B2AA95}"/>
    <cellStyle name="Note 2 4 7 2 6" xfId="46227" xr:uid="{2863458E-0E11-4DAE-9E57-909E4DBC256F}"/>
    <cellStyle name="Note 2 4 7 3" xfId="4234" xr:uid="{A9289A39-AE6C-493C-B56C-8C0FA1CF19F9}"/>
    <cellStyle name="Note 2 4 7 3 2" xfId="27220" xr:uid="{B1008D98-1484-446F-9701-6FEF0A91E00E}"/>
    <cellStyle name="Note 2 4 7 3 2 2" xfId="56908" xr:uid="{B6A1482D-884B-44F2-B23F-4480675A5447}"/>
    <cellStyle name="Note 2 4 7 3 2 3" xfId="50126" xr:uid="{A12E2A2B-5994-4246-8516-0841BEDE19E0}"/>
    <cellStyle name="Note 2 4 7 3 3" xfId="49898" xr:uid="{9FC46CD5-C702-42C2-930A-C4A261AF70BF}"/>
    <cellStyle name="Note 2 4 7 3 3 2" xfId="56680" xr:uid="{08C65692-1675-4DDE-993E-8818C4F91EE9}"/>
    <cellStyle name="Note 2 4 7 3 4" xfId="48243" xr:uid="{994F4A10-73F6-4EE2-A765-8E1DD23C21FC}"/>
    <cellStyle name="Note 2 4 7 3 4 2" xfId="55035" xr:uid="{BB661E37-AC58-458D-BE70-50BFD67535D4}"/>
    <cellStyle name="Note 2 4 7 3 5" xfId="53335" xr:uid="{B846C4EF-6086-4219-9CF4-5CCC51E27681}"/>
    <cellStyle name="Note 2 4 7 3 6" xfId="46629" xr:uid="{B36727A7-95E2-4B71-813B-21255E79EBF3}"/>
    <cellStyle name="Note 2 4 7 4" xfId="41177" xr:uid="{B6F66043-AE8E-459F-84AC-1061502E0B3B}"/>
    <cellStyle name="Note 2 4 7 4 2" xfId="56034" xr:uid="{1CDD9389-F989-4E52-A958-8E7E09403B29}"/>
    <cellStyle name="Note 2 4 7 4 3" xfId="49252" xr:uid="{4F34596D-2206-4292-8ABD-C48A1A7903F5}"/>
    <cellStyle name="Note 2 4 7 5" xfId="44492" xr:uid="{AD578C3D-9E85-4123-B15B-09FA8000FDA1}"/>
    <cellStyle name="Note 2 4 7 5 2" xfId="58049" xr:uid="{0731730D-B913-40A2-B7CD-335990D1F873}"/>
    <cellStyle name="Note 2 4 7 5 3" xfId="51267" xr:uid="{1636BCDE-98D6-46F1-AB51-6B40148AD091}"/>
    <cellStyle name="Note 2 4 7 6" xfId="45718" xr:uid="{E8DA6E7E-B9AC-4770-8D7D-9F16455E9A2E}"/>
    <cellStyle name="Note 2 4 7 6 2" xfId="54197" xr:uid="{F17291B0-499E-4316-81FB-1C0D0A5D39AB}"/>
    <cellStyle name="Note 2 4 7 7" xfId="52758" xr:uid="{B969C0A8-94F2-4051-8000-2F2C7D4594BB}"/>
    <cellStyle name="Note 2 4 8" xfId="2706" xr:uid="{B23EE65A-D4D3-4C62-AB5D-BBE29D21AF3C}"/>
    <cellStyle name="Note 2 4 8 2" xfId="6896" xr:uid="{3B3BF327-E49A-4841-A658-ECB948D5F361}"/>
    <cellStyle name="Note 2 4 8 2 2" xfId="12037" xr:uid="{F0519BA8-0D82-4F00-8530-78CC226B3A45}"/>
    <cellStyle name="Note 2 4 8 2 2 2" xfId="21026" xr:uid="{9EAC6BB7-4627-40FF-B673-E7A84390ABBD}"/>
    <cellStyle name="Note 2 4 8 2 2 2 2" xfId="30775" xr:uid="{D7B7D6E3-EB47-4925-8FD0-B787F95C628F}"/>
    <cellStyle name="Note 2 4 8 2 2 2 3" xfId="56555" xr:uid="{1A79763D-5EA3-40E6-8FAE-2BE1C463CDE0}"/>
    <cellStyle name="Note 2 4 8 2 2 3" xfId="35379" xr:uid="{49849F43-36D5-4161-AE3D-46121C2FD8FD}"/>
    <cellStyle name="Note 2 4 8 2 2 4" xfId="49773" xr:uid="{1A2A54B6-B0D0-4A65-AF46-2A061936C49B}"/>
    <cellStyle name="Note 2 4 8 2 3" xfId="15885" xr:uid="{5F715766-6BC1-4A21-ADF0-E36E055666F4}"/>
    <cellStyle name="Note 2 4 8 2 3 2" xfId="24670" xr:uid="{A5BEC23C-C1F2-4C63-91FC-85E152BD0704}"/>
    <cellStyle name="Note 2 4 8 2 3 2 2" xfId="57980" xr:uid="{2D6B633A-5F01-42FB-8C10-34EB2D53B3AE}"/>
    <cellStyle name="Note 2 4 8 2 3 3" xfId="51198" xr:uid="{D4928281-5755-40A2-A14C-FDDC5D956D08}"/>
    <cellStyle name="Note 2 4 8 2 4" xfId="37742" xr:uid="{0229C5EE-E724-476E-AA37-56D353B684A4}"/>
    <cellStyle name="Note 2 4 8 2 4 2" xfId="54691" xr:uid="{360091AC-3ACE-45C8-BB72-82D54469C8E1}"/>
    <cellStyle name="Note 2 4 8 2 4 3" xfId="47890" xr:uid="{D1AE77F6-5499-4066-B3CF-0349F1F68E3C}"/>
    <cellStyle name="Note 2 4 8 2 5" xfId="53047" xr:uid="{B4B3D310-3F70-40A8-BC9C-1FD6139E562A}"/>
    <cellStyle name="Note 2 4 8 2 6" xfId="46276" xr:uid="{3701C9C2-04D2-46D9-B392-B9352346A30C}"/>
    <cellStyle name="Note 2 4 8 3" xfId="9467" xr:uid="{5BA700F1-7005-4616-96E8-0D11B61BE1CE}"/>
    <cellStyle name="Note 2 4 8 3 2" xfId="18456" xr:uid="{CB88495E-4C4D-41BB-9A57-8857F3847A25}"/>
    <cellStyle name="Note 2 4 8 3 2 2" xfId="41275" xr:uid="{A3368BD5-CEB3-497A-9348-20503053B546}"/>
    <cellStyle name="Note 2 4 8 3 2 2 2" xfId="56954" xr:uid="{3CBD5625-FA32-4068-813D-A69CCDE7823F}"/>
    <cellStyle name="Note 2 4 8 3 2 3" xfId="50172" xr:uid="{7A4F50E9-49F3-447C-A43A-22F4150C35DC}"/>
    <cellStyle name="Note 2 4 8 3 3" xfId="22736" xr:uid="{D998FCE4-DF34-4367-9E49-68710D43CFB0}"/>
    <cellStyle name="Note 2 4 8 3 3 2" xfId="58150" xr:uid="{EB00B748-A71E-4275-A719-082A76C524BA}"/>
    <cellStyle name="Note 2 4 8 3 3 3" xfId="51368" xr:uid="{79A559D7-75D3-4FCF-AC0E-3E30981487EE}"/>
    <cellStyle name="Note 2 4 8 3 4" xfId="48289" xr:uid="{8F0484EC-44B8-42EC-9FF3-5C26C5272FEA}"/>
    <cellStyle name="Note 2 4 8 3 4 2" xfId="55081" xr:uid="{8BDDF6DC-D37A-49E5-A8FA-B2AB797755BA}"/>
    <cellStyle name="Note 2 4 8 3 5" xfId="53381" xr:uid="{67FB0BAB-FF3C-417F-AECC-15EAD18C2B57}"/>
    <cellStyle name="Note 2 4 8 3 6" xfId="46675" xr:uid="{BF451F3E-9F9C-4BD9-95ED-B721D8CE9860}"/>
    <cellStyle name="Note 2 4 8 4" xfId="37094" xr:uid="{F7D254E3-F203-4AD4-8912-44B438FB771D}"/>
    <cellStyle name="Note 2 4 8 4 2" xfId="56083" xr:uid="{25112F3B-3E18-40DA-93B7-72326F9A50D1}"/>
    <cellStyle name="Note 2 4 8 4 3" xfId="49301" xr:uid="{17D41CD5-7D78-4C27-82C8-5198770F60AC}"/>
    <cellStyle name="Note 2 4 8 5" xfId="44410" xr:uid="{E4042346-16A7-4EB5-850D-79BB18F9F194}"/>
    <cellStyle name="Note 2 4 8 5 2" xfId="58009" xr:uid="{A4232F02-925E-44F2-BF76-1CFD7F0B9035}"/>
    <cellStyle name="Note 2 4 8 5 3" xfId="51227" xr:uid="{0545D525-6256-4F25-8AFF-B4DF0CA1C3D4}"/>
    <cellStyle name="Note 2 4 8 6" xfId="45767" xr:uid="{DF4D804E-4A73-4A9D-9A84-BBBCF14054FF}"/>
    <cellStyle name="Note 2 4 8 6 2" xfId="54243" xr:uid="{BD3E0042-865F-4F81-90C2-B5E01C39C142}"/>
    <cellStyle name="Note 2 4 8 7" xfId="52784" xr:uid="{48707A71-4B41-4382-9142-5874CABE2B59}"/>
    <cellStyle name="Note 2 4 9" xfId="4652" xr:uid="{6249DCAE-E861-43FD-9F2D-76CB58FDA14D}"/>
    <cellStyle name="Note 2 4 9 2" xfId="7238" xr:uid="{DDDF9250-CF81-4FDA-A164-2902A3072BC2}"/>
    <cellStyle name="Note 2 4 9 2 2" xfId="12242" xr:uid="{9088B44E-5CA7-4AF9-B72B-D3075E1E45C9}"/>
    <cellStyle name="Note 2 4 9 2 2 2" xfId="21231" xr:uid="{2908C23F-1B58-4E8B-8911-8AC7E1686950}"/>
    <cellStyle name="Note 2 4 9 2 2 2 2" xfId="24742" xr:uid="{2871AACD-F1EB-4F73-8A64-8338019544DF}"/>
    <cellStyle name="Note 2 4 9 2 2 2 3" xfId="56595" xr:uid="{B2810B0A-1CD8-4C9F-9CCC-A7A745F28335}"/>
    <cellStyle name="Note 2 4 9 2 2 3" xfId="31053" xr:uid="{E3B5BA56-2DD1-4B8B-AC41-5B6BB2E0190C}"/>
    <cellStyle name="Note 2 4 9 2 2 4" xfId="49813" xr:uid="{539AB656-8734-45D3-8AFC-ABC323FFE410}"/>
    <cellStyle name="Note 2 4 9 2 3" xfId="16227" xr:uid="{0305E1D3-E221-40EB-B4C4-76BC0E096C2A}"/>
    <cellStyle name="Note 2 4 9 2 3 2" xfId="38881" xr:uid="{3941E36A-EF25-4856-AFEE-37A03ABD94B8}"/>
    <cellStyle name="Note 2 4 9 2 3 2 2" xfId="58949" xr:uid="{27F535B6-5018-4F12-AF2B-DCBD6F5DB698}"/>
    <cellStyle name="Note 2 4 9 2 3 3" xfId="52168" xr:uid="{974ED8EF-A844-49EA-813F-C5409A243491}"/>
    <cellStyle name="Note 2 4 9 2 4" xfId="22735" xr:uid="{5D6590BB-D382-489E-BD28-0E9A2171BFB4}"/>
    <cellStyle name="Note 2 4 9 2 4 2" xfId="54728" xr:uid="{E0281C25-36EB-4825-92E7-1EEB4FD91BA7}"/>
    <cellStyle name="Note 2 4 9 2 4 3" xfId="47930" xr:uid="{B95EA869-1AC6-4E4C-BCF9-6B058FE7DA35}"/>
    <cellStyle name="Note 2 4 9 2 5" xfId="53068" xr:uid="{AAF681D7-923D-4F85-9589-F1D8BC1F7C20}"/>
    <cellStyle name="Note 2 4 9 2 6" xfId="46316" xr:uid="{B630172E-53B7-4700-BB1E-3585E6F0C53B}"/>
    <cellStyle name="Note 2 4 9 3" xfId="9875" xr:uid="{E95A5373-32D9-4C38-8BE2-9E0DA8FE29A3}"/>
    <cellStyle name="Note 2 4 9 3 2" xfId="18864" xr:uid="{E7DF7FFE-9AD3-4B72-8CA4-F861C6F5EEB9}"/>
    <cellStyle name="Note 2 4 9 3 2 2" xfId="38328" xr:uid="{ED38FCB2-4D0F-4B33-BBF3-A4195824B93B}"/>
    <cellStyle name="Note 2 4 9 3 2 2 2" xfId="56991" xr:uid="{0C0C073E-0235-419F-899E-8768202BDFFD}"/>
    <cellStyle name="Note 2 4 9 3 2 3" xfId="50209" xr:uid="{D7DBB23A-4272-4A48-BD45-4A8A02153D5B}"/>
    <cellStyle name="Note 2 4 9 3 3" xfId="43890" xr:uid="{FDD4299D-D0B2-45B7-A8DD-FD080E9E8F85}"/>
    <cellStyle name="Note 2 4 9 3 3 2" xfId="58606" xr:uid="{43F9E9A9-2EAE-475B-8B3C-A6929A109186}"/>
    <cellStyle name="Note 2 4 9 3 3 3" xfId="51825" xr:uid="{596DB4A3-C01D-450D-8F45-B5984F8B88BA}"/>
    <cellStyle name="Note 2 4 9 3 4" xfId="48326" xr:uid="{C7B4C5AD-F019-4D9B-9236-37FFBADCCD8B}"/>
    <cellStyle name="Note 2 4 9 3 4 2" xfId="55118" xr:uid="{B697B5E4-5134-4755-A72B-51BD2509267F}"/>
    <cellStyle name="Note 2 4 9 3 5" xfId="53418" xr:uid="{D4158353-9D0D-49F1-B031-EDAA5EAAB584}"/>
    <cellStyle name="Note 2 4 9 3 6" xfId="46712" xr:uid="{9B5703C5-8908-4B4A-8B27-372A1F543454}"/>
    <cellStyle name="Note 2 4 9 4" xfId="13641" xr:uid="{45F63717-7294-4C2D-8434-FDF1BB3165E4}"/>
    <cellStyle name="Note 2 4 9 4 2" xfId="22764" xr:uid="{C85E4320-FBEB-4CB7-90D5-23EF0FD9E9A9}"/>
    <cellStyle name="Note 2 4 9 4 2 2" xfId="56123" xr:uid="{6A09D856-3E11-4721-92A5-DAEEE31CA5D3}"/>
    <cellStyle name="Note 2 4 9 4 3" xfId="49341" xr:uid="{186C418E-0232-43A3-BB3C-DB8FF6B8F3FF}"/>
    <cellStyle name="Note 2 4 9 5" xfId="23545" xr:uid="{96B4F405-15A8-45A4-9576-77A99FE0D361}"/>
    <cellStyle name="Note 2 4 9 5 2" xfId="58008" xr:uid="{D807D423-A5C7-4C94-9503-E4D6FD61FBFF}"/>
    <cellStyle name="Note 2 4 9 5 3" xfId="51226" xr:uid="{2DE89446-01D6-4A91-B853-F75EA0F1C676}"/>
    <cellStyle name="Note 2 4 9 6" xfId="44508" xr:uid="{592BC662-7469-47CA-91AA-A07D0CE4B24F}"/>
    <cellStyle name="Note 2 4 9 6 2" xfId="54280" xr:uid="{EAE00E5C-0E37-4006-A15A-1A2D287ABEAD}"/>
    <cellStyle name="Note 2 4 9 6 3" xfId="47467" xr:uid="{FF82CD98-18EA-46B6-B804-516BEAEE5A4B}"/>
    <cellStyle name="Note 2 4 9 7" xfId="45807" xr:uid="{D9B61378-ED39-4E54-98C1-215AB5D0A2D2}"/>
    <cellStyle name="Note 2 5" xfId="225" xr:uid="{DF110D81-C59E-42F1-B638-0EBD7F274999}"/>
    <cellStyle name="Note 2 5 10" xfId="9109" xr:uid="{34AA8BAD-2538-4361-A3E6-33CE579E278E}"/>
    <cellStyle name="Note 2 5 10 2" xfId="18098" xr:uid="{8C9ADE22-4A51-46D9-878C-D4D4968B09E0}"/>
    <cellStyle name="Note 2 5 10 2 2" xfId="24648" xr:uid="{8C7918FE-F043-487D-9976-5748A0DA1697}"/>
    <cellStyle name="Note 2 5 10 3" xfId="35613" xr:uid="{B9F4E0D3-2467-4ACD-9669-168A7C00E874}"/>
    <cellStyle name="Note 2 5 11" xfId="9859" xr:uid="{1B53F592-E824-460F-BA57-E0DCFD9CC8D9}"/>
    <cellStyle name="Note 2 5 11 2" xfId="18848" xr:uid="{EB51C7EF-0FD7-4DC0-A7DF-C73A30878982}"/>
    <cellStyle name="Note 2 5 11 2 2" xfId="43152" xr:uid="{06FDD6E2-6DD9-4B1A-A115-D63F0BCACE4C}"/>
    <cellStyle name="Note 2 5 11 3" xfId="39932" xr:uid="{16603CEE-751E-4A99-944F-D005DB96AC0F}"/>
    <cellStyle name="Note 2 5 12" xfId="2231" xr:uid="{FA6AC70B-725F-499E-AE93-95A4FF3B0736}"/>
    <cellStyle name="Note 2 5 12 2" xfId="42780" xr:uid="{A45C9DE1-1A5F-45D5-8763-8CDE7B53B397}"/>
    <cellStyle name="Note 2 5 13" xfId="13140" xr:uid="{DF6AA429-6E1A-427B-B729-C9FEA2BFBDC4}"/>
    <cellStyle name="Note 2 5 13 2" xfId="23309" xr:uid="{5ABC3FD8-3D88-4DAA-AA63-07CD70CB4607}"/>
    <cellStyle name="Note 2 5 14" xfId="29506" xr:uid="{9C30E426-EF6F-4122-A76D-0781A4858DC5}"/>
    <cellStyle name="Note 2 5 15" xfId="44288" xr:uid="{A8770388-F58B-47CC-8313-4F38B7857A9A}"/>
    <cellStyle name="Note 2 5 16" xfId="45533" xr:uid="{4FBEDB83-349E-4FDE-A490-D621DBF282E5}"/>
    <cellStyle name="Note 2 5 2" xfId="574" xr:uid="{4CF5A88B-5F2A-4485-A627-B81F8770DE61}"/>
    <cellStyle name="Note 2 5 2 2" xfId="4963" xr:uid="{EED27402-833B-4228-8E17-70D7758FADC3}"/>
    <cellStyle name="Note 2 5 2 2 2" xfId="7549" xr:uid="{A5E932CF-FA73-4C79-9CE3-EC95550913B8}"/>
    <cellStyle name="Note 2 5 2 2 2 2" xfId="12338" xr:uid="{EEB97B06-310A-4C26-B61D-8ECDD9041AA5}"/>
    <cellStyle name="Note 2 5 2 2 2 2 2" xfId="21327" xr:uid="{67723DF4-F914-46F9-83EC-CD7AA2EF26AD}"/>
    <cellStyle name="Note 2 5 2 2 2 2 2 2" xfId="29554" xr:uid="{2D8870D5-5258-489E-947D-7734BB74EA4A}"/>
    <cellStyle name="Note 2 5 2 2 2 2 3" xfId="38204" xr:uid="{22988953-881C-4E90-91FB-6F833F24531F}"/>
    <cellStyle name="Note 2 5 2 2 2 3" xfId="16538" xr:uid="{F792F5E1-5FFC-4672-98E9-9474B469DAD8}"/>
    <cellStyle name="Note 2 5 2 2 2 3 2" xfId="36929" xr:uid="{EA44CF71-6892-4CAB-9BD3-D3AA5A6A3573}"/>
    <cellStyle name="Note 2 5 2 2 2 4" xfId="23515" xr:uid="{7085D37A-BF79-4225-AA8B-8AA7B73751AB}"/>
    <cellStyle name="Note 2 5 2 2 2 5" xfId="56321" xr:uid="{39B0F944-E3C9-483B-BE45-791080AA7614}"/>
    <cellStyle name="Note 2 5 2 2 3" xfId="10186" xr:uid="{FE1194AF-3BD1-4A71-8A8C-C6BFEFAFE797}"/>
    <cellStyle name="Note 2 5 2 2 3 2" xfId="19175" xr:uid="{0342153D-B392-4E50-A39D-460EDF9DBA70}"/>
    <cellStyle name="Note 2 5 2 2 3 2 2" xfId="33982" xr:uid="{BCDD08D2-0EE1-4FD1-8C14-00EB58580FDA}"/>
    <cellStyle name="Note 2 5 2 2 3 3" xfId="43961" xr:uid="{4A5478C5-E3DF-42D9-AE1E-060B6F650AAC}"/>
    <cellStyle name="Note 2 5 2 2 4" xfId="13952" xr:uid="{A5B2BBB2-F7A2-4E1B-B298-4FC81152D35A}"/>
    <cellStyle name="Note 2 5 2 2 4 2" xfId="30251" xr:uid="{EA78C71B-4EAB-4B32-B773-00284BD6BBA1}"/>
    <cellStyle name="Note 2 5 2 2 5" xfId="42399" xr:uid="{2710FA8C-A5E2-4096-A473-47DF219AD153}"/>
    <cellStyle name="Note 2 5 2 2 6" xfId="49539" xr:uid="{CABE0139-1332-46B3-8A4C-59233FD640F7}"/>
    <cellStyle name="Note 2 5 2 3" xfId="3011" xr:uid="{D25DB5EA-C705-4A31-AE03-0B2275A9946B}"/>
    <cellStyle name="Note 2 5 2 3 2" xfId="31863" xr:uid="{737DC49B-3BF2-42C9-887D-8DAC1EE32593}"/>
    <cellStyle name="Note 2 5 2 3 2 2" xfId="57646" xr:uid="{F28BB6C8-23B1-4A9E-A9A5-88B3A9518A06}"/>
    <cellStyle name="Note 2 5 2 3 3" xfId="50864" xr:uid="{5F8B6B66-9953-4224-B47D-C90EB066DD8D}"/>
    <cellStyle name="Note 2 5 2 4" xfId="28918" xr:uid="{ABE8BE91-3063-429F-8D17-E65D272D1DC9}"/>
    <cellStyle name="Note 2 5 2 4 2" xfId="54466" xr:uid="{1B922F93-FBF9-4B6C-9BE6-F129A7AF5C29}"/>
    <cellStyle name="Note 2 5 2 4 3" xfId="47656" xr:uid="{7F509B2E-ABB5-43AE-BFC4-CF0DDB7B836B}"/>
    <cellStyle name="Note 2 5 2 5" xfId="52916" xr:uid="{BF9433A6-64C9-4580-A64F-3AE9179CB7CE}"/>
    <cellStyle name="Note 2 5 2 6" xfId="46048" xr:uid="{C020FEA1-CC94-4615-A54D-CE2E760D192E}"/>
    <cellStyle name="Note 2 5 3" xfId="919" xr:uid="{0C7F4C0E-5708-4DC7-A776-7116947F2A39}"/>
    <cellStyle name="Note 2 5 3 2" xfId="5284" xr:uid="{E4BB5585-2508-414E-B048-435E744D269C}"/>
    <cellStyle name="Note 2 5 3 2 2" xfId="7870" xr:uid="{645E7AA1-D6D9-4F24-AD56-5414955A305E}"/>
    <cellStyle name="Note 2 5 3 2 2 2" xfId="12438" xr:uid="{09215855-AB0B-4D47-B0E5-94EA60CD52CA}"/>
    <cellStyle name="Note 2 5 3 2 2 2 2" xfId="21427" xr:uid="{7839247E-8A3D-44A3-96D6-89C1FBB8EB8E}"/>
    <cellStyle name="Note 2 5 3 2 2 2 2 2" xfId="31869" xr:uid="{7A1CDF0D-FC95-42E5-ACF2-9886FDFD1592}"/>
    <cellStyle name="Note 2 5 3 2 2 2 3" xfId="42904" xr:uid="{67421B38-ACFA-40ED-B23C-3C5EE32B31EA}"/>
    <cellStyle name="Note 2 5 3 2 2 3" xfId="16859" xr:uid="{342089EF-3A75-482B-A3C5-6946DBD2B94A}"/>
    <cellStyle name="Note 2 5 3 2 2 3 2" xfId="42247" xr:uid="{1288AD42-B09C-4A3E-B044-D831DD0C580D}"/>
    <cellStyle name="Note 2 5 3 2 2 4" xfId="41025" xr:uid="{1CB5BA03-DDEA-49F2-8749-54B4FD740378}"/>
    <cellStyle name="Note 2 5 3 2 2 5" xfId="56729" xr:uid="{0647B8AB-8F71-49A9-BC6A-FAC3078E6243}"/>
    <cellStyle name="Note 2 5 3 2 3" xfId="10507" xr:uid="{D96D96B9-3302-4F09-8EEF-A21C49CD32CD}"/>
    <cellStyle name="Note 2 5 3 2 3 2" xfId="19496" xr:uid="{4FF4B7C1-CFB4-4778-9A45-D2A071CC09DD}"/>
    <cellStyle name="Note 2 5 3 2 3 2 2" xfId="23975" xr:uid="{F5E14267-8D08-44B2-8691-A88AD03293F4}"/>
    <cellStyle name="Note 2 5 3 2 3 3" xfId="40059" xr:uid="{3BD47821-83F6-4828-9A35-883AD7133A2E}"/>
    <cellStyle name="Note 2 5 3 2 4" xfId="14273" xr:uid="{ED4C2C28-B689-4D77-85B8-B44E7CB95AF6}"/>
    <cellStyle name="Note 2 5 3 2 4 2" xfId="22566" xr:uid="{655A2DC9-DC01-4A50-88B8-8285444ADD42}"/>
    <cellStyle name="Note 2 5 3 2 5" xfId="43503" xr:uid="{9E0F7043-B12A-455A-9EF1-CDF376730022}"/>
    <cellStyle name="Note 2 5 3 2 6" xfId="49947" xr:uid="{29C3B57C-2CB9-4908-B80E-DB3B749B89B4}"/>
    <cellStyle name="Note 2 5 3 3" xfId="3356" xr:uid="{1D54BA22-511F-4E6C-9EB1-E2350A5D364E}"/>
    <cellStyle name="Note 2 5 3 3 2" xfId="23229" xr:uid="{06D0D751-88EE-4B3C-87D1-8D6DEAB7A5E0}"/>
    <cellStyle name="Note 2 5 3 3 2 2" xfId="58574" xr:uid="{BBDF41AD-EBA2-4041-BFA3-F0813969AB88}"/>
    <cellStyle name="Note 2 5 3 3 3" xfId="51793" xr:uid="{F53AC731-FD08-475D-82D8-CACA527BDB6C}"/>
    <cellStyle name="Note 2 5 3 4" xfId="35392" xr:uid="{C71A0D5F-7E49-4FF0-989E-8E96AFEEF4B2}"/>
    <cellStyle name="Note 2 5 3 4 2" xfId="54856" xr:uid="{5DD338C9-2E9B-42C3-A7CC-C40DEA722C62}"/>
    <cellStyle name="Note 2 5 3 4 3" xfId="48064" xr:uid="{EDEFCA3C-3338-4C1D-8C3D-CBAD87D37653}"/>
    <cellStyle name="Note 2 5 3 5" xfId="53156" xr:uid="{B4114554-859B-47F4-BE31-7DC224DDAE8B}"/>
    <cellStyle name="Note 2 5 3 6" xfId="46450" xr:uid="{F229543D-23A4-45AC-A47D-05B32703A523}"/>
    <cellStyle name="Note 2 5 4" xfId="1263" xr:uid="{E73233F5-BEE6-468B-9D6E-94C59CD1C140}"/>
    <cellStyle name="Note 2 5 4 2" xfId="5608" xr:uid="{E6C0ECE8-52E0-46ED-92ED-D221A93231C9}"/>
    <cellStyle name="Note 2 5 4 2 2" xfId="8194" xr:uid="{630EA6CC-80FA-4101-B40B-FBF44D2AC32F}"/>
    <cellStyle name="Note 2 5 4 2 2 2" xfId="12536" xr:uid="{EE94B6CF-2154-4998-A9F1-478C7723059E}"/>
    <cellStyle name="Note 2 5 4 2 2 2 2" xfId="21525" xr:uid="{3399C72F-8AF0-44CE-AAFD-450CCB895FC6}"/>
    <cellStyle name="Note 2 5 4 2 2 2 2 2" xfId="29219" xr:uid="{B9195D96-1B97-4954-B83D-8E03EF9BBD00}"/>
    <cellStyle name="Note 2 5 4 2 2 2 3" xfId="29391" xr:uid="{7CEDAA15-133C-4920-AF94-3CA9A82DF8C9}"/>
    <cellStyle name="Note 2 5 4 2 2 3" xfId="17183" xr:uid="{88CA5C4D-BFF9-4EEA-AEAA-14B84A27BD92}"/>
    <cellStyle name="Note 2 5 4 2 2 3 2" xfId="33412" xr:uid="{9FF3730E-38B5-45C5-B724-AE67136D77FA}"/>
    <cellStyle name="Note 2 5 4 2 2 4" xfId="28706" xr:uid="{2ABCC944-2BCB-4CA8-BAAA-5F50A48C5A8A}"/>
    <cellStyle name="Note 2 5 4 2 3" xfId="10831" xr:uid="{8EC4DE81-0DE7-4D03-8BE2-944B0A08D0D0}"/>
    <cellStyle name="Note 2 5 4 2 3 2" xfId="19820" xr:uid="{9C8C40C5-F246-4F51-A83D-3DF248FDCCFC}"/>
    <cellStyle name="Note 2 5 4 2 3 2 2" xfId="38791" xr:uid="{F51004FA-6019-4EAD-8971-AD58991451EA}"/>
    <cellStyle name="Note 2 5 4 2 3 3" xfId="24240" xr:uid="{C964CA60-7B0C-4685-8E9D-6118E4D222C4}"/>
    <cellStyle name="Note 2 5 4 2 4" xfId="14597" xr:uid="{BAD5FF7B-3244-4A2A-B40B-34DE4ECB5BF8}"/>
    <cellStyle name="Note 2 5 4 2 4 2" xfId="37055" xr:uid="{12D3220E-201B-402C-9BA5-BA9FD40DB901}"/>
    <cellStyle name="Note 2 5 4 2 5" xfId="32049" xr:uid="{59CE70A3-822C-4F7D-A681-99DD7010D71A}"/>
    <cellStyle name="Note 2 5 4 2 6" xfId="55849" xr:uid="{D7C3084E-D80C-464B-BAB2-86E6CE462654}"/>
    <cellStyle name="Note 2 5 4 3" xfId="3700" xr:uid="{0E56831B-E83D-418A-A60C-176402572A8B}"/>
    <cellStyle name="Note 2 5 4 3 2" xfId="40743" xr:uid="{173EED1C-EC47-4C18-9983-84C2E4F95C14}"/>
    <cellStyle name="Note 2 5 4 4" xfId="22230" xr:uid="{C4B0246C-9CA5-49C3-8BB1-F20A913690D5}"/>
    <cellStyle name="Note 2 5 4 5" xfId="49067" xr:uid="{FFC7AD7E-1887-486B-A62D-B011A89D7333}"/>
    <cellStyle name="Note 2 5 5" xfId="1703" xr:uid="{9F57AFF9-0C6D-47BE-A46F-4BAB1EE24C66}"/>
    <cellStyle name="Note 2 5 5 2" xfId="6029" xr:uid="{90002914-CB55-4DC3-8947-064AEB7A1C50}"/>
    <cellStyle name="Note 2 5 5 2 2" xfId="8615" xr:uid="{26865AE2-FA57-4C40-B3A9-EF51B791A372}"/>
    <cellStyle name="Note 2 5 5 2 2 2" xfId="12664" xr:uid="{7D42FB68-FE23-4B85-B232-5543A74E36AB}"/>
    <cellStyle name="Note 2 5 5 2 2 2 2" xfId="21653" xr:uid="{AF67425E-F808-4C56-B6ED-4295956BEBEF}"/>
    <cellStyle name="Note 2 5 5 2 2 2 2 2" xfId="23590" xr:uid="{0166DC33-4347-4C4A-A7F0-0F8201B1646A}"/>
    <cellStyle name="Note 2 5 5 2 2 2 3" xfId="42216" xr:uid="{4BA7DDF6-B899-4DA9-991E-5C75176B0D14}"/>
    <cellStyle name="Note 2 5 5 2 2 3" xfId="17604" xr:uid="{863B716A-EDF3-491B-B6B0-38FB588EC9A4}"/>
    <cellStyle name="Note 2 5 5 2 2 3 2" xfId="29279" xr:uid="{2912CD2B-6837-477E-94B5-7E8A204AE8C9}"/>
    <cellStyle name="Note 2 5 5 2 2 4" xfId="37180" xr:uid="{C57E0552-D21F-44E3-BE9C-17EAD24B3934}"/>
    <cellStyle name="Note 2 5 5 2 3" xfId="11252" xr:uid="{33AE1040-B5D9-4814-856C-4AD862756637}"/>
    <cellStyle name="Note 2 5 5 2 3 2" xfId="20241" xr:uid="{399952DE-1F3B-42A8-BB92-0593A10651C2}"/>
    <cellStyle name="Note 2 5 5 2 3 2 2" xfId="34190" xr:uid="{99210FEC-2DCB-435D-97D3-B8EB4FA9363E}"/>
    <cellStyle name="Note 2 5 5 2 3 3" xfId="32260" xr:uid="{B65EE511-5374-4486-AA6A-E8071A11707B}"/>
    <cellStyle name="Note 2 5 5 2 4" xfId="15018" xr:uid="{0EDB7798-8798-47A4-89D5-221E2252F180}"/>
    <cellStyle name="Note 2 5 5 2 4 2" xfId="42229" xr:uid="{AB24DDA6-A138-4C24-820B-F06FFAC91B85}"/>
    <cellStyle name="Note 2 5 5 2 5" xfId="33139" xr:uid="{D4706C78-E65F-42FB-914C-3889A97B0750}"/>
    <cellStyle name="Note 2 5 5 2 6" xfId="58173" xr:uid="{4B84E32C-F111-4DCE-816E-B189E47535DF}"/>
    <cellStyle name="Note 2 5 5 3" xfId="4140" xr:uid="{30D78B16-721D-469E-9834-E2A218BE4955}"/>
    <cellStyle name="Note 2 5 5 3 2" xfId="28508" xr:uid="{CE5217F5-452C-4822-889E-4B922318F01A}"/>
    <cellStyle name="Note 2 5 5 4" xfId="34167" xr:uid="{8DBA5CE3-07A1-4873-AB09-AD1D85A0C366}"/>
    <cellStyle name="Note 2 5 5 5" xfId="51391" xr:uid="{6AFD4E7A-B7C5-4F82-9BBA-5DB3B0FF5712}"/>
    <cellStyle name="Note 2 5 6" xfId="1823" xr:uid="{E6CDB404-339F-452F-ADBE-5934C450E21E}"/>
    <cellStyle name="Note 2 5 6 2" xfId="6140" xr:uid="{7B186284-CD6C-4204-A12F-0CE1D290B963}"/>
    <cellStyle name="Note 2 5 6 2 2" xfId="8726" xr:uid="{DA50C104-5516-4133-9F00-4C1DFAAC1B3B}"/>
    <cellStyle name="Note 2 5 6 2 2 2" xfId="12695" xr:uid="{4D24D062-96AF-4EE9-863D-66163E1921A1}"/>
    <cellStyle name="Note 2 5 6 2 2 2 2" xfId="21684" xr:uid="{2453577E-63D8-4B30-A036-940A53FAA595}"/>
    <cellStyle name="Note 2 5 6 2 2 2 2 2" xfId="41117" xr:uid="{2AFF2A9D-B193-4397-893E-149EF43A042D}"/>
    <cellStyle name="Note 2 5 6 2 2 2 3" xfId="27675" xr:uid="{67945A6C-3C18-41E2-83FB-486151B60BE9}"/>
    <cellStyle name="Note 2 5 6 2 2 3" xfId="17715" xr:uid="{5D4479E6-56AD-45EE-8924-2C4BE0C52F2F}"/>
    <cellStyle name="Note 2 5 6 2 2 3 2" xfId="37031" xr:uid="{DBA910B6-BA75-4EB9-A46D-450B3D2A06A4}"/>
    <cellStyle name="Note 2 5 6 2 2 4" xfId="24663" xr:uid="{BCE943BC-272C-4B45-AFD8-F3DD765B5097}"/>
    <cellStyle name="Note 2 5 6 2 3" xfId="11363" xr:uid="{AB5DAA97-329F-4438-AD8E-25F2236F49DE}"/>
    <cellStyle name="Note 2 5 6 2 3 2" xfId="20352" xr:uid="{58249929-D6A3-40E7-BE1E-4F07E12602D6}"/>
    <cellStyle name="Note 2 5 6 2 3 2 2" xfId="33884" xr:uid="{1AF443CE-FEA1-40AB-B550-532753989D01}"/>
    <cellStyle name="Note 2 5 6 2 3 3" xfId="37581" xr:uid="{8AEAB0E9-17D8-480F-A598-BC097BB5DA9E}"/>
    <cellStyle name="Note 2 5 6 2 4" xfId="15129" xr:uid="{63B0171B-C17C-4B0B-B954-38F124AB4C64}"/>
    <cellStyle name="Note 2 5 6 2 4 2" xfId="39243" xr:uid="{118E2736-484E-4036-8D27-887183B1DFAC}"/>
    <cellStyle name="Note 2 5 6 2 5" xfId="26360" xr:uid="{687FAA59-3225-4A83-9085-77C3A09B0346}"/>
    <cellStyle name="Note 2 5 6 2 6" xfId="54018" xr:uid="{CD21E39D-581E-438B-AC5D-C5FDBF207F9D}"/>
    <cellStyle name="Note 2 5 6 3" xfId="4260" xr:uid="{48A780F7-B1C0-448C-B29D-6A0919EC5203}"/>
    <cellStyle name="Note 2 5 6 3 2" xfId="42243" xr:uid="{279CF249-800F-4C11-8B16-8B3E60EA4CEB}"/>
    <cellStyle name="Note 2 5 6 4" xfId="24148" xr:uid="{B5C11875-9349-41CB-AE3E-0C17C9325F7C}"/>
    <cellStyle name="Note 2 5 6 5" xfId="47350" xr:uid="{F8398D8C-4574-4CEF-909C-1651E9EDC3D3}"/>
    <cellStyle name="Note 2 5 7" xfId="2693" xr:uid="{59D73584-5763-4E01-A768-F86D3E2D73A8}"/>
    <cellStyle name="Note 2 5 7 2" xfId="6883" xr:uid="{DC151C42-958D-42EE-BB2B-F6A18D087BBD}"/>
    <cellStyle name="Note 2 5 7 2 2" xfId="12024" xr:uid="{0FC0B115-2430-4606-827F-CA56DAB21BD2}"/>
    <cellStyle name="Note 2 5 7 2 2 2" xfId="21013" xr:uid="{229C9D38-87DE-446F-A169-869E1F82914A}"/>
    <cellStyle name="Note 2 5 7 2 2 2 2" xfId="39776" xr:uid="{08C2C005-E844-4B4F-BF49-D5918F2CFB92}"/>
    <cellStyle name="Note 2 5 7 2 2 3" xfId="44081" xr:uid="{CF58AA93-CC62-4417-87BA-CAB5DFC91F80}"/>
    <cellStyle name="Note 2 5 7 2 3" xfId="15872" xr:uid="{D3CFFA7E-FC29-47CC-BD0C-B629FC4B4F9E}"/>
    <cellStyle name="Note 2 5 7 2 3 2" xfId="33638" xr:uid="{7DD1A9B9-B42E-4F28-BA96-2A734ADE1F30}"/>
    <cellStyle name="Note 2 5 7 2 4" xfId="26369" xr:uid="{71D423BA-1069-4A3E-BC55-A23CA85EACC7}"/>
    <cellStyle name="Note 2 5 7 3" xfId="9454" xr:uid="{1E32BA48-59F7-4220-BF34-976E8DE482AB}"/>
    <cellStyle name="Note 2 5 7 3 2" xfId="18443" xr:uid="{72D5E911-0232-421D-A7C3-47973E85CD67}"/>
    <cellStyle name="Note 2 5 7 3 2 2" xfId="23122" xr:uid="{C854738F-6C01-473E-A0FF-7828C335023A}"/>
    <cellStyle name="Note 2 5 7 3 3" xfId="38085" xr:uid="{38658D7A-38F9-4D24-9EAE-E9BEEB2273C5}"/>
    <cellStyle name="Note 2 5 7 4" xfId="24676" xr:uid="{F5A03EA6-A62B-4217-A673-6C054751A923}"/>
    <cellStyle name="Note 2 5 7 5" xfId="52653" xr:uid="{FF25C739-9BFF-4773-A7EF-AFD9305A11AF}"/>
    <cellStyle name="Note 2 5 8" xfId="4639" xr:uid="{52468914-E797-4178-9E44-42FCC275668A}"/>
    <cellStyle name="Note 2 5 8 2" xfId="7225" xr:uid="{A4AB7FFD-49A8-48DC-8D59-4A0D44E6143C}"/>
    <cellStyle name="Note 2 5 8 2 2" xfId="12238" xr:uid="{0DB5D1DB-17C8-48A1-B3A6-E799CDA30A66}"/>
    <cellStyle name="Note 2 5 8 2 2 2" xfId="21227" xr:uid="{78FB7942-78F5-4363-9E88-B06467E7DDF7}"/>
    <cellStyle name="Note 2 5 8 2 2 2 2" xfId="36217" xr:uid="{1E5920D6-E626-4C06-86B8-B2B2282AF8A5}"/>
    <cellStyle name="Note 2 5 8 2 2 3" xfId="33262" xr:uid="{D8743A9C-B89C-4D72-ACB9-E31B5A29D252}"/>
    <cellStyle name="Note 2 5 8 2 3" xfId="16214" xr:uid="{B59AAD08-DEC7-49DE-A8C5-B868D1DFF06F}"/>
    <cellStyle name="Note 2 5 8 2 3 2" xfId="30930" xr:uid="{DF5E07E3-57F9-4C75-A91B-424BEA57BAFD}"/>
    <cellStyle name="Note 2 5 8 2 4" xfId="38084" xr:uid="{1B39933B-F2A6-4AB5-8346-5D0DFC1B09A8}"/>
    <cellStyle name="Note 2 5 8 3" xfId="9862" xr:uid="{08E7758D-BC8F-4B5C-8D80-2ED6BE43EC60}"/>
    <cellStyle name="Note 2 5 8 3 2" xfId="18851" xr:uid="{0E6DC856-2877-4CC2-85FD-787E17284044}"/>
    <cellStyle name="Note 2 5 8 3 2 2" xfId="31498" xr:uid="{D9F53514-301F-44FB-95F7-6F309E6318D3}"/>
    <cellStyle name="Note 2 5 8 3 3" xfId="30880" xr:uid="{80D67304-2EDA-49E0-8333-A410C184FC62}"/>
    <cellStyle name="Note 2 5 8 4" xfId="13628" xr:uid="{562BB5B8-A2E0-4F1F-ACDF-959AE38559AF}"/>
    <cellStyle name="Note 2 5 8 4 2" xfId="38111" xr:uid="{09DBCA0B-058F-4CB1-AAAC-5C1BE30ACDD0}"/>
    <cellStyle name="Note 2 5 8 5" xfId="25659" xr:uid="{819C8C31-3E49-4B78-88EB-741C3446F78B}"/>
    <cellStyle name="Note 2 5 9" xfId="6527" xr:uid="{2AE16F9D-2C11-41AE-98D7-2F93E88A7207}"/>
    <cellStyle name="Note 2 5 9 2" xfId="11746" xr:uid="{AEA83A2E-1F51-4DD1-B820-CBE2E41880D0}"/>
    <cellStyle name="Note 2 5 9 2 2" xfId="20735" xr:uid="{8DCA707A-39A0-49DB-AD8C-1C393131D2C0}"/>
    <cellStyle name="Note 2 5 9 2 2 2" xfId="41430" xr:uid="{69B4AA1C-5A82-4ED6-8892-1FFD183C8F9F}"/>
    <cellStyle name="Note 2 5 9 2 3" xfId="39940" xr:uid="{E5329746-1E40-4DD8-ABD2-69E3D933F191}"/>
    <cellStyle name="Note 2 5 9 3" xfId="15516" xr:uid="{2950307C-BDFA-4AAA-808D-B003788CB0D9}"/>
    <cellStyle name="Note 2 5 9 3 2" xfId="39848" xr:uid="{8F6419F1-F947-4F5C-B757-7254469CB5BC}"/>
    <cellStyle name="Note 2 5 9 4" xfId="41068" xr:uid="{8E500F0A-C634-432F-BEE7-5A4748B8E8C3}"/>
    <cellStyle name="Note 2 6" xfId="363" xr:uid="{58106C73-7F07-488B-9DCB-18BDBB6D67D1}"/>
    <cellStyle name="Note 2 6 10" xfId="9234" xr:uid="{E9017F2A-6BD2-44C9-81B2-4D5E167C43D3}"/>
    <cellStyle name="Note 2 6 10 2" xfId="18223" xr:uid="{47824873-5F2E-4FDA-AD62-5F55C757D216}"/>
    <cellStyle name="Note 2 6 10 2 2" xfId="41863" xr:uid="{1DDDD714-B524-46A6-A401-EE7DA8C7A60B}"/>
    <cellStyle name="Note 2 6 10 3" xfId="23841" xr:uid="{05C4CE6B-1EAC-4F05-BDAB-385EAEBBDA9C}"/>
    <cellStyle name="Note 2 6 11" xfId="12726" xr:uid="{925DA9C5-43B8-44BC-8555-45EA8DC696DE}"/>
    <cellStyle name="Note 2 6 11 2" xfId="21715" xr:uid="{4D31CCB0-C804-4B1B-9BC5-8502D2253E9E}"/>
    <cellStyle name="Note 2 6 11 2 2" xfId="36153" xr:uid="{CBC7A111-D244-4889-AEE1-F0C86A470864}"/>
    <cellStyle name="Note 2 6 11 3" xfId="25494" xr:uid="{6BC1CA22-4CEB-4543-B2F4-371199D3A98D}"/>
    <cellStyle name="Note 2 6 12" xfId="2369" xr:uid="{6DCE1835-D9EF-4805-9661-F8523BFA51DF}"/>
    <cellStyle name="Note 2 6 12 2" xfId="27803" xr:uid="{AD5EAF19-43BC-4E7A-B69A-67EDB8A03DBD}"/>
    <cellStyle name="Note 2 6 13" xfId="13278" xr:uid="{9EC6A77B-4A5A-42B2-BB85-872CF8CD9299}"/>
    <cellStyle name="Note 2 6 13 2" xfId="31935" xr:uid="{6F0351C6-FD56-48C1-8029-900EF149AF87}"/>
    <cellStyle name="Note 2 6 14" xfId="34090" xr:uid="{F7C61376-D62F-498E-8E18-05D0A7ADC15A}"/>
    <cellStyle name="Note 2 6 15" xfId="44275" xr:uid="{B814CD14-3E52-4CF4-A3FB-0BAA9A486B15}"/>
    <cellStyle name="Note 2 6 16" xfId="45544" xr:uid="{731D90E2-E700-4E64-9A59-342825F2B0A0}"/>
    <cellStyle name="Note 2 6 2" xfId="712" xr:uid="{87D406B5-8952-4AC8-B4E5-E3E127893CF1}"/>
    <cellStyle name="Note 2 6 2 2" xfId="5088" xr:uid="{4A47F022-1A91-40AC-83CD-EDD277EC80D5}"/>
    <cellStyle name="Note 2 6 2 2 2" xfId="7674" xr:uid="{B2179112-D5C7-44FA-B04B-C030883AEAFC}"/>
    <cellStyle name="Note 2 6 2 2 2 2" xfId="12373" xr:uid="{FAA91086-1563-47BA-8C78-3146C954B150}"/>
    <cellStyle name="Note 2 6 2 2 2 2 2" xfId="21362" xr:uid="{DE65B031-A32B-479A-AD71-9A32795DC23B}"/>
    <cellStyle name="Note 2 6 2 2 2 2 2 2" xfId="42031" xr:uid="{6A0646BE-A254-4B21-8401-A99E8C12A036}"/>
    <cellStyle name="Note 2 6 2 2 2 2 3" xfId="32933" xr:uid="{C408941B-E0F5-42CD-BAAF-1A56D138F6D4}"/>
    <cellStyle name="Note 2 6 2 2 2 3" xfId="16663" xr:uid="{01DF1F01-473C-4686-B196-3249EF07B44D}"/>
    <cellStyle name="Note 2 6 2 2 2 3 2" xfId="28563" xr:uid="{52E413FF-35D6-4B90-B501-8A4CF52CFAC4}"/>
    <cellStyle name="Note 2 6 2 2 2 4" xfId="32453" xr:uid="{52976A63-1262-4031-AE53-B892A8F75AD9}"/>
    <cellStyle name="Note 2 6 2 2 2 5" xfId="56332" xr:uid="{F5CCBF1C-92F3-4F5B-969F-821CD58416B9}"/>
    <cellStyle name="Note 2 6 2 2 3" xfId="10311" xr:uid="{84B9FED1-0E12-4C0E-930A-1B6CF5EA06BC}"/>
    <cellStyle name="Note 2 6 2 2 3 2" xfId="19300" xr:uid="{13BF0051-3636-47D2-853A-304F324B9488}"/>
    <cellStyle name="Note 2 6 2 2 3 2 2" xfId="43314" xr:uid="{1A13472A-7B6F-418F-9D20-6DD1BBF93E40}"/>
    <cellStyle name="Note 2 6 2 2 3 3" xfId="34627" xr:uid="{A022FDB7-50C1-40E4-9A6C-0E5553E4C166}"/>
    <cellStyle name="Note 2 6 2 2 4" xfId="14077" xr:uid="{87CE34D7-FC9E-4439-8D1D-6A3353766DE8}"/>
    <cellStyle name="Note 2 6 2 2 4 2" xfId="24681" xr:uid="{8FEC9C2B-0E49-4C55-920D-1AACDC09DAA5}"/>
    <cellStyle name="Note 2 6 2 2 5" xfId="38376" xr:uid="{99E1F854-43FB-4A55-9493-894A3C2247BB}"/>
    <cellStyle name="Note 2 6 2 2 6" xfId="49550" xr:uid="{B4D31E8E-E364-469A-B08B-2A91ED31C318}"/>
    <cellStyle name="Note 2 6 2 3" xfId="3149" xr:uid="{024C5102-83B0-4266-A84D-DC12645B42F5}"/>
    <cellStyle name="Note 2 6 2 3 2" xfId="33975" xr:uid="{9436E056-4882-4084-BA4F-148E34C2507F}"/>
    <cellStyle name="Note 2 6 2 3 2 2" xfId="58377" xr:uid="{8AD5BAD4-51C7-4C30-ADBC-C6CAA307B9DE}"/>
    <cellStyle name="Note 2 6 2 3 3" xfId="51595" xr:uid="{32157BF1-15E0-4B66-A3D8-A777E0055399}"/>
    <cellStyle name="Note 2 6 2 4" xfId="22594" xr:uid="{72E0C5EA-BF1B-4C7C-9AFD-EF12B889FA35}"/>
    <cellStyle name="Note 2 6 2 4 2" xfId="54477" xr:uid="{11692072-AC50-44D6-B3F5-91A8069A8356}"/>
    <cellStyle name="Note 2 6 2 4 3" xfId="47667" xr:uid="{66D950EC-8492-47E4-AD22-523B8BB88CA4}"/>
    <cellStyle name="Note 2 6 2 5" xfId="52923" xr:uid="{4D4F98B4-4C6D-44EB-8C90-1212DE9AAFFA}"/>
    <cellStyle name="Note 2 6 2 6" xfId="46059" xr:uid="{38312157-5730-44D8-82BF-2F23F0003D71}"/>
    <cellStyle name="Note 2 6 3" xfId="1057" xr:uid="{2A7ACF28-FB88-4AF1-BC15-E0E455D25306}"/>
    <cellStyle name="Note 2 6 3 2" xfId="5409" xr:uid="{E6B6ADFF-2DBA-4586-955C-AF07C17BA7E2}"/>
    <cellStyle name="Note 2 6 3 2 2" xfId="7995" xr:uid="{B99B6B4F-F56D-47C5-8E5E-CE9A59CAF7B8}"/>
    <cellStyle name="Note 2 6 3 2 2 2" xfId="12477" xr:uid="{5441113A-8675-4210-8611-90BEFAAFFB56}"/>
    <cellStyle name="Note 2 6 3 2 2 2 2" xfId="21466" xr:uid="{2D37FFF8-05AC-4B4C-AD72-D039F3D69A2F}"/>
    <cellStyle name="Note 2 6 3 2 2 2 2 2" xfId="39038" xr:uid="{B7E9022C-423B-48CC-A1C3-D145C8E5F8E7}"/>
    <cellStyle name="Note 2 6 3 2 2 2 3" xfId="32591" xr:uid="{1C421745-0899-458B-8163-A9C4391102FA}"/>
    <cellStyle name="Note 2 6 3 2 2 3" xfId="16984" xr:uid="{66BDE6F1-CE0E-4C78-808C-688AA2F4D98A}"/>
    <cellStyle name="Note 2 6 3 2 2 3 2" xfId="30288" xr:uid="{CEAFB16F-2162-4D4A-9423-BC3C74437EAB}"/>
    <cellStyle name="Note 2 6 3 2 2 4" xfId="28073" xr:uid="{DE91AD67-B4AD-4435-B2BE-B1DD39F31659}"/>
    <cellStyle name="Note 2 6 3 2 2 5" xfId="56740" xr:uid="{11390ACE-75C6-4ACA-869D-33BA430A296E}"/>
    <cellStyle name="Note 2 6 3 2 3" xfId="10632" xr:uid="{9CCA9214-D3A6-4E8A-8592-DC31337316F9}"/>
    <cellStyle name="Note 2 6 3 2 3 2" xfId="19621" xr:uid="{C3AB7AA0-F590-44B7-9F6A-CDB5BC512DD8}"/>
    <cellStyle name="Note 2 6 3 2 3 2 2" xfId="23815" xr:uid="{994F1DEC-88AB-4FE0-BC78-B33193AAA907}"/>
    <cellStyle name="Note 2 6 3 2 3 3" xfId="40459" xr:uid="{00526D38-202A-4DB0-9F77-647BCA1662B6}"/>
    <cellStyle name="Note 2 6 3 2 4" xfId="14398" xr:uid="{F182D12A-A4A5-4D9F-8C99-0EE89EA78035}"/>
    <cellStyle name="Note 2 6 3 2 4 2" xfId="42899" xr:uid="{B8AD7756-B4F8-4EF3-A24D-58E7C233E13F}"/>
    <cellStyle name="Note 2 6 3 2 5" xfId="39522" xr:uid="{37B37AA1-6F26-46AF-89F1-CA2CB1F8042C}"/>
    <cellStyle name="Note 2 6 3 2 6" xfId="49958" xr:uid="{8FF9AFBB-9270-4D85-9F51-F4A0809815E6}"/>
    <cellStyle name="Note 2 6 3 3" xfId="3494" xr:uid="{1FF6B7DC-AFC5-4A8A-A8A1-53E8B46030D1}"/>
    <cellStyle name="Note 2 6 3 3 2" xfId="42617" xr:uid="{D656A5CB-4C11-4D7D-8C57-8C699292D99B}"/>
    <cellStyle name="Note 2 6 3 3 2 2" xfId="57693" xr:uid="{CCB7F164-4DAE-44E5-AB8F-AADDDABE617C}"/>
    <cellStyle name="Note 2 6 3 3 3" xfId="50911" xr:uid="{494B4912-1C95-4849-992D-5716D4703402}"/>
    <cellStyle name="Note 2 6 3 4" xfId="35584" xr:uid="{4514E21F-0EE3-4729-A2AD-CDC0263C1F5E}"/>
    <cellStyle name="Note 2 6 3 4 2" xfId="54867" xr:uid="{F78A0351-C5A2-4BBC-9322-7B49AA1BF527}"/>
    <cellStyle name="Note 2 6 3 4 3" xfId="48075" xr:uid="{136DA3BD-F284-4D17-953E-9FEB18929458}"/>
    <cellStyle name="Note 2 6 3 5" xfId="53167" xr:uid="{6059474E-656A-4C3E-A5B7-85A69C484F0E}"/>
    <cellStyle name="Note 2 6 3 6" xfId="46461" xr:uid="{AEBEA9B6-049E-42EF-81FD-3DD2A3E48348}"/>
    <cellStyle name="Note 2 6 4" xfId="1401" xr:uid="{1010D9D5-0633-4BBF-B40C-BAEBD0421940}"/>
    <cellStyle name="Note 2 6 4 2" xfId="5746" xr:uid="{A380F2AC-35AF-4D0C-A32B-B0DBE0407803}"/>
    <cellStyle name="Note 2 6 4 2 2" xfId="8332" xr:uid="{62751AEF-4C74-4EE8-AB79-F52598B6D64F}"/>
    <cellStyle name="Note 2 6 4 2 2 2" xfId="12578" xr:uid="{3DBCD665-A2BF-425A-B913-09EDF0778D58}"/>
    <cellStyle name="Note 2 6 4 2 2 2 2" xfId="21567" xr:uid="{82E10109-286E-41D8-82F0-FC99FEF683B0}"/>
    <cellStyle name="Note 2 6 4 2 2 2 2 2" xfId="43560" xr:uid="{CF95FDAC-E9B0-4403-AB47-8AE02FDB3F1D}"/>
    <cellStyle name="Note 2 6 4 2 2 2 3" xfId="25458" xr:uid="{4F5FB6D5-DC1A-450F-BC02-E15FEACD38CD}"/>
    <cellStyle name="Note 2 6 4 2 2 3" xfId="17321" xr:uid="{7F691BD5-E799-481E-96E9-21B0237245BD}"/>
    <cellStyle name="Note 2 6 4 2 2 3 2" xfId="31890" xr:uid="{73314B3C-8005-4C47-A095-F527B9B78136}"/>
    <cellStyle name="Note 2 6 4 2 2 4" xfId="32700" xr:uid="{F78CC5B3-9873-4D81-89BB-F3FD8BA197DE}"/>
    <cellStyle name="Note 2 6 4 2 3" xfId="10969" xr:uid="{8652104B-2103-4FA7-9B56-445025F5046F}"/>
    <cellStyle name="Note 2 6 4 2 3 2" xfId="19958" xr:uid="{7EC49B19-FB99-4C56-8041-06F9F81B7824}"/>
    <cellStyle name="Note 2 6 4 2 3 2 2" xfId="30844" xr:uid="{B13BAF05-A668-45C0-97E5-3B42941B57D7}"/>
    <cellStyle name="Note 2 6 4 2 3 3" xfId="31132" xr:uid="{4136D09D-5EE8-4A20-962F-51A9D2EF0557}"/>
    <cellStyle name="Note 2 6 4 2 4" xfId="14735" xr:uid="{A5BAC0B2-DF17-4537-AF20-6C8713356A41}"/>
    <cellStyle name="Note 2 6 4 2 4 2" xfId="30131" xr:uid="{EB0773C5-235C-422C-8621-AAB49A54E1ED}"/>
    <cellStyle name="Note 2 6 4 2 5" xfId="43721" xr:uid="{C0987E24-C0CB-4214-95C1-2AE39B265839}"/>
    <cellStyle name="Note 2 6 4 2 6" xfId="55860" xr:uid="{948CFA46-459C-444A-8675-A61D599DC378}"/>
    <cellStyle name="Note 2 6 4 3" xfId="3838" xr:uid="{A363BCA2-8363-4966-B4D8-EC1FD12C0F0B}"/>
    <cellStyle name="Note 2 6 4 3 2" xfId="33636" xr:uid="{0702DC8C-3C5A-4FAF-B9F1-28BEBE54E6FA}"/>
    <cellStyle name="Note 2 6 4 4" xfId="37942" xr:uid="{CD5AD1E9-31ED-40C6-A0D3-ECAAE626A754}"/>
    <cellStyle name="Note 2 6 4 5" xfId="49078" xr:uid="{EEEB8CF5-740F-4975-8976-7DCC0F576877}"/>
    <cellStyle name="Note 2 6 5" xfId="178" xr:uid="{D1D3F532-10E6-4A66-B30D-761FD90ECD67}"/>
    <cellStyle name="Note 2 6 5 2" xfId="2599" xr:uid="{8885C296-0E04-46F3-B512-F128176EA04A}"/>
    <cellStyle name="Note 2 6 5 2 2" xfId="6840" xr:uid="{42EC329F-3C82-4315-AE3D-630282D4743A}"/>
    <cellStyle name="Note 2 6 5 2 2 2" xfId="12008" xr:uid="{F94A0B88-7BC0-4E63-9B83-789900861E54}"/>
    <cellStyle name="Note 2 6 5 2 2 2 2" xfId="20997" xr:uid="{5E855176-9CE0-493D-88FE-F7BCF7B75BFC}"/>
    <cellStyle name="Note 2 6 5 2 2 2 2 2" xfId="26497" xr:uid="{6190789A-C22C-4A44-84AB-715E7F3A445C}"/>
    <cellStyle name="Note 2 6 5 2 2 2 3" xfId="32227" xr:uid="{140846DE-3D06-490A-894A-EDAB62FBF038}"/>
    <cellStyle name="Note 2 6 5 2 2 3" xfId="15829" xr:uid="{84B3EBAF-7629-4469-BE20-3A8C18B4FF0A}"/>
    <cellStyle name="Note 2 6 5 2 2 3 2" xfId="41540" xr:uid="{39220224-ADC1-4955-BA41-5BC086823E6A}"/>
    <cellStyle name="Note 2 6 5 2 2 4" xfId="27402" xr:uid="{20A493E2-E5CD-49EE-9FF1-67F4EA0E1DFA}"/>
    <cellStyle name="Note 2 6 5 2 3" xfId="9410" xr:uid="{F1E60C77-5BC7-4D62-A85B-34677A6F2BFA}"/>
    <cellStyle name="Note 2 6 5 2 3 2" xfId="18399" xr:uid="{66CFA0B5-280B-456A-965D-0AB92F18FBAB}"/>
    <cellStyle name="Note 2 6 5 2 3 2 2" xfId="40897" xr:uid="{B295B0CF-F544-4758-AE5A-F239A0647425}"/>
    <cellStyle name="Note 2 6 5 2 3 3" xfId="30837" xr:uid="{4685596E-D696-4CA5-9B09-C747596D2983}"/>
    <cellStyle name="Note 2 6 5 2 4" xfId="13453" xr:uid="{ABD9591A-9FF8-49FA-AB5E-1EE3B7185161}"/>
    <cellStyle name="Note 2 6 5 2 4 2" xfId="28539" xr:uid="{FB77318D-F833-4DC9-8A91-F691F904CE9D}"/>
    <cellStyle name="Note 2 6 5 2 5" xfId="41142" xr:uid="{84878042-EDF3-44DD-8053-412BEE774616}"/>
    <cellStyle name="Note 2 6 5 2 6" xfId="58402" xr:uid="{ED141069-C262-463E-820F-0A20AEC39211}"/>
    <cellStyle name="Note 2 6 5 3" xfId="2646" xr:uid="{498EB745-E0CC-484C-A2CA-8BF7339A7E1A}"/>
    <cellStyle name="Note 2 6 5 3 2" xfId="23247" xr:uid="{10E8B5C9-065A-47C5-B828-E4B711644074}"/>
    <cellStyle name="Note 2 6 5 4" xfId="23071" xr:uid="{3B85B179-D8A6-45BB-9310-34DAD15E9774}"/>
    <cellStyle name="Note 2 6 5 5" xfId="51621" xr:uid="{82EC4FA3-F8D4-4F39-BA42-A01A015EE82A}"/>
    <cellStyle name="Note 2 6 6" xfId="2020" xr:uid="{B54B7E41-9894-4E9F-A461-CB5FDD14B5FC}"/>
    <cellStyle name="Note 2 6 6 2" xfId="6328" xr:uid="{CC065741-7098-4CE7-BE8B-12C978169320}"/>
    <cellStyle name="Note 2 6 6 2 2" xfId="8914" xr:uid="{BBB0B49E-FA23-4608-8687-51DA40B5E900}"/>
    <cellStyle name="Note 2 6 6 2 2 2" xfId="12755" xr:uid="{4DC438E6-7630-465B-AA61-CC8ACD8E9E9B}"/>
    <cellStyle name="Note 2 6 6 2 2 2 2" xfId="21744" xr:uid="{9B8DE4BB-FC81-46CC-8065-207442D79121}"/>
    <cellStyle name="Note 2 6 6 2 2 2 2 2" xfId="26282" xr:uid="{20AA58FC-0C37-4FBC-8FFA-50973A3C0071}"/>
    <cellStyle name="Note 2 6 6 2 2 2 3" xfId="43057" xr:uid="{F5854688-B8DB-42C7-8C92-78CA65FA19C2}"/>
    <cellStyle name="Note 2 6 6 2 2 3" xfId="17903" xr:uid="{1740EEDA-AA4D-499F-A4C1-C428C2697C6D}"/>
    <cellStyle name="Note 2 6 6 2 2 3 2" xfId="33024" xr:uid="{A9AE7F9B-5367-4511-964B-F39B606E772A}"/>
    <cellStyle name="Note 2 6 6 2 2 4" xfId="22919" xr:uid="{66D701F2-EB86-479F-BBD2-6B782B0FA442}"/>
    <cellStyle name="Note 2 6 6 2 3" xfId="11551" xr:uid="{BD6F666C-4FBC-4705-82A5-F8525A1AC3FA}"/>
    <cellStyle name="Note 2 6 6 2 3 2" xfId="20540" xr:uid="{3C9617D1-9BC1-413A-A8E3-089C69C7C5D2}"/>
    <cellStyle name="Note 2 6 6 2 3 2 2" xfId="27626" xr:uid="{5F2810CF-99AF-4517-A0D2-8CBFDDFB045F}"/>
    <cellStyle name="Note 2 6 6 2 3 3" xfId="31157" xr:uid="{7FE049D2-DA86-4CC5-ADEC-141F7B2EAD4C}"/>
    <cellStyle name="Note 2 6 6 2 4" xfId="15317" xr:uid="{F252675D-224E-4247-BCA5-A33F814697B0}"/>
    <cellStyle name="Note 2 6 6 2 4 2" xfId="38304" xr:uid="{66ECFF7D-C481-4A4E-9320-CE31365BE97D}"/>
    <cellStyle name="Note 2 6 6 2 5" xfId="26828" xr:uid="{04C48B59-147C-4291-BA33-42FC6F3FCE6A}"/>
    <cellStyle name="Note 2 6 6 2 6" xfId="54029" xr:uid="{44C135EA-9CF5-4950-BC0D-E35833451A22}"/>
    <cellStyle name="Note 2 6 6 3" xfId="4457" xr:uid="{542CE83A-85A6-4237-A2D2-2C42D1211F1F}"/>
    <cellStyle name="Note 2 6 6 3 2" xfId="35870" xr:uid="{C74A3F86-B6B1-45E1-8C4D-E5F7DBD99948}"/>
    <cellStyle name="Note 2 6 6 4" xfId="34923" xr:uid="{6AD3AB2E-6F99-4D01-9ABE-268C917DA634}"/>
    <cellStyle name="Note 2 6 6 5" xfId="47361" xr:uid="{264E7A4B-7AB2-460C-B7A6-B537ED0756D1}"/>
    <cellStyle name="Note 2 6 7" xfId="2831" xr:uid="{AE081A1C-E85D-4076-A5D6-16CB9408EEB1}"/>
    <cellStyle name="Note 2 6 7 2" xfId="6981" xr:uid="{9B51121E-37F7-44FB-837D-AFCA3BE5B34E}"/>
    <cellStyle name="Note 2 6 7 2 2" xfId="12110" xr:uid="{4952EE70-DFE2-477D-8631-DC79A486B213}"/>
    <cellStyle name="Note 2 6 7 2 2 2" xfId="21099" xr:uid="{9726DCF8-5993-410B-BFE9-D474C0C719C2}"/>
    <cellStyle name="Note 2 6 7 2 2 2 2" xfId="31648" xr:uid="{892FBFFC-B063-4DB0-A470-3424586DDE79}"/>
    <cellStyle name="Note 2 6 7 2 2 3" xfId="27966" xr:uid="{3B3FE070-3BA8-4C66-9886-280A1E7DF746}"/>
    <cellStyle name="Note 2 6 7 2 3" xfId="15970" xr:uid="{FEA9ED8F-22DB-40A1-B5BE-B62938A2E172}"/>
    <cellStyle name="Note 2 6 7 2 3 2" xfId="31266" xr:uid="{9D21978F-4767-400E-95EE-6769EB04A672}"/>
    <cellStyle name="Note 2 6 7 2 4" xfId="37158" xr:uid="{48F47D70-894D-4798-A59B-863026D4B7CA}"/>
    <cellStyle name="Note 2 6 7 3" xfId="9544" xr:uid="{1D8A46ED-AE9D-4CFE-9998-AD1DCF887FD7}"/>
    <cellStyle name="Note 2 6 7 3 2" xfId="18533" xr:uid="{E7CAE647-6A9D-4388-8F4B-5E7AA10791FA}"/>
    <cellStyle name="Note 2 6 7 3 2 2" xfId="42066" xr:uid="{F6D289D7-9F9F-4CC0-8A93-EFD4D47E2C51}"/>
    <cellStyle name="Note 2 6 7 3 3" xfId="24407" xr:uid="{D865D88D-78FF-49BB-9686-7B626E22BFD1}"/>
    <cellStyle name="Note 2 6 7 4" xfId="33686" xr:uid="{AAD2AFF9-52A9-4B3C-8518-61EF334B8EF9}"/>
    <cellStyle name="Note 2 6 7 5" xfId="52660" xr:uid="{54D50C3A-7DB4-48DD-A770-96D824210F15}"/>
    <cellStyle name="Note 2 6 8" xfId="4764" xr:uid="{1319425A-6F0F-4256-B000-16FFCA76EDE1}"/>
    <cellStyle name="Note 2 6 8 2" xfId="7350" xr:uid="{5E6B942D-8FC9-4266-8841-EE8FF6986E33}"/>
    <cellStyle name="Note 2 6 8 2 2" xfId="12277" xr:uid="{8CFEAB63-EF37-4E34-85BA-A9AA95193332}"/>
    <cellStyle name="Note 2 6 8 2 2 2" xfId="21266" xr:uid="{00513934-2A77-4397-B0B3-93DB0F395D8D}"/>
    <cellStyle name="Note 2 6 8 2 2 2 2" xfId="34757" xr:uid="{829B7A9D-807B-4F6A-AD27-4DC87E29486C}"/>
    <cellStyle name="Note 2 6 8 2 2 3" xfId="39775" xr:uid="{786558C6-23D3-46CA-8106-E58C3F646580}"/>
    <cellStyle name="Note 2 6 8 2 3" xfId="16339" xr:uid="{2FF71999-BB66-437E-A76E-9297CE84FB9E}"/>
    <cellStyle name="Note 2 6 8 2 3 2" xfId="40171" xr:uid="{ADF342C6-AAFD-41B1-AB4F-9C3BDA2371FA}"/>
    <cellStyle name="Note 2 6 8 2 4" xfId="34796" xr:uid="{99DC5127-0758-4845-BB8E-7DDA66AE71D3}"/>
    <cellStyle name="Note 2 6 8 3" xfId="9987" xr:uid="{CBA273CC-765A-4529-A716-D7E31C174C89}"/>
    <cellStyle name="Note 2 6 8 3 2" xfId="18976" xr:uid="{991889D0-AA2D-45E4-87FD-D0599D07BF7B}"/>
    <cellStyle name="Note 2 6 8 3 2 2" xfId="27874" xr:uid="{3984EA4D-48D5-41FF-81E6-AE638CDDDA01}"/>
    <cellStyle name="Note 2 6 8 3 3" xfId="34630" xr:uid="{7D40BEBE-EA02-48FF-B96B-F87F8C284C21}"/>
    <cellStyle name="Note 2 6 8 4" xfId="13753" xr:uid="{E1690064-73F5-4878-911C-E8ADA2476D2E}"/>
    <cellStyle name="Note 2 6 8 4 2" xfId="42716" xr:uid="{5EA82834-0490-4DE2-8C9A-B8ACCD863EDE}"/>
    <cellStyle name="Note 2 6 8 5" xfId="22496" xr:uid="{8F48A80C-EEFF-4F1D-AFF0-AEAE6D30A07A}"/>
    <cellStyle name="Note 2 6 9" xfId="6665" xr:uid="{E895128E-E11B-4690-953B-4195F136EAD9}"/>
    <cellStyle name="Note 2 6 9 2" xfId="11871" xr:uid="{D2F3BE59-3B07-4644-836A-FA08714BBBCA}"/>
    <cellStyle name="Note 2 6 9 2 2" xfId="20860" xr:uid="{32FB0BE7-01B7-434A-BE90-BCE8EE9DBF57}"/>
    <cellStyle name="Note 2 6 9 2 2 2" xfId="33423" xr:uid="{A12F9FA7-6585-43D9-8DB7-853CD071B3B1}"/>
    <cellStyle name="Note 2 6 9 2 3" xfId="26756" xr:uid="{DA42B276-8033-41BD-8C13-168781CBE29C}"/>
    <cellStyle name="Note 2 6 9 3" xfId="15654" xr:uid="{8B8CFBEB-2159-4FEE-8906-081D6EBF036D}"/>
    <cellStyle name="Note 2 6 9 3 2" xfId="37273" xr:uid="{12A2FDBC-F099-49AA-B217-F5C7A61E79B8}"/>
    <cellStyle name="Note 2 6 9 4" xfId="22947" xr:uid="{D4A6C987-BDA1-49AF-8BF3-65BD57F3ED1E}"/>
    <cellStyle name="Note 2 7" xfId="491" xr:uid="{A48E9DD7-6B5C-4005-8B05-C633CCB76C1A}"/>
    <cellStyle name="Note 2 7 10" xfId="44358" xr:uid="{9475C02C-81D7-442A-8A65-5F4A40672EE6}"/>
    <cellStyle name="Note 2 7 11" xfId="45595" xr:uid="{C346A21F-8032-4EC5-8883-8D75EDABA20E}"/>
    <cellStyle name="Note 2 7 2" xfId="840" xr:uid="{DD7671F2-DB3E-4114-9A3E-0D0F78F83539}"/>
    <cellStyle name="Note 2 7 2 2" xfId="5209" xr:uid="{19253875-3F92-4A56-92B0-8EFE60E8525B}"/>
    <cellStyle name="Note 2 7 2 2 2" xfId="7795" xr:uid="{A6E2C0D6-1FE6-403B-A844-A9CEBDBB1585}"/>
    <cellStyle name="Note 2 7 2 2 2 2" xfId="12415" xr:uid="{04E621E1-BF44-4CF8-9FE7-A728A75DC749}"/>
    <cellStyle name="Note 2 7 2 2 2 2 2" xfId="21404" xr:uid="{4AF5BE8B-32EF-4F72-B308-561CDC01C5AD}"/>
    <cellStyle name="Note 2 7 2 2 2 2 2 2" xfId="33287" xr:uid="{9C6F8BA0-3221-4D70-978C-8F21EC842DFE}"/>
    <cellStyle name="Note 2 7 2 2 2 2 3" xfId="26631" xr:uid="{F90F71F7-5392-48FD-A932-58F0346C61B6}"/>
    <cellStyle name="Note 2 7 2 2 2 3" xfId="16784" xr:uid="{9FB2F530-04FA-4B70-B444-B1246B501237}"/>
    <cellStyle name="Note 2 7 2 2 2 3 2" xfId="28741" xr:uid="{89199601-43C8-470A-9158-B83B69628662}"/>
    <cellStyle name="Note 2 7 2 2 2 4" xfId="33436" xr:uid="{27A4AE4A-951C-423F-A74E-D5F5572E9374}"/>
    <cellStyle name="Note 2 7 2 2 2 5" xfId="56383" xr:uid="{17AC1AAE-BA32-4886-9E0D-BD04003ADB2E}"/>
    <cellStyle name="Note 2 7 2 2 3" xfId="10432" xr:uid="{EC50AA81-F94D-46E5-9B15-4B894540C346}"/>
    <cellStyle name="Note 2 7 2 2 3 2" xfId="19421" xr:uid="{09562684-0D0D-4467-9778-26F018A15AE6}"/>
    <cellStyle name="Note 2 7 2 2 3 2 2" xfId="36183" xr:uid="{B8A5480F-BAC6-4F00-B52B-F5006ECD4A56}"/>
    <cellStyle name="Note 2 7 2 2 3 3" xfId="40488" xr:uid="{B35854B2-2D07-4A01-8198-DDF4D404EECD}"/>
    <cellStyle name="Note 2 7 2 2 4" xfId="14198" xr:uid="{40AE80CE-4F6C-461A-ADA9-FF5BF9A1F279}"/>
    <cellStyle name="Note 2 7 2 2 4 2" xfId="33172" xr:uid="{D52EB90D-3131-4E1C-9BAB-7E5DE838E490}"/>
    <cellStyle name="Note 2 7 2 2 5" xfId="29943" xr:uid="{606C8B24-032F-4A94-877C-EF7C17865851}"/>
    <cellStyle name="Note 2 7 2 2 6" xfId="49601" xr:uid="{2FFED36E-28D2-4EED-9CC4-134A415F36E1}"/>
    <cellStyle name="Note 2 7 2 3" xfId="3277" xr:uid="{CBA15C7C-65E4-4A45-913D-62608367B0FF}"/>
    <cellStyle name="Note 2 7 2 3 2" xfId="22826" xr:uid="{4B0B835D-D2AF-4AA0-B161-2615EC9B4CB0}"/>
    <cellStyle name="Note 2 7 2 3 2 2" xfId="57912" xr:uid="{9FA794B3-4010-4DD5-8214-ABBB2BDC6095}"/>
    <cellStyle name="Note 2 7 2 3 3" xfId="51130" xr:uid="{B9BA2A4F-53AE-4B59-AC86-C70C3DC10D91}"/>
    <cellStyle name="Note 2 7 2 4" xfId="36748" xr:uid="{01317536-DB16-462B-A907-CECBE5C13162}"/>
    <cellStyle name="Note 2 7 2 4 2" xfId="54525" xr:uid="{68AEB71E-40B4-4F38-9362-578DB579BB21}"/>
    <cellStyle name="Note 2 7 2 4 3" xfId="47718" xr:uid="{75B2AE5C-F2FC-4083-827E-9DF2C6E52B7D}"/>
    <cellStyle name="Note 2 7 2 5" xfId="52952" xr:uid="{EEC9C5E0-D28C-43ED-8658-17E9D75E47D8}"/>
    <cellStyle name="Note 2 7 2 6" xfId="46107" xr:uid="{159DC9A5-E5E7-4E82-B4E5-3FD5E022CAEC}"/>
    <cellStyle name="Note 2 7 3" xfId="1185" xr:uid="{0BE8810D-9193-4919-B299-ACD091C97F3C}"/>
    <cellStyle name="Note 2 7 3 2" xfId="5530" xr:uid="{99324770-624D-4D84-8E68-D0958DE0AA45}"/>
    <cellStyle name="Note 2 7 3 2 2" xfId="8116" xr:uid="{DBDC94E8-3C02-4F3A-8705-233640D32FAB}"/>
    <cellStyle name="Note 2 7 3 2 2 2" xfId="12514" xr:uid="{A018696A-D982-40AF-9BAB-6C848EBBA12A}"/>
    <cellStyle name="Note 2 7 3 2 2 2 2" xfId="21503" xr:uid="{F18713A8-241E-460F-A98D-E2087FC8DAD4}"/>
    <cellStyle name="Note 2 7 3 2 2 2 2 2" xfId="24674" xr:uid="{E82F7D12-2054-4279-A017-FD2D6E468532}"/>
    <cellStyle name="Note 2 7 3 2 2 2 3" xfId="24848" xr:uid="{7EA32F7D-BAB1-4757-B76A-32C22C385BE9}"/>
    <cellStyle name="Note 2 7 3 2 2 3" xfId="17105" xr:uid="{0ABE32D3-7B42-4882-AD89-AB4ACFF7BD0D}"/>
    <cellStyle name="Note 2 7 3 2 2 3 2" xfId="33804" xr:uid="{B4FB2756-EBFA-432C-A722-03FCFA6DC1C2}"/>
    <cellStyle name="Note 2 7 3 2 2 4" xfId="32560" xr:uid="{325B1BA6-FBC6-465E-8CBE-DF356DEA0CDB}"/>
    <cellStyle name="Note 2 7 3 2 2 5" xfId="56788" xr:uid="{1A3FCE8C-6D6D-451B-B675-CEC7FD51E2D1}"/>
    <cellStyle name="Note 2 7 3 2 3" xfId="10753" xr:uid="{12971B53-3CAF-4A89-9011-20D5A52229F1}"/>
    <cellStyle name="Note 2 7 3 2 3 2" xfId="19742" xr:uid="{2077F32B-9F3A-462E-B36E-C25D82DA4EA3}"/>
    <cellStyle name="Note 2 7 3 2 3 2 2" xfId="35143" xr:uid="{4AD1BA06-A5B8-4DBA-BB91-87AE1A3CEB8C}"/>
    <cellStyle name="Note 2 7 3 2 3 3" xfId="43867" xr:uid="{6E0EE132-A658-4DD2-8A00-4FC9259BFD19}"/>
    <cellStyle name="Note 2 7 3 2 4" xfId="14519" xr:uid="{7F4AD50F-1DDE-4B93-87B6-CBADC4E90C24}"/>
    <cellStyle name="Note 2 7 3 2 4 2" xfId="43972" xr:uid="{7A139B99-D1CF-490B-BA38-3E35114E97B3}"/>
    <cellStyle name="Note 2 7 3 2 5" xfId="32677" xr:uid="{C2B74E47-A7A4-4271-A0DB-CDBCC6983371}"/>
    <cellStyle name="Note 2 7 3 2 6" xfId="50006" xr:uid="{07387BCA-663F-4777-BE17-88A7D3A78EB9}"/>
    <cellStyle name="Note 2 7 3 3" xfId="3622" xr:uid="{08C7DC35-AFA8-45EF-8ADB-B0FBC5F94C91}"/>
    <cellStyle name="Note 2 7 3 3 2" xfId="36535" xr:uid="{015E7901-594A-4EE9-AC83-DB79BE31DA00}"/>
    <cellStyle name="Note 2 7 3 3 2 2" xfId="59116" xr:uid="{71640CE0-002C-41FA-87B1-57FA89A5FB03}"/>
    <cellStyle name="Note 2 7 3 3 3" xfId="52335" xr:uid="{49E06265-BA91-4640-8C4B-0D23B38DAAEE}"/>
    <cellStyle name="Note 2 7 3 4" xfId="42353" xr:uid="{7367D172-D963-406E-9564-F597E9AFFA23}"/>
    <cellStyle name="Note 2 7 3 4 2" xfId="54915" xr:uid="{E875427B-6BA8-4127-9769-6C74C593A168}"/>
    <cellStyle name="Note 2 7 3 4 3" xfId="48123" xr:uid="{91241814-890F-4E34-BB42-6A1B09E3E924}"/>
    <cellStyle name="Note 2 7 3 5" xfId="53215" xr:uid="{1EF7AD5B-64B6-4551-9176-715EBD295C85}"/>
    <cellStyle name="Note 2 7 3 6" xfId="46509" xr:uid="{01AE6634-9FB1-4426-B456-5D0D0EEB55DD}"/>
    <cellStyle name="Note 2 7 4" xfId="1529" xr:uid="{6ACC829D-C989-48A7-B1D5-D36C656722BA}"/>
    <cellStyle name="Note 2 7 4 2" xfId="5874" xr:uid="{52CE12D4-3789-49FE-81E3-B55104A30D2E}"/>
    <cellStyle name="Note 2 7 4 2 2" xfId="8460" xr:uid="{E8640A08-48C8-42B2-9031-9FA42D0FD8EC}"/>
    <cellStyle name="Note 2 7 4 2 2 2" xfId="12622" xr:uid="{44594226-284E-41F2-B1D9-87E1A14C1A1C}"/>
    <cellStyle name="Note 2 7 4 2 2 2 2" xfId="21611" xr:uid="{CB97D53F-3D8E-458E-A6B8-998AF9A84E45}"/>
    <cellStyle name="Note 2 7 4 2 2 2 2 2" xfId="26960" xr:uid="{33B0B6F6-4456-4629-A489-1BA25EAF7CCA}"/>
    <cellStyle name="Note 2 7 4 2 2 2 3" xfId="22711" xr:uid="{0C99432D-8226-466C-AE4B-E8956DFA6CF5}"/>
    <cellStyle name="Note 2 7 4 2 2 3" xfId="17449" xr:uid="{5A1631CF-67E7-492B-8CF4-7B413AB2590A}"/>
    <cellStyle name="Note 2 7 4 2 2 3 2" xfId="35850" xr:uid="{C8B963A0-93E4-4076-8C20-5A7C5C8AB2CC}"/>
    <cellStyle name="Note 2 7 4 2 2 4" xfId="33797" xr:uid="{3BEB1661-542B-4085-9FE1-5A55B403A2AA}"/>
    <cellStyle name="Note 2 7 4 2 3" xfId="11097" xr:uid="{D2A3A57F-FDE7-4344-9A03-9C1D16E7103E}"/>
    <cellStyle name="Note 2 7 4 2 3 2" xfId="20086" xr:uid="{402E0188-61A3-4C9A-81FA-BEDC381167CD}"/>
    <cellStyle name="Note 2 7 4 2 3 2 2" xfId="28462" xr:uid="{128D30AD-BF11-4408-9C3B-C44D543960D9}"/>
    <cellStyle name="Note 2 7 4 2 3 3" xfId="43677" xr:uid="{D91BEAFA-DFEC-4FEE-982B-2B61429169A8}"/>
    <cellStyle name="Note 2 7 4 2 4" xfId="14863" xr:uid="{82025C56-3A19-4640-89DF-CF7FE91180C4}"/>
    <cellStyle name="Note 2 7 4 2 4 2" xfId="38136" xr:uid="{EB4189A9-6A38-4F04-A9D8-EBBDC00E067C}"/>
    <cellStyle name="Note 2 7 4 2 5" xfId="34140" xr:uid="{BF37B973-84B1-4AB9-A490-0E3F40332CF1}"/>
    <cellStyle name="Note 2 7 4 2 6" xfId="55911" xr:uid="{05EEC3E7-9225-41CE-A6E6-6336EAD5ED31}"/>
    <cellStyle name="Note 2 7 4 3" xfId="3966" xr:uid="{7FF8EF0A-EF13-4397-9971-D301BDE6BFBB}"/>
    <cellStyle name="Note 2 7 4 3 2" xfId="41818" xr:uid="{45A2CCF8-7C28-490A-B458-A7444664606F}"/>
    <cellStyle name="Note 2 7 4 4" xfId="41534" xr:uid="{6DA11153-8001-4411-8459-734ED6B65FED}"/>
    <cellStyle name="Note 2 7 4 5" xfId="49129" xr:uid="{B08CC033-0903-4B23-8831-F174BFC3C2B7}"/>
    <cellStyle name="Note 2 7 5" xfId="1841" xr:uid="{F7CB7111-10A1-4F19-A8E3-538DA9526347}"/>
    <cellStyle name="Note 2 7 5 2" xfId="6157" xr:uid="{49B30DB1-5717-4DD5-9C6E-1F83767D146C}"/>
    <cellStyle name="Note 2 7 5 2 2" xfId="8743" xr:uid="{FED00CA7-9807-4E8F-B91F-D1D4DD6F37DB}"/>
    <cellStyle name="Note 2 7 5 2 2 2" xfId="12703" xr:uid="{4DD75C54-673A-4455-8A8E-42144EC41695}"/>
    <cellStyle name="Note 2 7 5 2 2 2 2" xfId="21692" xr:uid="{5299E51E-3F47-4366-816E-21259FDEEACE}"/>
    <cellStyle name="Note 2 7 5 2 2 2 2 2" xfId="22111" xr:uid="{13A2D8F2-6F5C-4AE9-BBB2-39834A4876E0}"/>
    <cellStyle name="Note 2 7 5 2 2 2 3" xfId="30696" xr:uid="{186C4E49-1AA9-409D-AE1C-75B3E4AA6BE3}"/>
    <cellStyle name="Note 2 7 5 2 2 3" xfId="17732" xr:uid="{F849AAD6-2F8F-4907-8F16-1BACD4848D38}"/>
    <cellStyle name="Note 2 7 5 2 2 3 2" xfId="41014" xr:uid="{8A41E9B8-687E-4C5C-97D9-1EC605A50F28}"/>
    <cellStyle name="Note 2 7 5 2 2 4" xfId="22869" xr:uid="{03753590-4047-432A-87AC-99B98A5DAADE}"/>
    <cellStyle name="Note 2 7 5 2 3" xfId="11380" xr:uid="{6A376DE8-7160-49E3-A84E-0B81C12FD5D1}"/>
    <cellStyle name="Note 2 7 5 2 3 2" xfId="20369" xr:uid="{D9908941-8825-4CFB-A54B-5EF55AF6A755}"/>
    <cellStyle name="Note 2 7 5 2 3 2 2" xfId="38490" xr:uid="{E66E5EC2-8E5D-429A-A4C9-1CC895CF10F7}"/>
    <cellStyle name="Note 2 7 5 2 3 3" xfId="37672" xr:uid="{C726558C-B2F6-4AAF-B540-8B0C0444E550}"/>
    <cellStyle name="Note 2 7 5 2 4" xfId="15146" xr:uid="{8CED6A7B-585D-461D-9138-6FAE80D1FCC0}"/>
    <cellStyle name="Note 2 7 5 2 4 2" xfId="43224" xr:uid="{80FDFB97-D3A2-4A0E-8B7B-747EEFE3E6AF}"/>
    <cellStyle name="Note 2 7 5 2 5" xfId="29687" xr:uid="{8DD1305F-F829-4D88-9CA5-315234BB8711}"/>
    <cellStyle name="Note 2 7 5 2 6" xfId="58040" xr:uid="{2C89ED6F-6798-41E4-AED6-FFF3AD0A864C}"/>
    <cellStyle name="Note 2 7 5 3" xfId="4278" xr:uid="{E669F414-6FE6-4C26-9C80-F3A3B9908610}"/>
    <cellStyle name="Note 2 7 5 3 2" xfId="32978" xr:uid="{D7E5CF8D-DE67-4E94-95CB-B7922D0FE53E}"/>
    <cellStyle name="Note 2 7 5 4" xfId="29651" xr:uid="{24BADF8D-66B1-4B90-9BDC-171873ECE6E5}"/>
    <cellStyle name="Note 2 7 5 5" xfId="51258" xr:uid="{B14C1B8A-B678-4501-B0BA-627317D15188}"/>
    <cellStyle name="Note 2 7 6" xfId="2148" xr:uid="{E5A90431-BE26-4D7E-A854-9A917C894E65}"/>
    <cellStyle name="Note 2 7 6 2" xfId="6449" xr:uid="{81D05C26-A340-4872-9C24-A803E68F8A99}"/>
    <cellStyle name="Note 2 7 6 2 2" xfId="9035" xr:uid="{4B02E4D7-07F4-43DA-845E-E582C810C707}"/>
    <cellStyle name="Note 2 7 6 2 2 2" xfId="12795" xr:uid="{4426982B-9139-4924-A092-B2D9DEAC82E3}"/>
    <cellStyle name="Note 2 7 6 2 2 2 2" xfId="21784" xr:uid="{C45728E1-275A-4A9C-91B9-BEE73CF1B7E5}"/>
    <cellStyle name="Note 2 7 6 2 2 2 2 2" xfId="28230" xr:uid="{28197E18-967C-4CB0-BAB6-E255B3C3919C}"/>
    <cellStyle name="Note 2 7 6 2 2 2 3" xfId="39477" xr:uid="{47469033-36A7-49F6-879C-314A4297B13B}"/>
    <cellStyle name="Note 2 7 6 2 2 3" xfId="18024" xr:uid="{C93DEFC0-78CB-4E77-A19A-5A47337FEFAA}"/>
    <cellStyle name="Note 2 7 6 2 2 3 2" xfId="38639" xr:uid="{854D2709-F247-4881-8351-120601F93D64}"/>
    <cellStyle name="Note 2 7 6 2 2 4" xfId="23513" xr:uid="{17A5B864-548B-497B-A5CE-C20DCEC87318}"/>
    <cellStyle name="Note 2 7 6 2 3" xfId="11672" xr:uid="{F7D2888B-8638-4795-8B49-790CDF6CFA64}"/>
    <cellStyle name="Note 2 7 6 2 3 2" xfId="20661" xr:uid="{66994AC4-A8FB-4853-884F-A2772B2939B9}"/>
    <cellStyle name="Note 2 7 6 2 3 2 2" xfId="33920" xr:uid="{01DE1261-7747-4431-97B8-A898DF1ACF88}"/>
    <cellStyle name="Note 2 7 6 2 3 3" xfId="22140" xr:uid="{D0F66DF6-1177-4F76-A052-A1A7716B0217}"/>
    <cellStyle name="Note 2 7 6 2 4" xfId="15438" xr:uid="{F317E03D-55A1-4376-9EB9-45C68DE387D6}"/>
    <cellStyle name="Note 2 7 6 2 4 2" xfId="41964" xr:uid="{698686E1-64A1-4AA6-AE6B-316E678ABC11}"/>
    <cellStyle name="Note 2 7 6 2 5" xfId="35947" xr:uid="{2B1E4715-011C-4A9D-A177-9E5C9A63BD9E}"/>
    <cellStyle name="Note 2 7 6 2 6" xfId="54077" xr:uid="{BFCB3CAD-0D8A-497C-A755-1C270FF12A43}"/>
    <cellStyle name="Note 2 7 6 3" xfId="4585" xr:uid="{9FB3B227-A558-4904-B09B-EE60322EF3D1}"/>
    <cellStyle name="Note 2 7 6 3 2" xfId="24179" xr:uid="{2BF3AC0D-1868-43A2-A64D-BB6B676A1BA5}"/>
    <cellStyle name="Note 2 7 6 4" xfId="30420" xr:uid="{46D8267D-3CE0-445A-859F-92DB10E0D425}"/>
    <cellStyle name="Note 2 7 6 5" xfId="47400" xr:uid="{FB9F7B60-2BC4-4CA0-9DF7-02C9AF4A7F68}"/>
    <cellStyle name="Note 2 7 7" xfId="4885" xr:uid="{8B746988-9FE2-4701-84F8-9140D26C561F}"/>
    <cellStyle name="Note 2 7 7 2" xfId="7471" xr:uid="{C4BE52DA-BEA6-4683-8FDE-955A1D254F73}"/>
    <cellStyle name="Note 2 7 7 2 2" xfId="12314" xr:uid="{765CCCF8-E60D-4F92-ADCF-AF3A3391A99E}"/>
    <cellStyle name="Note 2 7 7 2 2 2" xfId="21303" xr:uid="{8946BDC8-04F1-4D18-B3CC-243C057DD1E1}"/>
    <cellStyle name="Note 2 7 7 2 2 2 2" xfId="33230" xr:uid="{FE6119B3-2AFE-426B-83E4-500E92ACBE2D}"/>
    <cellStyle name="Note 2 7 7 2 2 3" xfId="23393" xr:uid="{7A84DE80-1AFD-41A8-B772-2E300AAF0942}"/>
    <cellStyle name="Note 2 7 7 2 3" xfId="16460" xr:uid="{56D975C8-D163-4FCE-BDE9-F6AD4039E92A}"/>
    <cellStyle name="Note 2 7 7 2 3 2" xfId="43482" xr:uid="{A0EE21BF-2EE4-4E87-82F3-A660B47F7CF6}"/>
    <cellStyle name="Note 2 7 7 2 4" xfId="37506" xr:uid="{4BD211B2-1FEE-4D5B-BDA3-C5C0F3DB74F6}"/>
    <cellStyle name="Note 2 7 7 3" xfId="10108" xr:uid="{81B82168-92D8-4940-9981-CFA7B6B5ECD3}"/>
    <cellStyle name="Note 2 7 7 3 2" xfId="19097" xr:uid="{43212703-46AC-426D-A2D7-E9910A8EC932}"/>
    <cellStyle name="Note 2 7 7 3 2 2" xfId="42536" xr:uid="{6988EF21-3F99-424A-B86C-E8E7F2CA6F3F}"/>
    <cellStyle name="Note 2 7 7 3 3" xfId="40484" xr:uid="{2610E852-2895-41C5-BD71-FACA20593A47}"/>
    <cellStyle name="Note 2 7 7 4" xfId="13874" xr:uid="{0A422995-4A8A-46BE-8CC5-13953B7A294A}"/>
    <cellStyle name="Note 2 7 7 4 2" xfId="42646" xr:uid="{92DB3279-8748-4590-BE8E-5850A65E1C2B}"/>
    <cellStyle name="Note 2 7 7 5" xfId="24496" xr:uid="{ADC911D1-F2CA-4666-A920-60989FAE9C12}"/>
    <cellStyle name="Note 2 7 7 6" xfId="52689" xr:uid="{A0096D00-0066-460C-99DA-6757DB59B824}"/>
    <cellStyle name="Note 2 7 8" xfId="2497" xr:uid="{45D534DB-6D81-490C-8CF6-E96371DB2DF0}"/>
    <cellStyle name="Note 2 7 8 2" xfId="35918" xr:uid="{71959E14-972E-45AB-9604-97C2A8107A9F}"/>
    <cellStyle name="Note 2 7 9" xfId="41087" xr:uid="{392125E1-A374-4224-9A73-0A0152BE72E7}"/>
    <cellStyle name="Note 2 8" xfId="208" xr:uid="{1188C86D-39A1-457E-9A32-A061AC2CC73B}"/>
    <cellStyle name="Note 2 8 2" xfId="2563" xr:uid="{BB01A8D1-227D-40DA-B736-F80ED0F1D0A0}"/>
    <cellStyle name="Note 2 8 2 2" xfId="6804" xr:uid="{EBE15870-80A1-475C-B047-A4440971E627}"/>
    <cellStyle name="Note 2 8 2 2 2" xfId="11994" xr:uid="{5500929B-93BB-42F0-8F64-C3EEA91A79B0}"/>
    <cellStyle name="Note 2 8 2 2 2 2" xfId="20983" xr:uid="{31727291-7C3E-4DF4-B023-3B9DCC71CFC7}"/>
    <cellStyle name="Note 2 8 2 2 2 2 2" xfId="26205" xr:uid="{EC1FEC79-4D22-4E3D-91B3-D798F5F8AAA9}"/>
    <cellStyle name="Note 2 8 2 2 2 3" xfId="34482" xr:uid="{E2DC1502-3782-40CD-B3DA-C6A486A99A07}"/>
    <cellStyle name="Note 2 8 2 2 2 4" xfId="56403" xr:uid="{00D9F2E1-E045-4645-812D-AAC504A72E40}"/>
    <cellStyle name="Note 2 8 2 2 3" xfId="15793" xr:uid="{DE8ECEBC-EDDE-47DC-9C2E-6CD952DD1ECD}"/>
    <cellStyle name="Note 2 8 2 2 3 2" xfId="37303" xr:uid="{62349095-6F4C-4FCD-8956-518AB13CC476}"/>
    <cellStyle name="Note 2 8 2 2 4" xfId="35045" xr:uid="{1602ACB2-6D07-45F9-8336-162CFB2834A8}"/>
    <cellStyle name="Note 2 8 2 2 5" xfId="49621" xr:uid="{D6B7B25F-6C62-474E-94EC-F903ADC1EB77}"/>
    <cellStyle name="Note 2 8 2 3" xfId="9374" xr:uid="{5A123563-2532-4A2D-BAF9-0DB0AEDFFCCF}"/>
    <cellStyle name="Note 2 8 2 3 2" xfId="18363" xr:uid="{9B674F70-02BC-47FB-8C83-C1CA0B06DE34}"/>
    <cellStyle name="Note 2 8 2 3 2 2" xfId="35757" xr:uid="{2ECC9BA3-9946-4486-A388-58CB7667891C}"/>
    <cellStyle name="Note 2 8 2 3 2 3" xfId="58437" xr:uid="{9FE210C6-66BD-446F-ABCD-2D47FC8C81FD}"/>
    <cellStyle name="Note 2 8 2 3 3" xfId="31738" xr:uid="{2A816132-657A-4382-AA81-08BC67D25828}"/>
    <cellStyle name="Note 2 8 2 3 4" xfId="51656" xr:uid="{2611C1C9-DE1C-4071-AF0A-6CAD29CA4676}"/>
    <cellStyle name="Note 2 8 2 4" xfId="13417" xr:uid="{F45934D8-380F-4F98-8A8C-D521B59B07CE}"/>
    <cellStyle name="Note 2 8 2 4 2" xfId="43990" xr:uid="{CD7C6ABD-9746-47FB-8248-B8898FD8DB04}"/>
    <cellStyle name="Note 2 8 2 4 2 2" xfId="54545" xr:uid="{7605B9DC-1C11-4AFA-AE21-1A74BB6B99D5}"/>
    <cellStyle name="Note 2 8 2 4 3" xfId="47738" xr:uid="{E745DE99-AEA9-497C-BB8C-BD137D32ED16}"/>
    <cellStyle name="Note 2 8 2 5" xfId="37056" xr:uid="{D0FB55E3-9FA4-4C12-B354-E29A84681777}"/>
    <cellStyle name="Note 2 8 2 5 2" xfId="52963" xr:uid="{63FA679D-B9EE-430A-B85E-1B5285B8B711}"/>
    <cellStyle name="Note 2 8 2 6" xfId="46127" xr:uid="{7B973073-3EC2-4A3B-88C2-9933E1D8722F}"/>
    <cellStyle name="Note 2 8 3" xfId="2676" xr:uid="{DD9ED03D-02F9-4A52-B1AF-C6CFE081B77C}"/>
    <cellStyle name="Note 2 8 3 2" xfId="41941" xr:uid="{211E3E4E-65F3-437A-9433-168ADA2FF9C5}"/>
    <cellStyle name="Note 2 8 3 2 2" xfId="56808" xr:uid="{C07D0FBE-0BF1-4D48-BD1B-6B0D980FE83B}"/>
    <cellStyle name="Note 2 8 3 2 3" xfId="50026" xr:uid="{35A1EEA0-6A99-42A4-81F9-03F560B39147}"/>
    <cellStyle name="Note 2 8 3 3" xfId="51040" xr:uid="{63AA4577-2A55-4FFD-949C-7B0C607BFC64}"/>
    <cellStyle name="Note 2 8 3 3 2" xfId="57822" xr:uid="{B5DE5DED-837A-4699-8B99-8B108FD0C894}"/>
    <cellStyle name="Note 2 8 3 4" xfId="48143" xr:uid="{6A412BE3-4A81-48C3-A61F-418F219C385B}"/>
    <cellStyle name="Note 2 8 3 4 2" xfId="54935" xr:uid="{1E9B6160-E5EE-4375-ACD7-78E81D56FC6D}"/>
    <cellStyle name="Note 2 8 3 5" xfId="53235" xr:uid="{0F06DC07-DFC5-48BF-A185-6830C00D66E3}"/>
    <cellStyle name="Note 2 8 3 6" xfId="46529" xr:uid="{37ED5144-61B9-4D13-93B7-807E94752468}"/>
    <cellStyle name="Note 2 8 4" xfId="31020" xr:uid="{05A78A23-596C-49F6-8B2A-DDB748AC7E0F}"/>
    <cellStyle name="Note 2 8 4 2" xfId="55931" xr:uid="{97988C56-59C6-481E-A72B-9EF855421864}"/>
    <cellStyle name="Note 2 8 4 3" xfId="49149" xr:uid="{7A6BFAD2-CD6A-417E-8441-7F81BAE9AFEE}"/>
    <cellStyle name="Note 2 8 5" xfId="44412" xr:uid="{BD555D53-DC83-4630-9098-DE9FDB425C7F}"/>
    <cellStyle name="Note 2 8 5 2" xfId="57868" xr:uid="{734974E8-69BE-4543-92DE-1C04D007DA3D}"/>
    <cellStyle name="Note 2 8 5 3" xfId="51086" xr:uid="{FA3EFF5D-A40D-4131-AA81-F53D90CDE343}"/>
    <cellStyle name="Note 2 8 6" xfId="45615" xr:uid="{99DBA417-E5E2-4AF7-A9D7-0184D0649D9D}"/>
    <cellStyle name="Note 2 8 6 2" xfId="54097" xr:uid="{B69B1676-00F3-48AB-8D9C-1A6E90BEDAF8}"/>
    <cellStyle name="Note 2 8 7" xfId="52700" xr:uid="{D19DB0AB-AFCA-4086-8A18-66E26F6E1F8E}"/>
    <cellStyle name="Note 2 9" xfId="557" xr:uid="{37DCD950-D716-4BDC-B78F-7ED46F9E02EF}"/>
    <cellStyle name="Note 2 9 2" xfId="4948" xr:uid="{623CBD47-C498-46BC-987E-879C4916A22D}"/>
    <cellStyle name="Note 2 9 2 2" xfId="7534" xr:uid="{14C2B01C-13AA-4ED4-B110-9860795F1E8B}"/>
    <cellStyle name="Note 2 9 2 2 2" xfId="12334" xr:uid="{430593EB-03CC-400B-9924-3BEC7EC44165}"/>
    <cellStyle name="Note 2 9 2 2 2 2" xfId="21323" xr:uid="{0112CF2B-4333-4FEA-8728-50EFC19840C2}"/>
    <cellStyle name="Note 2 9 2 2 2 2 2" xfId="22213" xr:uid="{107C64E9-35B1-4839-A6D4-7762DC40BB47}"/>
    <cellStyle name="Note 2 9 2 2 2 3" xfId="24655" xr:uid="{DFA935AF-6D32-4E68-B0FA-028D7355EFE3}"/>
    <cellStyle name="Note 2 9 2 2 2 4" xfId="56446" xr:uid="{7937B153-6715-4784-8E66-23E82F5F1B8E}"/>
    <cellStyle name="Note 2 9 2 2 3" xfId="16523" xr:uid="{1570C612-E927-4B8C-B7C9-FABB7E5B34AC}"/>
    <cellStyle name="Note 2 9 2 2 3 2" xfId="22558" xr:uid="{5FF4BED8-8195-4F14-BAD6-CD96F5ECA2B8}"/>
    <cellStyle name="Note 2 9 2 2 4" xfId="28925" xr:uid="{0F35AE21-7F38-47CE-98F4-2C4C69B8B314}"/>
    <cellStyle name="Note 2 9 2 2 5" xfId="49664" xr:uid="{E09F6A28-5AA2-4D77-8134-EB5A906707FA}"/>
    <cellStyle name="Note 2 9 2 3" xfId="10171" xr:uid="{7130AFD4-4279-4D0A-8AD2-26C661E8876B}"/>
    <cellStyle name="Note 2 9 2 3 2" xfId="19160" xr:uid="{EF3BC552-4EF5-4C7F-99F9-39CDD4DE8585}"/>
    <cellStyle name="Note 2 9 2 3 2 2" xfId="31623" xr:uid="{A9C503C8-2F04-4BA1-93C4-E4B3F3A22CA1}"/>
    <cellStyle name="Note 2 9 2 3 2 3" xfId="58390" xr:uid="{88EF4D49-28F5-4DC4-81B2-74BC29D4828B}"/>
    <cellStyle name="Note 2 9 2 3 3" xfId="37516" xr:uid="{7DBEA526-FA35-4648-BD70-EB44CE802B9E}"/>
    <cellStyle name="Note 2 9 2 3 4" xfId="51609" xr:uid="{77E2F53C-84DB-4A43-991E-7B7D46AE28A8}"/>
    <cellStyle name="Note 2 9 2 4" xfId="13937" xr:uid="{2FE32FD9-8E99-45F4-871F-AA09BA2F3F4B}"/>
    <cellStyle name="Note 2 9 2 4 2" xfId="28070" xr:uid="{45EC1027-6F27-4877-9965-E08AD91C53E8}"/>
    <cellStyle name="Note 2 9 2 4 2 2" xfId="54585" xr:uid="{9324D67C-EDDC-4520-A21D-6A5AAFB0F2EB}"/>
    <cellStyle name="Note 2 9 2 4 3" xfId="47781" xr:uid="{3887D257-FFC8-406E-BC46-95DE41216FAC}"/>
    <cellStyle name="Note 2 9 2 5" xfId="33956" xr:uid="{4FF24A8C-4BA2-4882-BC2F-1E1D784226E3}"/>
    <cellStyle name="Note 2 9 2 5 2" xfId="52986" xr:uid="{801415F2-2517-474C-A394-CE747A2F6EA4}"/>
    <cellStyle name="Note 2 9 2 6" xfId="46167" xr:uid="{A2D3E897-9E00-4C75-A9B2-B481CFC180F8}"/>
    <cellStyle name="Note 2 9 3" xfId="2994" xr:uid="{B9AF2930-4352-4750-9635-337B7B4F1E3F}"/>
    <cellStyle name="Note 2 9 3 2" xfId="28276" xr:uid="{E9FC0E0A-E739-4D88-A0DC-45475D3D8205}"/>
    <cellStyle name="Note 2 9 3 2 2" xfId="56848" xr:uid="{ACF87B6A-6895-47EF-971E-A25E7D2A9300}"/>
    <cellStyle name="Note 2 9 3 2 3" xfId="50066" xr:uid="{9AB9398D-5125-4D1E-9DDA-0C85F0BB5586}"/>
    <cellStyle name="Note 2 9 3 3" xfId="51032" xr:uid="{3DB075FD-7347-4271-92AC-809AFCCAD08C}"/>
    <cellStyle name="Note 2 9 3 3 2" xfId="57814" xr:uid="{AF41C2DB-0979-4FC2-BC7F-353CA3AAC4C8}"/>
    <cellStyle name="Note 2 9 3 4" xfId="48183" xr:uid="{015F70F7-D7F4-4B1C-B38F-BA249019CCCF}"/>
    <cellStyle name="Note 2 9 3 4 2" xfId="54975" xr:uid="{43A92F16-6813-4BBF-891A-851527C11E14}"/>
    <cellStyle name="Note 2 9 3 5" xfId="53275" xr:uid="{7C916F65-2210-46D0-8CED-9C0C29D3C384}"/>
    <cellStyle name="Note 2 9 3 6" xfId="46569" xr:uid="{A4A6E418-7BF1-48AF-9294-97477FD39625}"/>
    <cellStyle name="Note 2 9 4" xfId="29558" xr:uid="{98D31446-5BF7-403D-8887-EEC8B20E6D20}"/>
    <cellStyle name="Note 2 9 4 2" xfId="55974" xr:uid="{1F05BEAE-5181-48C7-8880-5BECF93FCA09}"/>
    <cellStyle name="Note 2 9 4 3" xfId="49192" xr:uid="{37DF3D2C-E8DD-4B4B-8DC7-B1F059F0CB5E}"/>
    <cellStyle name="Note 2 9 5" xfId="44419" xr:uid="{CD2EA06D-440C-4148-B305-7E2B5F8BB3FE}"/>
    <cellStyle name="Note 2 9 5 2" xfId="58546" xr:uid="{7FABEE3A-1B28-4C39-91F4-F4834F36BD64}"/>
    <cellStyle name="Note 2 9 5 3" xfId="51765" xr:uid="{9ADC1CB3-FD85-4A97-92AE-D7026CD771DD}"/>
    <cellStyle name="Note 2 9 6" xfId="45658" xr:uid="{EA578502-2F68-4C75-8430-96CAA9074B7B}"/>
    <cellStyle name="Note 2 9 6 2" xfId="54137" xr:uid="{5C3AA95A-B568-4DCB-99BB-ECC924F37AF9}"/>
    <cellStyle name="Note 2 9 7" xfId="52723" xr:uid="{64FE65F1-7DC2-425E-BAC3-B20988052F15}"/>
    <cellStyle name="Note 3" xfId="119" xr:uid="{40592F30-72A5-4E54-A115-12CB82647895}"/>
    <cellStyle name="Note 3 10" xfId="907" xr:uid="{A1FCC07D-95FA-41F5-8DB6-24AD359E120A}"/>
    <cellStyle name="Note 3 10 2" xfId="5274" xr:uid="{F9EBCDFF-1963-41BD-9BF6-D8079A955CE2}"/>
    <cellStyle name="Note 3 10 2 2" xfId="7860" xr:uid="{B96F6158-AE0E-4AE2-8D0D-5A7219995DD0}"/>
    <cellStyle name="Note 3 10 2 2 2" xfId="12435" xr:uid="{AB469BD0-2AB3-4010-924D-DF71E78FBFB0}"/>
    <cellStyle name="Note 3 10 2 2 2 2" xfId="21424" xr:uid="{92CA021D-99EA-443B-9857-5F95E3CBF6AF}"/>
    <cellStyle name="Note 3 10 2 2 2 2 2" xfId="43522" xr:uid="{EFD4FA03-126F-406D-B8A6-969987C177F7}"/>
    <cellStyle name="Note 3 10 2 2 2 3" xfId="37945" xr:uid="{C017026D-B086-4847-B578-038990C24C20}"/>
    <cellStyle name="Note 3 10 2 2 2 4" xfId="56618" xr:uid="{E9C0919B-209C-4C41-A819-BE393576EB70}"/>
    <cellStyle name="Note 3 10 2 2 3" xfId="16849" xr:uid="{020AE73D-2147-4278-BCF2-2C27AE1E3347}"/>
    <cellStyle name="Note 3 10 2 2 3 2" xfId="40993" xr:uid="{670AE846-6E57-47EC-9958-CADCBAFFA980}"/>
    <cellStyle name="Note 3 10 2 2 4" xfId="32746" xr:uid="{6B97ACEF-972B-4EEC-98D1-A1B6325D0541}"/>
    <cellStyle name="Note 3 10 2 2 5" xfId="49836" xr:uid="{5E7CAFDA-4CEF-4710-84FE-8D5CFC554457}"/>
    <cellStyle name="Note 3 10 2 3" xfId="10497" xr:uid="{9C196E42-56FB-4218-855B-0B4ADE34C6C5}"/>
    <cellStyle name="Note 3 10 2 3 2" xfId="19486" xr:uid="{620280B0-A4CD-4DD6-A54A-22E475A6B901}"/>
    <cellStyle name="Note 3 10 2 3 2 2" xfId="37758" xr:uid="{9FB92982-31EB-4718-8499-916D92ABA202}"/>
    <cellStyle name="Note 3 10 2 3 2 3" xfId="58581" xr:uid="{A4D083BD-70AA-46EA-88E1-179084BBDD34}"/>
    <cellStyle name="Note 3 10 2 3 3" xfId="34368" xr:uid="{40F0DC03-F8EB-497D-A928-BC0E03557488}"/>
    <cellStyle name="Note 3 10 2 3 4" xfId="51800" xr:uid="{F99C9E79-CFDD-4222-A4F4-81411EF26B18}"/>
    <cellStyle name="Note 3 10 2 4" xfId="14263" xr:uid="{00D13605-9261-488E-8900-E9F5364DE570}"/>
    <cellStyle name="Note 3 10 2 4 2" xfId="25341" xr:uid="{22366051-C494-45AC-9432-65072B0DE20D}"/>
    <cellStyle name="Note 3 10 2 4 2 2" xfId="54751" xr:uid="{68DE6F39-E71A-42E2-8B3A-0DE24FB3909A}"/>
    <cellStyle name="Note 3 10 2 4 3" xfId="47953" xr:uid="{8E2672AC-2D5F-4BD9-9E6B-6646B2599E81}"/>
    <cellStyle name="Note 3 10 2 5" xfId="35265" xr:uid="{B759EC3F-D008-44E3-9BE0-4F26DB65BDF6}"/>
    <cellStyle name="Note 3 10 2 5 2" xfId="53079" xr:uid="{CC5A1F62-27ED-4B2A-AE4C-D1B16A470056}"/>
    <cellStyle name="Note 3 10 2 6" xfId="46339" xr:uid="{A65F6D71-6A01-4FF2-A318-6A434F80BAC0}"/>
    <cellStyle name="Note 3 10 3" xfId="3344" xr:uid="{D5A362A0-5D8D-4F6A-A1A9-626440C00FF4}"/>
    <cellStyle name="Note 3 10 3 2" xfId="30829" xr:uid="{EBDE0CB3-55EC-4ED2-A818-0B860837A84C}"/>
    <cellStyle name="Note 3 10 3 2 2" xfId="57014" xr:uid="{C0A39754-05E3-41F9-B996-C4F9969B21D8}"/>
    <cellStyle name="Note 3 10 3 2 3" xfId="50232" xr:uid="{C83732EC-F8FC-4566-B427-400C713FAB3D}"/>
    <cellStyle name="Note 3 10 3 3" xfId="52326" xr:uid="{322F4198-79BB-4648-9204-3EE67AC065E4}"/>
    <cellStyle name="Note 3 10 3 3 2" xfId="59107" xr:uid="{FA2A4D7C-0001-4C07-B811-F5F99BFE93B4}"/>
    <cellStyle name="Note 3 10 3 4" xfId="48349" xr:uid="{9E347745-C7BA-41A1-858F-C0D7ED5C3383}"/>
    <cellStyle name="Note 3 10 3 4 2" xfId="55141" xr:uid="{2083243C-DE52-41B8-BAD3-FC5BB547FFE2}"/>
    <cellStyle name="Note 3 10 3 5" xfId="53439" xr:uid="{2223C83B-501A-4F3E-A33B-77AB3B657E6E}"/>
    <cellStyle name="Note 3 10 3 6" xfId="46735" xr:uid="{9D821FAF-BF1E-44A8-9709-97AA2F397327}"/>
    <cellStyle name="Note 3 10 4" xfId="38385" xr:uid="{9A1E0C93-8349-4E65-AB0D-A96748F13A20}"/>
    <cellStyle name="Note 3 10 4 2" xfId="56146" xr:uid="{0CC5CA2A-C05A-40BC-B9C8-F901FA635AA2}"/>
    <cellStyle name="Note 3 10 4 3" xfId="49364" xr:uid="{4FC44C19-68B3-41E0-827D-D29D53D67032}"/>
    <cellStyle name="Note 3 10 5" xfId="44583" xr:uid="{4C655E5B-4426-48C9-8D0C-F513AC2EA4CD}"/>
    <cellStyle name="Note 3 10 5 2" xfId="57607" xr:uid="{70EB45F7-4B0C-472E-9310-457915E5FF70}"/>
    <cellStyle name="Note 3 10 5 3" xfId="50825" xr:uid="{1CE7E252-D02A-420A-AE06-10F1E12B7297}"/>
    <cellStyle name="Note 3 10 6" xfId="47484" xr:uid="{19F3776C-5AAA-43FA-867D-EDFCA7B38017}"/>
    <cellStyle name="Note 3 10 6 2" xfId="54303" xr:uid="{052DF012-B6C4-40EC-B543-CF00A1E87A1B}"/>
    <cellStyle name="Note 3 10 7" xfId="52812" xr:uid="{924B04BC-39F0-4BB1-9DB1-618953254A99}"/>
    <cellStyle name="Note 3 10 8" xfId="45876" xr:uid="{DF0E7C90-EE58-4A44-9DC3-0377EF7CFCE8}"/>
    <cellStyle name="Note 3 11" xfId="1251" xr:uid="{82DD59E8-4CF6-498A-95E3-DBE4EE10AA41}"/>
    <cellStyle name="Note 3 11 2" xfId="5596" xr:uid="{0B1FB494-E6FA-4657-B0A6-215C194452B7}"/>
    <cellStyle name="Note 3 11 2 2" xfId="8182" xr:uid="{1E500ED7-1B8E-47AF-8AFD-D1C1B6DFA567}"/>
    <cellStyle name="Note 3 11 2 2 2" xfId="12534" xr:uid="{AEE1B3AF-5AD4-4C86-960A-678932062B27}"/>
    <cellStyle name="Note 3 11 2 2 2 2" xfId="21523" xr:uid="{F0484CA9-989C-4AEE-8076-17B1305FFF88}"/>
    <cellStyle name="Note 3 11 2 2 2 2 2" xfId="32796" xr:uid="{8F9D7C3C-3D11-4CE4-97F8-04CF7A980C35}"/>
    <cellStyle name="Note 3 11 2 2 2 3" xfId="32968" xr:uid="{643359E8-EC89-414D-A7BE-1629709B9741}"/>
    <cellStyle name="Note 3 11 2 2 2 4" xfId="56657" xr:uid="{746BD059-9A4D-4A1C-95AA-77A4EA1DC814}"/>
    <cellStyle name="Note 3 11 2 2 3" xfId="17171" xr:uid="{433906E8-DAA3-4360-9663-A1BD486B4C7A}"/>
    <cellStyle name="Note 3 11 2 2 3 2" xfId="33210" xr:uid="{5E5002AD-5AEF-4173-8C8C-AADFEC5EC68C}"/>
    <cellStyle name="Note 3 11 2 2 4" xfId="39486" xr:uid="{48199AC7-3936-43C4-9DD6-030FC492D1C5}"/>
    <cellStyle name="Note 3 11 2 2 5" xfId="49875" xr:uid="{9479A4C3-F322-48CD-A022-FA0A07EADA72}"/>
    <cellStyle name="Note 3 11 2 3" xfId="10819" xr:uid="{E9241B2D-B41E-4745-8619-1765A0079258}"/>
    <cellStyle name="Note 3 11 2 3 2" xfId="19808" xr:uid="{C79AD412-200E-4AE6-BA6D-D5C91465E5E5}"/>
    <cellStyle name="Note 3 11 2 3 2 2" xfId="34566" xr:uid="{4271C99B-AD90-4770-9401-E69F9E2E98D8}"/>
    <cellStyle name="Note 3 11 2 3 2 3" xfId="58228" xr:uid="{AE96C8E5-3532-435B-BA63-481B8D8B1FB5}"/>
    <cellStyle name="Note 3 11 2 3 3" xfId="41611" xr:uid="{2157A72E-24D5-4B29-A94F-C2084EE40905}"/>
    <cellStyle name="Note 3 11 2 3 4" xfId="51446" xr:uid="{A4DEDFE9-8B40-4A17-A7B8-0E4CDD4C4FE3}"/>
    <cellStyle name="Note 3 11 2 4" xfId="14585" xr:uid="{C0AD5DB5-31D5-4FFA-975A-5DA8E5A0DD36}"/>
    <cellStyle name="Note 3 11 2 4 2" xfId="32623" xr:uid="{6EE26CA0-EEB6-49D7-8342-A42B05EC413C}"/>
    <cellStyle name="Note 3 11 2 4 2 2" xfId="54787" xr:uid="{C93F9A21-036D-426F-8F92-240729D4C4E7}"/>
    <cellStyle name="Note 3 11 2 4 3" xfId="47992" xr:uid="{73DAA196-1BA3-42D6-A055-BF6A74BB4692}"/>
    <cellStyle name="Note 3 11 2 5" xfId="32086" xr:uid="{06FD0755-1E96-4F02-B4E8-6E96DF44806E}"/>
    <cellStyle name="Note 3 11 2 5 2" xfId="53100" xr:uid="{D9FF756D-5BB4-4B6F-BF16-0B61374722E0}"/>
    <cellStyle name="Note 3 11 2 6" xfId="46378" xr:uid="{605C4242-8FC3-43CC-A01E-FAD044968A08}"/>
    <cellStyle name="Note 3 11 3" xfId="3688" xr:uid="{DE63218C-81AC-4DE2-BE8A-CCFD1DD2B212}"/>
    <cellStyle name="Note 3 11 3 2" xfId="23347" xr:uid="{0D3904CE-9851-4D77-9A32-2D020C3AC8EF}"/>
    <cellStyle name="Note 3 11 3 2 2" xfId="57050" xr:uid="{614BC888-F0AA-4AA3-B357-3D8A3818C06F}"/>
    <cellStyle name="Note 3 11 3 2 3" xfId="50268" xr:uid="{07B0D095-8AB7-4124-90A3-15E7B4721AF8}"/>
    <cellStyle name="Note 3 11 3 3" xfId="51252" xr:uid="{6D1F957C-1D53-4C43-8FEE-2318429CF8FF}"/>
    <cellStyle name="Note 3 11 3 3 2" xfId="58034" xr:uid="{571299C1-A364-4CF4-9969-D222ADA20BD4}"/>
    <cellStyle name="Note 3 11 3 4" xfId="48385" xr:uid="{0DAB6469-3EE9-4B33-8330-A1E59FF95A01}"/>
    <cellStyle name="Note 3 11 3 4 2" xfId="55177" xr:uid="{E6D803BE-0859-48BC-856D-AA6D64EABDA9}"/>
    <cellStyle name="Note 3 11 3 5" xfId="53467" xr:uid="{0B2AC468-A0CA-4E44-8738-EA983BDA1DE3}"/>
    <cellStyle name="Note 3 11 3 6" xfId="46771" xr:uid="{95E702F3-288D-4D99-998A-78D543E1B916}"/>
    <cellStyle name="Note 3 11 4" xfId="29519" xr:uid="{868C0310-E171-4B90-9366-C4197FA5024C}"/>
    <cellStyle name="Note 3 11 4 2" xfId="56185" xr:uid="{3C0011F2-48D8-426B-804D-D009FACA470C}"/>
    <cellStyle name="Note 3 11 4 3" xfId="49403" xr:uid="{725A42AF-6D43-43A0-A03F-926F7F2F21C2}"/>
    <cellStyle name="Note 3 11 5" xfId="44589" xr:uid="{AC3EE65C-B13D-46CC-BF87-C5EB69EFE48E}"/>
    <cellStyle name="Note 3 11 5 2" xfId="57908" xr:uid="{C222AEC5-0B4F-412D-B714-A64E9386C2F9}"/>
    <cellStyle name="Note 3 11 5 3" xfId="51126" xr:uid="{C82FCFAE-6996-40EB-B86C-BEE61BDADC49}"/>
    <cellStyle name="Note 3 11 6" xfId="47523" xr:uid="{06E5D74E-0BF1-4062-8C24-280ED5856B70}"/>
    <cellStyle name="Note 3 11 6 2" xfId="54339" xr:uid="{1A9A97E2-9C5F-468B-A606-D7E6F3A729CE}"/>
    <cellStyle name="Note 3 11 7" xfId="52833" xr:uid="{3077D4BB-073E-45E3-80E6-2A8B528D6716}"/>
    <cellStyle name="Note 3 11 8" xfId="45912" xr:uid="{9377E502-0C71-4AFF-94B4-ADDF81A9EC09}"/>
    <cellStyle name="Note 3 12" xfId="1684" xr:uid="{F41C5BB9-D78B-47F8-835D-C04EB3BC0480}"/>
    <cellStyle name="Note 3 12 2" xfId="6011" xr:uid="{A320F263-DF9D-4B6F-B235-8343AD2B402E}"/>
    <cellStyle name="Note 3 12 2 2" xfId="8597" xr:uid="{BAA478DB-B03E-4040-A01F-567BBC37CA25}"/>
    <cellStyle name="Note 3 12 2 2 2" xfId="12659" xr:uid="{AC95FF48-DCDD-4462-9C1A-A77AC9D60709}"/>
    <cellStyle name="Note 3 12 2 2 2 2" xfId="21648" xr:uid="{A7ABF5C5-B1BD-401B-98AA-01700A114CC6}"/>
    <cellStyle name="Note 3 12 2 2 2 2 2" xfId="37004" xr:uid="{8D891E88-440D-4A2B-B61B-AE60410B79BC}"/>
    <cellStyle name="Note 3 12 2 2 2 3" xfId="35324" xr:uid="{3F15EA1E-52B2-40BF-94E6-D0FC41809CC1}"/>
    <cellStyle name="Note 3 12 2 2 3" xfId="17586" xr:uid="{7253B833-8F3C-49BC-BEC1-92B2B68E299F}"/>
    <cellStyle name="Note 3 12 2 2 3 2" xfId="38464" xr:uid="{9B580FC5-0DFA-4714-8E29-7DB29EB61D6A}"/>
    <cellStyle name="Note 3 12 2 2 4" xfId="27232" xr:uid="{9220D868-A36F-4624-A85F-53B9D5C7E8C9}"/>
    <cellStyle name="Note 3 12 2 2 5" xfId="56258" xr:uid="{4741AA2C-7710-4408-88A3-733B6BB6FD36}"/>
    <cellStyle name="Note 3 12 2 3" xfId="11234" xr:uid="{437BD873-3646-4143-8A4C-68E8280DED4E}"/>
    <cellStyle name="Note 3 12 2 3 2" xfId="20223" xr:uid="{E487E966-C6A8-45A1-8F12-7BFAF1D00982}"/>
    <cellStyle name="Note 3 12 2 3 2 2" xfId="35541" xr:uid="{83FA390F-4A8D-41BE-93C3-F442AAC55478}"/>
    <cellStyle name="Note 3 12 2 3 3" xfId="32253" xr:uid="{A74211DF-3402-46EA-818C-332E979F7305}"/>
    <cellStyle name="Note 3 12 2 4" xfId="15000" xr:uid="{8110128C-8F79-46C2-B9D1-A890CFAF1A9A}"/>
    <cellStyle name="Note 3 12 2 4 2" xfId="29177" xr:uid="{2ADE85E2-1B60-495D-AE89-CE92264B9AE2}"/>
    <cellStyle name="Note 3 12 2 5" xfId="37538" xr:uid="{1C237B3D-6510-4BF5-85B4-72A18FF69B0C}"/>
    <cellStyle name="Note 3 12 2 6" xfId="49476" xr:uid="{D5BFE8CF-9237-418D-B7B4-CE6C8AAFAEAF}"/>
    <cellStyle name="Note 3 12 3" xfId="4121" xr:uid="{2AEBB3D8-6221-4DFC-92B3-52FDD10C7AFB}"/>
    <cellStyle name="Note 3 12 3 2" xfId="28661" xr:uid="{89AB02D5-A959-49AA-A3E7-C640C451150F}"/>
    <cellStyle name="Note 3 12 3 2 2" xfId="59126" xr:uid="{42ABAD66-653E-4097-A693-7178944F28FE}"/>
    <cellStyle name="Note 3 12 3 3" xfId="52345" xr:uid="{DA00FE49-2366-4242-B807-AD805C292F98}"/>
    <cellStyle name="Note 3 12 4" xfId="38760" xr:uid="{63AC0A37-781D-4470-987E-385155B9F0E1}"/>
    <cellStyle name="Note 3 12 4 2" xfId="54406" xr:uid="{96822351-E39D-4649-AA06-42429D437DEF}"/>
    <cellStyle name="Note 3 12 4 3" xfId="47594" xr:uid="{B37F9F7F-11EC-45C3-94B1-1F3AAF3C023B}"/>
    <cellStyle name="Note 3 12 5" xfId="44654" xr:uid="{403B9023-C936-40F8-843D-36C6332F2B95}"/>
    <cellStyle name="Note 3 12 5 2" xfId="52880" xr:uid="{63D7D31B-687A-4195-B6AD-B456AF99171F}"/>
    <cellStyle name="Note 3 12 6" xfId="45985" xr:uid="{E88439A9-52A0-47C8-93CD-503B6AB657E0}"/>
    <cellStyle name="Note 3 13" xfId="1617" xr:uid="{AFAC207C-28A9-4148-AEC7-D84D6D021BA6}"/>
    <cellStyle name="Note 3 13 2" xfId="5959" xr:uid="{63538523-CBCC-4E4A-AF77-3185260DBF11}"/>
    <cellStyle name="Note 3 13 2 2" xfId="8545" xr:uid="{51AF81F8-FE89-45C0-B90F-5466BFC613BE}"/>
    <cellStyle name="Note 3 13 2 2 2" xfId="12643" xr:uid="{6C7C7FB9-9740-4458-9390-4349B5EFF31E}"/>
    <cellStyle name="Note 3 13 2 2 2 2" xfId="21632" xr:uid="{8C5D8654-B1CD-42C4-882A-D66D5E18C832}"/>
    <cellStyle name="Note 3 13 2 2 2 2 2" xfId="34969" xr:uid="{09BA5C27-ED2F-4BE7-A8C1-85CB200D1B6F}"/>
    <cellStyle name="Note 3 13 2 2 2 3" xfId="24777" xr:uid="{7A36A943-38E8-44E7-84B7-1A371097CE95}"/>
    <cellStyle name="Note 3 13 2 2 3" xfId="17534" xr:uid="{8C6A8DEA-BACB-48E9-8759-33B8A21D29D6}"/>
    <cellStyle name="Note 3 13 2 2 3 2" xfId="39094" xr:uid="{4D5144F5-B379-404D-B7FB-FA8848F610BC}"/>
    <cellStyle name="Note 3 13 2 2 4" xfId="36724" xr:uid="{C69668DA-0F3A-4B2F-AA1D-3E843EB56F28}"/>
    <cellStyle name="Note 3 13 2 2 5" xfId="56268" xr:uid="{68EDF411-03CF-4AAE-9624-959E0FA7DD92}"/>
    <cellStyle name="Note 3 13 2 3" xfId="11182" xr:uid="{555046FB-7CC9-43C8-98A3-C0A192C86AA8}"/>
    <cellStyle name="Note 3 13 2 3 2" xfId="20171" xr:uid="{0A5FA1EB-2449-4D96-BF37-A9EE555F06B8}"/>
    <cellStyle name="Note 3 13 2 3 2 2" xfId="29129" xr:uid="{406AC64B-3C21-4BBD-8886-A3EA7C384C01}"/>
    <cellStyle name="Note 3 13 2 3 3" xfId="37671" xr:uid="{E8FB665C-A1FF-4B3D-826B-9570EAA99D8B}"/>
    <cellStyle name="Note 3 13 2 4" xfId="14948" xr:uid="{95E3941F-6272-430F-BDDA-46BE3E11A401}"/>
    <cellStyle name="Note 3 13 2 4 2" xfId="33340" xr:uid="{0CAC46FD-0338-4917-99AB-1FA6590C4821}"/>
    <cellStyle name="Note 3 13 2 5" xfId="36449" xr:uid="{28747160-EFF5-467C-90C0-BF51FD1AF63F}"/>
    <cellStyle name="Note 3 13 2 6" xfId="49486" xr:uid="{CEB1524C-6D66-4414-9DB4-E1F3683D75D7}"/>
    <cellStyle name="Note 3 13 3" xfId="4054" xr:uid="{91171592-4BEC-40AC-A3F6-9F33FDB7F742}"/>
    <cellStyle name="Note 3 13 3 2" xfId="37378" xr:uid="{1455D05A-F0B0-47ED-9869-93A206FB59E7}"/>
    <cellStyle name="Note 3 13 3 2 2" xfId="57963" xr:uid="{4D39580B-FD31-464E-AAFB-C102E693A00C}"/>
    <cellStyle name="Note 3 13 3 3" xfId="51181" xr:uid="{5EDA52C8-8939-4A21-90ED-1F55F6B70DDC}"/>
    <cellStyle name="Note 3 13 4" xfId="30148" xr:uid="{1BC5E00D-9982-4EE5-B77C-406007155D98}"/>
    <cellStyle name="Note 3 13 4 2" xfId="54414" xr:uid="{742D38E4-E847-4AB4-B845-A8290CD0B4A8}"/>
    <cellStyle name="Note 3 13 4 3" xfId="47603" xr:uid="{28863D84-89B4-4114-B03E-973A106F1FDA}"/>
    <cellStyle name="Note 3 13 5" xfId="44647" xr:uid="{71C0C22E-B04B-447B-9961-12C477E31CEC}"/>
    <cellStyle name="Note 3 13 5 2" xfId="52885" xr:uid="{979FA043-3D6F-429A-A0EA-6732C4880B7B}"/>
    <cellStyle name="Note 3 13 6" xfId="45995" xr:uid="{9F58EAC2-B35B-427E-A18A-58E58FE27B48}"/>
    <cellStyle name="Note 3 14" xfId="2584" xr:uid="{E8797173-DF3B-4D11-AC45-D53DF8F7905F}"/>
    <cellStyle name="Note 3 14 2" xfId="6825" xr:uid="{AA99740F-68F9-41B4-8C6B-966F3CEBE97B}"/>
    <cellStyle name="Note 3 14 2 2" xfId="12001" xr:uid="{29663554-9854-488E-8767-9FF0BEE0DD1E}"/>
    <cellStyle name="Note 3 14 2 2 2" xfId="20990" xr:uid="{BFACED0E-1BC2-4E67-B6FC-F286FC4A41B5}"/>
    <cellStyle name="Note 3 14 2 2 2 2" xfId="28505" xr:uid="{CB5C4D6E-2D49-4999-A0CA-BE4BE2C6AD5F}"/>
    <cellStyle name="Note 3 14 2 2 3" xfId="34946" xr:uid="{5C7EF271-8CA8-4254-9C5D-3129E5DA6F3E}"/>
    <cellStyle name="Note 3 14 2 2 4" xfId="57136" xr:uid="{B333C4B1-5564-4C87-895E-227EF9F7CCA7}"/>
    <cellStyle name="Note 3 14 2 3" xfId="15814" xr:uid="{0BBA0C79-4CA0-44AA-B212-1AB0C630128B}"/>
    <cellStyle name="Note 3 14 2 3 2" xfId="36641" xr:uid="{C1B609AA-88B0-420D-B60E-5F17B1E01F95}"/>
    <cellStyle name="Note 3 14 2 4" xfId="23658" xr:uid="{1F9ADFB2-8654-40AD-84A7-B9413DE4707D}"/>
    <cellStyle name="Note 3 14 2 5" xfId="50354" xr:uid="{6F675C41-44E5-4FC4-A827-CA7E0A10AB08}"/>
    <cellStyle name="Note 3 14 3" xfId="9395" xr:uid="{3DCD29B0-B376-4B0F-91B3-7FC1EBD61DDD}"/>
    <cellStyle name="Note 3 14 3 2" xfId="18384" xr:uid="{D0A4DE46-2A19-4AB0-BB45-7C1CE3F72E1D}"/>
    <cellStyle name="Note 3 14 3 2 2" xfId="36095" xr:uid="{E2A77B2E-B811-4B1D-9357-4158607D4254}"/>
    <cellStyle name="Note 3 14 3 2 3" xfId="58143" xr:uid="{FEC37D1C-8D60-4771-AD76-00763E168DFB}"/>
    <cellStyle name="Note 3 14 3 3" xfId="28417" xr:uid="{57C96BD7-28C2-4959-9720-6E0259CB8FDF}"/>
    <cellStyle name="Note 3 14 3 4" xfId="51361" xr:uid="{EBE2293B-6670-410C-853A-1970E134A4CD}"/>
    <cellStyle name="Note 3 14 4" xfId="13438" xr:uid="{2353546E-3261-46FC-9C73-93780AE4C8DD}"/>
    <cellStyle name="Note 3 14 4 2" xfId="42867" xr:uid="{50987D58-924A-44B4-9CFA-C30C50585CDE}"/>
    <cellStyle name="Note 3 14 4 2 2" xfId="55263" xr:uid="{941CEA2B-DDEF-4092-9F05-1A0CD64B7E1E}"/>
    <cellStyle name="Note 3 14 4 3" xfId="48471" xr:uid="{68104EAA-CB5A-4F20-887F-8A66FA2DF993}"/>
    <cellStyle name="Note 3 14 5" xfId="36393" xr:uid="{12DE8020-1AD2-4884-BA5B-D358A64AD09E}"/>
    <cellStyle name="Note 3 14 5 2" xfId="53549" xr:uid="{DAEDDFA8-95F1-4129-AFD1-64E1EF1CF490}"/>
    <cellStyle name="Note 3 14 6" xfId="44764" xr:uid="{51AFFFE8-04E6-4536-85CF-E684ABB4EE7A}"/>
    <cellStyle name="Note 3 14 7" xfId="46857" xr:uid="{DA00E327-5750-4D32-8BCA-379EB2A6EB1A}"/>
    <cellStyle name="Note 3 15" xfId="6515" xr:uid="{9B0C5427-41A6-4967-89F0-3178B530D9DF}"/>
    <cellStyle name="Note 3 15 2" xfId="11736" xr:uid="{23F48DFF-037A-4AF3-9376-84B30FAD583C}"/>
    <cellStyle name="Note 3 15 2 2" xfId="20725" xr:uid="{4BE33FEC-D2B0-484F-949B-E91A3B74C22B}"/>
    <cellStyle name="Note 3 15 2 2 2" xfId="40639" xr:uid="{981E48D2-3C73-458D-ABED-9D4362E77E3B}"/>
    <cellStyle name="Note 3 15 2 2 3" xfId="57167" xr:uid="{DE8C165D-5FB8-41EF-8031-BE3F5BBA228B}"/>
    <cellStyle name="Note 3 15 2 3" xfId="26722" xr:uid="{D05CF0C4-1B0A-4BD5-B72E-529775C8C822}"/>
    <cellStyle name="Note 3 15 2 4" xfId="50385" xr:uid="{269473BC-1659-4815-BF53-2CD22CB6DFA2}"/>
    <cellStyle name="Note 3 15 3" xfId="15504" xr:uid="{50A0A863-1EE9-4E82-B462-9024FA443E78}"/>
    <cellStyle name="Note 3 15 3 2" xfId="41218" xr:uid="{6E81C337-CDEB-4E45-A70F-6F752103462F}"/>
    <cellStyle name="Note 3 15 3 2 2" xfId="58768" xr:uid="{B3C94469-A22A-4223-8006-E7501CCF7757}"/>
    <cellStyle name="Note 3 15 3 3" xfId="51987" xr:uid="{4E00A36B-DD2F-45F5-B212-1AB8FBDB4A7A}"/>
    <cellStyle name="Note 3 15 4" xfId="23672" xr:uid="{1A3684CF-F63F-41A9-9F98-C22AA7220DCE}"/>
    <cellStyle name="Note 3 15 4 2" xfId="58251" xr:uid="{A3A13B3D-40E0-4A49-9C79-30A0EDA87279}"/>
    <cellStyle name="Note 3 15 4 3" xfId="51469" xr:uid="{213824FE-11FE-46E5-9A19-029AF03EDDD2}"/>
    <cellStyle name="Note 3 15 5" xfId="44752" xr:uid="{4D892191-B2A8-4479-88ED-CFB3F79C9D04}"/>
    <cellStyle name="Note 3 15 5 2" xfId="55294" xr:uid="{F1C99A04-BDB8-4D3B-9A0C-EA45A8653AF3}"/>
    <cellStyle name="Note 3 15 5 3" xfId="48502" xr:uid="{6CFA1B2A-A405-4CF1-9260-67AD6E58DBD0}"/>
    <cellStyle name="Note 3 15 6" xfId="53580" xr:uid="{A6A2499E-B86A-410B-9140-EA7D983174BC}"/>
    <cellStyle name="Note 3 15 7" xfId="46888" xr:uid="{A082C58D-C532-46DD-9B9B-DF93BA2B5493}"/>
    <cellStyle name="Note 3 16" xfId="9099" xr:uid="{63F9AD6C-1167-4812-92EA-510D8423F23E}"/>
    <cellStyle name="Note 3 16 2" xfId="18088" xr:uid="{7D3A7EE7-AF88-44C2-BBB0-CCAA8CC30323}"/>
    <cellStyle name="Note 3 16 2 2" xfId="39179" xr:uid="{A4266B86-A043-4D34-9B68-81AD5BD65F65}"/>
    <cellStyle name="Note 3 16 2 2 2" xfId="57081" xr:uid="{CB980F88-A9B4-4F78-8CF0-91862349943E}"/>
    <cellStyle name="Note 3 16 2 3" xfId="50299" xr:uid="{FC9C7ADC-F6C1-414C-853B-6BC506CB205B}"/>
    <cellStyle name="Note 3 16 3" xfId="34121" xr:uid="{8F7B5A0A-3470-4110-8883-D411CC46F632}"/>
    <cellStyle name="Note 3 16 3 2" xfId="58686" xr:uid="{88390150-BA6B-4E11-AFA7-890043435591}"/>
    <cellStyle name="Note 3 16 3 3" xfId="51905" xr:uid="{61FD2DC0-37D4-48B7-B1D4-34C3270DF3EF}"/>
    <cellStyle name="Note 3 16 4" xfId="44790" xr:uid="{6BAB31F3-1805-4E32-8DC2-47791AEF3B76}"/>
    <cellStyle name="Note 3 16 4 2" xfId="58131" xr:uid="{BD5C6DE0-B17E-4A7B-B4E8-45CADEF74283}"/>
    <cellStyle name="Note 3 16 4 3" xfId="51349" xr:uid="{11207ABB-6C23-48BA-BDF8-E86FB4B3E298}"/>
    <cellStyle name="Note 3 16 5" xfId="48416" xr:uid="{EAB6AA0C-8660-4EC8-BD25-A0337550B8D0}"/>
    <cellStyle name="Note 3 16 5 2" xfId="55208" xr:uid="{F134BF7E-E7FC-462E-A8D1-FF331B929776}"/>
    <cellStyle name="Note 3 16 6" xfId="53494" xr:uid="{17712AD2-DCB1-4AE5-A8EF-C68DAC9EB918}"/>
    <cellStyle name="Note 3 16 7" xfId="46802" xr:uid="{4C2DA893-18B9-4BB1-B515-BADB482B4EF8}"/>
    <cellStyle name="Note 3 17" xfId="12663" xr:uid="{AEB11AF5-CE8D-4B04-AF6C-3068E5AF6A64}"/>
    <cellStyle name="Note 3 17 2" xfId="21652" xr:uid="{7A5C14B7-759B-4A41-85FD-84E1EE5FB6AC}"/>
    <cellStyle name="Note 3 17 2 2" xfId="22791" xr:uid="{AF04F91E-A07F-4219-AA1C-894BA6B7A555}"/>
    <cellStyle name="Note 3 17 2 2 2" xfId="57091" xr:uid="{8D360AE4-FC14-458E-90F8-1985E6C650D9}"/>
    <cellStyle name="Note 3 17 2 3" xfId="50309" xr:uid="{17F368A4-FBB1-4AFD-B16D-77FC5B445476}"/>
    <cellStyle name="Note 3 17 3" xfId="32806" xr:uid="{6F2038C5-A89C-4654-8040-24A95F223DC6}"/>
    <cellStyle name="Note 3 17 3 2" xfId="58696" xr:uid="{DDF9938A-FFC9-4C86-A919-A05B67063ADB}"/>
    <cellStyle name="Note 3 17 3 3" xfId="51915" xr:uid="{D5E2FCB2-717C-4494-B1D5-2A1683127EF5}"/>
    <cellStyle name="Note 3 17 4" xfId="44847" xr:uid="{4ED2519E-0AD4-468A-9EB9-1B073BD55631}"/>
    <cellStyle name="Note 3 17 4 2" xfId="57614" xr:uid="{B24F2A36-F15B-48B2-B2B0-5A41BD984165}"/>
    <cellStyle name="Note 3 17 4 3" xfId="50832" xr:uid="{38928BBF-58FA-434A-9A17-1BE352F32AE4}"/>
    <cellStyle name="Note 3 17 5" xfId="48426" xr:uid="{0E5668E5-631F-41D1-8C89-A1CDDA7375DA}"/>
    <cellStyle name="Note 3 17 5 2" xfId="55218" xr:uid="{F6F5A0AE-9B47-41A6-B9CB-9C4942A1864A}"/>
    <cellStyle name="Note 3 17 6" xfId="53504" xr:uid="{003250E7-DBC4-4C11-A830-777CC17FF01F}"/>
    <cellStyle name="Note 3 17 7" xfId="46812" xr:uid="{B649676E-BDA4-4DF8-847A-8A68756229EB}"/>
    <cellStyle name="Note 3 18" xfId="2219" xr:uid="{E6DA080F-4A85-4341-8D7E-3DFF9F763435}"/>
    <cellStyle name="Note 3 18 2" xfId="35719" xr:uid="{984924CE-9A04-4EF8-8F46-C24F7C04E99B}"/>
    <cellStyle name="Note 3 18 2 2" xfId="57218" xr:uid="{C3685E41-C492-4F05-9459-9480E7D79869}"/>
    <cellStyle name="Note 3 18 2 3" xfId="50436" xr:uid="{F0D159AD-11A7-41F0-906D-89284E8934E9}"/>
    <cellStyle name="Note 3 18 3" xfId="44879" xr:uid="{9DDED37F-15AB-480E-A4FE-7D466FC81D1D}"/>
    <cellStyle name="Note 3 18 3 2" xfId="58819" xr:uid="{A4DE078F-4FAC-4DA1-9D35-FE3B958C9A86}"/>
    <cellStyle name="Note 3 18 3 3" xfId="52038" xr:uid="{3CE82B66-7605-4960-8714-6830788D5D03}"/>
    <cellStyle name="Note 3 18 4" xfId="51741" xr:uid="{461EC152-054D-4B1E-A3C0-DE255ABD5E5E}"/>
    <cellStyle name="Note 3 18 4 2" xfId="58522" xr:uid="{BD259811-72CA-433A-835B-3452F12685C0}"/>
    <cellStyle name="Note 3 18 5" xfId="48553" xr:uid="{5FB147B0-5BEB-4C15-80F1-C3017C0E5935}"/>
    <cellStyle name="Note 3 18 5 2" xfId="55342" xr:uid="{8E07FC12-0C0B-4E85-BE37-B8BB0BF78556}"/>
    <cellStyle name="Note 3 18 6" xfId="53628" xr:uid="{DC14F7F3-01E7-4032-8E6A-A17C988A967E}"/>
    <cellStyle name="Note 3 18 7" xfId="46939" xr:uid="{DEA37E27-BCB5-4558-8D35-022C0295442E}"/>
    <cellStyle name="Note 3 19" xfId="13128" xr:uid="{02912CE8-A329-484A-B074-F74911F23E41}"/>
    <cellStyle name="Note 3 19 2" xfId="36779" xr:uid="{A16F11F9-613A-4652-8246-B1D37ECD9154}"/>
    <cellStyle name="Note 3 19 2 2" xfId="57290" xr:uid="{B61167F1-1DE3-47C5-BED8-6C88C66972C1}"/>
    <cellStyle name="Note 3 19 2 3" xfId="50508" xr:uid="{18AD54DD-C1A6-4A0A-AEF2-ED1FDD92D905}"/>
    <cellStyle name="Note 3 19 3" xfId="44936" xr:uid="{34B841E2-53D4-40AF-9959-09B03DDF6D65}"/>
    <cellStyle name="Note 3 19 3 2" xfId="58891" xr:uid="{647511A8-BA71-42AE-BC7F-B3CC76E615C8}"/>
    <cellStyle name="Note 3 19 3 3" xfId="52110" xr:uid="{62C4C0AE-757F-42B8-A4C2-95C3C79F8B4B}"/>
    <cellStyle name="Note 3 19 4" xfId="48890" xr:uid="{6B9215C1-CC67-4B54-828D-516E062AF863}"/>
    <cellStyle name="Note 3 19 4 2" xfId="55671" xr:uid="{A17A0AE8-3406-4958-9282-D3D868930D6C}"/>
    <cellStyle name="Note 3 19 5" xfId="48625" xr:uid="{99A04401-C79B-4769-A7CD-2C39EE8B86E2}"/>
    <cellStyle name="Note 3 19 5 2" xfId="55414" xr:uid="{CAC3FA15-1E2E-4660-A700-361E34AF2023}"/>
    <cellStyle name="Note 3 19 6" xfId="53700" xr:uid="{13F06C8D-4805-4674-B914-A428D82FD02A}"/>
    <cellStyle name="Note 3 19 7" xfId="47011" xr:uid="{28812D77-4163-4AE9-BE0D-F6959F292254}"/>
    <cellStyle name="Note 3 2" xfId="157" xr:uid="{5A0DA8BE-6DC3-4C82-9609-C91A14B71627}"/>
    <cellStyle name="Note 3 2 10" xfId="1968" xr:uid="{CDB81766-50EC-4ED3-87F7-728D4788F746}"/>
    <cellStyle name="Note 3 2 10 2" xfId="6276" xr:uid="{B91CF092-BDE0-478E-959B-FD2A44DE2093}"/>
    <cellStyle name="Note 3 2 10 2 2" xfId="8862" xr:uid="{F42AC305-2DB3-4F0F-A76F-33C310A73F42}"/>
    <cellStyle name="Note 3 2 10 2 2 2" xfId="12740" xr:uid="{8CE29E1D-9BBE-4C29-9F68-9E6FAB578896}"/>
    <cellStyle name="Note 3 2 10 2 2 2 2" xfId="21729" xr:uid="{8905457B-E693-4E6C-8FD8-37F186E8F08B}"/>
    <cellStyle name="Note 3 2 10 2 2 2 2 2" xfId="25800" xr:uid="{6EFB65D8-AA2E-483D-94D3-8A125B488EFD}"/>
    <cellStyle name="Note 3 2 10 2 2 2 3" xfId="39812" xr:uid="{400B9727-502F-446F-9F70-B41DD5E2F8E0}"/>
    <cellStyle name="Note 3 2 10 2 2 3" xfId="17851" xr:uid="{68058C4B-2626-402D-BAC6-7E690BE8477C}"/>
    <cellStyle name="Note 3 2 10 2 2 3 2" xfId="33759" xr:uid="{CE45F43D-9CC6-49B7-828B-B7F98252F817}"/>
    <cellStyle name="Note 3 2 10 2 2 4" xfId="38124" xr:uid="{C18F9BED-0AE0-49CC-A597-C4C59694DCE5}"/>
    <cellStyle name="Note 3 2 10 2 3" xfId="11499" xr:uid="{167F3634-E0B6-4DF8-9366-C11DCF2B4CF9}"/>
    <cellStyle name="Note 3 2 10 2 3 2" xfId="20488" xr:uid="{17F457BD-87D2-4549-BA05-93AB6E91F229}"/>
    <cellStyle name="Note 3 2 10 2 3 2 2" xfId="24735" xr:uid="{FECB1E72-C09D-46AB-94F5-4D2F021959CE}"/>
    <cellStyle name="Note 3 2 10 2 3 3" xfId="35026" xr:uid="{C0E09354-A04A-4F00-852F-BACCE4E1E31C}"/>
    <cellStyle name="Note 3 2 10 2 4" xfId="15265" xr:uid="{7CF64403-502A-4CFB-98BB-3E1CF099EEBF}"/>
    <cellStyle name="Note 3 2 10 2 4 2" xfId="42738" xr:uid="{CACF0BEE-B978-4F3E-84E2-BED18EB3B45A}"/>
    <cellStyle name="Note 3 2 10 2 5" xfId="37390" xr:uid="{4729C15B-3092-4914-A30E-A6CC4D3EAEFD}"/>
    <cellStyle name="Note 3 2 10 3" xfId="4405" xr:uid="{57C9C05C-8D2F-4DC1-9AE8-335F8C8876B0}"/>
    <cellStyle name="Note 3 2 10 3 2" xfId="25998" xr:uid="{2C6BCE62-F5DC-4937-AC4B-7AD3CC814909}"/>
    <cellStyle name="Note 3 2 10 4" xfId="41796" xr:uid="{CA9560F4-D868-419F-BB36-BE5648A29354}"/>
    <cellStyle name="Note 3 2 11" xfId="2856" xr:uid="{9CEB915B-D592-4FAC-A0BF-E000FA508A66}"/>
    <cellStyle name="Note 3 2 11 2" xfId="7006" xr:uid="{57D6269F-8E6F-4FDC-8416-084AC2B7C308}"/>
    <cellStyle name="Note 3 2 11 2 2" xfId="12135" xr:uid="{EAED8F8A-64E3-4038-B799-C0163E039878}"/>
    <cellStyle name="Note 3 2 11 2 2 2" xfId="21124" xr:uid="{6D5A488D-31F8-4613-885C-606F99EF28E2}"/>
    <cellStyle name="Note 3 2 11 2 2 2 2" xfId="35524" xr:uid="{6681DAB3-D118-4C2A-AC9F-CC9C9D845717}"/>
    <cellStyle name="Note 3 2 11 2 2 3" xfId="23719" xr:uid="{2B3285BA-A0B8-404A-88D9-1296D237C4A7}"/>
    <cellStyle name="Note 3 2 11 2 3" xfId="15995" xr:uid="{1FA56ED8-E577-424D-A3BE-9809D1FF1561}"/>
    <cellStyle name="Note 3 2 11 2 3 2" xfId="34765" xr:uid="{892CFB8B-0026-4B04-9AF7-785572CA4840}"/>
    <cellStyle name="Note 3 2 11 2 4" xfId="24980" xr:uid="{B2CC5E50-2FED-44EC-AF7B-BAA18DDEA4A6}"/>
    <cellStyle name="Note 3 2 11 3" xfId="9569" xr:uid="{5E31818D-902B-4060-900B-042EA6F178A4}"/>
    <cellStyle name="Note 3 2 11 3 2" xfId="18558" xr:uid="{CC900DBB-5D69-491F-B98A-D6D65C37F30B}"/>
    <cellStyle name="Note 3 2 11 3 2 2" xfId="30263" xr:uid="{E442C990-17BA-4581-A42A-235D04FC9F67}"/>
    <cellStyle name="Note 3 2 11 3 3" xfId="33417" xr:uid="{06CAED28-09E2-44AC-8F39-13B97F36A4DC}"/>
    <cellStyle name="Note 3 2 11 4" xfId="13503" xr:uid="{1C3BF248-83B2-4674-9C51-248A6B503C42}"/>
    <cellStyle name="Note 3 2 11 4 2" xfId="30156" xr:uid="{42FC6453-E0DD-4290-BEC7-DCE7D38530A2}"/>
    <cellStyle name="Note 3 2 11 5" xfId="28135" xr:uid="{F544E847-C8C8-45F3-B3D4-965AA7A927B0}"/>
    <cellStyle name="Note 3 2 12" xfId="6613" xr:uid="{0E4547AE-9E47-4744-91D1-E08533DCBDFD}"/>
    <cellStyle name="Note 3 2 12 2" xfId="11819" xr:uid="{B7AC7D63-4E9C-4B87-91AE-9436B2FD4C77}"/>
    <cellStyle name="Note 3 2 12 2 2" xfId="20808" xr:uid="{EBEF9B48-6749-4DEB-884D-F70F8DF0AF05}"/>
    <cellStyle name="Note 3 2 12 2 2 2" xfId="31787" xr:uid="{FB269DE3-F8E5-49AB-86EE-C249EC2E66B7}"/>
    <cellStyle name="Note 3 2 12 2 3" xfId="31098" xr:uid="{6249E173-82E7-4CCE-A63B-EC0E2C57C7D2}"/>
    <cellStyle name="Note 3 2 12 3" xfId="15602" xr:uid="{260FE78E-3080-4402-8B9F-DBF6A85E4276}"/>
    <cellStyle name="Note 3 2 12 3 2" xfId="23558" xr:uid="{FDB624DA-EEB2-4D04-8DF9-BFF0E76533F3}"/>
    <cellStyle name="Note 3 2 12 4" xfId="28857" xr:uid="{BDD49972-2EF9-4E60-8BB6-E5A87F7379E3}"/>
    <cellStyle name="Note 3 2 13" xfId="9182" xr:uid="{8E7D8E38-D2F9-4FF4-90D2-222D34EDCD02}"/>
    <cellStyle name="Note 3 2 13 2" xfId="18171" xr:uid="{379762B6-8E5C-49E4-886A-D2308B8808A2}"/>
    <cellStyle name="Note 3 2 13 2 2" xfId="35616" xr:uid="{E1067460-4556-44E6-96FF-853C2B80DA5B}"/>
    <cellStyle name="Note 3 2 13 3" xfId="38144" xr:uid="{84097FC9-FE33-49DB-94EF-99A385D82D8E}"/>
    <cellStyle name="Note 3 2 14" xfId="12475" xr:uid="{0F5AB300-904B-419B-B361-ABECFF036D42}"/>
    <cellStyle name="Note 3 2 14 2" xfId="21464" xr:uid="{C147EB1C-54AD-4D37-87B2-5D8A20F9C621}"/>
    <cellStyle name="Note 3 2 14 2 2" xfId="42885" xr:uid="{0F56274D-AF2B-4AAC-A9FB-E3AC7920C7AC}"/>
    <cellStyle name="Note 3 2 14 3" xfId="23473" xr:uid="{48CFF597-BBCC-4CDD-9C9F-95C657EDB6F9}"/>
    <cellStyle name="Note 3 2 15" xfId="2317" xr:uid="{4B2185E7-B049-4158-9011-9EEEA136D72D}"/>
    <cellStyle name="Note 3 2 15 2" xfId="25028" xr:uid="{624AACE7-AE0C-4099-9947-8038B8380155}"/>
    <cellStyle name="Note 3 2 16" xfId="13226" xr:uid="{CEBFC2B0-26CC-4567-A39B-D418A67C9BF1}"/>
    <cellStyle name="Note 3 2 16 2" xfId="39616" xr:uid="{CDB821BD-3655-4482-8BA3-2E69D7EE5FF9}"/>
    <cellStyle name="Note 3 2 17" xfId="30517" xr:uid="{DF99EC9D-37D9-4BFC-A4BB-55DD27B9F7CF}"/>
    <cellStyle name="Note 3 2 18" xfId="44297" xr:uid="{C4A9F3A3-89A9-4734-884D-DDC436E5B07A}"/>
    <cellStyle name="Note 3 2 19" xfId="45524" xr:uid="{26A45125-8013-480D-8047-A64D6DCE58C0}"/>
    <cellStyle name="Note 3 2 2" xfId="340" xr:uid="{B37BBC88-612D-4F6E-A9FA-D9A06C1EA1B0}"/>
    <cellStyle name="Note 3 2 2 10" xfId="6642" xr:uid="{F9BCFFCB-C9C2-4DC3-BF0D-23960C6C4897}"/>
    <cellStyle name="Note 3 2 2 10 2" xfId="11848" xr:uid="{B485520A-322F-49DF-98C6-4D18E1107B1F}"/>
    <cellStyle name="Note 3 2 2 10 2 2" xfId="20837" xr:uid="{020EBACC-DEEA-4FBF-8570-137A9F64D3F8}"/>
    <cellStyle name="Note 3 2 2 10 2 2 2" xfId="41808" xr:uid="{A4A06296-3C5F-4ABE-9325-44720A8FB415}"/>
    <cellStyle name="Note 3 2 2 10 2 3" xfId="37822" xr:uid="{9A850BB3-E486-48A5-A1CE-ABCF0618A0B2}"/>
    <cellStyle name="Note 3 2 2 10 3" xfId="15631" xr:uid="{717532E0-2202-4052-88B7-53E6F952CA78}"/>
    <cellStyle name="Note 3 2 2 10 3 2" xfId="39515" xr:uid="{08079CF6-FEF7-4956-B260-7407AB69C1FC}"/>
    <cellStyle name="Note 3 2 2 10 4" xfId="36997" xr:uid="{63FD4852-6122-4AC4-AF02-551E0D976EB5}"/>
    <cellStyle name="Note 3 2 2 11" xfId="9211" xr:uid="{CCD47300-D694-4109-8F4C-A4826EC500AD}"/>
    <cellStyle name="Note 3 2 2 11 2" xfId="18200" xr:uid="{6D6938E1-02DE-4FF9-BF2B-B9762F6A5F23}"/>
    <cellStyle name="Note 3 2 2 11 2 2" xfId="25501" xr:uid="{77A771E2-DE9F-4A6A-8BF3-6A3D58E81D07}"/>
    <cellStyle name="Note 3 2 2 11 3" xfId="27344" xr:uid="{B3C5BB08-2FD0-4C07-AACA-839276AD8653}"/>
    <cellStyle name="Note 3 2 2 12" xfId="12800" xr:uid="{129D3B23-C381-44C8-AE55-CD7FA1907CB0}"/>
    <cellStyle name="Note 3 2 2 12 2" xfId="21789" xr:uid="{BCF15DFB-77F1-4BC8-8C63-30FE01B67EF7}"/>
    <cellStyle name="Note 3 2 2 12 2 2" xfId="22275" xr:uid="{E01A109B-582A-450E-AF01-37A97B55A4B9}"/>
    <cellStyle name="Note 3 2 2 12 3" xfId="27428" xr:uid="{95019569-6B0E-4EB7-9571-55B66844C784}"/>
    <cellStyle name="Note 3 2 2 13" xfId="2346" xr:uid="{F7757981-6D47-4B4A-9B36-7C4838CE8C0C}"/>
    <cellStyle name="Note 3 2 2 13 2" xfId="32177" xr:uid="{CC0F14D9-854F-4C50-9789-6E919FEEC7B0}"/>
    <cellStyle name="Note 3 2 2 14" xfId="13255" xr:uid="{586310FF-CF65-44DA-BF18-330095E2D378}"/>
    <cellStyle name="Note 3 2 2 14 2" xfId="35876" xr:uid="{3176782F-3C61-45F1-AB17-4C84315A593E}"/>
    <cellStyle name="Note 3 2 2 15" xfId="42261" xr:uid="{4CB90562-18D1-405A-BCCE-3A6C45D9D827}"/>
    <cellStyle name="Note 3 2 2 16" xfId="46039" xr:uid="{4FC31048-9755-47D9-B5FE-1139CA7B10F8}"/>
    <cellStyle name="Note 3 2 2 2" xfId="472" xr:uid="{0B6EBE7D-61E3-424F-8DCC-B210CA188B45}"/>
    <cellStyle name="Note 3 2 2 2 10" xfId="9336" xr:uid="{B0B8558A-D22D-44C8-B523-36CF4C2C1A95}"/>
    <cellStyle name="Note 3 2 2 2 10 2" xfId="18325" xr:uid="{8C2B3E9F-59E2-487E-826B-DEB01B235037}"/>
    <cellStyle name="Note 3 2 2 2 10 2 2" xfId="40123" xr:uid="{3EDA6663-EE8F-4348-9D85-6036FC11881C}"/>
    <cellStyle name="Note 3 2 2 2 10 3" xfId="31483" xr:uid="{BF63AAA8-DA4E-4FF6-BF1C-BE8805107DA6}"/>
    <cellStyle name="Note 3 2 2 2 11" xfId="12241" xr:uid="{2631821D-F993-4B42-BD11-5D71525744A6}"/>
    <cellStyle name="Note 3 2 2 2 11 2" xfId="21230" xr:uid="{31106CCF-CE4E-44C1-9039-2B0D8D17A6E6}"/>
    <cellStyle name="Note 3 2 2 2 11 2 2" xfId="23611" xr:uid="{4EEB534B-D939-4A20-B1BE-61499C43357C}"/>
    <cellStyle name="Note 3 2 2 2 11 3" xfId="38825" xr:uid="{8D67C550-5B76-4BB0-8CD2-3DC3A7EB475A}"/>
    <cellStyle name="Note 3 2 2 2 12" xfId="2478" xr:uid="{8AF69AB6-72E9-4A91-8BB4-BD7B6BFD81CE}"/>
    <cellStyle name="Note 3 2 2 2 12 2" xfId="26316" xr:uid="{A00A73CE-D381-4927-90BA-1F6C1A5184A8}"/>
    <cellStyle name="Note 3 2 2 2 13" xfId="13387" xr:uid="{2F98546A-3CD9-451F-AF7D-7B0F1A78AA3D}"/>
    <cellStyle name="Note 3 2 2 2 13 2" xfId="36336" xr:uid="{7A64A909-DB34-4B7D-AEF2-0E0DBE9B94B3}"/>
    <cellStyle name="Note 3 2 2 2 14" xfId="40961" xr:uid="{A00865C6-6FE2-418D-AB7E-9773F8414976}"/>
    <cellStyle name="Note 3 2 2 2 15" xfId="49530" xr:uid="{E82BACBD-ED01-4BA8-8A20-2FD3E515EEC7}"/>
    <cellStyle name="Note 3 2 2 2 2" xfId="821" xr:uid="{3A0E8795-3EB4-403E-8AF3-FBEE3C981267}"/>
    <cellStyle name="Note 3 2 2 2 2 2" xfId="5190" xr:uid="{64201EA5-6CE2-456F-B63F-F15173298BDE}"/>
    <cellStyle name="Note 3 2 2 2 2 2 2" xfId="7776" xr:uid="{A700FE05-A6A5-4067-AA6B-0D03DD617718}"/>
    <cellStyle name="Note 3 2 2 2 2 2 2 2" xfId="12409" xr:uid="{2CDA2C3B-28C6-4F01-8D82-69E853F51739}"/>
    <cellStyle name="Note 3 2 2 2 2 2 2 2 2" xfId="21398" xr:uid="{39829D9F-E91E-4C31-91D2-0EED5E664A13}"/>
    <cellStyle name="Note 3 2 2 2 2 2 2 2 2 2" xfId="24200" xr:uid="{E91BA4E5-5481-4F76-AB6E-71141E067BA2}"/>
    <cellStyle name="Note 3 2 2 2 2 2 2 2 3" xfId="24195" xr:uid="{1FD3AB21-7C88-4C41-9C49-60DDE822304B}"/>
    <cellStyle name="Note 3 2 2 2 2 2 2 3" xfId="16765" xr:uid="{0271277D-6FFB-4A25-9F65-8D306E4F9FEE}"/>
    <cellStyle name="Note 3 2 2 2 2 2 2 3 2" xfId="28829" xr:uid="{E675B14E-2A6C-46BD-BA92-99B18ADF1279}"/>
    <cellStyle name="Note 3 2 2 2 2 2 2 4" xfId="30806" xr:uid="{10652992-D044-4E9B-901F-2EEC31F25B8B}"/>
    <cellStyle name="Note 3 2 2 2 2 2 3" xfId="10413" xr:uid="{A880B88F-3C41-4DB0-A227-7C74A6195B0A}"/>
    <cellStyle name="Note 3 2 2 2 2 2 3 2" xfId="19402" xr:uid="{35CB6F4A-4B17-4E96-BF3E-940B6F44BCBF}"/>
    <cellStyle name="Note 3 2 2 2 2 2 3 2 2" xfId="36029" xr:uid="{6CF2B9FB-D64A-42FB-A0DF-668F7167ED9A}"/>
    <cellStyle name="Note 3 2 2 2 2 2 3 3" xfId="31046" xr:uid="{F8B82994-AD5D-4DB6-8FB7-9CC4BF30B772}"/>
    <cellStyle name="Note 3 2 2 2 2 2 4" xfId="14179" xr:uid="{921B397B-CE66-42F6-AA55-65D2D4FC79C3}"/>
    <cellStyle name="Note 3 2 2 2 2 2 4 2" xfId="26075" xr:uid="{5B16C62D-E1CD-43F5-A719-6C32424E14DD}"/>
    <cellStyle name="Note 3 2 2 2 2 2 5" xfId="33364" xr:uid="{6D799DDF-2AFD-4C0D-BC8C-D1D98CDBFF2C}"/>
    <cellStyle name="Note 3 2 2 2 2 3" xfId="3258" xr:uid="{3C442F50-D2B3-4607-B3B0-BE2DDD4AFFF3}"/>
    <cellStyle name="Note 3 2 2 2 2 3 2" xfId="22683" xr:uid="{D5856DDF-15CE-428A-B18E-BF018BF529AF}"/>
    <cellStyle name="Note 3 2 2 2 2 4" xfId="36836" xr:uid="{592A9FE1-BDE3-4F0A-B16C-AA06ED884F81}"/>
    <cellStyle name="Note 3 2 2 2 2 5" xfId="56312" xr:uid="{D8569417-8F62-4931-B58B-133C61DD4770}"/>
    <cellStyle name="Note 3 2 2 2 3" xfId="1166" xr:uid="{960D0883-2077-4930-B0A2-E5BCEC819E6D}"/>
    <cellStyle name="Note 3 2 2 2 3 2" xfId="5511" xr:uid="{FA1A95DB-6A71-44C8-8012-A5C8F629BFD8}"/>
    <cellStyle name="Note 3 2 2 2 3 2 2" xfId="8097" xr:uid="{EDBA8E11-5C43-47BA-9331-770C312F402C}"/>
    <cellStyle name="Note 3 2 2 2 3 2 2 2" xfId="12509" xr:uid="{6CB4A80E-4102-4A05-88D9-A59DF1C30E80}"/>
    <cellStyle name="Note 3 2 2 2 3 2 2 2 2" xfId="21498" xr:uid="{8A4E8900-ABDF-47E7-8678-47327D9C0C69}"/>
    <cellStyle name="Note 3 2 2 2 3 2 2 2 2 2" xfId="27131" xr:uid="{BF54C235-E39B-4DA6-AD87-68954DC8F873}"/>
    <cellStyle name="Note 3 2 2 2 3 2 2 2 3" xfId="27354" xr:uid="{FF7EFD18-08CE-4982-8487-B782920C2DEE}"/>
    <cellStyle name="Note 3 2 2 2 3 2 2 3" xfId="17086" xr:uid="{2FB5FC88-9822-44CF-B1E9-3C9B46C07150}"/>
    <cellStyle name="Note 3 2 2 2 3 2 2 3 2" xfId="33671" xr:uid="{8693BB92-0E00-449A-8830-987B777C8FA5}"/>
    <cellStyle name="Note 3 2 2 2 3 2 2 4" xfId="32430" xr:uid="{D614408F-C8C0-475A-9311-0380A3225018}"/>
    <cellStyle name="Note 3 2 2 2 3 2 3" xfId="10734" xr:uid="{22D2E8AA-CEF6-400D-8EA6-9860C1B8B579}"/>
    <cellStyle name="Note 3 2 2 2 3 2 3 2" xfId="19723" xr:uid="{C6CD5CD8-A34D-4562-BE17-AA2762D0724C}"/>
    <cellStyle name="Note 3 2 2 2 3 2 3 2 2" xfId="34989" xr:uid="{AFA109E9-C0D0-4712-AF6C-CE497AA2BA2D}"/>
    <cellStyle name="Note 3 2 2 2 3 2 3 3" xfId="33326" xr:uid="{786908FC-34D9-4ADA-9534-F2EF84A9DBD4}"/>
    <cellStyle name="Note 3 2 2 2 3 2 4" xfId="14500" xr:uid="{24D9C942-DDC3-4974-AE77-EBCF54636DE6}"/>
    <cellStyle name="Note 3 2 2 2 3 2 4 2" xfId="43486" xr:uid="{7780F5A0-FDC4-4F6F-A180-F601DBAD6A30}"/>
    <cellStyle name="Note 3 2 2 2 3 2 5" xfId="32546" xr:uid="{7B4BCF58-6FF8-4646-A995-8B2A71875A0A}"/>
    <cellStyle name="Note 3 2 2 2 3 3" xfId="3603" xr:uid="{2F3ED019-B774-4143-AB29-B77CDF7B72EE}"/>
    <cellStyle name="Note 3 2 2 2 3 3 2" xfId="36473" xr:uid="{CF41EC85-FA0F-467F-A219-5B8299A953ED}"/>
    <cellStyle name="Note 3 2 2 2 3 4" xfId="41476" xr:uid="{3221E658-9E02-4C7F-92CB-21138D2B6711}"/>
    <cellStyle name="Note 3 2 2 2 4" xfId="1510" xr:uid="{2DE6879E-2678-43B2-959B-41DC570E96E5}"/>
    <cellStyle name="Note 3 2 2 2 4 2" xfId="5855" xr:uid="{1B57A4FC-C2D8-467A-AA32-DA872C66CB20}"/>
    <cellStyle name="Note 3 2 2 2 4 2 2" xfId="8441" xr:uid="{E81E2596-F04A-4B74-A99A-53B002712E01}"/>
    <cellStyle name="Note 3 2 2 2 4 2 2 2" xfId="12615" xr:uid="{DBE63A1C-82AF-4E5D-8252-78EFEA55ABB1}"/>
    <cellStyle name="Note 3 2 2 2 4 2 2 2 2" xfId="21604" xr:uid="{846E2C9D-2704-4F76-A4EA-6BCE5DB17750}"/>
    <cellStyle name="Note 3 2 2 2 4 2 2 2 2 2" xfId="42835" xr:uid="{7D3521D1-7644-4AEB-8C43-75377BDAD37F}"/>
    <cellStyle name="Note 3 2 2 2 4 2 2 2 3" xfId="31366" xr:uid="{C1610F5F-FE7E-4AA9-981A-C9A357CA925B}"/>
    <cellStyle name="Note 3 2 2 2 4 2 2 3" xfId="17430" xr:uid="{CC282682-7FFB-4C9D-9ADA-0B27FD063B36}"/>
    <cellStyle name="Note 3 2 2 2 4 2 2 3 2" xfId="36362" xr:uid="{F42FBBD8-2C47-40DB-8ACB-17A72C34E55D}"/>
    <cellStyle name="Note 3 2 2 2 4 2 2 4" xfId="33664" xr:uid="{44B52094-FC53-45F6-B795-A0A35DF5CBDC}"/>
    <cellStyle name="Note 3 2 2 2 4 2 3" xfId="11078" xr:uid="{D23B0B68-1334-40D0-AB33-9B158DD735F1}"/>
    <cellStyle name="Note 3 2 2 2 4 2 3 2" xfId="20067" xr:uid="{B7206C26-0A93-4E78-9F3C-14ADF41BE9D2}"/>
    <cellStyle name="Note 3 2 2 2 4 2 3 2 2" xfId="28344" xr:uid="{8EAB52B4-74BA-4016-BECC-799FD0FFD414}"/>
    <cellStyle name="Note 3 2 2 2 4 2 3 3" xfId="22144" xr:uid="{4A7E78CF-5811-4A81-BD14-76410A881830}"/>
    <cellStyle name="Note 3 2 2 2 4 2 4" xfId="14844" xr:uid="{FF587829-E21A-45F7-95DE-B9F9B1C8B739}"/>
    <cellStyle name="Note 3 2 2 2 4 2 4 2" xfId="38006" xr:uid="{3F51F0D1-D32F-45C7-881A-F90650122B3B}"/>
    <cellStyle name="Note 3 2 2 2 4 2 5" xfId="34022" xr:uid="{747FDF43-306B-408D-8037-C9CBD6864781}"/>
    <cellStyle name="Note 3 2 2 2 4 3" xfId="3947" xr:uid="{28C10596-3ACD-4532-9C04-610D9E8646C7}"/>
    <cellStyle name="Note 3 2 2 2 4 3 2" xfId="41465" xr:uid="{A3D19EDB-5D55-46F4-BBAC-634FDE83B323}"/>
    <cellStyle name="Note 3 2 2 2 4 4" xfId="41244" xr:uid="{0A5256AE-1908-4406-96CF-70E4525E0AE7}"/>
    <cellStyle name="Note 3 2 2 2 5" xfId="1901" xr:uid="{E193FC90-C436-40ED-87B8-CE93427A4CA9}"/>
    <cellStyle name="Note 3 2 2 2 5 2" xfId="6217" xr:uid="{75E63212-B389-45A3-AC1A-92FF61B94574}"/>
    <cellStyle name="Note 3 2 2 2 5 2 2" xfId="8803" xr:uid="{86DB650E-7780-49C1-8803-5364CB4056C0}"/>
    <cellStyle name="Note 3 2 2 2 5 2 2 2" xfId="12721" xr:uid="{A426907F-8B1A-4D69-BC50-497ACC3EC455}"/>
    <cellStyle name="Note 3 2 2 2 5 2 2 2 2" xfId="21710" xr:uid="{5320BA0D-92C7-40A4-98F9-7A63E22E42BC}"/>
    <cellStyle name="Note 3 2 2 2 5 2 2 2 2 2" xfId="31412" xr:uid="{AAF1D7A6-1644-4388-A614-6AB55224C92A}"/>
    <cellStyle name="Note 3 2 2 2 5 2 2 2 3" xfId="24382" xr:uid="{9698C5CE-2558-4768-8C0B-47338A07DC56}"/>
    <cellStyle name="Note 3 2 2 2 5 2 2 3" xfId="17792" xr:uid="{9F81D3B7-50B3-4F3E-A6F6-D1AC8C34A105}"/>
    <cellStyle name="Note 3 2 2 2 5 2 2 3 2" xfId="25251" xr:uid="{A60AB8D0-1D8A-43F5-92F8-A080C4F250C2}"/>
    <cellStyle name="Note 3 2 2 2 5 2 2 4" xfId="41799" xr:uid="{34F5F83B-DE94-478A-87F4-D2A4791EAECB}"/>
    <cellStyle name="Note 3 2 2 2 5 2 3" xfId="11440" xr:uid="{FFD0794C-DE17-4CB2-A169-20B078A6D1B6}"/>
    <cellStyle name="Note 3 2 2 2 5 2 3 2" xfId="20429" xr:uid="{8BDED2B3-2C1A-4E41-ACA7-6B57E81F478E}"/>
    <cellStyle name="Note 3 2 2 2 5 2 3 2 2" xfId="25502" xr:uid="{584B6DD8-F8E1-46E1-91B1-6F64F07BBB52}"/>
    <cellStyle name="Note 3 2 2 2 5 2 3 3" xfId="36462" xr:uid="{94A4ACBA-2D58-4245-8FF1-EC5A3EF7FABB}"/>
    <cellStyle name="Note 3 2 2 2 5 2 4" xfId="15206" xr:uid="{0542719D-5337-4165-A0BF-FAF94A115832}"/>
    <cellStyle name="Note 3 2 2 2 5 2 4 2" xfId="32110" xr:uid="{B2644EEF-5DE4-4DBF-85E9-5DE5DAAB7A01}"/>
    <cellStyle name="Note 3 2 2 2 5 2 5" xfId="40858" xr:uid="{47780FE5-737D-43A0-B4CD-4F65FE697CBE}"/>
    <cellStyle name="Note 3 2 2 2 5 3" xfId="4338" xr:uid="{394DB111-96DB-4690-BA8B-F553076798F5}"/>
    <cellStyle name="Note 3 2 2 2 5 3 2" xfId="41406" xr:uid="{CD250095-A125-4AC3-A92C-A7AE97F5AF77}"/>
    <cellStyle name="Note 3 2 2 2 5 4" xfId="31515" xr:uid="{39CAB67E-98F3-4009-9D6F-24F8E61E878F}"/>
    <cellStyle name="Note 3 2 2 2 6" xfId="2129" xr:uid="{E69867C4-3A38-4156-A1F1-C03ADD111487}"/>
    <cellStyle name="Note 3 2 2 2 6 2" xfId="6430" xr:uid="{68DA8343-FC44-43BA-B108-C0AA1749E982}"/>
    <cellStyle name="Note 3 2 2 2 6 2 2" xfId="9016" xr:uid="{2F38F2AC-DF21-4290-B59E-D10A233812B4}"/>
    <cellStyle name="Note 3 2 2 2 6 2 2 2" xfId="12789" xr:uid="{DC79BEA2-35EC-43DB-AD73-A80F735FB452}"/>
    <cellStyle name="Note 3 2 2 2 6 2 2 2 2" xfId="21778" xr:uid="{3E07D7F9-A550-4D44-838A-9DBFA62ADDED}"/>
    <cellStyle name="Note 3 2 2 2 6 2 2 2 2 2" xfId="33917" xr:uid="{7AC7A56A-DD7B-4090-854B-CFFDDA514362}"/>
    <cellStyle name="Note 3 2 2 2 6 2 2 2 3" xfId="29224" xr:uid="{A834AB8F-4148-4D5B-A613-98427CCBB740}"/>
    <cellStyle name="Note 3 2 2 2 6 2 2 3" xfId="18005" xr:uid="{EE44F3F8-CC2E-44EA-832E-48254393D2D0}"/>
    <cellStyle name="Note 3 2 2 2 6 2 2 3 2" xfId="38721" xr:uid="{8939EA26-9E6F-4BC5-A227-E86FE05BC047}"/>
    <cellStyle name="Note 3 2 2 2 6 2 2 4" xfId="23383" xr:uid="{65159036-3BF1-4103-B798-24E13674EB80}"/>
    <cellStyle name="Note 3 2 2 2 6 2 3" xfId="11653" xr:uid="{54F9A5AD-3DD9-4012-A108-F92B2AEDB190}"/>
    <cellStyle name="Note 3 2 2 2 6 2 3 2" xfId="20642" xr:uid="{67EA8FE0-67B0-4734-AE48-5526CC4F8D03}"/>
    <cellStyle name="Note 3 2 2 2 6 2 3 2 2" xfId="33869" xr:uid="{011B45B2-3F83-4786-A852-797798FEFB6E}"/>
    <cellStyle name="Note 3 2 2 2 6 2 3 3" xfId="42805" xr:uid="{027501E7-977C-44A5-89BF-D022846C8DCE}"/>
    <cellStyle name="Note 3 2 2 2 6 2 4" xfId="15419" xr:uid="{435732AD-3030-4253-815A-EE4292180FC1}"/>
    <cellStyle name="Note 3 2 2 2 6 2 4 2" xfId="41834" xr:uid="{269B3A07-C8ED-41C2-B932-025AA8CAE8D9}"/>
    <cellStyle name="Note 3 2 2 2 6 2 5" xfId="26344" xr:uid="{035C8358-8CB2-4DEC-AEC8-7F5FA21701EE}"/>
    <cellStyle name="Note 3 2 2 2 6 3" xfId="4566" xr:uid="{D79A0006-FD72-4D05-B464-69C15333E8DA}"/>
    <cellStyle name="Note 3 2 2 2 6 3 2" xfId="23885" xr:uid="{0784FF62-49FC-4309-AFB4-CBBF37AA8EC4}"/>
    <cellStyle name="Note 3 2 2 2 6 4" xfId="33398" xr:uid="{CC9BC0DB-F7DA-4414-AC6B-2EC66537AA2F}"/>
    <cellStyle name="Note 3 2 2 2 7" xfId="2939" xr:uid="{8B59534C-902B-4E96-BAD1-781D93AEF98D}"/>
    <cellStyle name="Note 3 2 2 2 7 2" xfId="7089" xr:uid="{B1174B28-083C-4DBE-B409-C44229EC0947}"/>
    <cellStyle name="Note 3 2 2 2 7 2 2" xfId="12215" xr:uid="{7662C040-266F-4E01-9BF1-C7F690C284FA}"/>
    <cellStyle name="Note 3 2 2 2 7 2 2 2" xfId="21204" xr:uid="{21161908-D9F1-4A50-BC42-7119BBC43460}"/>
    <cellStyle name="Note 3 2 2 2 7 2 2 2 2" xfId="40740" xr:uid="{2921B43E-24CF-4609-90A0-72C8EF571516}"/>
    <cellStyle name="Note 3 2 2 2 7 2 2 3" xfId="32953" xr:uid="{9407A0F4-CB09-4299-AE73-A113B1AFAEA9}"/>
    <cellStyle name="Note 3 2 2 2 7 2 3" xfId="16078" xr:uid="{6053059F-5BB4-48EE-8F13-25A53D53E30B}"/>
    <cellStyle name="Note 3 2 2 2 7 2 3 2" xfId="29320" xr:uid="{92B91F6D-1DFA-4BA2-B0ED-59691A9C4228}"/>
    <cellStyle name="Note 3 2 2 2 7 2 4" xfId="40761" xr:uid="{97072C68-6C45-4FA2-9FAD-2CEB7D56E9AE}"/>
    <cellStyle name="Note 3 2 2 2 7 3" xfId="9652" xr:uid="{CF6CB82F-6C17-4460-BA33-348B1F23FBEF}"/>
    <cellStyle name="Note 3 2 2 2 7 3 2" xfId="18641" xr:uid="{6D8D532C-97E4-4B46-AAAB-CF3F832D519A}"/>
    <cellStyle name="Note 3 2 2 2 7 3 2 2" xfId="34808" xr:uid="{38FB0E95-5DFC-4C86-8012-207630EBF0E8}"/>
    <cellStyle name="Note 3 2 2 2 7 3 3" xfId="37327" xr:uid="{5963C6AD-BA8E-4AC2-BC9D-54C071F12C7E}"/>
    <cellStyle name="Note 3 2 2 2 7 4" xfId="27082" xr:uid="{1468299B-02AB-4F0F-8406-609ECC0A6BF5}"/>
    <cellStyle name="Note 3 2 2 2 8" xfId="4866" xr:uid="{E8E68D7A-FA52-44A8-84F9-78013C1EF019}"/>
    <cellStyle name="Note 3 2 2 2 8 2" xfId="7452" xr:uid="{FA4B80F5-A4CF-4A6B-9DD8-F6B491BEFA96}"/>
    <cellStyle name="Note 3 2 2 2 8 2 2" xfId="12309" xr:uid="{1857C66E-4AC0-4052-8349-471F45F37EE7}"/>
    <cellStyle name="Note 3 2 2 2 8 2 2 2" xfId="21298" xr:uid="{CC62DFBF-3E0B-44D4-BDAC-BBE3AFA3A4EE}"/>
    <cellStyle name="Note 3 2 2 2 8 2 2 2 2" xfId="32129" xr:uid="{DC11E8DF-F13E-48BC-B4B8-203FC5666EFA}"/>
    <cellStyle name="Note 3 2 2 2 8 2 2 3" xfId="35781" xr:uid="{9698DC9D-980B-4974-8F5A-7BE8BFC8E72C}"/>
    <cellStyle name="Note 3 2 2 2 8 2 3" xfId="16441" xr:uid="{C8C19787-AFD5-418B-B2DA-26C1CDDDB822}"/>
    <cellStyle name="Note 3 2 2 2 8 2 3 2" xfId="43419" xr:uid="{74BF0551-0895-4FED-9DE1-CE170541DFBD}"/>
    <cellStyle name="Note 3 2 2 2 8 2 4" xfId="37632" xr:uid="{650F7507-0A2D-4432-A0A8-29900FCE9C44}"/>
    <cellStyle name="Note 3 2 2 2 8 3" xfId="10089" xr:uid="{C0B936C8-0FB9-4ADC-896B-2BEF7E2F377E}"/>
    <cellStyle name="Note 3 2 2 2 8 3 2" xfId="19078" xr:uid="{1312EF86-1240-46D2-A022-84AD4D4A7F1A}"/>
    <cellStyle name="Note 3 2 2 2 8 3 2 2" xfId="35910" xr:uid="{8F3B7D6B-7BC5-4787-A4E7-9E21BCF68A78}"/>
    <cellStyle name="Note 3 2 2 2 8 3 3" xfId="31042" xr:uid="{BFFA1DFC-3282-4079-9D4E-82E228BB535E}"/>
    <cellStyle name="Note 3 2 2 2 8 4" xfId="13855" xr:uid="{778A467B-73BE-45E3-93D0-E75A3DAE403C}"/>
    <cellStyle name="Note 3 2 2 2 8 4 2" xfId="35573" xr:uid="{5F92EB55-F517-48DF-BF55-AFEE223C3AEC}"/>
    <cellStyle name="Note 3 2 2 2 8 5" xfId="34795" xr:uid="{3C182E19-E714-4197-9F11-D71A29246261}"/>
    <cellStyle name="Note 3 2 2 2 9" xfId="6774" xr:uid="{E51F9C0B-0D28-4327-A8FC-4024BC229BF9}"/>
    <cellStyle name="Note 3 2 2 2 9 2" xfId="11973" xr:uid="{A648E7BA-E171-4064-9F9A-0126B3D9F50C}"/>
    <cellStyle name="Note 3 2 2 2 9 2 2" xfId="20962" xr:uid="{FE88DC81-2F0E-4B2D-8C8F-1BAE055E2FBC}"/>
    <cellStyle name="Note 3 2 2 2 9 2 2 2" xfId="28374" xr:uid="{103D2A58-AB96-4E8C-B24F-2FD19EDA9C22}"/>
    <cellStyle name="Note 3 2 2 2 9 2 3" xfId="41509" xr:uid="{3FC0A3A2-73D1-439B-AA31-55FDFC9F4684}"/>
    <cellStyle name="Note 3 2 2 2 9 3" xfId="15763" xr:uid="{9D64D6FF-8A37-498C-90F6-BC9BDA401392}"/>
    <cellStyle name="Note 3 2 2 2 9 3 2" xfId="42140" xr:uid="{F151ACE9-1D15-457E-A255-08471F7A414E}"/>
    <cellStyle name="Note 3 2 2 2 9 4" xfId="29571" xr:uid="{930867AF-7E6A-4D75-B011-12490B6B2A86}"/>
    <cellStyle name="Note 3 2 2 3" xfId="689" xr:uid="{A68F7036-BEA4-4A87-8F45-05CDF324624B}"/>
    <cellStyle name="Note 3 2 2 3 2" xfId="5065" xr:uid="{DFD44887-76DC-4E86-8C6B-050A3964864F}"/>
    <cellStyle name="Note 3 2 2 3 2 2" xfId="7651" xr:uid="{3933FC3C-7149-4115-8632-6783345123CF}"/>
    <cellStyle name="Note 3 2 2 3 2 2 2" xfId="12368" xr:uid="{86D53E98-24B4-4A81-98E5-5F8BE2D15004}"/>
    <cellStyle name="Note 3 2 2 3 2 2 2 2" xfId="21357" xr:uid="{615E6856-E435-4A6D-8BD7-B0C647218AD1}"/>
    <cellStyle name="Note 3 2 2 3 2 2 2 2 2" xfId="35027" xr:uid="{E3B9D90E-400A-45E7-9C76-2964EE9EDBB8}"/>
    <cellStyle name="Note 3 2 2 3 2 2 2 3" xfId="36410" xr:uid="{B0D0189A-D8D1-4F67-9152-93FFEDC34503}"/>
    <cellStyle name="Note 3 2 2 3 2 2 3" xfId="16640" xr:uid="{120DD3F7-CCF5-4109-886F-A14F9B7144AF}"/>
    <cellStyle name="Note 3 2 2 3 2 2 3 2" xfId="23251" xr:uid="{68A5371F-417F-43EB-BB60-BD307CC34983}"/>
    <cellStyle name="Note 3 2 2 3 2 2 4" xfId="37937" xr:uid="{5C9DB2B5-A462-4577-B2BE-B9FA9674670C}"/>
    <cellStyle name="Note 3 2 2 3 2 3" xfId="10288" xr:uid="{13FC7379-9D92-4048-A3B1-8CD188127C60}"/>
    <cellStyle name="Note 3 2 2 3 2 3 2" xfId="19277" xr:uid="{301A965D-BFDB-4C91-B5E7-AFC6486A275F}"/>
    <cellStyle name="Note 3 2 2 3 2 3 2 2" xfId="29077" xr:uid="{866B22EF-AC82-41AD-873D-2594E630D592}"/>
    <cellStyle name="Note 3 2 2 3 2 3 3" xfId="40312" xr:uid="{52BF130F-1200-4C70-8165-6CA7C7CA5D60}"/>
    <cellStyle name="Note 3 2 2 3 2 4" xfId="14054" xr:uid="{F91560F1-C81B-41F9-AF50-2C5243659E2E}"/>
    <cellStyle name="Note 3 2 2 3 2 4 2" xfId="34926" xr:uid="{52E4CE13-435A-4305-A939-57B0ADA5E547}"/>
    <cellStyle name="Note 3 2 2 3 2 5" xfId="24708" xr:uid="{2520FF1C-BE0B-4357-8008-1E23A677BF8D}"/>
    <cellStyle name="Note 3 2 2 3 2 6" xfId="57731" xr:uid="{5688F712-636C-4B80-89DD-38BFC38EB531}"/>
    <cellStyle name="Note 3 2 2 3 3" xfId="3126" xr:uid="{C845DBA5-C304-4F48-8D67-39BE072B83AC}"/>
    <cellStyle name="Note 3 2 2 3 3 2" xfId="42245" xr:uid="{BC4C2743-1CC9-41D0-B8BF-0CA945D6A3B9}"/>
    <cellStyle name="Note 3 2 2 3 4" xfId="41776" xr:uid="{5F8F93CB-CE7E-4F26-ABF1-2470E1AA7137}"/>
    <cellStyle name="Note 3 2 2 3 5" xfId="50949" xr:uid="{B6C9DB15-70C1-4E36-870C-01E7B7C26E52}"/>
    <cellStyle name="Note 3 2 2 4" xfId="1034" xr:uid="{BF6A59C7-8795-4AFB-A584-F57E29764B45}"/>
    <cellStyle name="Note 3 2 2 4 2" xfId="5386" xr:uid="{9EEE0EDA-377E-4A36-882C-90005931B59E}"/>
    <cellStyle name="Note 3 2 2 4 2 2" xfId="7972" xr:uid="{0D5DE70E-1503-4FE5-B656-F656FCA60FE8}"/>
    <cellStyle name="Note 3 2 2 4 2 2 2" xfId="12471" xr:uid="{F42E58C1-CE91-4F17-9985-7F0398CD1B14}"/>
    <cellStyle name="Note 3 2 2 4 2 2 2 2" xfId="21460" xr:uid="{5BBA12E7-CD88-4C44-B690-07B63DB26D45}"/>
    <cellStyle name="Note 3 2 2 4 2 2 2 2 2" xfId="28785" xr:uid="{28CCA396-2825-44B0-9D25-787790B4B194}"/>
    <cellStyle name="Note 3 2 2 4 2 2 2 3" xfId="27055" xr:uid="{0F9DCBAD-78C9-418C-A632-637091C9DC14}"/>
    <cellStyle name="Note 3 2 2 4 2 2 3" xfId="16961" xr:uid="{53A3A994-07CB-48F7-AFDF-3EC357FEF3BC}"/>
    <cellStyle name="Note 3 2 2 4 2 2 3 2" xfId="38308" xr:uid="{97F5B7FB-FE92-4507-8C11-67F4D0E0E34C}"/>
    <cellStyle name="Note 3 2 2 4 2 2 4" xfId="29988" xr:uid="{36E94E05-44FA-47CC-8E58-74D6E6B588C9}"/>
    <cellStyle name="Note 3 2 2 4 2 3" xfId="10609" xr:uid="{254FABB1-5F04-44D4-B841-FFF1C67BA94D}"/>
    <cellStyle name="Note 3 2 2 4 2 3 2" xfId="19598" xr:uid="{DE9BB60F-F312-4ED1-83CD-02DEEF8C9A25}"/>
    <cellStyle name="Note 3 2 2 4 2 3 2 2" xfId="27266" xr:uid="{CB670C30-0D42-47C0-9C48-ABA1693A2F70}"/>
    <cellStyle name="Note 3 2 2 4 2 3 3" xfId="33190" xr:uid="{5C11396D-6C05-4534-AB90-45DAFC48496A}"/>
    <cellStyle name="Note 3 2 2 4 2 4" xfId="14375" xr:uid="{E68F609E-03B2-4A10-BB19-FCDC16D8B610}"/>
    <cellStyle name="Note 3 2 2 4 2 4 2" xfId="26626" xr:uid="{D3CB051F-FFC4-4884-98D3-6663483DADBC}"/>
    <cellStyle name="Note 3 2 2 4 2 5" xfId="25811" xr:uid="{5AF3C45F-67EC-4241-ABE9-B2AB0E812AAE}"/>
    <cellStyle name="Note 3 2 2 4 2 6" xfId="54457" xr:uid="{F95B0114-156E-494D-A7EC-EFFA680DAA9B}"/>
    <cellStyle name="Note 3 2 2 4 3" xfId="3471" xr:uid="{4986218E-15A6-469F-A626-3C1576C323FD}"/>
    <cellStyle name="Note 3 2 2 4 3 2" xfId="28364" xr:uid="{C1AF39EB-18A6-45C6-BB63-904D34FA333C}"/>
    <cellStyle name="Note 3 2 2 4 4" xfId="28293" xr:uid="{81311657-3B62-498E-A05F-09439F29CB71}"/>
    <cellStyle name="Note 3 2 2 4 5" xfId="47647" xr:uid="{FEDA171C-ECAC-4A0D-A372-765454CECBDC}"/>
    <cellStyle name="Note 3 2 2 5" xfId="1378" xr:uid="{E14F0CEF-187A-49E9-9C9F-9CA6CFC40060}"/>
    <cellStyle name="Note 3 2 2 5 2" xfId="5723" xr:uid="{14D02880-6393-4FFF-8F51-CFAC18DA68AE}"/>
    <cellStyle name="Note 3 2 2 5 2 2" xfId="8309" xr:uid="{235C9D74-704D-468C-B1CF-903F9E44915A}"/>
    <cellStyle name="Note 3 2 2 5 2 2 2" xfId="12572" xr:uid="{D3B6FACB-2E22-4BAE-8EE2-BB425080C19C}"/>
    <cellStyle name="Note 3 2 2 5 2 2 2 2" xfId="21561" xr:uid="{59352D48-F50A-4749-AF33-D4E42600E67F}"/>
    <cellStyle name="Note 3 2 2 5 2 2 2 2 2" xfId="33037" xr:uid="{DDCCA076-E05B-465F-B8D1-F2B9927A25FA}"/>
    <cellStyle name="Note 3 2 2 5 2 2 2 3" xfId="23214" xr:uid="{55DA0EDD-B9EA-4E0F-B32D-4C6DFD1D3320}"/>
    <cellStyle name="Note 3 2 2 5 2 2 3" xfId="17298" xr:uid="{9292C3B5-6EEC-457B-80D4-E2D25D0FA8D5}"/>
    <cellStyle name="Note 3 2 2 5 2 2 3 2" xfId="34048" xr:uid="{38102F60-C37A-4744-9041-2269EFF16613}"/>
    <cellStyle name="Note 3 2 2 5 2 2 4" xfId="35155" xr:uid="{824D0F79-19C0-4459-8D8F-2334F030E29C}"/>
    <cellStyle name="Note 3 2 2 5 2 3" xfId="10946" xr:uid="{F6BBEED5-FD9C-41D1-88C2-C70E399F741C}"/>
    <cellStyle name="Note 3 2 2 5 2 3 2" xfId="19935" xr:uid="{1A7D85E5-D4DC-43E3-AB0F-C71B878E57B5}"/>
    <cellStyle name="Note 3 2 2 5 2 3 2 2" xfId="38561" xr:uid="{A5F5232D-0B7A-4E37-8285-B63C02E5B645}"/>
    <cellStyle name="Note 3 2 2 5 2 3 3" xfId="33393" xr:uid="{36B36064-10A5-41F2-9B86-922F995CF366}"/>
    <cellStyle name="Note 3 2 2 5 2 4" xfId="14712" xr:uid="{048AA216-0920-41CB-9164-EEB5BFC0B07B}"/>
    <cellStyle name="Note 3 2 2 5 2 4 2" xfId="38094" xr:uid="{EC7968A5-12FB-499A-8FC3-0F2700301976}"/>
    <cellStyle name="Note 3 2 2 5 2 5" xfId="23094" xr:uid="{AA683696-4C2D-469F-A04B-65F1E97EF7CC}"/>
    <cellStyle name="Note 3 2 2 5 3" xfId="3815" xr:uid="{9FC7D6C5-877E-4455-A980-05B08F54C370}"/>
    <cellStyle name="Note 3 2 2 5 3 2" xfId="31205" xr:uid="{00846BE8-664F-42A4-8C54-EBD4BD2D926C}"/>
    <cellStyle name="Note 3 2 2 5 4" xfId="43764" xr:uid="{FB9990B3-6E69-4012-B8C7-A764AC6C6C8F}"/>
    <cellStyle name="Note 3 2 2 5 5" xfId="52913" xr:uid="{A27B0985-6F01-4ED7-AB55-1E2E11D79E9A}"/>
    <cellStyle name="Note 3 2 2 6" xfId="1689" xr:uid="{A0366A01-F442-47FB-ACDD-1F2A415C6543}"/>
    <cellStyle name="Note 3 2 2 6 2" xfId="6015" xr:uid="{F3D4B836-AA08-432E-A111-D385AD916C5D}"/>
    <cellStyle name="Note 3 2 2 6 2 2" xfId="8601" xr:uid="{C9658BEF-B991-4511-81BA-420066902F07}"/>
    <cellStyle name="Note 3 2 2 6 2 2 2" xfId="12660" xr:uid="{730B7D3E-4BAC-4279-97AE-6075DB4F53A8}"/>
    <cellStyle name="Note 3 2 2 6 2 2 2 2" xfId="21649" xr:uid="{C08A9D08-CD01-4FB9-A66E-49374F2882E5}"/>
    <cellStyle name="Note 3 2 2 6 2 2 2 2 2" xfId="27189" xr:uid="{F8FAF60C-A5EE-4F48-9438-9EAF0D171B93}"/>
    <cellStyle name="Note 3 2 2 6 2 2 2 3" xfId="22891" xr:uid="{79F62530-24FF-4A62-AE22-C9B9AD6323A1}"/>
    <cellStyle name="Note 3 2 2 6 2 2 3" xfId="17590" xr:uid="{86D6DDE8-9C3C-47B1-97EE-357A2BFCA498}"/>
    <cellStyle name="Note 3 2 2 6 2 2 3 2" xfId="30371" xr:uid="{3E63C1BE-021C-4523-A536-D086F6394AF5}"/>
    <cellStyle name="Note 3 2 2 6 2 2 4" xfId="23630" xr:uid="{CB7DA155-78F2-4DF6-931A-9ED65954D907}"/>
    <cellStyle name="Note 3 2 2 6 2 3" xfId="11238" xr:uid="{0C45A4BE-126F-493D-B0A3-CEB1ADF6D1B0}"/>
    <cellStyle name="Note 3 2 2 6 2 3 2" xfId="20227" xr:uid="{0ACD51DB-15CF-4343-AD92-A2A547BD356F}"/>
    <cellStyle name="Note 3 2 2 6 2 3 2 2" xfId="41597" xr:uid="{391044EA-A0D0-4E2E-B69E-124965D5F571}"/>
    <cellStyle name="Note 3 2 2 6 2 3 3" xfId="33317" xr:uid="{C71ACF50-810C-4501-82E5-379A86D8077D}"/>
    <cellStyle name="Note 3 2 2 6 2 4" xfId="15004" xr:uid="{0910942B-6346-49C3-B0F2-E229CE85331D}"/>
    <cellStyle name="Note 3 2 2 6 2 4 2" xfId="43277" xr:uid="{EAE354BF-D0A3-4D6D-BE77-92246280E80F}"/>
    <cellStyle name="Note 3 2 2 6 2 5" xfId="29511" xr:uid="{6F6929B2-D668-4EE7-8CD1-A4BA3980F5A4}"/>
    <cellStyle name="Note 3 2 2 6 3" xfId="4126" xr:uid="{ECC24B03-BEF5-4D02-AFBB-8A1A26A67706}"/>
    <cellStyle name="Note 3 2 2 6 3 2" xfId="29663" xr:uid="{EB09E025-6426-4C5D-9296-EA6424A498B5}"/>
    <cellStyle name="Note 3 2 2 6 4" xfId="41457" xr:uid="{3380752D-FA90-4414-B47D-B88141991011}"/>
    <cellStyle name="Note 3 2 2 7" xfId="1997" xr:uid="{763FAEF7-38A4-410E-8CD3-A67344649D26}"/>
    <cellStyle name="Note 3 2 2 7 2" xfId="6305" xr:uid="{876E7AE5-9B6C-41A9-9200-9815AE428E0F}"/>
    <cellStyle name="Note 3 2 2 7 2 2" xfId="8891" xr:uid="{FC95B68F-2B32-42BF-B8E4-7D0F9E1ADA08}"/>
    <cellStyle name="Note 3 2 2 7 2 2 2" xfId="12750" xr:uid="{E7C513B7-6006-48FD-9AE5-B6AEC51EA751}"/>
    <cellStyle name="Note 3 2 2 7 2 2 2 2" xfId="21739" xr:uid="{0B23EBB3-E94C-4774-BA41-69D686D7308E}"/>
    <cellStyle name="Note 3 2 2 7 2 2 2 2 2" xfId="36307" xr:uid="{9DDA0588-5604-4B83-8428-844A58A508E4}"/>
    <cellStyle name="Note 3 2 2 7 2 2 2 3" xfId="41944" xr:uid="{FA8BF4BE-4A80-4696-8BD3-38C32ECD7A17}"/>
    <cellStyle name="Note 3 2 2 7 2 2 3" xfId="17880" xr:uid="{238094FB-EB92-4440-94A6-0630E06C363F}"/>
    <cellStyle name="Note 3 2 2 7 2 2 3 2" xfId="35344" xr:uid="{D1D31C0A-4B27-4CF2-BDBA-00772C7EB136}"/>
    <cellStyle name="Note 3 2 2 7 2 2 4" xfId="27320" xr:uid="{CE7AE3C2-50FA-4175-AA39-AD3C3BABDCB5}"/>
    <cellStyle name="Note 3 2 2 7 2 3" xfId="11528" xr:uid="{30F2E407-77DE-4212-81F3-0869888EBB19}"/>
    <cellStyle name="Note 3 2 2 7 2 3 2" xfId="20517" xr:uid="{B0629A68-1A4B-437A-B0A0-522A8CD775D3}"/>
    <cellStyle name="Note 3 2 2 7 2 3 2 2" xfId="31757" xr:uid="{89B83488-C747-42D9-BBF2-F7C7B196B6B8}"/>
    <cellStyle name="Note 3 2 2 7 2 3 3" xfId="34424" xr:uid="{A2509048-1C8F-4DCE-A492-7C69CB20B12B}"/>
    <cellStyle name="Note 3 2 2 7 2 4" xfId="15294" xr:uid="{F6546A5D-FEB3-453A-9520-709B135523BA}"/>
    <cellStyle name="Note 3 2 2 7 2 4 2" xfId="24619" xr:uid="{4FA40FB7-4211-46F1-AAFC-8E596AFB2B90}"/>
    <cellStyle name="Note 3 2 2 7 2 5" xfId="41730" xr:uid="{AA38E85B-52FF-4D5E-AFF0-022AFFF77453}"/>
    <cellStyle name="Note 3 2 2 7 3" xfId="4434" xr:uid="{8A672E98-F9CF-4F5B-8ABB-519801CADF3E}"/>
    <cellStyle name="Note 3 2 2 7 3 2" xfId="36565" xr:uid="{445851F7-8072-4100-8C99-30085169E3BD}"/>
    <cellStyle name="Note 3 2 2 7 4" xfId="26892" xr:uid="{8993CDEE-FF5B-4C51-B33E-7FF3717C2F12}"/>
    <cellStyle name="Note 3 2 2 8" xfId="2808" xr:uid="{6FD64B9E-DB41-48D3-A694-9F984B6A045B}"/>
    <cellStyle name="Note 3 2 2 8 2" xfId="6958" xr:uid="{11419D10-67F8-4F37-B47C-BEE22FDCF1D1}"/>
    <cellStyle name="Note 3 2 2 8 2 2" xfId="12087" xr:uid="{FF101981-E06B-49D5-82D7-CF443CEF9723}"/>
    <cellStyle name="Note 3 2 2 8 2 2 2" xfId="21076" xr:uid="{C759AEC4-CCE8-410B-ADE1-98A92F0CD3F6}"/>
    <cellStyle name="Note 3 2 2 8 2 2 2 2" xfId="33754" xr:uid="{F4DBE23A-0287-4B81-BF48-E1E9A9DAA084}"/>
    <cellStyle name="Note 3 2 2 8 2 2 3" xfId="30754" xr:uid="{5E5041DB-DF1C-45D4-98D8-03F2B251CE42}"/>
    <cellStyle name="Note 3 2 2 8 2 3" xfId="15947" xr:uid="{F2C04942-19CC-4F81-BB93-82A2A30F34EE}"/>
    <cellStyle name="Note 3 2 2 8 2 3 2" xfId="26159" xr:uid="{5040D5EA-B348-487D-81FE-A81240992624}"/>
    <cellStyle name="Note 3 2 2 8 2 4" xfId="39264" xr:uid="{F47BC1F7-238D-4DF8-B2B0-6C6457F9E5D6}"/>
    <cellStyle name="Note 3 2 2 8 3" xfId="9521" xr:uid="{AF04BD84-366B-4CBC-AEF9-F6DF512FB59D}"/>
    <cellStyle name="Note 3 2 2 8 3 2" xfId="18510" xr:uid="{D57BD0F1-5764-4262-9C92-264426CC56F5}"/>
    <cellStyle name="Note 3 2 2 8 3 2 2" xfId="22587" xr:uid="{8D6A0F89-B3DE-4D6E-B64D-A3C4F7669601}"/>
    <cellStyle name="Note 3 2 2 8 3 3" xfId="27567" xr:uid="{52F31534-02D4-4F23-B394-6D3854FDC137}"/>
    <cellStyle name="Note 3 2 2 8 4" xfId="41853" xr:uid="{C1DA769A-3CE9-42FC-A7A8-684D3556E385}"/>
    <cellStyle name="Note 3 2 2 9" xfId="4741" xr:uid="{BEFE7F55-D9BB-47EC-84BC-F31ECD894BB7}"/>
    <cellStyle name="Note 3 2 2 9 2" xfId="7327" xr:uid="{59E170A0-0468-4368-A054-54745681CF0E}"/>
    <cellStyle name="Note 3 2 2 9 2 2" xfId="12271" xr:uid="{2B3302F0-D921-4315-9E79-965918116167}"/>
    <cellStyle name="Note 3 2 2 9 2 2 2" xfId="21260" xr:uid="{CDBE7132-52BA-4C30-829A-FC10A2D87CF9}"/>
    <cellStyle name="Note 3 2 2 9 2 2 2 2" xfId="31056" xr:uid="{34B55FAE-9C40-470B-BC53-D1BF9608A367}"/>
    <cellStyle name="Note 3 2 2 9 2 2 3" xfId="22175" xr:uid="{C7D7CDC8-DDF8-4C68-AC6D-AFD8FCA2654A}"/>
    <cellStyle name="Note 3 2 2 9 2 3" xfId="16316" xr:uid="{D7EA5319-A14D-4AFA-9839-5E7043B186BF}"/>
    <cellStyle name="Note 3 2 2 9 2 3 2" xfId="26135" xr:uid="{E1372C17-21C6-4A1C-B72C-229C04001ADA}"/>
    <cellStyle name="Note 3 2 2 9 2 4" xfId="27817" xr:uid="{B6416BB4-CB18-4ADF-915E-8F9F0EA8F5CE}"/>
    <cellStyle name="Note 3 2 2 9 3" xfId="9964" xr:uid="{6B710944-4555-49C5-A226-B38BB41D37D9}"/>
    <cellStyle name="Note 3 2 2 9 3 2" xfId="18953" xr:uid="{61965640-A245-4100-B91C-1C4430093D8A}"/>
    <cellStyle name="Note 3 2 2 9 3 2 2" xfId="26264" xr:uid="{10F45852-4214-4AD9-A422-4B8DFAE0B148}"/>
    <cellStyle name="Note 3 2 2 9 3 3" xfId="40316" xr:uid="{21D8163E-4D28-41B5-8379-EC4AF8A2E5B5}"/>
    <cellStyle name="Note 3 2 2 9 4" xfId="13730" xr:uid="{CB5C316F-5994-4058-9838-A5E6C17528F9}"/>
    <cellStyle name="Note 3 2 2 9 4 2" xfId="38738" xr:uid="{8C07701A-B7DE-423F-8D8F-11BC2C07F388}"/>
    <cellStyle name="Note 3 2 2 9 5" xfId="36835" xr:uid="{6108EBD2-1D4C-4AED-A701-2D9D1AFD4684}"/>
    <cellStyle name="Note 3 2 3" xfId="443" xr:uid="{F18B74C5-F6F4-4024-8996-3ED9A72EC138}"/>
    <cellStyle name="Note 3 2 3 10" xfId="9307" xr:uid="{8EE72CA0-A5DD-47A7-A475-DBC3E7067DD2}"/>
    <cellStyle name="Note 3 2 3 10 2" xfId="18296" xr:uid="{96BE63B7-BE67-4F57-96AE-60A05D042A5E}"/>
    <cellStyle name="Note 3 2 3 10 2 2" xfId="23844" xr:uid="{F83EE45C-2DF7-4826-A2E2-32DB52D236BF}"/>
    <cellStyle name="Note 3 2 3 10 3" xfId="24498" xr:uid="{1DBC8B7C-2C1C-4EE5-A567-C49D1082E86D}"/>
    <cellStyle name="Note 3 2 3 11" xfId="12731" xr:uid="{E5B0989B-E54B-4AF3-894A-BC965BE7F009}"/>
    <cellStyle name="Note 3 2 3 11 2" xfId="21720" xr:uid="{9896A5AD-86F0-4405-9A1C-9BE84A49302F}"/>
    <cellStyle name="Note 3 2 3 11 2 2" xfId="26447" xr:uid="{761DF82F-3BF2-4330-A081-E78918148285}"/>
    <cellStyle name="Note 3 2 3 11 3" xfId="31237" xr:uid="{FBD1B766-AF99-47FD-A1A0-7C4992577433}"/>
    <cellStyle name="Note 3 2 3 12" xfId="2449" xr:uid="{2C52FF97-6B82-4836-82A3-2EF8AC491D38}"/>
    <cellStyle name="Note 3 2 3 12 2" xfId="39530" xr:uid="{723FC725-FF48-4F64-93EA-9ACC3769DE32}"/>
    <cellStyle name="Note 3 2 3 13" xfId="13358" xr:uid="{78E6069C-EE61-4377-B37C-B5C3581E861E}"/>
    <cellStyle name="Note 3 2 3 13 2" xfId="25866" xr:uid="{2C86FF15-6E89-4A08-B993-6E75F1E93F37}"/>
    <cellStyle name="Note 3 2 3 14" xfId="32550" xr:uid="{00C6C165-B231-4338-B15C-8C79E525F147}"/>
    <cellStyle name="Note 3 2 3 15" xfId="46441" xr:uid="{7F01C404-DAFF-4D5E-BFE1-097825406B98}"/>
    <cellStyle name="Note 3 2 3 2" xfId="792" xr:uid="{DC1AD1B6-C164-466F-9F13-1BC2B6D7545C}"/>
    <cellStyle name="Note 3 2 3 2 2" xfId="5161" xr:uid="{1C98AEEF-B476-405D-9D01-EF01B634BE63}"/>
    <cellStyle name="Note 3 2 3 2 2 2" xfId="7747" xr:uid="{6CE161D7-06E3-4F5A-AFDC-E5B8342A6514}"/>
    <cellStyle name="Note 3 2 3 2 2 2 2" xfId="12397" xr:uid="{EB50357E-920F-45AA-ADDE-8C664D758519}"/>
    <cellStyle name="Note 3 2 3 2 2 2 2 2" xfId="21386" xr:uid="{4D1D7132-B12A-43C5-95DB-EA561B4C3CC4}"/>
    <cellStyle name="Note 3 2 3 2 2 2 2 2 2" xfId="43281" xr:uid="{0223D182-4C0B-4DF2-B4A4-50A90976095C}"/>
    <cellStyle name="Note 3 2 3 2 2 2 2 3" xfId="34131" xr:uid="{ED33C0FC-E68F-4C44-A667-E6A04519F468}"/>
    <cellStyle name="Note 3 2 3 2 2 2 3" xfId="16736" xr:uid="{41462E2E-2C63-4712-B824-6DBBE26A5CCD}"/>
    <cellStyle name="Note 3 2 3 2 2 2 3 2" xfId="41204" xr:uid="{84E7296A-1058-489D-8D0E-BBA045D9FD81}"/>
    <cellStyle name="Note 3 2 3 2 2 2 4" xfId="23081" xr:uid="{1AA5F5BA-D687-4B19-9323-DC22D95D8032}"/>
    <cellStyle name="Note 3 2 3 2 2 3" xfId="10384" xr:uid="{5CC01908-1155-4623-8156-0B5C1DDDCA83}"/>
    <cellStyle name="Note 3 2 3 2 2 3 2" xfId="19373" xr:uid="{8F9F1C3B-C713-4994-BC19-7BF7300AD3A8}"/>
    <cellStyle name="Note 3 2 3 2 2 3 2 2" xfId="25434" xr:uid="{2367C195-00C3-487E-9491-1D7B5C21C435}"/>
    <cellStyle name="Note 3 2 3 2 2 3 3" xfId="40064" xr:uid="{868B06FA-5ECA-4E66-946C-7442F4F3AAA2}"/>
    <cellStyle name="Note 3 2 3 2 2 4" xfId="14150" xr:uid="{45E4257E-6F7A-4780-813B-19091C356ABB}"/>
    <cellStyle name="Note 3 2 3 2 2 4 2" xfId="43567" xr:uid="{919A0033-8D6C-43AD-A460-306E333D8B09}"/>
    <cellStyle name="Note 3 2 3 2 2 5" xfId="43583" xr:uid="{79449B14-B5A6-4BBC-A00D-406DE3DE5864}"/>
    <cellStyle name="Note 3 2 3 2 2 6" xfId="56720" xr:uid="{ADE9B394-8D88-44D3-A447-663539D6D635}"/>
    <cellStyle name="Note 3 2 3 2 3" xfId="3229" xr:uid="{F94E2C81-25E9-4754-BC54-F4777EEE567F}"/>
    <cellStyle name="Note 3 2 3 2 3 2" xfId="26408" xr:uid="{33A01EC3-3F69-4B74-8BC8-8EEA80698CBC}"/>
    <cellStyle name="Note 3 2 3 2 4" xfId="42451" xr:uid="{E2A32A86-05E6-47EF-9004-CBE965B2D93D}"/>
    <cellStyle name="Note 3 2 3 2 5" xfId="49938" xr:uid="{70FA9413-927F-4FD8-88A2-B41FCE56E8F6}"/>
    <cellStyle name="Note 3 2 3 3" xfId="1137" xr:uid="{242D8B4E-C6F9-4B37-8B62-028DBE6C789C}"/>
    <cellStyle name="Note 3 2 3 3 2" xfId="5482" xr:uid="{AE79476C-01BF-49A0-AF82-DF91A127C334}"/>
    <cellStyle name="Note 3 2 3 3 2 2" xfId="8068" xr:uid="{2BB5F38F-370A-4827-B5F4-7B18B6AA20FA}"/>
    <cellStyle name="Note 3 2 3 3 2 2 2" xfId="12498" xr:uid="{D9C65207-10BC-4A69-91A5-3BBFD4AE46C9}"/>
    <cellStyle name="Note 3 2 3 3 2 2 2 2" xfId="21487" xr:uid="{776E773B-F929-47F4-AB25-5397BFEE72AB}"/>
    <cellStyle name="Note 3 2 3 3 2 2 2 2 2" xfId="28952" xr:uid="{66352A70-053E-45F0-B3A3-7C935D57C8D5}"/>
    <cellStyle name="Note 3 2 3 3 2 2 2 3" xfId="29150" xr:uid="{3BDFA032-0537-46AE-B1D3-9F5FD6CDF7C2}"/>
    <cellStyle name="Note 3 2 3 3 2 2 3" xfId="17057" xr:uid="{89199E3E-D0AE-451E-8BCD-5D26B6556C23}"/>
    <cellStyle name="Note 3 2 3 3 2 2 3 2" xfId="28544" xr:uid="{C556B542-80AC-4D4D-AF73-4B33027AF746}"/>
    <cellStyle name="Note 3 2 3 3 2 2 4" xfId="31258" xr:uid="{441B49A3-C689-48BC-9DC9-83F8F9160217}"/>
    <cellStyle name="Note 3 2 3 3 2 3" xfId="10705" xr:uid="{62BF2B03-6220-4DE4-A7D5-02A0B8460982}"/>
    <cellStyle name="Note 3 2 3 3 2 3 2" xfId="19694" xr:uid="{537E2203-1A8B-43E9-8A7A-EF34A4EBB64A}"/>
    <cellStyle name="Note 3 2 3 3 2 3 2 2" xfId="36812" xr:uid="{1902DA3E-6670-4E43-A7D8-0C67029C611E}"/>
    <cellStyle name="Note 3 2 3 3 2 3 3" xfId="35550" xr:uid="{C1845F92-1EF2-491F-AF16-149E076C794E}"/>
    <cellStyle name="Note 3 2 3 3 2 4" xfId="14471" xr:uid="{700D0649-72AF-4A3C-AFC0-94DF2A635DC1}"/>
    <cellStyle name="Note 3 2 3 3 2 4 2" xfId="35283" xr:uid="{CB1305A9-BCF6-45BD-A5B4-F3F91DF2274E}"/>
    <cellStyle name="Note 3 2 3 3 2 5" xfId="30731" xr:uid="{8C6BA3FE-50C2-4388-B765-89D6DD9D9E39}"/>
    <cellStyle name="Note 3 2 3 3 2 6" xfId="58266" xr:uid="{12260C9A-0CAC-430B-B95B-8247DBF77309}"/>
    <cellStyle name="Note 3 2 3 3 3" xfId="3574" xr:uid="{3B7ECEE1-9D71-476A-AB60-EDA4212954E5}"/>
    <cellStyle name="Note 3 2 3 3 3 2" xfId="25802" xr:uid="{20B99F56-F005-481B-897C-31FE2BDD7029}"/>
    <cellStyle name="Note 3 2 3 3 4" xfId="40836" xr:uid="{D78A665F-A5E9-4E7E-B0EE-3DB0195EB8F1}"/>
    <cellStyle name="Note 3 2 3 3 5" xfId="51484" xr:uid="{CBB291D2-D8B2-4CC4-A83D-40B7B56A9FCE}"/>
    <cellStyle name="Note 3 2 3 4" xfId="1481" xr:uid="{79D6D30F-6B86-491E-8986-08CCAE7C5C9D}"/>
    <cellStyle name="Note 3 2 3 4 2" xfId="5826" xr:uid="{D36EB522-0A6D-45F3-AA7B-812F561FCEB1}"/>
    <cellStyle name="Note 3 2 3 4 2 2" xfId="8412" xr:uid="{314C5A3B-B867-4638-A9C7-72C6C2870CCD}"/>
    <cellStyle name="Note 3 2 3 4 2 2 2" xfId="12602" xr:uid="{76D1F425-8F58-4D00-81DC-47C5752B05E3}"/>
    <cellStyle name="Note 3 2 3 4 2 2 2 2" xfId="21591" xr:uid="{11D32D50-1191-4037-94C8-66D1CC5BD85F}"/>
    <cellStyle name="Note 3 2 3 4 2 2 2 2 2" xfId="36832" xr:uid="{83249370-EDA7-4301-8F25-6A5F0CB54AFB}"/>
    <cellStyle name="Note 3 2 3 4 2 2 2 3" xfId="34879" xr:uid="{F6C15770-C21E-4504-BB4F-BB3D5ABB4928}"/>
    <cellStyle name="Note 3 2 3 4 2 2 3" xfId="17401" xr:uid="{AD6CF774-2D69-4D13-AF80-10D897DAF5B7}"/>
    <cellStyle name="Note 3 2 3 4 2 2 3 2" xfId="25719" xr:uid="{71012D48-6B0D-4D25-9754-121309D0D172}"/>
    <cellStyle name="Note 3 2 3 4 2 2 4" xfId="28537" xr:uid="{49F6A98D-5918-49D3-AF39-D44816CFDC7D}"/>
    <cellStyle name="Note 3 2 3 4 2 3" xfId="11049" xr:uid="{BB3D2A1B-91DF-414E-8ED6-28C2B939718B}"/>
    <cellStyle name="Note 3 2 3 4 2 3 2" xfId="20038" xr:uid="{2B934067-A3C6-4AA3-AEEB-9F837977B2A1}"/>
    <cellStyle name="Note 3 2 3 4 2 3 2 2" xfId="42205" xr:uid="{B04B44C8-A271-42AE-97B9-4B1D186F7827}"/>
    <cellStyle name="Note 3 2 3 4 2 3 3" xfId="41489" xr:uid="{0CB85A8D-8FEB-40EC-977D-83DBD29CEEC9}"/>
    <cellStyle name="Note 3 2 3 4 2 4" xfId="14815" xr:uid="{C6C00FEB-12BD-4A4D-B153-7DFB6FC9A3FA}"/>
    <cellStyle name="Note 3 2 3 4 2 4 2" xfId="36833" xr:uid="{263FEF1C-E7A8-42F7-A0AA-0F854E72A8B9}"/>
    <cellStyle name="Note 3 2 3 4 2 5" xfId="36282" xr:uid="{9A45FE39-5A57-4FBB-ACC9-5BFA93D49EE9}"/>
    <cellStyle name="Note 3 2 3 4 2 6" xfId="54847" xr:uid="{C1057A1F-3228-4B57-9749-DF15E01AD518}"/>
    <cellStyle name="Note 3 2 3 4 3" xfId="3918" xr:uid="{6DF0D5DE-568B-4019-9F01-FE2E18A25C9F}"/>
    <cellStyle name="Note 3 2 3 4 3 2" xfId="31901" xr:uid="{D60BEBEB-5025-4C03-89F5-9E05B65E5C10}"/>
    <cellStyle name="Note 3 2 3 4 4" xfId="32853" xr:uid="{B651CC91-5682-420A-9452-9A7AAC27BD24}"/>
    <cellStyle name="Note 3 2 3 4 5" xfId="48055" xr:uid="{E8865381-BD11-46A4-A349-A1FFE296C8E0}"/>
    <cellStyle name="Note 3 2 3 5" xfId="1442" xr:uid="{44B139E3-856B-40BB-B4BC-654AC14A5841}"/>
    <cellStyle name="Note 3 2 3 5 2" xfId="5787" xr:uid="{1031CAEC-2E40-4234-8162-8E3B4828E22E}"/>
    <cellStyle name="Note 3 2 3 5 2 2" xfId="8373" xr:uid="{2841962B-638C-42F3-9E8F-89965D244615}"/>
    <cellStyle name="Note 3 2 3 5 2 2 2" xfId="12588" xr:uid="{6BF8FB8E-D312-4AE6-85B3-A95CF89B082D}"/>
    <cellStyle name="Note 3 2 3 5 2 2 2 2" xfId="21577" xr:uid="{987BBCA4-2410-4B46-9224-E29B8213F414}"/>
    <cellStyle name="Note 3 2 3 5 2 2 2 2 2" xfId="23283" xr:uid="{8FF34EB4-C8A1-41D4-A7D0-DED50A2E9C19}"/>
    <cellStyle name="Note 3 2 3 5 2 2 2 3" xfId="25150" xr:uid="{EDD6133B-5D62-45E8-B6DA-75242D08C4E7}"/>
    <cellStyle name="Note 3 2 3 5 2 2 3" xfId="17362" xr:uid="{567D0767-3D6D-4B06-8196-86EC963479EE}"/>
    <cellStyle name="Note 3 2 3 5 2 2 3 2" xfId="40662" xr:uid="{45B31078-5F3F-4B0E-BBBE-8733D6DE0676}"/>
    <cellStyle name="Note 3 2 3 5 2 2 4" xfId="39880" xr:uid="{17A8A31D-73AA-474D-A676-1DF66A3A9178}"/>
    <cellStyle name="Note 3 2 3 5 2 3" xfId="11010" xr:uid="{0B30E749-E304-4D52-94A3-C8B99EDA5EDF}"/>
    <cellStyle name="Note 3 2 3 5 2 3 2" xfId="19999" xr:uid="{D266E6F4-02D5-42F0-AD23-8EF6D96387D3}"/>
    <cellStyle name="Note 3 2 3 5 2 3 2 2" xfId="32529" xr:uid="{92342742-3BF4-43AA-8475-341FFC4ECB1F}"/>
    <cellStyle name="Note 3 2 3 5 2 3 3" xfId="44032" xr:uid="{EBFD3B11-CA06-4292-899E-6641DA267F57}"/>
    <cellStyle name="Note 3 2 3 5 2 4" xfId="14776" xr:uid="{5ECA93F1-F413-4D9C-93AB-04A0BA4E835F}"/>
    <cellStyle name="Note 3 2 3 5 2 4 2" xfId="41199" xr:uid="{EAFD87C2-2B3D-4A00-A876-2C3350A1DC4E}"/>
    <cellStyle name="Note 3 2 3 5 2 5" xfId="28531" xr:uid="{D09144F5-F69E-4758-895B-143592433911}"/>
    <cellStyle name="Note 3 2 3 5 3" xfId="3879" xr:uid="{BF7E57A3-B46F-4E6C-9481-F6F785F94D21}"/>
    <cellStyle name="Note 3 2 3 5 3 2" xfId="39466" xr:uid="{FE59D8F9-BC98-4286-BE33-20BCA7F12F82}"/>
    <cellStyle name="Note 3 2 3 5 4" xfId="24602" xr:uid="{60BC256F-B1F5-4DE0-B199-D01D50AEFF1A}"/>
    <cellStyle name="Note 3 2 3 5 5" xfId="53147" xr:uid="{D0BA0495-9918-4D1E-AA34-5DF62E76EBE5}"/>
    <cellStyle name="Note 3 2 3 6" xfId="2100" xr:uid="{5576A947-3280-48FF-9089-2F1244396353}"/>
    <cellStyle name="Note 3 2 3 6 2" xfId="6401" xr:uid="{2ACEB2A4-EEFC-4BB8-9B59-36B21F1F161A}"/>
    <cellStyle name="Note 3 2 3 6 2 2" xfId="8987" xr:uid="{8180B7AE-CEB2-4491-9C95-C54909ADEDB3}"/>
    <cellStyle name="Note 3 2 3 6 2 2 2" xfId="12778" xr:uid="{18E13A6C-386C-4EDB-B583-52AE8F8BAFE7}"/>
    <cellStyle name="Note 3 2 3 6 2 2 2 2" xfId="21767" xr:uid="{C9BC2280-A618-4D72-9925-E74FA7CF7148}"/>
    <cellStyle name="Note 3 2 3 6 2 2 2 2 2" xfId="24818" xr:uid="{CF0CD98D-CBFF-4D45-886B-FCA5080897C5}"/>
    <cellStyle name="Note 3 2 3 6 2 2 2 3" xfId="40943" xr:uid="{6883A9A5-34E4-496D-8467-16A1271DF223}"/>
    <cellStyle name="Note 3 2 3 6 2 2 3" xfId="17976" xr:uid="{1E452615-6EDF-47F7-B504-6CADE592312D}"/>
    <cellStyle name="Note 3 2 3 6 2 2 3 2" xfId="22929" xr:uid="{1EA779B5-173C-42A8-BC0A-2AA997BD212E}"/>
    <cellStyle name="Note 3 2 3 6 2 2 4" xfId="29512" xr:uid="{FC0AF535-A37B-4CC0-B97E-2E340A5E06B9}"/>
    <cellStyle name="Note 3 2 3 6 2 3" xfId="11624" xr:uid="{D1A878CD-30A0-4204-BE32-AD5217901627}"/>
    <cellStyle name="Note 3 2 3 6 2 3 2" xfId="20613" xr:uid="{148DF7A8-E188-4874-A18D-479210736CB3}"/>
    <cellStyle name="Note 3 2 3 6 2 3 2 2" xfId="36096" xr:uid="{D18F9C38-1E73-4860-8780-C53FAF465838}"/>
    <cellStyle name="Note 3 2 3 6 2 3 3" xfId="22922" xr:uid="{EFF537EB-12B5-4E1C-AE19-A40FFDAA0624}"/>
    <cellStyle name="Note 3 2 3 6 2 4" xfId="15390" xr:uid="{63DACD57-AC78-46B0-9982-3F03355B4A87}"/>
    <cellStyle name="Note 3 2 3 6 2 4 2" xfId="23228" xr:uid="{2D4CAB7A-DBA8-40FC-B36F-DE6C57A1FF94}"/>
    <cellStyle name="Note 3 2 3 6 2 5" xfId="39576" xr:uid="{52534EF6-13BC-4318-91DE-199B9A3FD143}"/>
    <cellStyle name="Note 3 2 3 6 3" xfId="4537" xr:uid="{927C45D0-57FD-46B0-BA89-E62FC8C9A8DF}"/>
    <cellStyle name="Note 3 2 3 6 3 2" xfId="30231" xr:uid="{F9DD715F-3D16-40C9-8982-32894C5DE2CD}"/>
    <cellStyle name="Note 3 2 3 6 4" xfId="32070" xr:uid="{CFACEEE3-A218-4868-AA88-D38286D664BF}"/>
    <cellStyle name="Note 3 2 3 7" xfId="2910" xr:uid="{165F5565-0623-44D9-BE65-91931F29CF58}"/>
    <cellStyle name="Note 3 2 3 7 2" xfId="7060" xr:uid="{8C42F3D5-E7D5-4448-95F6-589B78536369}"/>
    <cellStyle name="Note 3 2 3 7 2 2" xfId="12186" xr:uid="{DEC7ECF7-6060-4681-AFE3-FC608A7A9A62}"/>
    <cellStyle name="Note 3 2 3 7 2 2 2" xfId="21175" xr:uid="{9CB0475B-D85D-4468-85EC-7FCF57F04571}"/>
    <cellStyle name="Note 3 2 3 7 2 2 2 2" xfId="29853" xr:uid="{0C2840B6-30B3-446C-8E5D-EC32611FE8B9}"/>
    <cellStyle name="Note 3 2 3 7 2 2 3" xfId="35986" xr:uid="{30F755F3-0620-4354-AF74-3D83113DF449}"/>
    <cellStyle name="Note 3 2 3 7 2 3" xfId="16049" xr:uid="{1316222D-75F5-411D-97C0-28374BDB6033}"/>
    <cellStyle name="Note 3 2 3 7 2 3 2" xfId="28099" xr:uid="{7B777EB4-963C-4E2E-8BA5-406FBB404FED}"/>
    <cellStyle name="Note 3 2 3 7 2 4" xfId="22200" xr:uid="{3D4F1665-E075-451A-8CEB-1F44808B9EEC}"/>
    <cellStyle name="Note 3 2 3 7 3" xfId="9623" xr:uid="{4F06730B-25E6-49DF-B5AC-F9CA552D1CF8}"/>
    <cellStyle name="Note 3 2 3 7 3 2" xfId="18612" xr:uid="{EBA26E7C-63D1-494B-BD83-D17E2D3ADE02}"/>
    <cellStyle name="Note 3 2 3 7 3 2 2" xfId="33510" xr:uid="{1B281755-D2A7-452B-B062-CDE20702D93A}"/>
    <cellStyle name="Note 3 2 3 7 3 3" xfId="29119" xr:uid="{A62168F3-30EE-4BF0-87AD-5D7AD82A9252}"/>
    <cellStyle name="Note 3 2 3 7 4" xfId="42535" xr:uid="{7804DA68-93A4-4AF6-AF01-843E19A1D6CB}"/>
    <cellStyle name="Note 3 2 3 8" xfId="4837" xr:uid="{D5D95D46-CFAD-48F8-A909-D2DD3D201AEE}"/>
    <cellStyle name="Note 3 2 3 8 2" xfId="7423" xr:uid="{AE54E1F2-C30F-4D35-90BF-EAD6F35B2259}"/>
    <cellStyle name="Note 3 2 3 8 2 2" xfId="12299" xr:uid="{66FD0E7B-6453-4CC2-89E5-C52D3FEFEC7A}"/>
    <cellStyle name="Note 3 2 3 8 2 2 2" xfId="21288" xr:uid="{13F276B3-2E25-4A10-B223-04F6C7F35B57}"/>
    <cellStyle name="Note 3 2 3 8 2 2 2 2" xfId="26321" xr:uid="{4844A58B-5491-43B1-8776-E068BD17C1A5}"/>
    <cellStyle name="Note 3 2 3 8 2 2 3" xfId="33150" xr:uid="{545DDF1B-D2D2-4CD7-B0FE-69521A4DBBB4}"/>
    <cellStyle name="Note 3 2 3 8 2 3" xfId="16412" xr:uid="{C2AA4050-D141-4028-B4FF-4BDA2F65F0C8}"/>
    <cellStyle name="Note 3 2 3 8 2 3 2" xfId="35135" xr:uid="{E7887842-98BC-4EFA-8FD3-49C31694F4DA}"/>
    <cellStyle name="Note 3 2 3 8 2 4" xfId="37315" xr:uid="{A8D9A18D-7056-4255-B5C1-7C3301400F8E}"/>
    <cellStyle name="Note 3 2 3 8 3" xfId="10060" xr:uid="{57AF9F68-F345-4B74-B207-A483C06FC6E5}"/>
    <cellStyle name="Note 3 2 3 8 3 2" xfId="19049" xr:uid="{1AA9F4AE-AEBB-4C4C-8C6B-D26DE8980437}"/>
    <cellStyle name="Note 3 2 3 8 3 2 2" xfId="39632" xr:uid="{C78A45A3-F1D0-4883-9C18-8C79CE0A9B60}"/>
    <cellStyle name="Note 3 2 3 8 3 3" xfId="40067" xr:uid="{E42590A5-A492-45AB-8B24-7C051EFED75E}"/>
    <cellStyle name="Note 3 2 3 8 4" xfId="13826" xr:uid="{4943CB7E-3C4B-4470-BCC4-253E53D8F9D6}"/>
    <cellStyle name="Note 3 2 3 8 4 2" xfId="33960" xr:uid="{54F1B78F-B07F-4A39-B04B-70C5A011321D}"/>
    <cellStyle name="Note 3 2 3 8 5" xfId="27522" xr:uid="{ECDAD5AA-6A34-4945-BDC5-DC291C2E7B57}"/>
    <cellStyle name="Note 3 2 3 9" xfId="6745" xr:uid="{9B9D70E8-6549-4A07-B1B7-331FCCCA4CB7}"/>
    <cellStyle name="Note 3 2 3 9 2" xfId="11944" xr:uid="{D5C449FB-979A-4523-B50A-58D4E432A54A}"/>
    <cellStyle name="Note 3 2 3 9 2 2" xfId="20933" xr:uid="{DD1E2FC2-30E7-4661-9A33-156712AEC07F}"/>
    <cellStyle name="Note 3 2 3 9 2 2 2" xfId="29296" xr:uid="{3C9A44C0-FB9D-4395-AC94-3EEE247F7C2A}"/>
    <cellStyle name="Note 3 2 3 9 2 3" xfId="38936" xr:uid="{138EEEC2-9A7F-470A-ABE7-165AD6FDF046}"/>
    <cellStyle name="Note 3 2 3 9 3" xfId="15734" xr:uid="{A19FD031-31D6-4376-8624-540DB5AA7D57}"/>
    <cellStyle name="Note 3 2 3 9 3 2" xfId="40742" xr:uid="{D3C8FC3F-D29B-4838-8100-374C1DFF6FAB}"/>
    <cellStyle name="Note 3 2 3 9 4" xfId="23997" xr:uid="{FBD61B4D-7254-4D19-AA5A-FF290AEDC3FA}"/>
    <cellStyle name="Note 3 2 4" xfId="540" xr:uid="{4D388E97-6EBB-462D-8A40-269D6D4F587B}"/>
    <cellStyle name="Note 3 2 4 10" xfId="49058" xr:uid="{21422EE1-0DD1-443A-873D-5E7F418161F6}"/>
    <cellStyle name="Note 3 2 4 2" xfId="889" xr:uid="{E7CD1F15-9EEF-434B-A226-251799BAE43E}"/>
    <cellStyle name="Note 3 2 4 2 2" xfId="5258" xr:uid="{8E94DEF1-6601-46FF-9089-F0E257EBDC5E}"/>
    <cellStyle name="Note 3 2 4 2 2 2" xfId="7844" xr:uid="{66B9BC68-F576-4CD3-B133-D54E3D002EC9}"/>
    <cellStyle name="Note 3 2 4 2 2 2 2" xfId="12432" xr:uid="{16C30ED6-87FF-4ED1-991B-982707B1962B}"/>
    <cellStyle name="Note 3 2 4 2 2 2 2 2" xfId="21421" xr:uid="{CF15AEE1-FC57-470E-9291-A14851476413}"/>
    <cellStyle name="Note 3 2 4 2 2 2 2 2 2" xfId="38562" xr:uid="{4AC0EABF-B3B5-4AE5-B974-4B859BD06485}"/>
    <cellStyle name="Note 3 2 4 2 2 2 2 3" xfId="32382" xr:uid="{BCA4E694-9198-49ED-ADEB-A1E92AB765F4}"/>
    <cellStyle name="Note 3 2 4 2 2 2 3" xfId="16833" xr:uid="{B0E7352A-94CB-45BC-9F85-72C243420CAF}"/>
    <cellStyle name="Note 3 2 4 2 2 2 3 2" xfId="27197" xr:uid="{D9AC48BC-2951-47F0-8712-FEEE160A4D90}"/>
    <cellStyle name="Note 3 2 4 2 2 2 4" xfId="38173" xr:uid="{49F92297-7AE4-4C5A-8CD3-CA024BB8714C}"/>
    <cellStyle name="Note 3 2 4 2 2 3" xfId="10481" xr:uid="{7F46596D-6D54-4D4E-8D82-D169675F639A}"/>
    <cellStyle name="Note 3 2 4 2 2 3 2" xfId="19470" xr:uid="{60A5BC57-5BE5-447E-B30F-61D7952202AF}"/>
    <cellStyle name="Note 3 2 4 2 2 3 2 2" xfId="34060" xr:uid="{08FF92FA-91EA-413F-8F2B-A3E893167254}"/>
    <cellStyle name="Note 3 2 4 2 2 3 3" xfId="42773" xr:uid="{EE847ED8-6E96-4090-AD0B-36D3E3C0D61D}"/>
    <cellStyle name="Note 3 2 4 2 2 4" xfId="14247" xr:uid="{437E9B86-C3FB-444F-8381-E88CEE700466}"/>
    <cellStyle name="Note 3 2 4 2 2 4 2" xfId="26380" xr:uid="{BAD92F02-9DE5-445D-ABFB-7B767737552B}"/>
    <cellStyle name="Note 3 2 4 2 2 5" xfId="24718" xr:uid="{F0537A91-C018-4608-8A1C-3D253BAC62BC}"/>
    <cellStyle name="Note 3 2 4 2 3" xfId="3326" xr:uid="{4C45AFE9-9679-4EDA-88B4-11CF2F5019A6}"/>
    <cellStyle name="Note 3 2 4 2 3 2" xfId="39659" xr:uid="{3BBC3DB6-D46C-44CB-85B3-AE6E74AF9E04}"/>
    <cellStyle name="Note 3 2 4 2 4" xfId="25837" xr:uid="{47B86783-9E84-4CDB-A4DD-77B83C23079F}"/>
    <cellStyle name="Note 3 2 4 2 5" xfId="55840" xr:uid="{3CA87E09-60EC-4360-A4D3-D0E904F61915}"/>
    <cellStyle name="Note 3 2 4 3" xfId="1234" xr:uid="{2A3E585B-54C7-465B-811F-E818A736F649}"/>
    <cellStyle name="Note 3 2 4 3 2" xfId="5579" xr:uid="{0C88F994-0D4B-4001-AEE7-F483F7F561C4}"/>
    <cellStyle name="Note 3 2 4 3 2 2" xfId="8165" xr:uid="{1FB1BBF7-2C26-40AF-80F0-6C586257FF4E}"/>
    <cellStyle name="Note 3 2 4 3 2 2 2" xfId="12529" xr:uid="{9F778782-A7E9-404A-86C7-E8BBF8C74F47}"/>
    <cellStyle name="Note 3 2 4 3 2 2 2 2" xfId="21518" xr:uid="{E4DB53D8-EB39-4392-97EB-F9EC87983500}"/>
    <cellStyle name="Note 3 2 4 3 2 2 2 2 2" xfId="36292" xr:uid="{D7A7A02D-43AF-4C26-90D0-51BAC29D04C5}"/>
    <cellStyle name="Note 3 2 4 3 2 2 2 3" xfId="36484" xr:uid="{906D6E3F-F819-4594-8C86-B9C3BC94AC9E}"/>
    <cellStyle name="Note 3 2 4 3 2 2 3" xfId="17154" xr:uid="{AED78B40-2430-4D2C-BAFD-BE1ACFEBA7FC}"/>
    <cellStyle name="Note 3 2 4 3 2 2 3 2" xfId="22331" xr:uid="{1E74074A-096C-4B90-BD74-04EF7AFA9E63}"/>
    <cellStyle name="Note 3 2 4 3 2 2 4" xfId="28237" xr:uid="{49DA2C94-D94E-40A9-8B10-89A954EE3360}"/>
    <cellStyle name="Note 3 2 4 3 2 3" xfId="10802" xr:uid="{0A56CE94-5B37-4442-8B39-D508A45CB790}"/>
    <cellStyle name="Note 3 2 4 3 2 3 2" xfId="19791" xr:uid="{D2642E80-4EA5-4629-875E-A250E362F575}"/>
    <cellStyle name="Note 3 2 4 3 2 3 2 2" xfId="30437" xr:uid="{5E27A455-CBDC-4E91-8B0B-67F09655DE0C}"/>
    <cellStyle name="Note 3 2 4 3 2 3 3" xfId="41413" xr:uid="{B013F8C1-3A7C-485E-9E5F-FAD51652DAA0}"/>
    <cellStyle name="Note 3 2 4 3 2 4" xfId="14568" xr:uid="{4228F403-7DFF-4B6A-B07E-E0892215A6F2}"/>
    <cellStyle name="Note 3 2 4 3 2 4 2" xfId="28915" xr:uid="{CAE1ACF0-9E78-46CC-A6CB-65824BA04B0D}"/>
    <cellStyle name="Note 3 2 4 3 2 5" xfId="28315" xr:uid="{215C0143-072F-4252-9F87-825C2980BFF2}"/>
    <cellStyle name="Note 3 2 4 3 3" xfId="3671" xr:uid="{5DE62369-6EC0-49E5-A842-4EA311E28E76}"/>
    <cellStyle name="Note 3 2 4 3 3 2" xfId="22180" xr:uid="{88FEBDAD-8543-4E89-95DA-A349E61EBA57}"/>
    <cellStyle name="Note 3 2 4 3 4" xfId="40577" xr:uid="{A2C3C375-7C81-4DA6-B5F3-AF1D8B9DF582}"/>
    <cellStyle name="Note 3 2 4 4" xfId="1578" xr:uid="{DD944A4B-B051-43B2-9581-D65DD5939291}"/>
    <cellStyle name="Note 3 2 4 4 2" xfId="5923" xr:uid="{0CBC9893-C241-476E-B254-28E84B82EC9F}"/>
    <cellStyle name="Note 3 2 4 4 2 2" xfId="8509" xr:uid="{EDB68FB0-6E9D-46B1-AE51-3F7A6ADCD4A1}"/>
    <cellStyle name="Note 3 2 4 4 2 2 2" xfId="12637" xr:uid="{41381C8C-BFCD-471D-83DB-AC34ACA61052}"/>
    <cellStyle name="Note 3 2 4 4 2 2 2 2" xfId="21626" xr:uid="{8873680A-6399-43DF-82D6-9CC715F2B1EA}"/>
    <cellStyle name="Note 3 2 4 4 2 2 2 2 2" xfId="31311" xr:uid="{8D2954B6-B07F-45E2-8A55-644575FC05FC}"/>
    <cellStyle name="Note 3 2 4 4 2 2 2 3" xfId="37059" xr:uid="{53B4E46E-2CB3-48B1-A325-92E7FECF477F}"/>
    <cellStyle name="Note 3 2 4 4 2 2 3" xfId="17498" xr:uid="{67C06CFB-1A0C-4074-8591-3621E83B1F9E}"/>
    <cellStyle name="Note 3 2 4 4 2 2 3 2" xfId="25460" xr:uid="{FACF113D-6319-405F-9709-F9103ADE2EF2}"/>
    <cellStyle name="Note 3 2 4 4 2 2 4" xfId="22323" xr:uid="{11030EE2-80C2-4C02-B534-9CBA5AA41BE4}"/>
    <cellStyle name="Note 3 2 4 4 2 3" xfId="11146" xr:uid="{13C15052-42B7-4F46-95CD-9CB32F2C82CD}"/>
    <cellStyle name="Note 3 2 4 4 2 3 2" xfId="20135" xr:uid="{7620344A-7175-489F-8E8F-5C8920B2DB22}"/>
    <cellStyle name="Note 3 2 4 4 2 3 2 2" xfId="25567" xr:uid="{43556738-A9F1-4434-A53A-BE5B3E79864F}"/>
    <cellStyle name="Note 3 2 4 4 2 3 3" xfId="32286" xr:uid="{EC6720AD-DA10-400B-B9DC-5AE9ED14B53F}"/>
    <cellStyle name="Note 3 2 4 4 2 4" xfId="14912" xr:uid="{A3391F30-6872-4E4D-95CF-590B22956A7F}"/>
    <cellStyle name="Note 3 2 4 4 2 4 2" xfId="36552" xr:uid="{51EBE935-A463-465F-BB10-6D9A843DDADF}"/>
    <cellStyle name="Note 3 2 4 4 2 5" xfId="23292" xr:uid="{1AC55158-13CE-4C32-9727-B32ED44F8370}"/>
    <cellStyle name="Note 3 2 4 4 3" xfId="4015" xr:uid="{A29A53A8-E2AB-4F0E-95B6-64897744B6D5}"/>
    <cellStyle name="Note 3 2 4 4 3 2" xfId="28094" xr:uid="{6CE44B6F-E6CC-4C1C-B706-F93B76FE1D65}"/>
    <cellStyle name="Note 3 2 4 4 4" xfId="42939" xr:uid="{F5C69C4F-091E-496B-A44B-EF325790BE6E}"/>
    <cellStyle name="Note 3 2 4 5" xfId="1890" xr:uid="{FF76FC20-0FCB-406A-BECD-0E6044FD84A9}"/>
    <cellStyle name="Note 3 2 4 5 2" xfId="6206" xr:uid="{AEF30038-FCAC-4032-9A00-126FBFDA94F1}"/>
    <cellStyle name="Note 3 2 4 5 2 2" xfId="8792" xr:uid="{C1E5DDC6-10C5-4087-B806-688C4D98C2FE}"/>
    <cellStyle name="Note 3 2 4 5 2 2 2" xfId="12718" xr:uid="{B8B736C0-709C-43D0-A7C3-8BA9A99753F7}"/>
    <cellStyle name="Note 3 2 4 5 2 2 2 2" xfId="21707" xr:uid="{35487A13-7A08-43F0-934B-C3DD75D550DA}"/>
    <cellStyle name="Note 3 2 4 5 2 2 2 2 2" xfId="43066" xr:uid="{F287DB73-504A-43FB-885D-883F6DF8198A}"/>
    <cellStyle name="Note 3 2 4 5 2 2 2 3" xfId="38831" xr:uid="{E33CEAFE-AAEA-4D89-ABE8-3442CB43031F}"/>
    <cellStyle name="Note 3 2 4 5 2 2 3" xfId="17781" xr:uid="{3EF3145A-2EBE-4830-8D5C-7C00DDE715F6}"/>
    <cellStyle name="Note 3 2 4 5 2 2 3 2" xfId="30667" xr:uid="{BB0DB057-0F48-4A43-81AA-1D27C8FFDC93}"/>
    <cellStyle name="Note 3 2 4 5 2 2 4" xfId="39702" xr:uid="{D9AAE654-F45F-47AD-B4A9-46D51626BBAF}"/>
    <cellStyle name="Note 3 2 4 5 2 3" xfId="11429" xr:uid="{5A0194C6-C434-42BB-8AD3-2A2AA5910C8A}"/>
    <cellStyle name="Note 3 2 4 5 2 3 2" xfId="20418" xr:uid="{E45964DE-3F6D-4AED-85E5-E070E4116B53}"/>
    <cellStyle name="Note 3 2 4 5 2 3 2 2" xfId="33276" xr:uid="{E412943A-85A7-40FC-9DEC-0B070A3686A3}"/>
    <cellStyle name="Note 3 2 4 5 2 3 3" xfId="34677" xr:uid="{1D06937E-9078-435D-ACAE-FB874A10C48D}"/>
    <cellStyle name="Note 3 2 4 5 2 4" xfId="15195" xr:uid="{2411E11E-B04D-4B5B-8215-6024A77D04F2}"/>
    <cellStyle name="Note 3 2 4 5 2 4 2" xfId="24124" xr:uid="{1F4BC229-6E1A-4448-8DA4-A39847878363}"/>
    <cellStyle name="Note 3 2 4 5 2 5" xfId="24594" xr:uid="{10B67167-7616-452B-B87C-58602913D13B}"/>
    <cellStyle name="Note 3 2 4 5 3" xfId="4327" xr:uid="{BAB1D062-AF4C-4969-85A2-9260EFEE18B6}"/>
    <cellStyle name="Note 3 2 4 5 3 2" xfId="31211" xr:uid="{B3993A26-FC06-439C-800D-35BA67EA050F}"/>
    <cellStyle name="Note 3 2 4 5 4" xfId="23528" xr:uid="{EC314F17-77B8-4226-BBD8-B1F4360C1D8D}"/>
    <cellStyle name="Note 3 2 4 6" xfId="2197" xr:uid="{694B0818-4D33-4F72-A8BA-773800E69E2A}"/>
    <cellStyle name="Note 3 2 4 6 2" xfId="6498" xr:uid="{8558E2C1-B906-40A4-AF23-5FFEEBEF6528}"/>
    <cellStyle name="Note 3 2 4 6 2 2" xfId="9084" xr:uid="{D45EDFEF-2D30-44B4-A10F-C92118045FCF}"/>
    <cellStyle name="Note 3 2 4 6 2 2 2" xfId="12811" xr:uid="{AAA77463-CA5B-4FC3-9A9E-7BBE74BBAAC6}"/>
    <cellStyle name="Note 3 2 4 6 2 2 2 2" xfId="21800" xr:uid="{0F5A7C98-75B4-46F6-B618-5B2062C14778}"/>
    <cellStyle name="Note 3 2 4 6 2 2 2 2 2" xfId="25188" xr:uid="{2B486093-8F66-4AD7-8B5D-AF7392BA446D}"/>
    <cellStyle name="Note 3 2 4 6 2 2 2 3" xfId="34037" xr:uid="{4D42D924-06FF-4D14-80BD-860EE3F99749}"/>
    <cellStyle name="Note 3 2 4 6 2 2 3" xfId="18073" xr:uid="{A22BB19E-E9EB-4D34-A43C-098F1EE9E0A3}"/>
    <cellStyle name="Note 3 2 4 6 2 2 3 2" xfId="35774" xr:uid="{1306D5C3-0AD4-42C5-A032-167FE9CC1F58}"/>
    <cellStyle name="Note 3 2 4 6 2 2 4" xfId="31022" xr:uid="{91A85397-4B50-4CBC-BD85-B7620D9AC6FA}"/>
    <cellStyle name="Note 3 2 4 6 2 3" xfId="11721" xr:uid="{6728BF17-39E3-449A-8E51-598EEB2A9BA7}"/>
    <cellStyle name="Note 3 2 4 6 2 3 2" xfId="20710" xr:uid="{F1C9835B-45E8-4C65-A130-71EBAE2623B0}"/>
    <cellStyle name="Note 3 2 4 6 2 3 2 2" xfId="29676" xr:uid="{C90369E8-AF87-44A2-852A-8F767B4FAD2B}"/>
    <cellStyle name="Note 3 2 4 6 2 3 3" xfId="40253" xr:uid="{4043A3B8-8449-4330-A4AA-0CC7F0F88F00}"/>
    <cellStyle name="Note 3 2 4 6 2 4" xfId="15487" xr:uid="{1E56509F-BB8B-49E1-B125-3724626A9416}"/>
    <cellStyle name="Note 3 2 4 6 2 4 2" xfId="37236" xr:uid="{1C9DC496-E9B6-4B44-81FE-29B19B92554C}"/>
    <cellStyle name="Note 3 2 4 6 2 5" xfId="32653" xr:uid="{5350E0A1-E7CE-4C4E-BFC0-44719FF96F4B}"/>
    <cellStyle name="Note 3 2 4 6 3" xfId="4634" xr:uid="{44A23BA3-6947-4C77-B1C0-7B8CEAB6CC57}"/>
    <cellStyle name="Note 3 2 4 6 3 2" xfId="24547" xr:uid="{F8C40608-853D-4DE5-956B-1A977B9C4A3B}"/>
    <cellStyle name="Note 3 2 4 6 4" xfId="22171" xr:uid="{18547937-830B-45F2-870B-689ABD827931}"/>
    <cellStyle name="Note 3 2 4 7" xfId="4934" xr:uid="{F7050E47-00C7-4A40-8A4B-16AAFC126DE3}"/>
    <cellStyle name="Note 3 2 4 7 2" xfId="7520" xr:uid="{2AEC3DF8-3FC7-48DB-9E45-9936B0F9169E}"/>
    <cellStyle name="Note 3 2 4 7 2 2" xfId="12329" xr:uid="{5D8B80A6-7680-48B8-8CDC-33FB6494A8AB}"/>
    <cellStyle name="Note 3 2 4 7 2 2 2" xfId="21318" xr:uid="{04F5394C-7D98-4FC4-91D3-28C0F1640AFD}"/>
    <cellStyle name="Note 3 2 4 7 2 2 2 2" xfId="39008" xr:uid="{2CF086A9-5A4E-480D-904A-415BB147D771}"/>
    <cellStyle name="Note 3 2 4 7 2 2 3" xfId="27112" xr:uid="{C9F57166-C8F0-4A8B-A625-8ACF39616A94}"/>
    <cellStyle name="Note 3 2 4 7 2 3" xfId="16509" xr:uid="{5FA42472-7D47-4E0F-A25F-AF952336CE4C}"/>
    <cellStyle name="Note 3 2 4 7 2 3 2" xfId="33137" xr:uid="{9324EC0F-FA98-45C1-9658-560AD1BB2FC9}"/>
    <cellStyle name="Note 3 2 4 7 2 4" xfId="34478" xr:uid="{926CD31C-383F-4D1D-B155-BECE98AEE266}"/>
    <cellStyle name="Note 3 2 4 7 3" xfId="10157" xr:uid="{E0B941AB-ADD4-4A6D-A2E0-CE71750D13D7}"/>
    <cellStyle name="Note 3 2 4 7 3 2" xfId="19146" xr:uid="{21F5E2DB-2865-4533-994A-7801E3E95D00}"/>
    <cellStyle name="Note 3 2 4 7 3 2 2" xfId="36245" xr:uid="{82B4F72D-C51C-43F3-BCC3-E87D50330AA1}"/>
    <cellStyle name="Note 3 2 4 7 3 3" xfId="43676" xr:uid="{31224E6C-750A-409D-988B-EED876AE740C}"/>
    <cellStyle name="Note 3 2 4 7 4" xfId="13923" xr:uid="{4706E7FC-133B-4F66-B9B2-85EB8DA04EAF}"/>
    <cellStyle name="Note 3 2 4 7 4 2" xfId="22729" xr:uid="{1C1F85FB-2AB2-435D-A3D0-04D72D8949A0}"/>
    <cellStyle name="Note 3 2 4 7 5" xfId="41027" xr:uid="{1483CEE3-CF6E-4439-8D56-F48681DD7EDF}"/>
    <cellStyle name="Note 3 2 4 8" xfId="2546" xr:uid="{55740991-4277-4734-BC97-8943C96BA66C}"/>
    <cellStyle name="Note 3 2 4 8 2" xfId="36101" xr:uid="{B2F1AFCE-959E-46D8-8F31-9E79CD97628C}"/>
    <cellStyle name="Note 3 2 4 9" xfId="32291" xr:uid="{3A3F48F0-25DE-493D-9CFA-69209E1261F4}"/>
    <cellStyle name="Note 3 2 5" xfId="311" xr:uid="{F9FD4314-E58A-41F7-8DD7-76A11D4ACCAB}"/>
    <cellStyle name="Note 3 2 5 2" xfId="4712" xr:uid="{D8F89FF6-8E30-4940-A711-40957EE362AB}"/>
    <cellStyle name="Note 3 2 5 2 2" xfId="7298" xr:uid="{FA1D7028-586E-4D00-ABF2-11B6499D8903}"/>
    <cellStyle name="Note 3 2 5 2 2 2" xfId="12260" xr:uid="{3D30EB72-22D3-4C39-A8BA-BB49A0ECF51C}"/>
    <cellStyle name="Note 3 2 5 2 2 2 2" xfId="21249" xr:uid="{2774294F-1602-4D8A-9D3A-9DBBBFB5A386}"/>
    <cellStyle name="Note 3 2 5 2 2 2 2 2" xfId="22433" xr:uid="{62A24270-0C77-4BC6-9A96-77475C75BCCF}"/>
    <cellStyle name="Note 3 2 5 2 2 2 3" xfId="38647" xr:uid="{91B68FA0-139A-403E-AE78-0BA00BC12E7B}"/>
    <cellStyle name="Note 3 2 5 2 2 3" xfId="16287" xr:uid="{57A65F9F-6B83-429F-819B-EC17671308E6}"/>
    <cellStyle name="Note 3 2 5 2 2 3 2" xfId="27395" xr:uid="{B48F1F83-DD1C-484D-9C36-51E3CC90770E}"/>
    <cellStyle name="Note 3 2 5 2 2 4" xfId="33028" xr:uid="{43483E17-695F-4D7D-98D0-641CD0F3F781}"/>
    <cellStyle name="Note 3 2 5 2 3" xfId="9935" xr:uid="{3595D665-1CA1-4E4B-A0E4-C9584D91696F}"/>
    <cellStyle name="Note 3 2 5 2 3 2" xfId="18924" xr:uid="{2BAF1614-C972-4E26-AFFB-2F0DC793556B}"/>
    <cellStyle name="Note 3 2 5 2 3 2 2" xfId="44015" xr:uid="{BF84DE10-8322-4849-AFA2-BE64CD40C03E}"/>
    <cellStyle name="Note 3 2 5 2 3 3" xfId="34755" xr:uid="{C7B8B522-BCE0-4F25-A42C-3ABBC3325555}"/>
    <cellStyle name="Note 3 2 5 2 4" xfId="13701" xr:uid="{C86DF2C9-1BD5-4F83-A8FB-56CB4C7828E4}"/>
    <cellStyle name="Note 3 2 5 2 4 2" xfId="34278" xr:uid="{54802B45-CF2D-49F2-9142-3E8B014EEAA2}"/>
    <cellStyle name="Note 3 2 5 2 5" xfId="42450" xr:uid="{A65C995E-4C46-4A85-A513-169DF30EC68D}"/>
    <cellStyle name="Note 3 2 5 2 6" xfId="57765" xr:uid="{543445AA-1AEF-4EED-A202-D941C5610CF5}"/>
    <cellStyle name="Note 3 2 5 3" xfId="2779" xr:uid="{B7419EDA-1C13-46F3-A10E-CD81A9D0135F}"/>
    <cellStyle name="Note 3 2 5 3 2" xfId="40681" xr:uid="{CE8342CF-552E-4775-9E18-C7B69CDAF22E}"/>
    <cellStyle name="Note 3 2 5 4" xfId="40878" xr:uid="{FE497889-618F-4CDA-BB25-33A972FAA093}"/>
    <cellStyle name="Note 3 2 5 5" xfId="50983" xr:uid="{9A749B9C-F75D-481A-8B2A-648101950D1F}"/>
    <cellStyle name="Note 3 2 6" xfId="660" xr:uid="{FBC4E361-B993-47A2-842F-70805DFB5076}"/>
    <cellStyle name="Note 3 2 6 2" xfId="5036" xr:uid="{10E4EDA7-7C1D-44F0-9B1E-920E6334C9CD}"/>
    <cellStyle name="Note 3 2 6 2 2" xfId="7622" xr:uid="{A44454FD-709A-4319-B88C-976309162D2B}"/>
    <cellStyle name="Note 3 2 6 2 2 2" xfId="12359" xr:uid="{DF5A0C7C-8EAA-4E75-8A7D-14C40DF95166}"/>
    <cellStyle name="Note 3 2 6 2 2 2 2" xfId="21348" xr:uid="{D021E6B6-6362-4A56-8E5B-AE4392C48B8A}"/>
    <cellStyle name="Note 3 2 6 2 2 2 2 2" xfId="43014" xr:uid="{177AE21A-F0DB-4D7E-9095-04E2820AE094}"/>
    <cellStyle name="Note 3 2 6 2 2 2 3" xfId="33890" xr:uid="{92F81657-BDA7-470E-A6FF-375B3A23769D}"/>
    <cellStyle name="Note 3 2 6 2 2 3" xfId="16611" xr:uid="{D203995C-1866-491E-AE56-EB2E745B722A}"/>
    <cellStyle name="Note 3 2 6 2 2 3 2" xfId="31875" xr:uid="{35486BC1-B72C-4EA7-868E-04D130898E33}"/>
    <cellStyle name="Note 3 2 6 2 2 4" xfId="36687" xr:uid="{EA722479-F555-4C77-AB8D-6063FAB9F1C3}"/>
    <cellStyle name="Note 3 2 6 2 3" xfId="10259" xr:uid="{076DA1A7-BD14-4DDB-B0BC-BAADD86DDAF1}"/>
    <cellStyle name="Note 3 2 6 2 3 2" xfId="19248" xr:uid="{1AD36ED5-1B45-4CCC-B7AE-B723B4AFC654}"/>
    <cellStyle name="Note 3 2 6 2 3 2 2" xfId="32016" xr:uid="{EABF8194-FB0A-401C-8F26-246B5D864D40}"/>
    <cellStyle name="Note 3 2 6 2 3 3" xfId="40265" xr:uid="{759DF7FF-9FF6-4AE1-8F96-B74D5C3FBC5E}"/>
    <cellStyle name="Note 3 2 6 2 4" xfId="14025" xr:uid="{657509E7-81DA-467C-9DA6-8977B73B87D2}"/>
    <cellStyle name="Note 3 2 6 2 4 2" xfId="33164" xr:uid="{94F02E57-C091-4D82-ABBB-9808F28B3D8C}"/>
    <cellStyle name="Note 3 2 6 2 5" xfId="39107" xr:uid="{38D6809A-51C9-4C4F-9FA0-F699A9D133D6}"/>
    <cellStyle name="Note 3 2 6 2 6" xfId="54009" xr:uid="{A0D9F3DB-C1AD-4014-9E80-2AE74C4F999F}"/>
    <cellStyle name="Note 3 2 6 3" xfId="3097" xr:uid="{B3A45B34-1DD7-4B93-9DA5-024446C653D7}"/>
    <cellStyle name="Note 3 2 6 3 2" xfId="40844" xr:uid="{73784304-42D9-480D-9386-93A7DF8F3F04}"/>
    <cellStyle name="Note 3 2 6 4" xfId="37436" xr:uid="{B5C08F90-9CEB-4F87-8265-4E266CBD2CBB}"/>
    <cellStyle name="Note 3 2 6 5" xfId="47341" xr:uid="{4D329F5A-8E87-44B7-AD18-CF614523806E}"/>
    <cellStyle name="Note 3 2 7" xfId="1005" xr:uid="{7696745E-AD43-4DE1-8571-EE26DA491D43}"/>
    <cellStyle name="Note 3 2 7 2" xfId="5357" xr:uid="{988F27AE-7B83-4F35-87E4-BC006C5F4809}"/>
    <cellStyle name="Note 3 2 7 2 2" xfId="7943" xr:uid="{093B817A-07F3-43CA-BD08-EDA023228EDC}"/>
    <cellStyle name="Note 3 2 7 2 2 2" xfId="12460" xr:uid="{211D7D45-0B02-45B3-9130-DCE38AD34923}"/>
    <cellStyle name="Note 3 2 7 2 2 2 2" xfId="21449" xr:uid="{3A957ED4-1512-4691-B993-7E317CBEC301}"/>
    <cellStyle name="Note 3 2 7 2 2 2 2 2" xfId="37725" xr:uid="{AEF3A1B1-D131-484E-AFED-F10BCCC76B7B}"/>
    <cellStyle name="Note 3 2 7 2 2 2 3" xfId="28883" xr:uid="{41AC31FF-4B0F-4B44-8D4A-789B77025B87}"/>
    <cellStyle name="Note 3 2 7 2 2 3" xfId="16932" xr:uid="{76668503-BBEC-41DA-A783-27CD55A617D4}"/>
    <cellStyle name="Note 3 2 7 2 2 3 2" xfId="36910" xr:uid="{080F2787-7A4A-417C-9843-D253B192A198}"/>
    <cellStyle name="Note 3 2 7 2 2 4" xfId="33463" xr:uid="{6806D2B9-9B74-4EF3-B5EE-42E3B4415D78}"/>
    <cellStyle name="Note 3 2 7 2 3" xfId="10580" xr:uid="{9A5BBBC7-4624-4407-93BC-6D3D30984708}"/>
    <cellStyle name="Note 3 2 7 2 3 2" xfId="19569" xr:uid="{45BFB398-CED9-4C4B-B6EE-6F8C270F395C}"/>
    <cellStyle name="Note 3 2 7 2 3 2 2" xfId="38073" xr:uid="{507F9410-3C35-4B5F-A506-D9947EC4CF48}"/>
    <cellStyle name="Note 3 2 7 2 3 3" xfId="40551" xr:uid="{43AC9046-1F70-43D8-B7B2-117B2573719C}"/>
    <cellStyle name="Note 3 2 7 2 4" xfId="14346" xr:uid="{6EBDCD7D-9CE9-48D7-AC00-136CCCEC329F}"/>
    <cellStyle name="Note 3 2 7 2 4 2" xfId="27584" xr:uid="{DD203A83-5BB9-4106-924A-02ECBD40CC4F}"/>
    <cellStyle name="Note 3 2 7 2 5" xfId="27004" xr:uid="{FD0BB581-DC79-4781-AC59-1204EEEDEDBA}"/>
    <cellStyle name="Note 3 2 7 3" xfId="3442" xr:uid="{C818E145-A228-4F98-8F1B-DA3BA3DACF1B}"/>
    <cellStyle name="Note 3 2 7 3 2" xfId="42309" xr:uid="{3AB1A28E-AE60-4F2E-A4E3-7AE4D73B3945}"/>
    <cellStyle name="Note 3 2 7 4" xfId="42154" xr:uid="{7F8B860E-2D86-4723-B60D-1E0D2ED94D4C}"/>
    <cellStyle name="Note 3 2 7 5" xfId="52650" xr:uid="{EC7292BD-05AB-4688-A62D-7C387BF8975F}"/>
    <cellStyle name="Note 3 2 8" xfId="1349" xr:uid="{FBFD12E0-EC93-44B3-916C-CCC3EF3D45B0}"/>
    <cellStyle name="Note 3 2 8 2" xfId="5694" xr:uid="{50BD43E0-709C-4C0E-8EAA-4C16CA6BE21D}"/>
    <cellStyle name="Note 3 2 8 2 2" xfId="8280" xr:uid="{92CC193E-E5E0-4155-9E64-32CDCBAA71E7}"/>
    <cellStyle name="Note 3 2 8 2 2 2" xfId="12560" xr:uid="{01860D3A-AD9C-420E-BFEE-21D8E22F65F9}"/>
    <cellStyle name="Note 3 2 8 2 2 2 2" xfId="21549" xr:uid="{5B9CE9D1-9B06-430E-B698-77706172173F}"/>
    <cellStyle name="Note 3 2 8 2 2 2 2 2" xfId="30389" xr:uid="{DEC481BF-CA73-4FC0-BC63-7E8C60DBA79E}"/>
    <cellStyle name="Note 3 2 8 2 2 2 3" xfId="30814" xr:uid="{C4087201-4EFC-4B87-8C30-C8EA6824AE06}"/>
    <cellStyle name="Note 3 2 8 2 2 3" xfId="17269" xr:uid="{9BDB4408-E271-4007-BCBA-47699D448E25}"/>
    <cellStyle name="Note 3 2 8 2 2 3 2" xfId="36275" xr:uid="{A9B7A433-BF22-4EF1-9BFF-EAA000600BD8}"/>
    <cellStyle name="Note 3 2 8 2 2 4" xfId="33584" xr:uid="{D65D5F3F-7EE4-4BEB-BD19-0CE26BDD3A39}"/>
    <cellStyle name="Note 3 2 8 2 3" xfId="10917" xr:uid="{1DBCA709-8BAA-4335-B7C8-F3C0B6EE8DC3}"/>
    <cellStyle name="Note 3 2 8 2 3 2" xfId="19906" xr:uid="{2150FB22-D34C-4ADA-BC10-8F4F78A65520}"/>
    <cellStyle name="Note 3 2 8 2 3 2 2" xfId="37190" xr:uid="{A4AEAA30-5AEB-4465-819A-2BE8DFF5DBA7}"/>
    <cellStyle name="Note 3 2 8 2 3 3" xfId="34933" xr:uid="{DB5296BF-FFDC-46B4-9101-A337F5EB3518}"/>
    <cellStyle name="Note 3 2 8 2 4" xfId="14683" xr:uid="{E055746F-725D-4B22-8BAA-1F5886F72E9F}"/>
    <cellStyle name="Note 3 2 8 2 4 2" xfId="41773" xr:uid="{3A68DE78-0843-4ED0-975F-900B06C5EA68}"/>
    <cellStyle name="Note 3 2 8 2 5" xfId="43255" xr:uid="{1C5E43EB-7B4A-4FA9-B6F9-58795B0F8527}"/>
    <cellStyle name="Note 3 2 8 3" xfId="3786" xr:uid="{EC1F2DC5-F328-41C9-836F-4CE6CB494E2A}"/>
    <cellStyle name="Note 3 2 8 3 2" xfId="43720" xr:uid="{EB8163AB-2868-45BE-96A2-943A4195B68A}"/>
    <cellStyle name="Note 3 2 8 4" xfId="41209" xr:uid="{FB1CCACA-FD44-44BA-BA50-A97A5A1086EB}"/>
    <cellStyle name="Note 3 2 9" xfId="1740" xr:uid="{EC9E6F81-AA00-4D3A-86DE-8DC7B56FD109}"/>
    <cellStyle name="Note 3 2 9 2" xfId="6066" xr:uid="{3D4E743F-8B87-4807-A424-D84EA5417A17}"/>
    <cellStyle name="Note 3 2 9 2 2" xfId="8652" xr:uid="{0E8AB649-AC0F-4C94-8FD6-9ED498E309F1}"/>
    <cellStyle name="Note 3 2 9 2 2 2" xfId="12679" xr:uid="{D4589F10-D59D-4E24-AB97-FDD1754DDF0A}"/>
    <cellStyle name="Note 3 2 9 2 2 2 2" xfId="21668" xr:uid="{8D773533-2D42-4754-AE12-BD302EF6A97D}"/>
    <cellStyle name="Note 3 2 9 2 2 2 2 2" xfId="27334" xr:uid="{0BFB2C64-2098-4E54-AAED-B1DC6540011B}"/>
    <cellStyle name="Note 3 2 9 2 2 2 3" xfId="23132" xr:uid="{BEA5B432-BFC3-4D38-B8F6-200C889D0DA9}"/>
    <cellStyle name="Note 3 2 9 2 2 3" xfId="17641" xr:uid="{9C4EE2C7-DE68-4DB0-A9D6-AFA5A6B4AFEF}"/>
    <cellStyle name="Note 3 2 9 2 2 3 2" xfId="24304" xr:uid="{2B282130-E656-4A55-ADEE-3E6CC1FBE399}"/>
    <cellStyle name="Note 3 2 9 2 2 4" xfId="28414" xr:uid="{6913DCEB-029C-41DA-9928-42E2B186B9F8}"/>
    <cellStyle name="Note 3 2 9 2 3" xfId="11289" xr:uid="{19D58962-9BA3-4E33-A69E-6DF345643682}"/>
    <cellStyle name="Note 3 2 9 2 3 2" xfId="20278" xr:uid="{674F0A83-2DFD-4866-BF75-06A87F1985A9}"/>
    <cellStyle name="Note 3 2 9 2 3 2 2" xfId="29516" xr:uid="{49F7EFEC-3C20-4522-83D1-471B59678F67}"/>
    <cellStyle name="Note 3 2 9 2 3 3" xfId="40205" xr:uid="{4623C7EC-3868-490D-895A-85C0827A8862}"/>
    <cellStyle name="Note 3 2 9 2 4" xfId="15055" xr:uid="{75D2D771-ECF2-474B-AFEB-69E2BF3058CB}"/>
    <cellStyle name="Note 3 2 9 2 4 2" xfId="34334" xr:uid="{1B17B9A2-602A-4FE1-9173-4AF4698E75B9}"/>
    <cellStyle name="Note 3 2 9 2 5" xfId="42039" xr:uid="{5C427D7D-CE71-40B0-8332-78CEB81EF6BB}"/>
    <cellStyle name="Note 3 2 9 3" xfId="4177" xr:uid="{4F66C827-D454-459A-998A-3CA47AE76BA5}"/>
    <cellStyle name="Note 3 2 9 3 2" xfId="39943" xr:uid="{C343D0FA-77D8-4058-8135-084FB27869B1}"/>
    <cellStyle name="Note 3 2 9 4" xfId="40745" xr:uid="{49F59BD0-594E-4964-9C2B-2970FE6F419A}"/>
    <cellStyle name="Note 3 20" xfId="23055" xr:uid="{DCFF104F-51E2-4C05-A690-8900B2CC5C5B}"/>
    <cellStyle name="Note 3 20 2" xfId="44978" xr:uid="{1036CB84-671B-4FAC-9BC8-D4AAC61DA2FD}"/>
    <cellStyle name="Note 3 20 2 2" xfId="57285" xr:uid="{2062C53C-61D5-4D10-8C2A-D2B1D773044A}"/>
    <cellStyle name="Note 3 20 2 3" xfId="50503" xr:uid="{86293326-30B2-4908-82D7-2672ECB2570F}"/>
    <cellStyle name="Note 3 20 3" xfId="52105" xr:uid="{6E009AC9-8DF3-4B85-9C3A-662B2FED64DA}"/>
    <cellStyle name="Note 3 20 3 2" xfId="58886" xr:uid="{2401A35C-D963-4FC5-97B8-A5EBC9504D2D}"/>
    <cellStyle name="Note 3 20 4" xfId="49640" xr:uid="{57B39F83-2E09-432E-8E20-F016E1C38DA8}"/>
    <cellStyle name="Note 3 20 4 2" xfId="56422" xr:uid="{A668FA81-81F8-4284-8FEC-F1723D228401}"/>
    <cellStyle name="Note 3 20 5" xfId="48620" xr:uid="{058AD08C-C635-4606-85EC-9A8A515BC40E}"/>
    <cellStyle name="Note 3 20 5 2" xfId="55409" xr:uid="{CDA2ED60-A69A-48C6-A493-7DFFEB2869B2}"/>
    <cellStyle name="Note 3 20 6" xfId="53695" xr:uid="{BCEFBCDC-E1E1-4509-9237-8287C4C048C4}"/>
    <cellStyle name="Note 3 20 7" xfId="47006" xr:uid="{D9A34312-85F5-47D1-9C08-1C543C601828}"/>
    <cellStyle name="Note 3 21" xfId="44958" xr:uid="{F462846C-CBF9-4EF6-AAF6-31A075BC0417}"/>
    <cellStyle name="Note 3 21 2" xfId="50608" xr:uid="{38C7DDD0-74FF-4E9C-BB01-056DC92D5371}"/>
    <cellStyle name="Note 3 21 2 2" xfId="57390" xr:uid="{8275AF5A-FBE4-44C7-892E-198727D76431}"/>
    <cellStyle name="Note 3 21 3" xfId="52422" xr:uid="{7ACC6DFB-3492-463E-856B-E5C5D233F1E2}"/>
    <cellStyle name="Note 3 21 3 2" xfId="59203" xr:uid="{3BDDED3D-138C-4A34-A012-46073C7D2BE1}"/>
    <cellStyle name="Note 3 21 4" xfId="48725" xr:uid="{02DE0E10-9C6C-4F8B-87E1-B97A9655EC5A}"/>
    <cellStyle name="Note 3 21 4 2" xfId="55514" xr:uid="{BFBE1AF0-5D75-4651-BFB8-0B02E808F1AE}"/>
    <cellStyle name="Note 3 21 5" xfId="53800" xr:uid="{145C9763-B398-4B20-94B3-3308CF359062}"/>
    <cellStyle name="Note 3 21 6" xfId="47111" xr:uid="{B44FDB5D-AF73-4589-B3DA-4CCB1128D43F}"/>
    <cellStyle name="Note 3 22" xfId="45035" xr:uid="{7FD9C1FA-34A5-491E-9F03-EA7E49977504}"/>
    <cellStyle name="Note 3 22 2" xfId="50628" xr:uid="{6C6229F3-ED1D-408C-BFE5-D652A1B72BD2}"/>
    <cellStyle name="Note 3 22 2 2" xfId="57410" xr:uid="{CBBFD4A2-4DEF-4776-BF63-EDA28E2C7471}"/>
    <cellStyle name="Note 3 22 3" xfId="52442" xr:uid="{8A826611-5CBB-4CFB-AEB1-4592B588F840}"/>
    <cellStyle name="Note 3 22 3 2" xfId="59223" xr:uid="{0ADD2BFE-D598-463D-9F60-7EB6EA54A59B}"/>
    <cellStyle name="Note 3 22 4" xfId="48745" xr:uid="{070DE960-F48A-4A2C-96C3-DF89444AB438}"/>
    <cellStyle name="Note 3 22 4 2" xfId="55534" xr:uid="{489841A3-9088-4F38-9F92-845A876E4D8B}"/>
    <cellStyle name="Note 3 22 5" xfId="53820" xr:uid="{39C18A83-93C0-4910-8542-50CBC76CDE4D}"/>
    <cellStyle name="Note 3 22 6" xfId="47131" xr:uid="{9315EAFB-572B-4E15-8153-3116B5882C2C}"/>
    <cellStyle name="Note 3 23" xfId="45047" xr:uid="{433713D5-7D77-4635-BC45-3941A40BCF26}"/>
    <cellStyle name="Note 3 23 2" xfId="50647" xr:uid="{F835B9B7-26F9-4261-99A8-4C65577E387F}"/>
    <cellStyle name="Note 3 23 2 2" xfId="57429" xr:uid="{8A2CE587-1817-4E83-A3A7-546634DB21F9}"/>
    <cellStyle name="Note 3 23 3" xfId="52458" xr:uid="{0ECD4D86-9C51-4A86-8BEA-DC2DC94FFB43}"/>
    <cellStyle name="Note 3 23 3 2" xfId="59239" xr:uid="{A50A8E51-76A3-40BB-995B-734F6EF038CE}"/>
    <cellStyle name="Note 3 23 4" xfId="48764" xr:uid="{415DED15-3B75-447B-AE4C-2B84DFD3E85D}"/>
    <cellStyle name="Note 3 23 4 2" xfId="55550" xr:uid="{4121C5E2-812E-4DAC-9BC7-05B56634CEEA}"/>
    <cellStyle name="Note 3 23 5" xfId="53836" xr:uid="{43735B9C-2292-453A-A2E5-74C8F9268429}"/>
    <cellStyle name="Note 3 23 6" xfId="47150" xr:uid="{B28DC8F6-C6EA-4285-A56B-8D3715E79812}"/>
    <cellStyle name="Note 3 24" xfId="45112" xr:uid="{398B3D02-0AA6-4227-B811-306F9C13ADB2}"/>
    <cellStyle name="Note 3 24 2" xfId="50703" xr:uid="{7BA75F4E-A477-41B6-923D-DC33F35BE859}"/>
    <cellStyle name="Note 3 24 2 2" xfId="57485" xr:uid="{A33AFA09-833F-4368-A5B2-ED6EBC05C416}"/>
    <cellStyle name="Note 3 24 3" xfId="52514" xr:uid="{51D99FD6-DD20-4175-A0A5-AFE94E07B5DF}"/>
    <cellStyle name="Note 3 24 3 2" xfId="59295" xr:uid="{9D5727E7-1FE4-4821-B11A-28B3242BDC05}"/>
    <cellStyle name="Note 3 24 4" xfId="48815" xr:uid="{AE23F7CC-803B-4445-B9A0-BF204D50F503}"/>
    <cellStyle name="Note 3 24 4 2" xfId="55601" xr:uid="{5AD489CB-A46D-4EBF-81D6-FBA455C1CC45}"/>
    <cellStyle name="Note 3 24 5" xfId="53892" xr:uid="{35C4B988-077B-405C-9580-969563D6CEC9}"/>
    <cellStyle name="Note 3 24 6" xfId="47206" xr:uid="{1CB303C2-9BB9-4501-A351-504EC3998313}"/>
    <cellStyle name="Note 3 25" xfId="45134" xr:uid="{56D19492-9ED3-4F86-B62A-57F953B8653E}"/>
    <cellStyle name="Note 3 25 2" xfId="50748" xr:uid="{592B7A69-4C6D-438F-A32C-C2FE08309261}"/>
    <cellStyle name="Note 3 25 2 2" xfId="57530" xr:uid="{177BD7DE-4185-44A4-85B9-AB69BC28E2C3}"/>
    <cellStyle name="Note 3 25 3" xfId="52557" xr:uid="{11CA2790-C43D-4AF2-BFA6-B26297F08054}"/>
    <cellStyle name="Note 3 25 3 2" xfId="59338" xr:uid="{31696700-B8A9-48CC-ACB8-6609C14AC3AF}"/>
    <cellStyle name="Note 3 25 4" xfId="48854" xr:uid="{45C66859-AEE0-4D08-986C-D0E8C0C4BC6C}"/>
    <cellStyle name="Note 3 25 4 2" xfId="55636" xr:uid="{65C45184-BE19-49BC-81D4-5B5EDCE7CE82}"/>
    <cellStyle name="Note 3 25 5" xfId="53935" xr:uid="{E1B9A997-A7E3-4CCE-B2B6-19B8D495A43E}"/>
    <cellStyle name="Note 3 25 6" xfId="47252" xr:uid="{06D8145C-5902-4E30-9A1C-30C075939526}"/>
    <cellStyle name="Note 3 26" xfId="45165" xr:uid="{A3E0120E-1185-4E3C-8C99-BF5A159974AF}"/>
    <cellStyle name="Note 3 26 2" xfId="50715" xr:uid="{3C30E672-237D-4EC4-BA02-CAD84D650C46}"/>
    <cellStyle name="Note 3 26 2 2" xfId="57497" xr:uid="{5D424BF5-3E63-48F3-935D-A2801E28B779}"/>
    <cellStyle name="Note 3 26 3" xfId="52526" xr:uid="{AA8D031A-C03A-42D4-BF61-8F661CA1DC79}"/>
    <cellStyle name="Note 3 26 3 2" xfId="59307" xr:uid="{5814039F-20E1-4334-A24E-1E530E038869}"/>
    <cellStyle name="Note 3 26 4" xfId="53904" xr:uid="{3C8A051F-E008-47A5-9F32-7F03F20CB211}"/>
    <cellStyle name="Note 3 26 5" xfId="47218" xr:uid="{9D767EC9-1FB3-4055-8799-A5418298727B}"/>
    <cellStyle name="Note 3 27" xfId="45246" xr:uid="{E4465821-9D5E-4737-8626-AFE71DA21BF0}"/>
    <cellStyle name="Note 3 27 2" xfId="55756" xr:uid="{5A1493FA-F8D4-4B76-A08A-A6AB3226E3B0}"/>
    <cellStyle name="Note 3 27 3" xfId="48973" xr:uid="{8C81A9A3-387C-4FC5-A34A-FB5B5996F22E}"/>
    <cellStyle name="Note 3 28" xfId="45190" xr:uid="{E57ADFDF-7055-46F9-91ED-23AE2E73CF49}"/>
    <cellStyle name="Note 3 28 2" xfId="57706" xr:uid="{4DF06282-E2AF-4857-8189-AF3FD250C19F}"/>
    <cellStyle name="Note 3 28 3" xfId="50924" xr:uid="{31509461-27D6-4809-B8E6-7AC6F9F60A8E}"/>
    <cellStyle name="Note 3 29" xfId="45267" xr:uid="{9BC6F976-50F1-4537-82E0-C5EBA87FCFDC}"/>
    <cellStyle name="Note 3 29 2" xfId="52618" xr:uid="{C8F194F9-060F-4F16-87A7-9C44FEA59976}"/>
    <cellStyle name="Note 3 3" xfId="273" xr:uid="{414A5C96-BDF8-4726-AA72-4F5553798882}"/>
    <cellStyle name="Note 3 3 10" xfId="6575" xr:uid="{F8B43B2D-0604-4A06-B474-94ECC24519C8}"/>
    <cellStyle name="Note 3 3 10 2" xfId="11786" xr:uid="{1FEE7011-696A-4540-9384-E38D6A095F68}"/>
    <cellStyle name="Note 3 3 10 2 2" xfId="20775" xr:uid="{963E7E4B-C287-4687-9BA9-CF702200977A}"/>
    <cellStyle name="Note 3 3 10 2 2 2" xfId="36290" xr:uid="{51DC16C2-703F-42B8-930D-723DB9D1583F}"/>
    <cellStyle name="Note 3 3 10 2 3" xfId="22480" xr:uid="{B055F701-4EAD-4243-8C9F-45543E19030A}"/>
    <cellStyle name="Note 3 3 10 3" xfId="15564" xr:uid="{AA9A8D9A-A776-4207-A196-9569E15D4807}"/>
    <cellStyle name="Note 3 3 10 3 2" xfId="23296" xr:uid="{AB270CE7-B023-4D05-90AD-09773D86736C}"/>
    <cellStyle name="Note 3 3 10 4" xfId="28816" xr:uid="{1A60EB2D-852F-4C9D-A30C-097B3D21D41F}"/>
    <cellStyle name="Note 3 3 11" xfId="9149" xr:uid="{3B125275-AC17-43ED-BB57-AB7A6A25D777}"/>
    <cellStyle name="Note 3 3 11 2" xfId="18138" xr:uid="{0C311E7B-154E-4B8F-904B-C753221B7494}"/>
    <cellStyle name="Note 3 3 11 2 2" xfId="42336" xr:uid="{363BC8CD-D54B-4BFE-86B6-2AE5B35811C3}"/>
    <cellStyle name="Note 3 3 11 3" xfId="34253" xr:uid="{ACAA2F05-3E38-45C5-9C39-55F3EC5B7D1B}"/>
    <cellStyle name="Note 3 3 12" xfId="12556" xr:uid="{9057C870-F970-440B-B6E4-92DA8F0641A8}"/>
    <cellStyle name="Note 3 3 12 2" xfId="21545" xr:uid="{73C3AAA3-5885-4571-8DA4-722661A050AC}"/>
    <cellStyle name="Note 3 3 12 2 2" xfId="38482" xr:uid="{4FD0368A-848C-4260-AC3F-90976BDE2FD3}"/>
    <cellStyle name="Note 3 3 12 3" xfId="39869" xr:uid="{3925D5A7-39A9-4C2D-8209-EF6BF0B9C2C9}"/>
    <cellStyle name="Note 3 3 13" xfId="2279" xr:uid="{F6CD5798-9124-4E7D-844E-644EC00E1E65}"/>
    <cellStyle name="Note 3 3 13 2" xfId="24787" xr:uid="{34C09C40-BBE3-4303-964B-9B365D0AA370}"/>
    <cellStyle name="Note 3 3 14" xfId="13188" xr:uid="{63668596-1D2A-435C-BD81-D343E18A358D}"/>
    <cellStyle name="Note 3 3 14 2" xfId="39365" xr:uid="{133B7BD4-D176-4D09-9F55-736DE3B968FC}"/>
    <cellStyle name="Note 3 3 15" xfId="38861" xr:uid="{6828F854-407C-4219-AD0C-168735EF1657}"/>
    <cellStyle name="Note 3 3 16" xfId="44271" xr:uid="{4AB2D2B0-9666-4080-8BBC-D3C3EE48C759}"/>
    <cellStyle name="Note 3 3 17" xfId="45553" xr:uid="{17DA201C-F6F9-4060-8802-D7A27ACB8948}"/>
    <cellStyle name="Note 3 3 2" xfId="408" xr:uid="{A6B41C76-BD5B-4A9F-BF67-B54D5765AE52}"/>
    <cellStyle name="Note 3 3 2 10" xfId="9274" xr:uid="{7B28D76E-97B7-4D62-9D52-EBC387705830}"/>
    <cellStyle name="Note 3 3 2 10 2" xfId="18263" xr:uid="{58F3701A-A7D9-49B3-8AD6-39FF11AB0BB9}"/>
    <cellStyle name="Note 3 3 2 10 2 2" xfId="38283" xr:uid="{B339BEFB-EFC2-4047-8663-EF324497B7A7}"/>
    <cellStyle name="Note 3 3 2 10 3" xfId="23204" xr:uid="{2284BA66-3F90-423E-8313-B74922547A52}"/>
    <cellStyle name="Note 3 3 2 11" xfId="9357" xr:uid="{F597DD76-9A8E-4B42-8134-F6D67D395C0E}"/>
    <cellStyle name="Note 3 3 2 11 2" xfId="18346" xr:uid="{A449266D-839C-4B5D-959E-C0E5E980DE42}"/>
    <cellStyle name="Note 3 3 2 11 2 2" xfId="39000" xr:uid="{F07D43A4-7775-450A-A258-0FD7AE9665B3}"/>
    <cellStyle name="Note 3 3 2 11 3" xfId="28176" xr:uid="{5A7687F0-E2B9-4D64-ABB5-B6BF663CA670}"/>
    <cellStyle name="Note 3 3 2 12" xfId="2414" xr:uid="{F127E28A-3405-4CF0-A7BE-DC8457F65762}"/>
    <cellStyle name="Note 3 3 2 12 2" xfId="28012" xr:uid="{FCA9444A-0CDF-4606-8542-0461E0D79E54}"/>
    <cellStyle name="Note 3 3 2 13" xfId="13323" xr:uid="{26751C28-5383-431E-88FE-0880306964FE}"/>
    <cellStyle name="Note 3 3 2 13 2" xfId="29944" xr:uid="{3E559CB9-72D8-40CF-A80C-A45E52AF0AF7}"/>
    <cellStyle name="Note 3 3 2 14" xfId="40619" xr:uid="{1BD56692-0BCF-4DE3-AA2A-4B7463F864C3}"/>
    <cellStyle name="Note 3 3 2 15" xfId="46068" xr:uid="{4D9EC7FF-CA83-4263-B74B-CC255D470951}"/>
    <cellStyle name="Note 3 3 2 2" xfId="757" xr:uid="{3BD7443A-7A29-4940-B55B-D87BEB0990EF}"/>
    <cellStyle name="Note 3 3 2 2 2" xfId="5128" xr:uid="{E3842F59-3FBE-43A1-A446-3447E35AF034}"/>
    <cellStyle name="Note 3 3 2 2 2 2" xfId="7714" xr:uid="{B2E29AE2-27C3-4C57-9B3F-E5395318B93E}"/>
    <cellStyle name="Note 3 3 2 2 2 2 2" xfId="12384" xr:uid="{04D1D579-2CAE-42CA-A364-6E31DE853A5A}"/>
    <cellStyle name="Note 3 3 2 2 2 2 2 2" xfId="21373" xr:uid="{0496C1CC-D853-4A0D-8285-4879F56F2458}"/>
    <cellStyle name="Note 3 3 2 2 2 2 2 2 2" xfId="37054" xr:uid="{F87A65E0-FB05-49E3-85B0-5E364F165A4E}"/>
    <cellStyle name="Note 3 3 2 2 2 2 2 3" xfId="28359" xr:uid="{7574EFCE-6F66-413F-829E-6FE2119D1D9F}"/>
    <cellStyle name="Note 3 3 2 2 2 2 3" xfId="16703" xr:uid="{54151746-0BC1-4DF1-BDA1-CA12AC31EFA9}"/>
    <cellStyle name="Note 3 3 2 2 2 2 3 2" xfId="35226" xr:uid="{92C8DE84-F500-4442-944F-611235F957AF}"/>
    <cellStyle name="Note 3 3 2 2 2 2 4" xfId="29142" xr:uid="{8B02DB28-94A9-4D91-88DE-7E8F47DD8522}"/>
    <cellStyle name="Note 3 3 2 2 2 3" xfId="10351" xr:uid="{0620A0B3-35C1-42A9-A1CD-DDD939ABED30}"/>
    <cellStyle name="Note 3 3 2 2 2 3 2" xfId="19340" xr:uid="{CB68FF41-8451-4A63-950E-88D5EEE3AB71}"/>
    <cellStyle name="Note 3 3 2 2 2 3 2 2" xfId="39708" xr:uid="{56CA9143-A463-477F-B152-EDAC1DCB5993}"/>
    <cellStyle name="Note 3 3 2 2 2 3 3" xfId="41658" xr:uid="{F885C6D8-6508-46B5-B2B2-D485C95D7773}"/>
    <cellStyle name="Note 3 3 2 2 2 4" xfId="14117" xr:uid="{D72913C9-253E-4DFA-A298-69E12B9AB787}"/>
    <cellStyle name="Note 3 3 2 2 2 4 2" xfId="42352" xr:uid="{571D41EA-B5DA-4A29-80FF-57F310E9F8FF}"/>
    <cellStyle name="Note 3 3 2 2 2 5" xfId="34541" xr:uid="{39BEC10A-2880-44B6-9639-F2B7752DBA53}"/>
    <cellStyle name="Note 3 3 2 2 2 6" xfId="56341" xr:uid="{B2FD910C-8A92-4037-B1EF-114C6E4208BA}"/>
    <cellStyle name="Note 3 3 2 2 3" xfId="3194" xr:uid="{ADC71E59-2093-440F-87C2-5B39E3F5DAD5}"/>
    <cellStyle name="Note 3 3 2 2 3 2" xfId="40585" xr:uid="{AD15ACF4-64C7-4564-A6E6-6D1886A2B97F}"/>
    <cellStyle name="Note 3 3 2 2 4" xfId="25926" xr:uid="{00B5542B-10EF-4EAA-B36B-035ADB34B417}"/>
    <cellStyle name="Note 3 3 2 2 5" xfId="49559" xr:uid="{E3F085D4-148C-4716-8099-47C9E327FF48}"/>
    <cellStyle name="Note 3 3 2 3" xfId="1102" xr:uid="{6E20CC86-7ECB-4A7D-9FF3-9B9D7778EBC0}"/>
    <cellStyle name="Note 3 3 2 3 2" xfId="5449" xr:uid="{B61C15F2-1DD8-4AAF-99C4-3DB2EF486E43}"/>
    <cellStyle name="Note 3 3 2 3 2 2" xfId="8035" xr:uid="{A86C72D1-45C1-4A77-9706-C0FC591FDF62}"/>
    <cellStyle name="Note 3 3 2 3 2 2 2" xfId="12486" xr:uid="{EF6D70D7-352B-4CD1-AA8A-84F87C0AE2B5}"/>
    <cellStyle name="Note 3 3 2 3 2 2 2 2" xfId="21475" xr:uid="{A5F14745-FEE1-4621-BBBF-621973A098C4}"/>
    <cellStyle name="Note 3 3 2 3 2 2 2 2 2" xfId="30601" xr:uid="{AAF819EE-7AB2-4CE0-8615-6E4361C6F7A1}"/>
    <cellStyle name="Note 3 3 2 3 2 2 2 3" xfId="31460" xr:uid="{653E54A0-19E9-47F2-8E06-4D8764B0E85A}"/>
    <cellStyle name="Note 3 3 2 3 2 2 3" xfId="17024" xr:uid="{136BC07F-F668-4BF5-95EB-F74108114A41}"/>
    <cellStyle name="Note 3 3 2 3 2 2 3 2" xfId="32147" xr:uid="{FA8DE3E5-85B0-437E-815F-3A2686960C61}"/>
    <cellStyle name="Note 3 3 2 3 2 2 4" xfId="27563" xr:uid="{E0DB3983-8CF3-4FDA-B3A7-B1D7A534DE2D}"/>
    <cellStyle name="Note 3 3 2 3 2 3" xfId="10672" xr:uid="{E0D23C84-BB74-494E-BDCB-BF15679701E2}"/>
    <cellStyle name="Note 3 3 2 3 2 3 2" xfId="19661" xr:uid="{7BDABE7D-FA3A-48FD-BD8E-9C3109338A76}"/>
    <cellStyle name="Note 3 3 2 3 2 3 2 2" xfId="34356" xr:uid="{B8EF3709-A935-457B-893A-DDD8791154CA}"/>
    <cellStyle name="Note 3 3 2 3 2 3 3" xfId="26699" xr:uid="{F94350E4-1045-4A8F-B3E6-3118646D7F16}"/>
    <cellStyle name="Note 3 3 2 3 2 4" xfId="14438" xr:uid="{9FEC7BEC-318A-43CC-877E-AC6762DBFF49}"/>
    <cellStyle name="Note 3 3 2 3 2 4 2" xfId="41995" xr:uid="{5E452841-BA65-4A92-AA8D-A005D513D772}"/>
    <cellStyle name="Note 3 3 2 3 2 5" xfId="41503" xr:uid="{F9D0DBCB-E0A5-4C10-8DE4-6B50C5BA29A4}"/>
    <cellStyle name="Note 3 3 2 3 2 6" xfId="58614" xr:uid="{172E2E52-FDBC-4886-B461-B106DCF23732}"/>
    <cellStyle name="Note 3 3 2 3 3" xfId="3539" xr:uid="{6951FD2F-F417-4F67-9D8F-E1A3E8E3ADDE}"/>
    <cellStyle name="Note 3 3 2 3 3 2" xfId="29885" xr:uid="{63F7BF0E-3FFE-473C-B962-7CCC24D847A6}"/>
    <cellStyle name="Note 3 3 2 3 4" xfId="41414" xr:uid="{0A54FCB4-E0ED-4AE2-AED3-C253C32F6010}"/>
    <cellStyle name="Note 3 3 2 3 5" xfId="51833" xr:uid="{94644104-DA9A-4B39-8A64-58B5DBA12D76}"/>
    <cellStyle name="Note 3 3 2 4" xfId="1446" xr:uid="{8380D0C3-4194-4A08-9754-9435B3C549F6}"/>
    <cellStyle name="Note 3 3 2 4 2" xfId="5791" xr:uid="{96DE7134-F2C1-4187-8073-1E696C957D9A}"/>
    <cellStyle name="Note 3 3 2 4 2 2" xfId="8377" xr:uid="{8E279EA1-867A-4EB2-9962-1096B1437FE2}"/>
    <cellStyle name="Note 3 3 2 4 2 2 2" xfId="12590" xr:uid="{B688509A-2043-455C-BE49-34049BF40120}"/>
    <cellStyle name="Note 3 3 2 4 2 2 2 2" xfId="21579" xr:uid="{231AFDD0-7015-4D5B-A970-54E7BDC62F45}"/>
    <cellStyle name="Note 3 3 2 4 2 2 2 2 2" xfId="32401" xr:uid="{1B230809-AA8B-4CA8-9F13-67B2B573017C}"/>
    <cellStyle name="Note 3 3 2 4 2 2 2 3" xfId="42546" xr:uid="{17CB7B12-CA1B-4E5C-BCA5-F59DFC75CA27}"/>
    <cellStyle name="Note 3 3 2 4 2 2 3" xfId="17366" xr:uid="{4B14DEFC-89A8-4A2E-A969-AFC7FA192074}"/>
    <cellStyle name="Note 3 3 2 4 2 2 3 2" xfId="26278" xr:uid="{A0355DAE-F2C4-405D-A120-04EEF4DBB63A}"/>
    <cellStyle name="Note 3 3 2 4 2 2 4" xfId="30825" xr:uid="{A10B4F29-6AF0-43C7-8E22-DF3509DD6558}"/>
    <cellStyle name="Note 3 3 2 4 2 3" xfId="11014" xr:uid="{37D3EC7F-6D49-48B4-91A8-D9E2467D9B98}"/>
    <cellStyle name="Note 3 3 2 4 2 3 2" xfId="20003" xr:uid="{1E5B022C-4B9C-4E1C-A9E3-613DF9158700}"/>
    <cellStyle name="Note 3 3 2 4 2 3 2 2" xfId="25655" xr:uid="{9131D7A8-5D0D-4C2C-82BE-6320D9C450F7}"/>
    <cellStyle name="Note 3 3 2 4 2 3 3" xfId="37762" xr:uid="{A6C9A2B0-3B8E-4CA4-8A8C-FADB98C54D1D}"/>
    <cellStyle name="Note 3 3 2 4 2 4" xfId="14780" xr:uid="{9441C1F4-2E24-4276-B953-BBFE71848ADE}"/>
    <cellStyle name="Note 3 3 2 4 2 4 2" xfId="36582" xr:uid="{A1E69E43-006B-4FF2-82A3-360DA980D00A}"/>
    <cellStyle name="Note 3 3 2 4 2 5" xfId="23402" xr:uid="{74E95B32-F80D-4CF5-9FC6-1EF72ECD69C6}"/>
    <cellStyle name="Note 3 3 2 4 2 6" xfId="54486" xr:uid="{70992231-A7DC-4CEB-A5D3-CAB944C9BDF8}"/>
    <cellStyle name="Note 3 3 2 4 3" xfId="3883" xr:uid="{14372F52-85B4-44AA-9F7C-84D57B168369}"/>
    <cellStyle name="Note 3 3 2 4 3 2" xfId="37223" xr:uid="{0CDBE6A6-B8A4-47BD-870E-A8F2AEE5BFB8}"/>
    <cellStyle name="Note 3 3 2 4 4" xfId="38151" xr:uid="{9036E903-300F-44B5-83DE-9367C1FEF796}"/>
    <cellStyle name="Note 3 3 2 4 5" xfId="47676" xr:uid="{721FBEE2-3CCA-4166-82F3-E63677234216}"/>
    <cellStyle name="Note 3 3 2 5" xfId="1731" xr:uid="{1508C4FE-3133-4B22-A28F-D5703821278D}"/>
    <cellStyle name="Note 3 3 2 5 2" xfId="6057" xr:uid="{D4FB7211-5776-4C27-9F63-F82099743180}"/>
    <cellStyle name="Note 3 3 2 5 2 2" xfId="8643" xr:uid="{95AC3689-176D-473F-846A-E9D6C921188C}"/>
    <cellStyle name="Note 3 3 2 5 2 2 2" xfId="12677" xr:uid="{7061C232-3E10-470E-B335-1296A44EB618}"/>
    <cellStyle name="Note 3 3 2 5 2 2 2 2" xfId="21666" xr:uid="{62593F2E-BC40-4928-92BE-9C5EAF797E9B}"/>
    <cellStyle name="Note 3 3 2 5 2 2 2 2 2" xfId="28133" xr:uid="{4E4A2A4E-C65F-4070-949B-8277CCAB41AD}"/>
    <cellStyle name="Note 3 3 2 5 2 2 2 3" xfId="36440" xr:uid="{38349B66-6E9C-4B80-90AA-378F75C9F909}"/>
    <cellStyle name="Note 3 3 2 5 2 2 3" xfId="17632" xr:uid="{3D992198-6E9B-49E5-A4DD-DBA56646D936}"/>
    <cellStyle name="Note 3 3 2 5 2 2 3 2" xfId="28617" xr:uid="{023DCC67-28AB-42B9-B50E-2E689A784493}"/>
    <cellStyle name="Note 3 3 2 5 2 2 4" xfId="29411" xr:uid="{BF332B1B-515A-4FDC-9606-E8D153E88D79}"/>
    <cellStyle name="Note 3 3 2 5 2 3" xfId="11280" xr:uid="{C12D0620-611D-4D12-A3A7-99931CFDE8C0}"/>
    <cellStyle name="Note 3 3 2 5 2 3 2" xfId="20269" xr:uid="{3A0B6436-FFA4-46AC-AC93-3A8696B1008D}"/>
    <cellStyle name="Note 3 3 2 5 2 3 2 2" xfId="30563" xr:uid="{E79BA8BA-3194-4D25-97A6-20FDD497A929}"/>
    <cellStyle name="Note 3 3 2 5 2 3 3" xfId="40318" xr:uid="{D5B7AC48-E751-4BF0-ADE4-B068B5C69D64}"/>
    <cellStyle name="Note 3 3 2 5 2 4" xfId="15046" xr:uid="{96FBEB82-E758-4509-85A4-319D70272437}"/>
    <cellStyle name="Note 3 3 2 5 2 4 2" xfId="41274" xr:uid="{912213B6-402B-48C3-9539-BC682A5CB030}"/>
    <cellStyle name="Note 3 3 2 5 2 5" xfId="27925" xr:uid="{1E1C9814-42EE-4FDD-BE96-35141670E685}"/>
    <cellStyle name="Note 3 3 2 5 3" xfId="4168" xr:uid="{D935FA21-6D8F-49E1-94C2-36B69CEB108C}"/>
    <cellStyle name="Note 3 3 2 5 3 2" xfId="25072" xr:uid="{3A0D7A8F-170E-47E6-8C44-951D3075190C}"/>
    <cellStyle name="Note 3 3 2 5 4" xfId="41876" xr:uid="{C2CA556B-9124-4800-BB73-4F31464D7038}"/>
    <cellStyle name="Note 3 3 2 5 5" xfId="52926" xr:uid="{49291311-C5F4-4569-B516-B27C0442E590}"/>
    <cellStyle name="Note 3 3 2 6" xfId="2065" xr:uid="{F408E30D-1674-4C25-BD36-B6C7826EAB81}"/>
    <cellStyle name="Note 3 3 2 6 2" xfId="6368" xr:uid="{E003B666-88E8-4755-AE23-C4E38821E23C}"/>
    <cellStyle name="Note 3 3 2 6 2 2" xfId="8954" xr:uid="{FD8FCF91-ED21-4E35-8DEC-6103EC76DA1A}"/>
    <cellStyle name="Note 3 3 2 6 2 2 2" xfId="12764" xr:uid="{9D101AFE-828A-4322-86E6-A01EB9B27993}"/>
    <cellStyle name="Note 3 3 2 6 2 2 2 2" xfId="21753" xr:uid="{63AEF76D-15EE-466F-BD93-5E4C684A23D4}"/>
    <cellStyle name="Note 3 3 2 6 2 2 2 2 2" xfId="25184" xr:uid="{E410BC0C-2559-421C-8388-DEEE1C2F48FD}"/>
    <cellStyle name="Note 3 3 2 6 2 2 2 3" xfId="35071" xr:uid="{6E77F4EC-3A5F-4E6B-AAAF-2E68AE1CA675}"/>
    <cellStyle name="Note 3 3 2 6 2 2 3" xfId="17943" xr:uid="{8E98DCA7-5328-4518-8F68-03DAF0CC061B}"/>
    <cellStyle name="Note 3 3 2 6 2 2 3 2" xfId="37615" xr:uid="{9E8C1B96-E09E-40A2-B742-FD6DA0F03A24}"/>
    <cellStyle name="Note 3 3 2 6 2 2 4" xfId="31947" xr:uid="{A0339636-1899-4CAF-B72A-78BFD0185FC4}"/>
    <cellStyle name="Note 3 3 2 6 2 3" xfId="11591" xr:uid="{EA0EC29A-C444-4083-94E2-215A994D4A75}"/>
    <cellStyle name="Note 3 3 2 6 2 3 2" xfId="20580" xr:uid="{CDC10947-3403-4DE7-A789-9B37EA51B6FA}"/>
    <cellStyle name="Note 3 3 2 6 2 3 2 2" xfId="22210" xr:uid="{68F8435E-BB38-4393-A5A8-768A3C1C5EE7}"/>
    <cellStyle name="Note 3 3 2 6 2 3 3" xfId="34635" xr:uid="{B47FEA6F-2015-482D-9C71-6951B5778845}"/>
    <cellStyle name="Note 3 3 2 6 2 4" xfId="15357" xr:uid="{265C9649-50AD-4A97-B8BC-FC559DC37DBE}"/>
    <cellStyle name="Note 3 3 2 6 2 4 2" xfId="34095" xr:uid="{FD7A46C4-64B6-4D93-9780-05351557001E}"/>
    <cellStyle name="Note 3 3 2 6 2 5" xfId="27236" xr:uid="{920CDF8B-C2B8-4050-A7F8-898FC5C165E8}"/>
    <cellStyle name="Note 3 3 2 6 3" xfId="4502" xr:uid="{31F26233-AB63-4E40-BFB6-0A3465C60811}"/>
    <cellStyle name="Note 3 3 2 6 3 2" xfId="40773" xr:uid="{5FC110E2-59D5-4184-B384-C1744936B9D7}"/>
    <cellStyle name="Note 3 3 2 6 4" xfId="29283" xr:uid="{5EC79D37-E026-459E-BD37-DC6CCA70060C}"/>
    <cellStyle name="Note 3 3 2 7" xfId="2875" xr:uid="{F6C9520F-AF5B-4763-BCA3-40BAFD6E1057}"/>
    <cellStyle name="Note 3 3 2 7 2" xfId="7025" xr:uid="{54162410-33FF-4B79-9D31-8B15B0523587}"/>
    <cellStyle name="Note 3 3 2 7 2 2" xfId="12152" xr:uid="{D21A333D-9E9D-491D-A7AA-A5C119262AF7}"/>
    <cellStyle name="Note 3 3 2 7 2 2 2" xfId="21141" xr:uid="{E0070BD9-C38B-4AE1-AF83-B067A0F52FE1}"/>
    <cellStyle name="Note 3 3 2 7 2 2 2 2" xfId="27690" xr:uid="{E4849725-5207-4C59-A65B-ACABC26C2764}"/>
    <cellStyle name="Note 3 3 2 7 2 2 3" xfId="35414" xr:uid="{F8B49705-0C83-4F13-B19C-9A76D4682B11}"/>
    <cellStyle name="Note 3 3 2 7 2 3" xfId="16014" xr:uid="{5FD630DD-A961-43E0-B8AC-EC9C028671D5}"/>
    <cellStyle name="Note 3 3 2 7 2 3 2" xfId="34920" xr:uid="{1458C4C7-EE3B-47C6-A584-D637A4170C8F}"/>
    <cellStyle name="Note 3 3 2 7 2 4" xfId="26318" xr:uid="{CE5214F1-EA25-46E8-9EA7-2D2B628B4DCA}"/>
    <cellStyle name="Note 3 3 2 7 3" xfId="9588" xr:uid="{EB59A7F2-5DC6-4836-9C76-48D10CCBF777}"/>
    <cellStyle name="Note 3 3 2 7 3 2" xfId="18577" xr:uid="{E7082B51-A031-4429-A253-673EF9E17F94}"/>
    <cellStyle name="Note 3 3 2 7 3 2 2" xfId="30386" xr:uid="{33DA0911-8F83-4B80-9921-A1DB0BEA8D2E}"/>
    <cellStyle name="Note 3 3 2 7 3 3" xfId="33546" xr:uid="{E7E0BE2E-161C-4613-B9FB-CA0BEBD973BA}"/>
    <cellStyle name="Note 3 3 2 7 4" xfId="28268" xr:uid="{B1346108-5B68-4A51-B038-D581E8B7605F}"/>
    <cellStyle name="Note 3 3 2 8" xfId="4804" xr:uid="{3DD5DB8D-8FAA-4E2E-BCD8-23F04FD57EB1}"/>
    <cellStyle name="Note 3 3 2 8 2" xfId="7390" xr:uid="{2EE31813-EE22-42CC-9B2A-2ECC6D01E6E5}"/>
    <cellStyle name="Note 3 3 2 8 2 2" xfId="12287" xr:uid="{97A8DA84-838B-4E71-9016-B7C64B88358F}"/>
    <cellStyle name="Note 3 3 2 8 2 2 2" xfId="21276" xr:uid="{87A35DC0-F5DE-4825-885C-0E10AC511F00}"/>
    <cellStyle name="Note 3 3 2 8 2 2 2 2" xfId="43492" xr:uid="{AFF56CD7-C3A0-4F28-8CDF-34C621AE6AB0}"/>
    <cellStyle name="Note 3 3 2 8 2 2 3" xfId="26393" xr:uid="{E0C6F9CA-0AC0-445E-BA33-67FBA7417189}"/>
    <cellStyle name="Note 3 3 2 8 2 3" xfId="16379" xr:uid="{E3439F1B-10D3-44D4-AA24-5DA7C1E96DFC}"/>
    <cellStyle name="Note 3 3 2 8 2 3 2" xfId="41861" xr:uid="{BA79D019-F243-44A6-9754-4E71898753A1}"/>
    <cellStyle name="Note 3 3 2 8 2 4" xfId="23578" xr:uid="{99BBF89D-10FE-4794-9D7C-33CB42B07DFB}"/>
    <cellStyle name="Note 3 3 2 8 3" xfId="10027" xr:uid="{9DC02C15-B731-4348-B00B-6CBA51B03389}"/>
    <cellStyle name="Note 3 3 2 8 3 2" xfId="19016" xr:uid="{5871D0E2-2CBD-4098-8E7F-65CD70F4074A}"/>
    <cellStyle name="Note 3 3 2 8 3 2 2" xfId="27342" xr:uid="{E2A1CFA7-036A-4126-8A00-7E2FC230C3B7}"/>
    <cellStyle name="Note 3 3 2 8 3 3" xfId="41661" xr:uid="{11DAAABC-D2F4-41CA-9802-0D2C39E6F8FF}"/>
    <cellStyle name="Note 3 3 2 8 4" xfId="13793" xr:uid="{14751373-3ECB-433E-80E2-571BCF8D27CF}"/>
    <cellStyle name="Note 3 3 2 8 4 2" xfId="40876" xr:uid="{4A527952-12C1-4D52-8C3B-04ECC95BDAD1}"/>
    <cellStyle name="Note 3 3 2 8 5" xfId="24724" xr:uid="{3E12A3B1-5BA0-4E61-BC7F-803665AEA2A1}"/>
    <cellStyle name="Note 3 3 2 9" xfId="6710" xr:uid="{EA2FC0EF-84E2-4391-9497-6886EA1B5403}"/>
    <cellStyle name="Note 3 3 2 9 2" xfId="11911" xr:uid="{24DE5F4B-D1FE-4301-891C-65BD499CB7F2}"/>
    <cellStyle name="Note 3 3 2 9 2 2" xfId="20900" xr:uid="{231ACBF9-25CF-4A2C-9B52-0FED8C3203A4}"/>
    <cellStyle name="Note 3 3 2 9 2 2 2" xfId="30040" xr:uid="{8C9001BB-E107-432C-9A6C-0AB821DA0F35}"/>
    <cellStyle name="Note 3 3 2 9 2 3" xfId="31109" xr:uid="{440C156C-9FE2-43BE-AB1D-5D250DE753C8}"/>
    <cellStyle name="Note 3 3 2 9 3" xfId="15699" xr:uid="{F1DCB788-E028-40D5-B405-EA547D4F5383}"/>
    <cellStyle name="Note 3 3 2 9 3 2" xfId="30521" xr:uid="{B2449C05-E1BE-4725-A50C-DDAE8FF78FB4}"/>
    <cellStyle name="Note 3 3 2 9 4" xfId="25305" xr:uid="{55CC4CD0-7D67-44C2-95A9-18B417D56B07}"/>
    <cellStyle name="Note 3 3 3" xfId="622" xr:uid="{A1685069-24E7-40EB-9EA8-BD3F7713AEE9}"/>
    <cellStyle name="Note 3 3 3 2" xfId="5003" xr:uid="{E6CFC34E-D0FF-4126-82D0-E8F7A6875D39}"/>
    <cellStyle name="Note 3 3 3 2 2" xfId="7589" xr:uid="{FBEB5713-D048-4F81-9B04-176611E24AAB}"/>
    <cellStyle name="Note 3 3 3 2 2 2" xfId="12347" xr:uid="{394AADDE-D807-46D7-B69D-90039BC1E86D}"/>
    <cellStyle name="Note 3 3 3 2 2 2 2" xfId="21336" xr:uid="{D31F6E74-C0AC-47CB-BB3E-6513C9844772}"/>
    <cellStyle name="Note 3 3 3 2 2 2 2 2" xfId="30977" xr:uid="{8444AF9D-43FE-49CE-BC1C-3B3BA8AAB505}"/>
    <cellStyle name="Note 3 3 3 2 2 2 3" xfId="37073" xr:uid="{0E61548A-EF65-4A75-9D96-B0C3EBBBC8DF}"/>
    <cellStyle name="Note 3 3 3 2 2 3" xfId="16578" xr:uid="{55B7FA41-02CE-4E36-837D-5A540FB03310}"/>
    <cellStyle name="Note 3 3 3 2 2 3 2" xfId="36397" xr:uid="{BB71C0E5-B390-46A1-8F2E-345BE7F0A58E}"/>
    <cellStyle name="Note 3 3 3 2 2 4" xfId="32537" xr:uid="{65945533-52C0-4973-98A1-A75BEE966ED6}"/>
    <cellStyle name="Note 3 3 3 2 2 5" xfId="56749" xr:uid="{07C06E72-AC70-4E4A-94FF-9235967ED0FD}"/>
    <cellStyle name="Note 3 3 3 2 3" xfId="10226" xr:uid="{7E3C9A58-04AC-4DFA-A96B-4772460F6988}"/>
    <cellStyle name="Note 3 3 3 2 3 2" xfId="19215" xr:uid="{C186D7DA-5715-414D-8DE9-41A547A7AE4E}"/>
    <cellStyle name="Note 3 3 3 2 3 2 2" xfId="30840" xr:uid="{6F2F7F90-8A4A-4A93-9F44-791691582EE4}"/>
    <cellStyle name="Note 3 3 3 2 3 3" xfId="37798" xr:uid="{7789001D-2233-4EDA-8435-49634EDD9001}"/>
    <cellStyle name="Note 3 3 3 2 4" xfId="13992" xr:uid="{EB647106-5EBF-4304-84FC-8F5CD79BDBB6}"/>
    <cellStyle name="Note 3 3 3 2 4 2" xfId="31892" xr:uid="{0746E481-20D2-4B69-AB09-A586D779C5FF}"/>
    <cellStyle name="Note 3 3 3 2 5" xfId="41762" xr:uid="{D9A58096-C60C-40E8-A963-3A3ACCB41405}"/>
    <cellStyle name="Note 3 3 3 2 6" xfId="49967" xr:uid="{DDA1E26F-3D11-4967-9996-2C7752A1D720}"/>
    <cellStyle name="Note 3 3 3 3" xfId="3059" xr:uid="{5A7E0273-6F7B-41C3-A828-DDCF6A8C640A}"/>
    <cellStyle name="Note 3 3 3 3 2" xfId="30595" xr:uid="{76F7D444-A635-49F9-B9C2-0E75A4E5276E}"/>
    <cellStyle name="Note 3 3 3 3 2 2" xfId="59108" xr:uid="{2F2B787F-EDFE-4839-8A2C-B3EC1EBB10D4}"/>
    <cellStyle name="Note 3 3 3 3 3" xfId="52327" xr:uid="{8917D929-E60C-45C8-8E92-9A0358E0F305}"/>
    <cellStyle name="Note 3 3 3 4" xfId="37195" xr:uid="{A82D956E-8CDD-4E61-92E5-FA2018ACC02C}"/>
    <cellStyle name="Note 3 3 3 4 2" xfId="54876" xr:uid="{401C6BFC-FD27-4F6D-AD39-D863CE146184}"/>
    <cellStyle name="Note 3 3 3 4 3" xfId="48084" xr:uid="{F57D4C7C-B91D-4D09-A082-44F5B151FD23}"/>
    <cellStyle name="Note 3 3 3 5" xfId="53176" xr:uid="{03177115-0E2E-4449-A912-6871F6AFF75C}"/>
    <cellStyle name="Note 3 3 3 6" xfId="46470" xr:uid="{19B596C9-99DC-441D-9359-730740FE7DBF}"/>
    <cellStyle name="Note 3 3 4" xfId="967" xr:uid="{0F9F0EC8-84C2-4D82-BB0D-7D7766EFC0B2}"/>
    <cellStyle name="Note 3 3 4 2" xfId="5324" xr:uid="{E6DE8C18-4E96-4DC6-8174-38E275C8248C}"/>
    <cellStyle name="Note 3 3 4 2 2" xfId="7910" xr:uid="{6876B528-014C-4A2D-B4A2-7E6F8C89FCF4}"/>
    <cellStyle name="Note 3 3 4 2 2 2" xfId="12449" xr:uid="{63997AA3-3678-435B-97C5-772CBF2789F0}"/>
    <cellStyle name="Note 3 3 4 2 2 2 2" xfId="21438" xr:uid="{082BCF25-3BA4-4CB5-97E8-EF26F7F926BA}"/>
    <cellStyle name="Note 3 3 4 2 2 2 2 2" xfId="43748" xr:uid="{37E013FE-C8E5-4838-B493-B2BCDD0858DB}"/>
    <cellStyle name="Note 3 3 4 2 2 2 3" xfId="30620" xr:uid="{C44796BC-DF97-424D-ACF2-D39FA312FFC9}"/>
    <cellStyle name="Note 3 3 4 2 2 3" xfId="16899" xr:uid="{6C0C270B-299E-4E45-8713-3B23871DCA14}"/>
    <cellStyle name="Note 3 3 4 2 2 3 2" xfId="40304" xr:uid="{A0503E59-5524-4BA0-8522-A83C7BF18C1C}"/>
    <cellStyle name="Note 3 3 4 2 2 4" xfId="37420" xr:uid="{18CAF2D5-EDAC-4305-BD53-D0A3837BD369}"/>
    <cellStyle name="Note 3 3 4 2 3" xfId="10547" xr:uid="{6F840ED7-76FF-49D6-99A8-682CE670B221}"/>
    <cellStyle name="Note 3 3 4 2 3 2" xfId="19536" xr:uid="{92B5AC57-CF4B-46AE-8E5E-9B6FA0ADD37E}"/>
    <cellStyle name="Note 3 3 4 2 3 2 2" xfId="38661" xr:uid="{CBACFF31-F47E-4867-AE69-C19A9C6A828D}"/>
    <cellStyle name="Note 3 3 4 2 3 3" xfId="24259" xr:uid="{A26CE2DB-2200-4ACF-BEF5-182CAF5C1AD5}"/>
    <cellStyle name="Note 3 3 4 2 4" xfId="14313" xr:uid="{0206C1BE-217C-4F82-BBED-BDC4E3CC8C81}"/>
    <cellStyle name="Note 3 3 4 2 4 2" xfId="24786" xr:uid="{B9EE1093-3103-450C-BE03-34C9A31A1BED}"/>
    <cellStyle name="Note 3 3 4 2 5" xfId="42866" xr:uid="{590A968E-901A-4B03-8883-6D6BF03D90D0}"/>
    <cellStyle name="Note 3 3 4 2 6" xfId="55869" xr:uid="{F4A2B336-E19B-4456-A7D7-A4210DD04017}"/>
    <cellStyle name="Note 3 3 4 3" xfId="3404" xr:uid="{D65BF37C-F392-46BD-B53E-A432FFBAD008}"/>
    <cellStyle name="Note 3 3 4 3 2" xfId="41965" xr:uid="{CFDC14AC-DEF9-43B7-8FF7-D6FAB3B3B8A9}"/>
    <cellStyle name="Note 3 3 4 4" xfId="41887" xr:uid="{09F277B6-3AB2-46AC-9DA7-4EFE0BA9FFAC}"/>
    <cellStyle name="Note 3 3 4 5" xfId="49087" xr:uid="{65698197-6B22-4D75-A138-BA2A9BDE810F}"/>
    <cellStyle name="Note 3 3 5" xfId="1311" xr:uid="{42455D16-6428-4A4C-BA1C-9234166FEA96}"/>
    <cellStyle name="Note 3 3 5 2" xfId="5656" xr:uid="{9BE69413-C745-49AF-A035-612EB7233C00}"/>
    <cellStyle name="Note 3 3 5 2 2" xfId="8242" xr:uid="{211A09DD-B548-43BF-BB6F-0ED333CD8666}"/>
    <cellStyle name="Note 3 3 5 2 2 2" xfId="12548" xr:uid="{31678E77-9264-4396-89E8-B54704421131}"/>
    <cellStyle name="Note 3 3 5 2 2 2 2" xfId="21537" xr:uid="{924FFD9E-48F5-4BD1-8C21-0EA8896D7886}"/>
    <cellStyle name="Note 3 3 5 2 2 2 2 2" xfId="36429" xr:uid="{6085B937-8C8B-4B1B-9526-477848BFE064}"/>
    <cellStyle name="Note 3 3 5 2 2 2 3" xfId="36638" xr:uid="{CFE5549D-C03A-48C5-B9FC-D4CB3A5D7CC5}"/>
    <cellStyle name="Note 3 3 5 2 2 3" xfId="17231" xr:uid="{C56B35C8-985C-4017-91A5-1D600779BDF3}"/>
    <cellStyle name="Note 3 3 5 2 2 3 2" xfId="40408" xr:uid="{1858FBA8-7226-4FB8-8D66-F0CF26D624F4}"/>
    <cellStyle name="Note 3 3 5 2 2 4" xfId="33059" xr:uid="{C15027F1-C463-4262-9984-97D9F4A88F7D}"/>
    <cellStyle name="Note 3 3 5 2 3" xfId="10879" xr:uid="{D66FFD17-8D4F-4916-B6EE-828E78CCD602}"/>
    <cellStyle name="Note 3 3 5 2 3 2" xfId="19868" xr:uid="{08C36515-0F36-4186-A2D7-D0A48AF4C958}"/>
    <cellStyle name="Note 3 3 5 2 3 2 2" xfId="36922" xr:uid="{168257B8-4C30-42A3-821E-D47519B43911}"/>
    <cellStyle name="Note 3 3 5 2 3 3" xfId="27601" xr:uid="{2028E1AB-CDF3-4321-B0DC-EAAB474938BF}"/>
    <cellStyle name="Note 3 3 5 2 4" xfId="14645" xr:uid="{7CD3D9D5-1F58-490C-B0CE-21AFAD555DD6}"/>
    <cellStyle name="Note 3 3 5 2 4 2" xfId="38563" xr:uid="{5256C465-AA58-4866-9047-FA41EF603E77}"/>
    <cellStyle name="Note 3 3 5 2 5" xfId="42988" xr:uid="{A1827647-7978-45A3-AA29-219CD6902B60}"/>
    <cellStyle name="Note 3 3 5 2 6" xfId="59003" xr:uid="{894FD73A-CD62-4EC3-AA0B-B1C0F31A951F}"/>
    <cellStyle name="Note 3 3 5 3" xfId="3748" xr:uid="{42CF81A1-ECE0-4296-9B28-B6B1C9ECA1B1}"/>
    <cellStyle name="Note 3 3 5 3 2" xfId="42231" xr:uid="{3B8268E4-5868-4DCC-9D17-187D9B8D7A38}"/>
    <cellStyle name="Note 3 3 5 4" xfId="40916" xr:uid="{94D6BEA1-E1A6-4412-9C1D-355C7A12A34C}"/>
    <cellStyle name="Note 3 3 5 5" xfId="52222" xr:uid="{351710EE-ECD1-49B5-88F4-E58591808BBC}"/>
    <cellStyle name="Note 3 3 6" xfId="1777" xr:uid="{260A64D2-637B-4503-87B0-5CD3672A0416}"/>
    <cellStyle name="Note 3 3 6 2" xfId="6096" xr:uid="{84C6E186-E9E0-4916-B951-46FD4295FE2C}"/>
    <cellStyle name="Note 3 3 6 2 2" xfId="8682" xr:uid="{243A99AE-068F-4B4E-8724-545E52776DA2}"/>
    <cellStyle name="Note 3 3 6 2 2 2" xfId="12685" xr:uid="{09FB8E81-F5FA-4284-904A-0F62D33B3F07}"/>
    <cellStyle name="Note 3 3 6 2 2 2 2" xfId="21674" xr:uid="{7C272E60-06E6-4308-9C9E-4708155C5580}"/>
    <cellStyle name="Note 3 3 6 2 2 2 2 2" xfId="32838" xr:uid="{F5234CB4-1872-47A2-A532-4915246CA14B}"/>
    <cellStyle name="Note 3 3 6 2 2 2 3" xfId="38567" xr:uid="{372D7F70-3B81-47A5-8CE5-64F1CC2B9554}"/>
    <cellStyle name="Note 3 3 6 2 2 3" xfId="17671" xr:uid="{4D832C50-E213-4E10-AC7D-1374FAEAFA5B}"/>
    <cellStyle name="Note 3 3 6 2 2 3 2" xfId="26378" xr:uid="{C973F86F-8AD5-4078-97D9-F0DEDFCAA5DA}"/>
    <cellStyle name="Note 3 3 6 2 2 4" xfId="41761" xr:uid="{13C67D67-5C7B-4345-B1E9-F89A9C409CF7}"/>
    <cellStyle name="Note 3 3 6 2 3" xfId="11319" xr:uid="{765D7CE0-28A8-4082-8819-1CB9D8B1ABC5}"/>
    <cellStyle name="Note 3 3 6 2 3 2" xfId="20308" xr:uid="{FF09D71B-AC9E-40E9-A8EB-A05E07553DF4}"/>
    <cellStyle name="Note 3 3 6 2 3 2 2" xfId="24519" xr:uid="{E35BDEE9-431B-4F92-A84C-B4E587E408A7}"/>
    <cellStyle name="Note 3 3 6 2 3 3" xfId="35175" xr:uid="{D03A29E7-52D7-47D7-A706-3A23EBD62B4E}"/>
    <cellStyle name="Note 3 3 6 2 4" xfId="15085" xr:uid="{72178599-815C-4DBB-AB79-2BA17B5A9718}"/>
    <cellStyle name="Note 3 3 6 2 4 2" xfId="31228" xr:uid="{A31D8C5E-3937-4164-BE3C-421015C0D0B8}"/>
    <cellStyle name="Note 3 3 6 2 5" xfId="37199" xr:uid="{894EFB55-7FE8-4551-B66E-6B2C89CE6203}"/>
    <cellStyle name="Note 3 3 6 2 6" xfId="54038" xr:uid="{0B7FCB48-DE1E-4036-8469-A18A654D1E30}"/>
    <cellStyle name="Note 3 3 6 3" xfId="4214" xr:uid="{44B0AD26-34CE-4371-8457-02FEB2B8B1D1}"/>
    <cellStyle name="Note 3 3 6 3 2" xfId="36902" xr:uid="{BE5FF22D-A5F5-4057-ADEF-0C2D88E921DA}"/>
    <cellStyle name="Note 3 3 6 4" xfId="31603" xr:uid="{AC15D90F-740E-43E6-A528-E1560F43ABA5}"/>
    <cellStyle name="Note 3 3 6 5" xfId="47370" xr:uid="{B201EC4E-B7AE-48AC-AE8D-9D1543437955}"/>
    <cellStyle name="Note 3 3 7" xfId="1693" xr:uid="{EB0BB0D6-5B75-49FF-9C95-A51EC29619B8}"/>
    <cellStyle name="Note 3 3 7 2" xfId="6019" xr:uid="{A3DB72A5-81A2-4EAE-962E-0E3B366C38F7}"/>
    <cellStyle name="Note 3 3 7 2 2" xfId="8605" xr:uid="{1D1AAFEA-644E-4965-B3DB-A571C7AFC032}"/>
    <cellStyle name="Note 3 3 7 2 2 2" xfId="12661" xr:uid="{B7D992C4-9FC7-4754-A4DD-6675C4A582D5}"/>
    <cellStyle name="Note 3 3 7 2 2 2 2" xfId="21650" xr:uid="{5B8FB28A-66D5-4C28-BF1B-007C2825B4A7}"/>
    <cellStyle name="Note 3 3 7 2 2 2 2 2" xfId="36195" xr:uid="{6A33E293-50B4-438E-A343-5F1FA8F9F3AF}"/>
    <cellStyle name="Note 3 3 7 2 2 2 3" xfId="23689" xr:uid="{AA7DB18F-324C-4041-9EFA-259D141DBBF5}"/>
    <cellStyle name="Note 3 3 7 2 2 3" xfId="17594" xr:uid="{1556447E-A056-4202-A202-48F59E490262}"/>
    <cellStyle name="Note 3 3 7 2 2 3 2" xfId="28327" xr:uid="{A779FC81-185D-492D-A995-71CE77D2D051}"/>
    <cellStyle name="Note 3 3 7 2 2 4" xfId="29170" xr:uid="{C99EB359-A864-4842-80CB-7732D6A03547}"/>
    <cellStyle name="Note 3 3 7 2 3" xfId="11242" xr:uid="{83AEBDAC-AA94-4841-8212-F64F10BA0C01}"/>
    <cellStyle name="Note 3 3 7 2 3 2" xfId="20231" xr:uid="{BC76E065-99C8-4DD3-8365-E4668B0B414B}"/>
    <cellStyle name="Note 3 3 7 2 3 2 2" xfId="33289" xr:uid="{1C76092E-A299-4F12-AE39-25A140B601E8}"/>
    <cellStyle name="Note 3 3 7 2 3 3" xfId="36461" xr:uid="{4784ED0B-D007-4094-B8FE-0C4468DDD0BF}"/>
    <cellStyle name="Note 3 3 7 2 4" xfId="15008" xr:uid="{D8408547-6FAB-4F2B-B764-B09DB4B543CE}"/>
    <cellStyle name="Note 3 3 7 2 4 2" xfId="41033" xr:uid="{79172BA0-52E8-4CDD-B07A-5DF827B6A5AE}"/>
    <cellStyle name="Note 3 3 7 2 5" xfId="42768" xr:uid="{20DA5A36-48A7-4877-AB66-08A95318F33C}"/>
    <cellStyle name="Note 3 3 7 3" xfId="4130" xr:uid="{E7F06B87-B1CA-42B6-A3EB-CF83FF07C7C5}"/>
    <cellStyle name="Note 3 3 7 3 2" xfId="26969" xr:uid="{C642376C-3E48-44A5-B9C6-854E0FF9C3D1}"/>
    <cellStyle name="Note 3 3 7 4" xfId="33159" xr:uid="{DCCEBB3F-3E1A-4E5B-AC0B-13EA9E36E3AA}"/>
    <cellStyle name="Note 3 3 7 5" xfId="52663" xr:uid="{0D2BBC25-0B47-4E3A-B1A5-39D893D490E4}"/>
    <cellStyle name="Note 3 3 8" xfId="2741" xr:uid="{95BBC11D-11DF-41F1-82F2-4A5ECA7A7E8B}"/>
    <cellStyle name="Note 3 3 8 2" xfId="6922" xr:uid="{516A2022-B226-41E5-9D6F-91B65C4ED39D}"/>
    <cellStyle name="Note 3 3 8 2 2" xfId="12056" xr:uid="{F0D29455-0A07-44B9-ACF0-9BBF2841224B}"/>
    <cellStyle name="Note 3 3 8 2 2 2" xfId="21045" xr:uid="{150EC4AD-82CE-4375-8F02-3C706D6AE9B4}"/>
    <cellStyle name="Note 3 3 8 2 2 2 2" xfId="35782" xr:uid="{4558CF9C-535A-4E9F-990E-70EA14B251C9}"/>
    <cellStyle name="Note 3 3 8 2 2 3" xfId="23954" xr:uid="{5D2EEBE2-DB14-4097-895A-B37322B47378}"/>
    <cellStyle name="Note 3 3 8 2 3" xfId="15911" xr:uid="{997F41BE-B606-41DB-B80F-7AD3CF819696}"/>
    <cellStyle name="Note 3 3 8 2 3 2" xfId="43315" xr:uid="{7F7ADA5B-3DBF-457A-9E29-5ECFD8F02577}"/>
    <cellStyle name="Note 3 3 8 2 4" xfId="30618" xr:uid="{2A6E8C2E-ADEC-4979-8858-B07F64BBF173}"/>
    <cellStyle name="Note 3 3 8 3" xfId="9486" xr:uid="{6F1D7786-63FC-44AE-974E-F9AEF7645136}"/>
    <cellStyle name="Note 3 3 8 3 2" xfId="18475" xr:uid="{2981A91D-EE27-4DE1-89C4-684B199192EE}"/>
    <cellStyle name="Note 3 3 8 3 2 2" xfId="41567" xr:uid="{B059FD77-6021-4BB5-8652-55140D0F8378}"/>
    <cellStyle name="Note 3 3 8 3 3" xfId="22872" xr:uid="{944223D1-5974-4442-AFB2-4A5BEBDED139}"/>
    <cellStyle name="Note 3 3 8 4" xfId="31791" xr:uid="{CD1FDF64-2F41-469D-AA63-451B2FE8E268}"/>
    <cellStyle name="Note 3 3 9" xfId="4679" xr:uid="{F53BC548-F977-4D0F-B176-E62EAC323C0D}"/>
    <cellStyle name="Note 3 3 9 2" xfId="7265" xr:uid="{1B23F614-931E-48A9-9BCB-6D501724618D}"/>
    <cellStyle name="Note 3 3 9 2 2" xfId="12247" xr:uid="{5C9F0C1B-4C4F-4940-8D98-5716DC127152}"/>
    <cellStyle name="Note 3 3 9 2 2 2" xfId="21236" xr:uid="{0F6D3A73-61B3-4008-881E-EF5CE8135CF9}"/>
    <cellStyle name="Note 3 3 9 2 2 2 2" xfId="25854" xr:uid="{FEEEE997-5407-4034-B065-59E965ACED68}"/>
    <cellStyle name="Note 3 3 9 2 2 3" xfId="26210" xr:uid="{F8C5FEDC-B0BD-42CC-AB92-51F9F5B6AB90}"/>
    <cellStyle name="Note 3 3 9 2 3" xfId="16254" xr:uid="{76F76FFA-5F2F-48AF-869C-D7B32D463D79}"/>
    <cellStyle name="Note 3 3 9 2 3 2" xfId="24646" xr:uid="{3052DA55-A43D-49B6-BB7A-2DC9F2DF8F81}"/>
    <cellStyle name="Note 3 3 9 2 4" xfId="33900" xr:uid="{8B6DDA00-CF3E-4807-AC1F-62F38EFD5842}"/>
    <cellStyle name="Note 3 3 9 3" xfId="9902" xr:uid="{117C5485-C37D-4E53-9C39-ED4B262D541C}"/>
    <cellStyle name="Note 3 3 9 3 2" xfId="18891" xr:uid="{82494361-9201-4680-911F-908F17664AE0}"/>
    <cellStyle name="Note 3 3 9 3 2 2" xfId="26940" xr:uid="{73C8FF0C-E344-4971-B3D1-5E104354459A}"/>
    <cellStyle name="Note 3 3 9 3 3" xfId="26659" xr:uid="{D4F9A626-4721-4802-98CF-011E10ECC129}"/>
    <cellStyle name="Note 3 3 9 4" xfId="13668" xr:uid="{76A892FF-8120-4FDC-B206-1FBA2662EBCF}"/>
    <cellStyle name="Note 3 3 9 4 2" xfId="33977" xr:uid="{C3D43458-BCA7-4069-A114-4BC42A8A1E81}"/>
    <cellStyle name="Note 3 3 9 5" xfId="43322" xr:uid="{C50F48AF-B6C4-429A-81C7-C6181E33612A}"/>
    <cellStyle name="Note 3 30" xfId="45331" xr:uid="{B5214DA4-B32A-4714-BE02-A1DEE50B0A1D}"/>
    <cellStyle name="Note 3 31" xfId="45302" xr:uid="{611EAAAF-F6A5-4FB7-9C15-60CF875BCFF2}"/>
    <cellStyle name="Note 3 32" xfId="45377" xr:uid="{8B093CB4-239C-4FEA-B58B-AFC4D92A597A}"/>
    <cellStyle name="Note 3 33" xfId="45354" xr:uid="{CA1893DC-9D3E-4A64-A024-5344F288AE55}"/>
    <cellStyle name="Note 3 34" xfId="44145" xr:uid="{05B4E278-8B6F-47CA-9E46-7D27F94064C7}"/>
    <cellStyle name="Note 3 35" xfId="45480" xr:uid="{EB4FE531-25FF-4FF6-8314-BE5EB831A608}"/>
    <cellStyle name="Note 3 4" xfId="325" xr:uid="{9473933C-B74A-48BC-8FEE-DAAAECDA6FA9}"/>
    <cellStyle name="Note 3 4 10" xfId="6627" xr:uid="{6FE61DB0-A54D-408B-993D-6F23D2B9200E}"/>
    <cellStyle name="Note 3 4 10 2" xfId="11833" xr:uid="{DBB9B76C-58ED-4450-B966-9346C3CD409B}"/>
    <cellStyle name="Note 3 4 10 2 2" xfId="20822" xr:uid="{86323DC7-01A2-4490-BF6D-4476F56F5B0E}"/>
    <cellStyle name="Note 3 4 10 2 2 2" xfId="26161" xr:uid="{52A46081-1EDF-4982-98D4-7D591B59CD73}"/>
    <cellStyle name="Note 3 4 10 2 3" xfId="42769" xr:uid="{E85D154A-B044-46F0-A3CF-902D3D9B5BB6}"/>
    <cellStyle name="Note 3 4 10 3" xfId="15616" xr:uid="{42EC77C5-7E85-4A72-ABDF-7F820EB8FD2E}"/>
    <cellStyle name="Note 3 4 10 3 2" xfId="37108" xr:uid="{C1E8D844-3D1E-4BB1-AB72-78F97CF40B29}"/>
    <cellStyle name="Note 3 4 10 4" xfId="22631" xr:uid="{E13F4D32-E5F7-4998-9D5A-65EE38ADB152}"/>
    <cellStyle name="Note 3 4 11" xfId="9196" xr:uid="{7A2AC571-1C81-4282-B3A5-0D08111F6144}"/>
    <cellStyle name="Note 3 4 11 2" xfId="18185" xr:uid="{6755FE95-DE90-4F09-94F6-1FF76E18F7E5}"/>
    <cellStyle name="Note 3 4 11 2 2" xfId="41583" xr:uid="{68115328-2F32-4A92-820F-FF5600CD336A}"/>
    <cellStyle name="Note 3 4 11 3" xfId="23600" xr:uid="{D54DC9AF-34F9-4C31-8A5C-02D8A088310F}"/>
    <cellStyle name="Note 3 4 12" xfId="9723" xr:uid="{D43B96DE-079F-4D90-A0E7-E614DB9BC32B}"/>
    <cellStyle name="Note 3 4 12 2" xfId="18712" xr:uid="{B89A5AD6-3111-4B50-81D1-281E68E9140F}"/>
    <cellStyle name="Note 3 4 12 2 2" xfId="41106" xr:uid="{41A257A2-5672-46D3-A87D-AC0519383C05}"/>
    <cellStyle name="Note 3 4 12 3" xfId="35128" xr:uid="{381E03AE-27CC-4163-A87A-06E7B2BC0308}"/>
    <cellStyle name="Note 3 4 13" xfId="2331" xr:uid="{C56E0EC3-75FF-4A21-8C2B-064919435855}"/>
    <cellStyle name="Note 3 4 13 2" xfId="27685" xr:uid="{E952802C-4BD7-4009-A989-9CC065B8CA0B}"/>
    <cellStyle name="Note 3 4 14" xfId="13240" xr:uid="{F154AAAC-EF83-4425-9129-F3E6CFFFE12A}"/>
    <cellStyle name="Note 3 4 14 2" xfId="39850" xr:uid="{8A61598F-BF3B-43CA-B915-66F9D1B5A7F1}"/>
    <cellStyle name="Note 3 4 15" xfId="33849" xr:uid="{BCC2E35C-2DFB-4C85-9A03-90258A014268}"/>
    <cellStyle name="Note 3 4 16" xfId="44359" xr:uid="{B5A3597C-8C99-4556-85D4-3EE3D989E081}"/>
    <cellStyle name="Note 3 4 17" xfId="45604" xr:uid="{E12CC19F-18C3-4895-B42B-5AC2E3E32615}"/>
    <cellStyle name="Note 3 4 2" xfId="457" xr:uid="{DF814C07-B6AC-4E68-BD13-2FB54A36B10D}"/>
    <cellStyle name="Note 3 4 2 10" xfId="9321" xr:uid="{5AA0ACBF-AD58-40FC-8047-4B53A458B8D8}"/>
    <cellStyle name="Note 3 4 2 10 2" xfId="18310" xr:uid="{2154034B-A95C-4781-9341-EB2AC8EE80CF}"/>
    <cellStyle name="Note 3 4 2 10 2 2" xfId="37394" xr:uid="{984B4550-43F9-49C0-AF89-80C025CAD6E7}"/>
    <cellStyle name="Note 3 4 2 10 3" xfId="27080" xr:uid="{0B6A72F6-91BF-4DE9-B4E1-267982F84072}"/>
    <cellStyle name="Note 3 4 2 11" xfId="9759" xr:uid="{4246FE4C-DF3F-48F2-AAF0-90DA70D991AA}"/>
    <cellStyle name="Note 3 4 2 11 2" xfId="18748" xr:uid="{4D6C35E1-4215-4681-9870-BC3619A5EE68}"/>
    <cellStyle name="Note 3 4 2 11 2 2" xfId="38751" xr:uid="{0C6D1B7B-2C34-4EFB-9045-B96B98F1108D}"/>
    <cellStyle name="Note 3 4 2 11 3" xfId="35549" xr:uid="{9ED521FD-2ECA-43EB-B622-63899D796C31}"/>
    <cellStyle name="Note 3 4 2 12" xfId="2463" xr:uid="{1248293A-1077-4162-BB80-B3C41549A77B}"/>
    <cellStyle name="Note 3 4 2 12 2" xfId="38527" xr:uid="{9BD4549A-C066-4D0E-A06A-39747BA3A3D8}"/>
    <cellStyle name="Note 3 4 2 13" xfId="13372" xr:uid="{520FC6A4-30BF-4544-9846-C794252C7DC9}"/>
    <cellStyle name="Note 3 4 2 13 2" xfId="24717" xr:uid="{5A0FC138-D773-4808-A239-E058598D4089}"/>
    <cellStyle name="Note 3 4 2 14" xfId="36162" xr:uid="{9477E18B-EB83-4C63-B151-93097A661A66}"/>
    <cellStyle name="Note 3 4 2 15" xfId="46116" xr:uid="{50941609-F68B-4A5F-B018-C36035A76241}"/>
    <cellStyle name="Note 3 4 2 2" xfId="806" xr:uid="{C7E85799-11B1-4CB4-A584-AB326619D7C3}"/>
    <cellStyle name="Note 3 4 2 2 2" xfId="5175" xr:uid="{CEFAE90E-37DF-41E2-9A60-8CD7A11DD24E}"/>
    <cellStyle name="Note 3 4 2 2 2 2" xfId="7761" xr:uid="{962BA634-D00E-40F7-A367-60F494C95A0F}"/>
    <cellStyle name="Note 3 4 2 2 2 2 2" xfId="12403" xr:uid="{1FCECF50-5BCC-4724-9AAD-29760D14A769}"/>
    <cellStyle name="Note 3 4 2 2 2 2 2 2" xfId="21392" xr:uid="{93627670-D881-4E83-BC03-904A9CEA4C44}"/>
    <cellStyle name="Note 3 4 2 2 2 2 2 2 2" xfId="37191" xr:uid="{C56430EA-FE1A-44E1-8308-E9F14D06CDCE}"/>
    <cellStyle name="Note 3 4 2 2 2 2 2 3" xfId="28444" xr:uid="{B95DF378-5688-49E6-B843-AF44FCA784FD}"/>
    <cellStyle name="Note 3 4 2 2 2 2 3" xfId="16750" xr:uid="{6AE21C8E-9A5D-4CAA-8FDD-AEB6721D8618}"/>
    <cellStyle name="Note 3 4 2 2 2 2 3 2" xfId="34156" xr:uid="{36B237A3-05B2-4719-A6B1-4087C88DF635}"/>
    <cellStyle name="Note 3 4 2 2 2 2 4" xfId="28386" xr:uid="{4DB584DA-0252-4D3C-9444-209AE36A0DF8}"/>
    <cellStyle name="Note 3 4 2 2 2 3" xfId="10398" xr:uid="{56AE8658-9D21-4D8A-9A79-1BADFF909FFC}"/>
    <cellStyle name="Note 3 4 2 2 2 3 2" xfId="19387" xr:uid="{75FBD47F-CE0C-465B-8215-0C37B68063CC}"/>
    <cellStyle name="Note 3 4 2 2 2 3 2 2" xfId="24451" xr:uid="{2FD5760C-A8CE-41FF-8B01-BE9ECB76117E}"/>
    <cellStyle name="Note 3 4 2 2 2 3 3" xfId="22348" xr:uid="{453BC9C2-AAB3-4D65-8D96-3B4B85864619}"/>
    <cellStyle name="Note 3 4 2 2 2 4" xfId="14164" xr:uid="{E2CCA6FD-39DA-42DA-8CE6-A6F6237833F9}"/>
    <cellStyle name="Note 3 4 2 2 2 4 2" xfId="43897" xr:uid="{14531DDA-7137-4E17-A97D-A535ACD6E49B}"/>
    <cellStyle name="Note 3 4 2 2 2 5" xfId="42776" xr:uid="{6AAF2363-5F91-4345-AA27-B50E8B3EBBDD}"/>
    <cellStyle name="Note 3 4 2 2 2 6" xfId="56392" xr:uid="{C6BA2CA1-AA2F-4B4A-9717-138622C042DE}"/>
    <cellStyle name="Note 3 4 2 2 3" xfId="3243" xr:uid="{A15AA446-D238-44EA-962D-79BBDCABD3B1}"/>
    <cellStyle name="Note 3 4 2 2 3 2" xfId="41885" xr:uid="{0D2D58EC-7C7B-4786-B2DC-168D5911F2F6}"/>
    <cellStyle name="Note 3 4 2 2 4" xfId="35646" xr:uid="{C742C00A-3FDA-4373-B864-3ED2DE5C106E}"/>
    <cellStyle name="Note 3 4 2 2 5" xfId="49610" xr:uid="{FB46A674-8950-4A87-826D-E1B8D46F953F}"/>
    <cellStyle name="Note 3 4 2 3" xfId="1151" xr:uid="{0E47351C-8B86-4C83-951A-7722FC5C94A6}"/>
    <cellStyle name="Note 3 4 2 3 2" xfId="5496" xr:uid="{A45F7C3B-720C-4EB6-AD18-0CC5AFEB45EB}"/>
    <cellStyle name="Note 3 4 2 3 2 2" xfId="8082" xr:uid="{9053C929-2C68-4178-AC4E-68990401323A}"/>
    <cellStyle name="Note 3 4 2 3 2 2 2" xfId="12505" xr:uid="{FA9A7466-F364-4D5E-ACC9-ABC671C60A87}"/>
    <cellStyle name="Note 3 4 2 3 2 2 2 2" xfId="21494" xr:uid="{C3314251-E7E7-4134-8295-C9311798FB43}"/>
    <cellStyle name="Note 3 4 2 3 2 2 2 2 2" xfId="31399" xr:uid="{46838AA0-453D-4ED4-8717-F27B85EAB4BE}"/>
    <cellStyle name="Note 3 4 2 3 2 2 2 3" xfId="31597" xr:uid="{9E9C40F8-E16D-4AE4-9C72-55E75A56ECC6}"/>
    <cellStyle name="Note 3 4 2 3 2 2 3" xfId="17071" xr:uid="{212DCD7B-5E8B-45DE-BFDC-9DF9A47B595F}"/>
    <cellStyle name="Note 3 4 2 3 2 2 3 2" xfId="31298" xr:uid="{5B3B7C68-C2F9-4734-8C1C-07F86C897580}"/>
    <cellStyle name="Note 3 4 2 3 2 2 4" xfId="25427" xr:uid="{31195F26-BB70-42CB-B326-271FC2B35942}"/>
    <cellStyle name="Note 3 4 2 3 2 3" xfId="10719" xr:uid="{004C0E7E-51E3-46CF-AFA8-E4E3855AF4BD}"/>
    <cellStyle name="Note 3 4 2 3 2 3 2" xfId="19708" xr:uid="{7BEAE205-7E7F-4A8E-AE4B-BCB9304A2670}"/>
    <cellStyle name="Note 3 4 2 3 2 3 2 2" xfId="32460" xr:uid="{FFCD9F7C-43FC-4DE8-A874-4C73DA884D74}"/>
    <cellStyle name="Note 3 4 2 3 2 3 3" xfId="30892" xr:uid="{242D3E95-EA5B-44E1-9439-56A560F3A869}"/>
    <cellStyle name="Note 3 4 2 3 2 4" xfId="14485" xr:uid="{58276A3C-DE5B-4119-AD90-FE6531D335E5}"/>
    <cellStyle name="Note 3 4 2 3 2 4 2" xfId="41099" xr:uid="{9B668177-CE4A-4F78-9655-DBE0D66EBA07}"/>
    <cellStyle name="Note 3 4 2 3 2 5" xfId="25542" xr:uid="{88C224C1-7EE0-45E3-8B85-2751334AA986}"/>
    <cellStyle name="Note 3 4 2 3 2 6" xfId="58208" xr:uid="{F1B8F0A9-EE5E-4DFA-8E24-FA0374C14CBD}"/>
    <cellStyle name="Note 3 4 2 3 3" xfId="3588" xr:uid="{1C16F45E-FBE1-41BB-90BB-A66F85C92B41}"/>
    <cellStyle name="Note 3 4 2 3 3 2" xfId="24842" xr:uid="{EDDA8C77-01D6-40B5-B914-B93873087560}"/>
    <cellStyle name="Note 3 4 2 3 4" xfId="33803" xr:uid="{4045AE7B-8637-4384-9729-8F8023186A8C}"/>
    <cellStyle name="Note 3 4 2 3 5" xfId="51426" xr:uid="{A62C6773-369B-44AE-A0FD-6D6021CECA49}"/>
    <cellStyle name="Note 3 4 2 4" xfId="1495" xr:uid="{981A0123-C2E8-4837-B29B-A62D1312C64A}"/>
    <cellStyle name="Note 3 4 2 4 2" xfId="5840" xr:uid="{92537F0C-63B4-4203-968C-3BD1D3FB9832}"/>
    <cellStyle name="Note 3 4 2 4 2 2" xfId="8426" xr:uid="{60F39A0F-C657-474C-BB3E-84FAEBF5E2FC}"/>
    <cellStyle name="Note 3 4 2 4 2 2 2" xfId="12610" xr:uid="{DD6B91CA-C6C3-4BB4-AAD6-DE95E7F3B6A9}"/>
    <cellStyle name="Note 3 4 2 4 2 2 2 2" xfId="21599" xr:uid="{C42EE806-7E97-43BA-9571-47863498535C}"/>
    <cellStyle name="Note 3 4 2 4 2 2 2 2 2" xfId="41722" xr:uid="{4E3CA449-5F35-4C20-8305-584BA8E257FF}"/>
    <cellStyle name="Note 3 4 2 4 2 2 2 3" xfId="25623" xr:uid="{124249B9-EAB0-4009-A448-47452910D9BA}"/>
    <cellStyle name="Note 3 4 2 4 2 2 3" xfId="17415" xr:uid="{7A9EF4B0-6B4F-4449-86E7-2E0330C1AC3B}"/>
    <cellStyle name="Note 3 4 2 4 2 2 3 2" xfId="24743" xr:uid="{F685CC57-0B4A-46B8-BD0B-0C7137FABEB2}"/>
    <cellStyle name="Note 3 4 2 4 2 2 4" xfId="31291" xr:uid="{64E6198A-2AE7-410A-9C54-F8A60D85B194}"/>
    <cellStyle name="Note 3 4 2 4 2 3" xfId="11063" xr:uid="{7055774B-0596-4621-BC98-C8A74657B7E5}"/>
    <cellStyle name="Note 3 4 2 4 2 3 2" xfId="20052" xr:uid="{9B6073C4-636F-46A8-AE91-87D47B5CA02E}"/>
    <cellStyle name="Note 3 4 2 4 2 3 2 2" xfId="35356" xr:uid="{0D6EEF28-34B3-461B-86B2-06F9BBEA20DA}"/>
    <cellStyle name="Note 3 4 2 4 2 3 3" xfId="34698" xr:uid="{F25CA066-2704-48BC-A208-0F5D849EE6A2}"/>
    <cellStyle name="Note 3 4 2 4 2 4" xfId="14829" xr:uid="{DB27DD09-592D-42FD-AB8B-D72E3C0C5619}"/>
    <cellStyle name="Note 3 4 2 4 2 4 2" xfId="29784" xr:uid="{E77F0D70-87E5-46E4-A4DE-9F945B036F91}"/>
    <cellStyle name="Note 3 4 2 4 2 5" xfId="31656" xr:uid="{66F19E59-BF82-4064-B681-AB44A080B17F}"/>
    <cellStyle name="Note 3 4 2 4 2 6" xfId="54534" xr:uid="{2199575B-6704-46EC-911A-1AF8F88B98D0}"/>
    <cellStyle name="Note 3 4 2 4 3" xfId="3932" xr:uid="{5056D9D1-DE2B-4103-A7B9-D0D4B05274C7}"/>
    <cellStyle name="Note 3 4 2 4 3 2" xfId="33507" xr:uid="{74131DF5-15B7-4DEC-9739-EA4D58730668}"/>
    <cellStyle name="Note 3 4 2 4 4" xfId="36505" xr:uid="{F817F833-C751-42CE-824B-C7B27D937D5F}"/>
    <cellStyle name="Note 3 4 2 4 5" xfId="47727" xr:uid="{DCEE23C2-FFE0-45E7-B324-D55E8AB97CD7}"/>
    <cellStyle name="Note 3 4 2 5" xfId="162" xr:uid="{5435CDC9-DDA9-446C-9944-3B620D2C18C2}"/>
    <cellStyle name="Note 3 4 2 5 2" xfId="2578" xr:uid="{7C9123AA-5283-4461-8D8A-1EF813F1361B}"/>
    <cellStyle name="Note 3 4 2 5 2 2" xfId="6819" xr:uid="{F349EC67-EF12-413B-A27D-5E0DFE8F0810}"/>
    <cellStyle name="Note 3 4 2 5 2 2 2" xfId="11998" xr:uid="{B0D4B324-C64C-48FD-BE78-C5ACFA7443FE}"/>
    <cellStyle name="Note 3 4 2 5 2 2 2 2" xfId="20987" xr:uid="{79AA2C08-9540-4198-8BEB-D685896E9423}"/>
    <cellStyle name="Note 3 4 2 5 2 2 2 2 2" xfId="39755" xr:uid="{0CA76C7F-21D9-4B68-A156-BD1DC596F5BF}"/>
    <cellStyle name="Note 3 4 2 5 2 2 2 3" xfId="36018" xr:uid="{55D796C6-5448-4058-B4BA-D7D11D1A8419}"/>
    <cellStyle name="Note 3 4 2 5 2 2 3" xfId="15808" xr:uid="{220BBAD7-ECE7-4C18-9034-04914125CA2C}"/>
    <cellStyle name="Note 3 4 2 5 2 2 3 2" xfId="39647" xr:uid="{66B65CFD-1099-410C-8858-519050177530}"/>
    <cellStyle name="Note 3 4 2 5 2 2 4" xfId="28064" xr:uid="{87DBD619-72D0-4BFA-960B-218CABAEAE87}"/>
    <cellStyle name="Note 3 4 2 5 2 3" xfId="9389" xr:uid="{0D91B4C2-707B-42EB-9568-27A7C143C11F}"/>
    <cellStyle name="Note 3 4 2 5 2 3 2" xfId="18378" xr:uid="{8552C538-D487-47BC-9B12-F03934FD1A23}"/>
    <cellStyle name="Note 3 4 2 5 2 3 2 2" xfId="39164" xr:uid="{8A9D4D41-8DFC-42E0-9812-7B7B58A96C1E}"/>
    <cellStyle name="Note 3 4 2 5 2 3 3" xfId="34104" xr:uid="{CAD26E93-05C4-4F55-8CA7-9A64DA8F5D85}"/>
    <cellStyle name="Note 3 4 2 5 2 4" xfId="13432" xr:uid="{D4E28DBD-DFBA-43A6-86A6-AA0F9E4CC066}"/>
    <cellStyle name="Note 3 4 2 5 2 4 2" xfId="32345" xr:uid="{9C0431EF-5FEB-40EE-B54D-66BF1221FF31}"/>
    <cellStyle name="Note 3 4 2 5 2 5" xfId="39436" xr:uid="{99561EB3-E941-4E1E-B255-1BAC4B83EA7C}"/>
    <cellStyle name="Note 3 4 2 5 3" xfId="2630" xr:uid="{19431102-C798-4F18-92A1-D0A200F1CBBE}"/>
    <cellStyle name="Note 3 4 2 5 3 2" xfId="39903" xr:uid="{ED173D88-E744-4599-AD2A-58F46F1DD11A}"/>
    <cellStyle name="Note 3 4 2 5 4" xfId="37480" xr:uid="{3DE17350-FF78-43E6-AF68-F61C9C7EA8A3}"/>
    <cellStyle name="Note 3 4 2 5 5" xfId="52955" xr:uid="{6175E20F-C885-49E9-8FC4-75737080233A}"/>
    <cellStyle name="Note 3 4 2 6" xfId="2114" xr:uid="{1D869AEB-523C-4599-8321-213DC8EB785E}"/>
    <cellStyle name="Note 3 4 2 6 2" xfId="6415" xr:uid="{378ED17D-31B1-45AC-90ED-831B51AA417D}"/>
    <cellStyle name="Note 3 4 2 6 2 2" xfId="9001" xr:uid="{E712F9A6-C8DA-45F4-8D85-B88E29BB6CCD}"/>
    <cellStyle name="Note 3 4 2 6 2 2 2" xfId="12784" xr:uid="{8BD8C3BA-A35D-4A7A-80A8-AC6405C06495}"/>
    <cellStyle name="Note 3 4 2 6 2 2 2 2" xfId="21773" xr:uid="{96ECBB49-D426-4E86-86E5-430C3E542055}"/>
    <cellStyle name="Note 3 4 2 6 2 2 2 2 2" xfId="32804" xr:uid="{D6DF8637-2F59-41F1-B1B1-A57DC7F8D9ED}"/>
    <cellStyle name="Note 3 4 2 6 2 2 2 3" xfId="22885" xr:uid="{F3FDB93E-088B-4827-80C2-637E8AEC4DB4}"/>
    <cellStyle name="Note 3 4 2 6 2 2 3" xfId="17990" xr:uid="{87C092EA-F488-4CC8-B28D-AFF2507C6C62}"/>
    <cellStyle name="Note 3 4 2 6 2 2 3 2" xfId="28256" xr:uid="{3CD1A680-B67A-46E3-A4E4-43E4ED1D7CD1}"/>
    <cellStyle name="Note 3 4 2 6 2 2 4" xfId="33140" xr:uid="{71A2ECFD-2C47-42D1-B110-4D086BA8B4A7}"/>
    <cellStyle name="Note 3 4 2 6 2 3" xfId="11638" xr:uid="{90D64AF2-F8AF-4541-8E92-50074EEAE4CE}"/>
    <cellStyle name="Note 3 4 2 6 2 3 2" xfId="20627" xr:uid="{957C51FD-0221-4633-A64D-0097DF822386}"/>
    <cellStyle name="Note 3 4 2 6 2 3 2 2" xfId="31489" xr:uid="{9CB95AF0-A48A-4FBB-9125-6EE7B90531B6}"/>
    <cellStyle name="Note 3 4 2 6 2 3 3" xfId="36471" xr:uid="{2C2DA3DB-74A9-4163-88CE-F5A27413B2D8}"/>
    <cellStyle name="Note 3 4 2 6 2 4" xfId="15404" xr:uid="{D73026B4-7454-4C8B-B284-CC7F5C0228E8}"/>
    <cellStyle name="Note 3 4 2 6 2 4 2" xfId="36777" xr:uid="{054B6DB4-2210-4C7A-A177-CA3A9E74C3CE}"/>
    <cellStyle name="Note 3 4 2 6 2 5" xfId="38555" xr:uid="{94DB33D3-A4FF-46CC-8BA0-CA7492623633}"/>
    <cellStyle name="Note 3 4 2 6 3" xfId="4551" xr:uid="{A6C2F196-3E40-4493-B808-76840514631C}"/>
    <cellStyle name="Note 3 4 2 6 3 2" xfId="29238" xr:uid="{4F02AA87-7A4F-4844-AAB1-48A0EF702195}"/>
    <cellStyle name="Note 3 4 2 6 4" xfId="26171" xr:uid="{60588DDD-C343-4AE0-8EAD-34EC26A8EC03}"/>
    <cellStyle name="Note 3 4 2 7" xfId="2924" xr:uid="{0A924F3F-47EA-445E-B77C-F761A0EBDA99}"/>
    <cellStyle name="Note 3 4 2 7 2" xfId="7074" xr:uid="{4204F5D4-C5A2-4130-B71A-2FA3F0466D74}"/>
    <cellStyle name="Note 3 4 2 7 2 2" xfId="12200" xr:uid="{7DD43279-44D8-420B-A4B3-B4E838799C6B}"/>
    <cellStyle name="Note 3 4 2 7 2 2 2" xfId="21189" xr:uid="{500DA260-964B-402B-9318-AFF5F37FD582}"/>
    <cellStyle name="Note 3 4 2 7 2 2 2 2" xfId="28577" xr:uid="{23D4E9FB-5156-4CE5-9CFA-7BAFD1693888}"/>
    <cellStyle name="Note 3 4 2 7 2 2 3" xfId="29471" xr:uid="{52A65AD1-DF16-40AF-8196-E19D67DFA490}"/>
    <cellStyle name="Note 3 4 2 7 2 3" xfId="16063" xr:uid="{6DE0E0BD-B215-4A78-AB48-5BC98482968B}"/>
    <cellStyle name="Note 3 4 2 7 2 3 2" xfId="42704" xr:uid="{B01CA1FB-FD62-4157-B86D-CA2165BDE4A0}"/>
    <cellStyle name="Note 3 4 2 7 2 4" xfId="40373" xr:uid="{F609A108-B408-45B4-865A-C9CB3DA33B4B}"/>
    <cellStyle name="Note 3 4 2 7 3" xfId="9637" xr:uid="{B2EE4F62-CC28-4246-B275-0BDA2D3C6882}"/>
    <cellStyle name="Note 3 4 2 7 3 2" xfId="18626" xr:uid="{195DE8DA-8DEE-4675-A9D8-CC0851D3052E}"/>
    <cellStyle name="Note 3 4 2 7 3 2 2" xfId="32310" xr:uid="{58A0F86A-143A-437A-BA0E-89A8B1E505C3}"/>
    <cellStyle name="Note 3 4 2 7 3 3" xfId="23006" xr:uid="{4A3AF983-6B8E-406F-9B9D-46D0CE669920}"/>
    <cellStyle name="Note 3 4 2 7 4" xfId="23368" xr:uid="{2C0C7A31-4073-4B9D-AD90-47BDBF2CF28A}"/>
    <cellStyle name="Note 3 4 2 8" xfId="4851" xr:uid="{806ECB4E-B589-460F-A721-23C870B49BDA}"/>
    <cellStyle name="Note 3 4 2 8 2" xfId="7437" xr:uid="{76D35093-0FD5-4D7E-AB01-4818FB0A97E4}"/>
    <cellStyle name="Note 3 4 2 8 2 2" xfId="12305" xr:uid="{931499DF-266E-40A3-BFB6-DC87C2BB33CA}"/>
    <cellStyle name="Note 3 4 2 8 2 2 2" xfId="21294" xr:uid="{4F868309-BF64-4C2F-B974-DEBFB2E1AABC}"/>
    <cellStyle name="Note 3 4 2 8 2 2 2 2" xfId="34568" xr:uid="{076D2D1D-97C5-49A4-A0F0-842A658F3B0D}"/>
    <cellStyle name="Note 3 4 2 8 2 2 3" xfId="43782" xr:uid="{728659F7-4FEB-4CFA-9576-825452040004}"/>
    <cellStyle name="Note 3 4 2 8 2 3" xfId="16426" xr:uid="{6F9B26BB-B458-4E91-9013-77B9AA7CC144}"/>
    <cellStyle name="Note 3 4 2 8 2 3 2" xfId="40997" xr:uid="{D754AE04-8BAC-4F7C-A50B-78FB7CFC0007}"/>
    <cellStyle name="Note 3 4 2 8 2 4" xfId="43348" xr:uid="{E0ED1F6A-AC96-4933-8145-EFDA21769490}"/>
    <cellStyle name="Note 3 4 2 8 3" xfId="10074" xr:uid="{6BCFA78E-4BFC-4D50-AE7D-8DF2D800FD32}"/>
    <cellStyle name="Note 3 4 2 8 3 2" xfId="19063" xr:uid="{17CE196A-2FA7-4242-AA54-F350307B7054}"/>
    <cellStyle name="Note 3 4 2 8 3 2 2" xfId="39857" xr:uid="{18B83617-7DCA-4C7F-99B0-EF6E1515F5D4}"/>
    <cellStyle name="Note 3 4 2 8 3 3" xfId="22342" xr:uid="{F2467B31-844B-4235-80B4-493E78742FBB}"/>
    <cellStyle name="Note 3 4 2 8 4" xfId="13840" xr:uid="{F98307E1-962D-47FE-9845-843CF3B6D6D5}"/>
    <cellStyle name="Note 3 4 2 8 4 2" xfId="32975" xr:uid="{E2B9F9F7-28C5-48CC-A885-A8543529A1D6}"/>
    <cellStyle name="Note 3 4 2 8 5" xfId="37508" xr:uid="{83352256-73BC-4946-9788-C1BA0CD0605E}"/>
    <cellStyle name="Note 3 4 2 9" xfId="6759" xr:uid="{1FEA0780-BC20-4C58-ACE3-BEB488316AC9}"/>
    <cellStyle name="Note 3 4 2 9 2" xfId="11958" xr:uid="{C697257A-D4A5-49E5-9638-8D9B841A26DA}"/>
    <cellStyle name="Note 3 4 2 9 2 2" xfId="20947" xr:uid="{A26D75B0-BA6E-4BD3-A208-6AC71CA1DA51}"/>
    <cellStyle name="Note 3 4 2 9 2 2 2" xfId="22153" xr:uid="{9B9216AE-2638-41E4-85BC-48DEB5343E70}"/>
    <cellStyle name="Note 3 4 2 9 2 3" xfId="25336" xr:uid="{12002D69-3247-435F-A935-FB6C23219AE8}"/>
    <cellStyle name="Note 3 4 2 9 3" xfId="15748" xr:uid="{851D8100-E653-43B9-9930-64DABD47AE2B}"/>
    <cellStyle name="Note 3 4 2 9 3 2" xfId="33706" xr:uid="{86A2B5B6-D919-4D07-B43F-3170C6ED7F9B}"/>
    <cellStyle name="Note 3 4 2 9 4" xfId="38660" xr:uid="{5A9F2C02-03D5-4307-B331-0F954EEEE659}"/>
    <cellStyle name="Note 3 4 3" xfId="674" xr:uid="{6F7A177B-A124-4029-B3F0-227AC08CDA1E}"/>
    <cellStyle name="Note 3 4 3 2" xfId="5050" xr:uid="{3DD14D35-72E2-4615-8047-EF27F4B4FD22}"/>
    <cellStyle name="Note 3 4 3 2 2" xfId="7636" xr:uid="{647A1138-D45F-4B6C-939C-73FD79D9BABE}"/>
    <cellStyle name="Note 3 4 3 2 2 2" xfId="12365" xr:uid="{51FDB91F-CAC8-4D14-AB73-684D94086563}"/>
    <cellStyle name="Note 3 4 3 2 2 2 2" xfId="21354" xr:uid="{47D8E0F2-8D33-4541-99A7-C3991D125EB2}"/>
    <cellStyle name="Note 3 4 3 2 2 2 2 2" xfId="36923" xr:uid="{9A483069-620C-4FD9-BA94-AC528712EF8D}"/>
    <cellStyle name="Note 3 4 3 2 2 2 3" xfId="28203" xr:uid="{CD65DFB0-49FE-485F-ADCF-A4836841C753}"/>
    <cellStyle name="Note 3 4 3 2 2 3" xfId="16625" xr:uid="{315F31D9-EF30-4655-B042-47F2CB37450C}"/>
    <cellStyle name="Note 3 4 3 2 2 3 2" xfId="26618" xr:uid="{5126B758-2536-48E9-9B91-84E953DA7494}"/>
    <cellStyle name="Note 3 4 3 2 2 4" xfId="32173" xr:uid="{F9C3B554-01FE-4A2F-9789-1099F1C21165}"/>
    <cellStyle name="Note 3 4 3 2 2 5" xfId="56797" xr:uid="{D7A8FBDB-4AE7-4B9F-883B-F3AC9C3D598E}"/>
    <cellStyle name="Note 3 4 3 2 3" xfId="10273" xr:uid="{1931029F-41A7-4048-9E80-611B7EF2BA5F}"/>
    <cellStyle name="Note 3 4 3 2 3 2" xfId="19262" xr:uid="{A67CE045-292D-454D-9BF1-8CD2B430A03E}"/>
    <cellStyle name="Note 3 4 3 2 3 2 2" xfId="43047" xr:uid="{6B44824B-D086-4DFE-AB7C-6657460C9642}"/>
    <cellStyle name="Note 3 4 3 2 3 3" xfId="26522" xr:uid="{81D13FC9-B3F2-44F4-A372-77F135476457}"/>
    <cellStyle name="Note 3 4 3 2 4" xfId="14039" xr:uid="{70BD67D9-5F56-4417-98E7-8A6173D1BB1F}"/>
    <cellStyle name="Note 3 4 3 2 4 2" xfId="32412" xr:uid="{5679364B-A307-4FD0-8C69-D5AD7E7162BE}"/>
    <cellStyle name="Note 3 4 3 2 5" xfId="38125" xr:uid="{C7022758-6497-4188-B26C-7CF39F7B374D}"/>
    <cellStyle name="Note 3 4 3 2 6" xfId="50015" xr:uid="{7332EA8C-0682-4458-80A6-7C56DD10D298}"/>
    <cellStyle name="Note 3 4 3 3" xfId="3111" xr:uid="{FC0CEEFF-76EE-49C4-854F-12A088F0A753}"/>
    <cellStyle name="Note 3 4 3 3 2" xfId="33811" xr:uid="{29D71A75-3A4F-4B50-A971-4B7C11CBB324}"/>
    <cellStyle name="Note 3 4 3 3 2 2" xfId="57922" xr:uid="{08E10882-9B36-4E74-BEAA-C55748417B6D}"/>
    <cellStyle name="Note 3 4 3 3 3" xfId="51140" xr:uid="{C3436496-530E-47DE-92C9-616B260A0847}"/>
    <cellStyle name="Note 3 4 3 4" xfId="30849" xr:uid="{E127A26A-0852-4319-8603-972B6E67D48B}"/>
    <cellStyle name="Note 3 4 3 4 2" xfId="54924" xr:uid="{272A1AE0-76A9-4F10-A9E7-FF1632AF4FD3}"/>
    <cellStyle name="Note 3 4 3 4 3" xfId="48132" xr:uid="{8D335C42-E2B1-4C02-A063-2671DB4FC221}"/>
    <cellStyle name="Note 3 4 3 5" xfId="53224" xr:uid="{241B23D9-4A42-4DB4-B89F-A71C6D524537}"/>
    <cellStyle name="Note 3 4 3 6" xfId="46518" xr:uid="{151710A7-EB87-44A2-B57D-2E515490C87F}"/>
    <cellStyle name="Note 3 4 4" xfId="1019" xr:uid="{DE0E8426-073A-44FF-8F14-A962AB3DB43B}"/>
    <cellStyle name="Note 3 4 4 2" xfId="5371" xr:uid="{5938BDD2-7B42-4B95-A06D-C9C30AC8505A}"/>
    <cellStyle name="Note 3 4 4 2 2" xfId="7957" xr:uid="{D9B2E5C7-5275-46E1-B60A-418C1A35FB85}"/>
    <cellStyle name="Note 3 4 4 2 2 2" xfId="12466" xr:uid="{FAA5AE2B-EE33-4088-A0F6-A7617020687A}"/>
    <cellStyle name="Note 3 4 4 2 2 2 2" xfId="21455" xr:uid="{78D54DC2-ACEB-429B-8666-75BDCEED5466}"/>
    <cellStyle name="Note 3 4 4 2 2 2 2 2" xfId="35956" xr:uid="{3B204AD3-980A-4C55-A465-070E3EF77E18}"/>
    <cellStyle name="Note 3 4 4 2 2 2 3" xfId="39136" xr:uid="{51BD30F8-54BF-4FA9-B488-63FF33360F2F}"/>
    <cellStyle name="Note 3 4 4 2 2 3" xfId="16946" xr:uid="{458B35FA-CF73-4F83-83F9-3CDFA00A783E}"/>
    <cellStyle name="Note 3 4 4 2 2 3 2" xfId="30079" xr:uid="{2AC29CF7-5EFD-4B9A-BCBD-FD795D70A0D5}"/>
    <cellStyle name="Note 3 4 4 2 2 4" xfId="32008" xr:uid="{9CF33A3E-D6BB-41CD-8C33-4406F645782C}"/>
    <cellStyle name="Note 3 4 4 2 3" xfId="10594" xr:uid="{E919D65B-7F61-4180-B698-87FC6056B57E}"/>
    <cellStyle name="Note 3 4 4 2 3 2" xfId="19583" xr:uid="{48D0D5AD-B707-4135-8F60-3B56D5D63A2B}"/>
    <cellStyle name="Note 3 4 4 2 3 2 2" xfId="23522" xr:uid="{8950DE6A-979F-48FB-BA98-129484B8E48A}"/>
    <cellStyle name="Note 3 4 4 2 3 3" xfId="40047" xr:uid="{71E34A9C-7199-4A65-990D-64C68949B18A}"/>
    <cellStyle name="Note 3 4 4 2 4" xfId="14360" xr:uid="{7666E745-B349-4D8C-8E15-85FAC9050645}"/>
    <cellStyle name="Note 3 4 4 2 4 2" xfId="39689" xr:uid="{B88FFA19-429D-412E-A20F-7EFF81FE0D70}"/>
    <cellStyle name="Note 3 4 4 2 5" xfId="39228" xr:uid="{DA7960AD-8F1E-42FD-9CAA-8F7D8775BD33}"/>
    <cellStyle name="Note 3 4 4 2 6" xfId="55920" xr:uid="{82949C3C-4894-4590-961B-46926BA3FDF7}"/>
    <cellStyle name="Note 3 4 4 3" xfId="3456" xr:uid="{B3A7C235-E95A-44F3-BAE3-B8E3A73CAE4D}"/>
    <cellStyle name="Note 3 4 4 3 2" xfId="35488" xr:uid="{2997BFB2-D999-4674-8D15-2B720CDF6248}"/>
    <cellStyle name="Note 3 4 4 4" xfId="35305" xr:uid="{917A0C18-7CE2-42C7-A409-E6E477ECDD1F}"/>
    <cellStyle name="Note 3 4 4 5" xfId="49138" xr:uid="{EB3A88EE-8A40-4CB9-BC3F-49A7815876E3}"/>
    <cellStyle name="Note 3 4 5" xfId="1363" xr:uid="{A4B37783-A9DA-4EE3-A8CD-C6FB1412CFE5}"/>
    <cellStyle name="Note 3 4 5 2" xfId="5708" xr:uid="{BE01D7B2-3BB9-446B-BFAD-7FA1BED6AF8E}"/>
    <cellStyle name="Note 3 4 5 2 2" xfId="8294" xr:uid="{3B735023-FA2C-4250-AC00-8BB24AEEF8E7}"/>
    <cellStyle name="Note 3 4 5 2 2 2" xfId="12568" xr:uid="{0B5A7DD5-F644-4358-A2C9-0065A87CDB6E}"/>
    <cellStyle name="Note 3 4 5 2 2 2 2" xfId="21557" xr:uid="{F9825B1F-7426-4D78-BD51-66E09B48BF4D}"/>
    <cellStyle name="Note 3 4 5 2 2 2 2 2" xfId="35509" xr:uid="{ED1750F8-DB9A-4CA9-9947-5C98252415E8}"/>
    <cellStyle name="Note 3 4 5 2 2 2 3" xfId="42639" xr:uid="{39A8EC62-1FA4-4360-8F04-9A0B483F743C}"/>
    <cellStyle name="Note 3 4 5 2 2 3" xfId="17283" xr:uid="{36FBE19E-AA56-4C70-98E8-953BF72C5386}"/>
    <cellStyle name="Note 3 4 5 2 2 3 2" xfId="31649" xr:uid="{E3591936-2FB7-4BB7-A581-7EAD7FCB6774}"/>
    <cellStyle name="Note 3 4 5 2 2 4" xfId="32602" xr:uid="{E3F95941-BC48-4515-931E-B75363062D49}"/>
    <cellStyle name="Note 3 4 5 2 3" xfId="10931" xr:uid="{D1E740B2-5806-4BF3-AE78-F672B7C7F688}"/>
    <cellStyle name="Note 3 4 5 2 3 2" xfId="19920" xr:uid="{B320BCBA-9D62-45AC-A6CD-587C119BF6BA}"/>
    <cellStyle name="Note 3 4 5 2 3 2 2" xfId="30328" xr:uid="{034D3ED9-40F0-4EE5-BE63-D35F677E3AA9}"/>
    <cellStyle name="Note 3 4 5 2 3 3" xfId="27153" xr:uid="{EE352393-086A-4B1F-8DA0-1AC44319904F}"/>
    <cellStyle name="Note 3 4 5 2 4" xfId="14697" xr:uid="{7F1925E7-F84C-4045-9C64-90DF44832CF4}"/>
    <cellStyle name="Note 3 4 5 2 4 2" xfId="34245" xr:uid="{3FD19B23-B177-4069-AD93-4A6A937F3501}"/>
    <cellStyle name="Note 3 4 5 2 5" xfId="42290" xr:uid="{0C7DB304-8971-4D63-8CAE-571D52A2825F}"/>
    <cellStyle name="Note 3 4 5 2 6" xfId="58360" xr:uid="{A4AADA00-812C-4DCF-BDE8-D8AB10AF96B0}"/>
    <cellStyle name="Note 3 4 5 3" xfId="3800" xr:uid="{71F59835-0E5A-409F-8576-BFBED9B469A9}"/>
    <cellStyle name="Note 3 4 5 3 2" xfId="42643" xr:uid="{B06B8825-FEEA-493F-8FC8-1B01BE58A87B}"/>
    <cellStyle name="Note 3 4 5 4" xfId="34128" xr:uid="{D59D6F06-7171-42C2-A2AB-A3754B2AEB38}"/>
    <cellStyle name="Note 3 4 5 5" xfId="51578" xr:uid="{8A8DC25F-59D5-4C53-A61B-D2724301C9C8}"/>
    <cellStyle name="Note 3 4 6" xfId="1651" xr:uid="{27D144C0-4157-4E75-87E5-26C90E390D2D}"/>
    <cellStyle name="Note 3 4 6 2" xfId="5981" xr:uid="{5746598F-4B45-4A0A-B6B8-889A12687896}"/>
    <cellStyle name="Note 3 4 6 2 2" xfId="8567" xr:uid="{50EA4C5F-4C95-4A52-BA86-54ABC25CAFD3}"/>
    <cellStyle name="Note 3 4 6 2 2 2" xfId="12650" xr:uid="{61FFD957-EA5C-445A-9483-88522EEEF915}"/>
    <cellStyle name="Note 3 4 6 2 2 2 2" xfId="21639" xr:uid="{3E963E0A-FA83-47B9-8788-A9F815BC31BC}"/>
    <cellStyle name="Note 3 4 6 2 2 2 2 2" xfId="38135" xr:uid="{91F0409F-392D-4720-AF31-57029F604A4A}"/>
    <cellStyle name="Note 3 4 6 2 2 2 3" xfId="43286" xr:uid="{95ECDB33-2D30-47FA-817D-71349F32F100}"/>
    <cellStyle name="Note 3 4 6 2 2 3" xfId="17556" xr:uid="{F00FD429-ADF7-48DE-8B49-D6D73429ED3B}"/>
    <cellStyle name="Note 3 4 6 2 2 3 2" xfId="27974" xr:uid="{4E886CF5-35E9-409D-9086-42E40F6086CE}"/>
    <cellStyle name="Note 3 4 6 2 2 4" xfId="28903" xr:uid="{BE9BB40D-4BB7-4528-B587-0EF5A0A5A00E}"/>
    <cellStyle name="Note 3 4 6 2 3" xfId="11204" xr:uid="{CC567063-6015-4991-B45B-6D3409A942C1}"/>
    <cellStyle name="Note 3 4 6 2 3 2" xfId="20193" xr:uid="{3B662E08-F130-4D9D-9190-A05F82D7C207}"/>
    <cellStyle name="Note 3 4 6 2 3 2 2" xfId="33918" xr:uid="{C8A0381A-B871-4341-AFCE-FEBEFBCE61F2}"/>
    <cellStyle name="Note 3 4 6 2 3 3" xfId="38932" xr:uid="{07267585-E7F4-4777-8E9C-593EFE05764E}"/>
    <cellStyle name="Note 3 4 6 2 4" xfId="14970" xr:uid="{5A36AEBF-2BE0-42BC-A318-ACB3C4F2212A}"/>
    <cellStyle name="Note 3 4 6 2 4 2" xfId="40766" xr:uid="{48CB2184-7CF6-4537-AADD-DA13FF582125}"/>
    <cellStyle name="Note 3 4 6 2 5" xfId="39748" xr:uid="{CF648DE1-4C1F-4BE7-8A9D-CAFDCCCD80F2}"/>
    <cellStyle name="Note 3 4 6 2 6" xfId="54086" xr:uid="{3A1F6108-18B8-4A2D-8040-77717C010A8E}"/>
    <cellStyle name="Note 3 4 6 3" xfId="4088" xr:uid="{2BB4F9BA-90C8-42F0-A334-53124BD45EA9}"/>
    <cellStyle name="Note 3 4 6 3 2" xfId="26483" xr:uid="{311D7BDE-AF3D-4D93-A81D-055C921EF6CF}"/>
    <cellStyle name="Note 3 4 6 4" xfId="38392" xr:uid="{E96B4615-48D7-49E0-AE96-ADE52B2E47DC}"/>
    <cellStyle name="Note 3 4 6 5" xfId="47409" xr:uid="{A03ECDE4-6D39-4CE7-BCBA-1155AC796442}"/>
    <cellStyle name="Note 3 4 7" xfId="1982" xr:uid="{252CFFC4-D832-4ADF-83B7-5F260CB27B14}"/>
    <cellStyle name="Note 3 4 7 2" xfId="6290" xr:uid="{36B890FF-F5CC-4A93-A9AA-F287824959FB}"/>
    <cellStyle name="Note 3 4 7 2 2" xfId="8876" xr:uid="{73C7E53C-343D-4E6A-B5E7-C33BADA38FD1}"/>
    <cellStyle name="Note 3 4 7 2 2 2" xfId="12747" xr:uid="{EE28233B-BDC1-4663-935C-95C750069BA3}"/>
    <cellStyle name="Note 3 4 7 2 2 2 2" xfId="21736" xr:uid="{E46872F3-E639-4DA1-9329-82818896756F}"/>
    <cellStyle name="Note 3 4 7 2 2 2 2 2" xfId="28100" xr:uid="{C722BC3E-CDD3-4AE9-89AB-F0B1DDB8D44D}"/>
    <cellStyle name="Note 3 4 7 2 2 2 3" xfId="23417" xr:uid="{1B9B7ED0-F932-4C1A-B601-C437739A46C6}"/>
    <cellStyle name="Note 3 4 7 2 2 3" xfId="17865" xr:uid="{0053EBBF-2CF7-4714-A841-A2C97531D88E}"/>
    <cellStyle name="Note 3 4 7 2 2 3 2" xfId="32783" xr:uid="{EDCBEEB6-FC35-41A1-8965-8155FA5B2B55}"/>
    <cellStyle name="Note 3 4 7 2 2 4" xfId="23576" xr:uid="{AA4D0489-8150-443E-91A7-75C4EA89306A}"/>
    <cellStyle name="Note 3 4 7 2 3" xfId="11513" xr:uid="{87DEC331-4096-457E-8749-2CA9E3EC3AA5}"/>
    <cellStyle name="Note 3 4 7 2 3 2" xfId="20502" xr:uid="{26EED48B-971F-40B4-A339-1B1D7798B738}"/>
    <cellStyle name="Note 3 4 7 2 3 2 2" xfId="27348" xr:uid="{600ED832-5594-490E-A486-5B7D3A3A83C5}"/>
    <cellStyle name="Note 3 4 7 2 3 3" xfId="27246" xr:uid="{EEFAB810-3C07-4EB6-BEAB-5054C5A23635}"/>
    <cellStyle name="Note 3 4 7 2 4" xfId="15279" xr:uid="{95700978-B148-42F2-B807-686CE0039870}"/>
    <cellStyle name="Note 3 4 7 2 4 2" xfId="38038" xr:uid="{B4EB0478-D3E8-4FC7-B394-8132B548ACDD}"/>
    <cellStyle name="Note 3 4 7 2 5" xfId="30803" xr:uid="{6768650E-4D81-4AE7-8899-497534E031D5}"/>
    <cellStyle name="Note 3 4 7 3" xfId="4419" xr:uid="{06847947-A8A9-4238-A740-E4E0D6AAE981}"/>
    <cellStyle name="Note 3 4 7 3 2" xfId="24917" xr:uid="{DEA017DE-411D-427E-8398-6CBF0FD6CD65}"/>
    <cellStyle name="Note 3 4 7 4" xfId="34898" xr:uid="{30124052-7186-4B16-B88E-8AD9F4BC49AE}"/>
    <cellStyle name="Note 3 4 7 5" xfId="52692" xr:uid="{5EBE667F-DEE9-4613-8191-E3E9E43B1F7E}"/>
    <cellStyle name="Note 3 4 8" xfId="2793" xr:uid="{47FA5A23-C687-44CB-9501-33203C5BCC3A}"/>
    <cellStyle name="Note 3 4 8 2" xfId="6943" xr:uid="{DCAFA1A4-B44D-4396-8A01-D0AD9A27D853}"/>
    <cellStyle name="Note 3 4 8 2 2" xfId="12072" xr:uid="{EC289E2F-17BA-44C2-86C1-00C020D1AB1D}"/>
    <cellStyle name="Note 3 4 8 2 2 2" xfId="21061" xr:uid="{7CFEBE36-2084-40E7-8DCC-26797313DE95}"/>
    <cellStyle name="Note 3 4 8 2 2 2 2" xfId="31381" xr:uid="{F91603BC-ED5C-46BE-BD27-FB2963830675}"/>
    <cellStyle name="Note 3 4 8 2 2 3" xfId="43679" xr:uid="{49CE3CFD-A389-4CEC-A223-5A8055BFF2CF}"/>
    <cellStyle name="Note 3 4 8 2 3" xfId="15932" xr:uid="{DC6E4746-04FE-40A9-A5CB-279E52EEA394}"/>
    <cellStyle name="Note 3 4 8 2 3 2" xfId="39591" xr:uid="{FC50ADB7-4295-4C8F-B776-FDCD7511A610}"/>
    <cellStyle name="Note 3 4 8 2 4" xfId="36890" xr:uid="{A53E46C3-1633-44F1-AA73-8B9E00BCA137}"/>
    <cellStyle name="Note 3 4 8 3" xfId="9506" xr:uid="{61D160F0-31E2-4724-B54F-4BEB011D2696}"/>
    <cellStyle name="Note 3 4 8 3 2" xfId="18495" xr:uid="{5F2A143D-DA50-4921-B6BE-A9D3CEB151DF}"/>
    <cellStyle name="Note 3 4 8 3 2 2" xfId="31229" xr:uid="{DA298327-49A1-4C38-9B04-A35BD0475486}"/>
    <cellStyle name="Note 3 4 8 3 3" xfId="23794" xr:uid="{03229D02-9E5B-4162-822D-06B5845A727D}"/>
    <cellStyle name="Note 3 4 8 4" xfId="33427" xr:uid="{49681A1C-97F5-4185-BFC9-A5BF1BEA81AE}"/>
    <cellStyle name="Note 3 4 9" xfId="4726" xr:uid="{23F27093-7753-4DC3-BF61-8E4C449F3FED}"/>
    <cellStyle name="Note 3 4 9 2" xfId="7312" xr:uid="{3AA70489-E447-4A9E-9E0B-66CFE75945FE}"/>
    <cellStyle name="Note 3 4 9 2 2" xfId="12268" xr:uid="{7E032812-FF06-437A-BB45-95D9C66BAC20}"/>
    <cellStyle name="Note 3 4 9 2 2 2" xfId="21257" xr:uid="{AB35AE48-BCA7-41F3-B31A-A1755FE3E895}"/>
    <cellStyle name="Note 3 4 9 2 2 2 2" xfId="42698" xr:uid="{B31C1BB2-5603-42E4-B3C3-07EA16E7DD8E}"/>
    <cellStyle name="Note 3 4 9 2 2 3" xfId="30924" xr:uid="{355A8669-FE6C-4E48-8B58-FA603AAEE4CE}"/>
    <cellStyle name="Note 3 4 9 2 3" xfId="16301" xr:uid="{29E3F175-A8B9-4413-B3EB-5B196B724D1A}"/>
    <cellStyle name="Note 3 4 9 2 3 2" xfId="38732" xr:uid="{6B5ECF50-417B-4A9D-AB43-855D591DB69D}"/>
    <cellStyle name="Note 3 4 9 2 4" xfId="36705" xr:uid="{0C0E4B1F-5F7C-4637-A7C9-B0A83C0EF249}"/>
    <cellStyle name="Note 3 4 9 3" xfId="9949" xr:uid="{9520B212-4FD6-4476-BAB8-509CE266C519}"/>
    <cellStyle name="Note 3 4 9 3 2" xfId="18938" xr:uid="{5B598764-3C41-434B-A535-D3502E5F169D}"/>
    <cellStyle name="Note 3 4 9 3 2 2" xfId="24384" xr:uid="{3365235D-309F-4464-9477-5C1D505D8CDA}"/>
    <cellStyle name="Note 3 4 9 3 3" xfId="27600" xr:uid="{0C04E96A-27E8-4908-A621-C0985E5FDCC4}"/>
    <cellStyle name="Note 3 4 9 4" xfId="13715" xr:uid="{03BDDC19-349F-4861-8E14-D9161201E4E0}"/>
    <cellStyle name="Note 3 4 9 4 2" xfId="33199" xr:uid="{19DF46BA-C952-47DF-8CCD-C404E5FF7D78}"/>
    <cellStyle name="Note 3 4 9 5" xfId="35645" xr:uid="{9CCFF876-E4FD-4379-9610-A9F5993D9342}"/>
    <cellStyle name="Note 3 5" xfId="230" xr:uid="{973CC61F-F44A-4572-AD5E-E61F419EB569}"/>
    <cellStyle name="Note 3 5 10" xfId="9114" xr:uid="{AB112694-E5AB-449B-AA62-F669F1CF973D}"/>
    <cellStyle name="Note 3 5 10 2" xfId="18103" xr:uid="{30F9D5E9-1394-4116-9812-4CC0E0713260}"/>
    <cellStyle name="Note 3 5 10 2 2" xfId="25760" xr:uid="{69C80BC6-676B-494D-97B2-1C335ED6CA48}"/>
    <cellStyle name="Note 3 5 10 3" xfId="43757" xr:uid="{FE94E4A6-17E5-4BE8-A947-BD2D3F1C7230}"/>
    <cellStyle name="Note 3 5 11" xfId="12525" xr:uid="{97F40FD4-3F58-4E0F-9032-BE12100C9C4E}"/>
    <cellStyle name="Note 3 5 11 2" xfId="21514" xr:uid="{0D2D6017-7549-4BF9-AAE9-51566B818A8C}"/>
    <cellStyle name="Note 3 5 11 2 2" xfId="40938" xr:uid="{CF7B541E-76AD-49A7-AD18-B03D5E578F3C}"/>
    <cellStyle name="Note 3 5 11 3" xfId="41113" xr:uid="{52BAE2C8-E295-4193-A42C-8BE16BB044F0}"/>
    <cellStyle name="Note 3 5 12" xfId="2236" xr:uid="{734F191D-C159-47D9-8C8E-2C1424DAA59A}"/>
    <cellStyle name="Note 3 5 12 2" xfId="30993" xr:uid="{F577DE1E-7E4E-461B-90F9-79AC2BAD52BA}"/>
    <cellStyle name="Note 3 5 13" xfId="13145" xr:uid="{12CE09B5-2DCE-4299-B460-8CCA49B394D7}"/>
    <cellStyle name="Note 3 5 13 2" xfId="37990" xr:uid="{942AACAE-CAAB-437E-B6D4-D2A9CE22B2C0}"/>
    <cellStyle name="Note 3 5 14" xfId="29726" xr:uid="{0E62810C-F997-4A22-9027-1F51A3BC43B2}"/>
    <cellStyle name="Note 3 5 15" xfId="44428" xr:uid="{E41FDCC5-5E41-46BD-B258-107891AABB33}"/>
    <cellStyle name="Note 3 5 16" xfId="45582" xr:uid="{A68786FE-B4EA-4E90-BDB0-0D8803667956}"/>
    <cellStyle name="Note 3 5 2" xfId="579" xr:uid="{B6048107-9B9D-46C7-BE3E-47234A62D3CE}"/>
    <cellStyle name="Note 3 5 2 2" xfId="4968" xr:uid="{666664AE-5ADA-4AD8-967D-8528E198BE79}"/>
    <cellStyle name="Note 3 5 2 2 2" xfId="7554" xr:uid="{2C99F0D6-338A-48C1-8884-E92CAC2ADC29}"/>
    <cellStyle name="Note 3 5 2 2 2 2" xfId="12339" xr:uid="{924CAE70-817C-4DAF-AC82-74F39224B61F}"/>
    <cellStyle name="Note 3 5 2 2 2 2 2" xfId="21328" xr:uid="{8D12DAB3-55B4-476D-B287-58DD453269B9}"/>
    <cellStyle name="Note 3 5 2 2 2 2 2 2" xfId="38694" xr:uid="{5E2FD8D8-FBF9-4CAB-AE9E-D3C7FD98EBE3}"/>
    <cellStyle name="Note 3 5 2 2 2 2 3" xfId="25767" xr:uid="{05E708D6-C9FC-4DDE-B3E2-C370F260646F}"/>
    <cellStyle name="Note 3 5 2 2 2 3" xfId="16543" xr:uid="{8A4D57BE-8031-42A0-9529-5022A54C9FAB}"/>
    <cellStyle name="Note 3 5 2 2 2 3 2" xfId="23510" xr:uid="{28294DC5-FA19-4DCE-92E7-67E4105A2449}"/>
    <cellStyle name="Note 3 5 2 2 2 4" xfId="38196" xr:uid="{219BE0A1-B7E8-4A17-90E4-3408D4844A04}"/>
    <cellStyle name="Note 3 5 2 2 2 5" xfId="56370" xr:uid="{7C0247DD-FC8A-4799-93F7-05BD4C0CEB9F}"/>
    <cellStyle name="Note 3 5 2 2 3" xfId="10191" xr:uid="{87B80154-82EC-45D1-89B3-776042185BEC}"/>
    <cellStyle name="Note 3 5 2 2 3 2" xfId="19180" xr:uid="{4EC5BB64-D91C-493F-AA85-59D81BF72A92}"/>
    <cellStyle name="Note 3 5 2 2 3 2 2" xfId="41148" xr:uid="{90FCF46B-E555-46A9-BE9B-E9C547455837}"/>
    <cellStyle name="Note 3 5 2 2 3 3" xfId="25334" xr:uid="{B36B6E45-C637-42FC-B8AE-7A000F0B4AE7}"/>
    <cellStyle name="Note 3 5 2 2 4" xfId="13957" xr:uid="{58CCC224-559D-43F2-ACBB-6100F9D622F0}"/>
    <cellStyle name="Note 3 5 2 2 4 2" xfId="37214" xr:uid="{28213AA6-7918-4201-B022-A83766899E83}"/>
    <cellStyle name="Note 3 5 2 2 5" xfId="43512" xr:uid="{B46877E2-BDDB-4AC9-A7F6-C3C297CAEFAF}"/>
    <cellStyle name="Note 3 5 2 2 6" xfId="49588" xr:uid="{B5B1BED9-FBF7-41C2-80BE-0D6120FBA76D}"/>
    <cellStyle name="Note 3 5 2 3" xfId="3016" xr:uid="{1525E141-75D6-495D-ACBA-17EEB61ABBEA}"/>
    <cellStyle name="Note 3 5 2 3 2" xfId="36665" xr:uid="{2FDB07D4-813E-4584-A626-89F4417304C9}"/>
    <cellStyle name="Note 3 5 2 3 2 2" xfId="59138" xr:uid="{93C1C34E-9FF1-404B-A0D5-7E8DFCA4D8C1}"/>
    <cellStyle name="Note 3 5 2 3 3" xfId="52357" xr:uid="{20084638-EFC7-4F99-B572-C28FD40B2D6A}"/>
    <cellStyle name="Note 3 5 2 4" xfId="29966" xr:uid="{F1FCE81E-0964-4F45-B716-10CD947A994F}"/>
    <cellStyle name="Note 3 5 2 4 2" xfId="54512" xr:uid="{09700D5E-4048-446F-BCD9-00D2346C39E5}"/>
    <cellStyle name="Note 3 5 2 4 3" xfId="47705" xr:uid="{6337F620-BF40-44C5-B9C1-CEB823716ED3}"/>
    <cellStyle name="Note 3 5 2 5" xfId="52945" xr:uid="{F981A5E9-A1A2-4425-AF63-662ADA7A9B79}"/>
    <cellStyle name="Note 3 5 2 6" xfId="46094" xr:uid="{8D108334-FB23-40E4-A629-69C10A175327}"/>
    <cellStyle name="Note 3 5 3" xfId="924" xr:uid="{FFDBB1BB-9D51-4969-B8C3-DF4AD53A1555}"/>
    <cellStyle name="Note 3 5 3 2" xfId="5289" xr:uid="{EDD6696A-57F8-40ED-8C04-DB3A2F69E51F}"/>
    <cellStyle name="Note 3 5 3 2 2" xfId="7875" xr:uid="{5E3B4D3D-300C-4FA2-A602-938E5A5899B9}"/>
    <cellStyle name="Note 3 5 3 2 2 2" xfId="12440" xr:uid="{16F8E426-E515-4BC9-B5D8-8C04D7F6CDD7}"/>
    <cellStyle name="Note 3 5 3 2 2 2 2" xfId="21429" xr:uid="{96830024-2505-453B-BFC8-9056BF50ABDD}"/>
    <cellStyle name="Note 3 5 3 2 2 2 2 2" xfId="28425" xr:uid="{80162986-E90C-473D-85C2-20F0F7C1DAC5}"/>
    <cellStyle name="Note 3 5 3 2 2 2 3" xfId="39057" xr:uid="{A2C123C0-9203-4885-B29C-B2B1CC871D68}"/>
    <cellStyle name="Note 3 5 3 2 2 3" xfId="16864" xr:uid="{58B2C014-754C-4CD9-B155-40AA6D5C31E5}"/>
    <cellStyle name="Note 3 5 3 2 2 3 2" xfId="43360" xr:uid="{7D670811-7C60-44EE-8EE8-742ED63B1E24}"/>
    <cellStyle name="Note 3 5 3 2 2 4" xfId="35307" xr:uid="{B09BEA0E-FB85-4A46-ADF1-9137629847FF}"/>
    <cellStyle name="Note 3 5 3 2 2 5" xfId="56775" xr:uid="{16B56DB4-EE75-4514-A671-90E5DE68163D}"/>
    <cellStyle name="Note 3 5 3 2 3" xfId="10512" xr:uid="{E17CD337-41A5-4291-8E4A-CD713170170B}"/>
    <cellStyle name="Note 3 5 3 2 3 2" xfId="19501" xr:uid="{35DBE7EC-441C-458D-98A0-B0F85FCC7E8B}"/>
    <cellStyle name="Note 3 5 3 2 3 2 2" xfId="39754" xr:uid="{3D333A1B-F799-475F-AF81-A5B7E0638E95}"/>
    <cellStyle name="Note 3 5 3 2 3 3" xfId="33355" xr:uid="{30C8F760-5F77-4D6D-A3F7-20AFCB131BBC}"/>
    <cellStyle name="Note 3 5 3 2 4" xfId="14278" xr:uid="{E906E91A-34FF-4232-A5B7-7CC4897BA30A}"/>
    <cellStyle name="Note 3 5 3 2 4 2" xfId="28928" xr:uid="{AD6B3200-5249-4126-A358-BC2C29073144}"/>
    <cellStyle name="Note 3 5 3 2 5" xfId="28406" xr:uid="{392F3D67-F70F-4E8A-B404-8F2952C0CD89}"/>
    <cellStyle name="Note 3 5 3 2 6" xfId="49993" xr:uid="{C872288E-3690-4945-AEF2-D734FF8F7E9E}"/>
    <cellStyle name="Note 3 5 3 3" xfId="3361" xr:uid="{6092B1E2-8E80-45A1-A99E-CA5585448327}"/>
    <cellStyle name="Note 3 5 3 3 2" xfId="37910" xr:uid="{768FFE2F-07C2-40C2-9867-27D3275CB732}"/>
    <cellStyle name="Note 3 5 3 3 2 2" xfId="58489" xr:uid="{95BD8204-DD2E-4BFA-8CC5-A2DD3776E5E5}"/>
    <cellStyle name="Note 3 5 3 3 3" xfId="51708" xr:uid="{3517FD78-44F5-49F6-B172-A54B8011CBEE}"/>
    <cellStyle name="Note 3 5 3 4" xfId="34178" xr:uid="{679D1CE8-C2DF-4735-B596-219AD9ACD2AA}"/>
    <cellStyle name="Note 3 5 3 4 2" xfId="54902" xr:uid="{FCF7E6F6-FC1D-4F57-99A7-423AF01B5177}"/>
    <cellStyle name="Note 3 5 3 4 3" xfId="48110" xr:uid="{5A189A65-B707-4021-B556-1767AA9B246B}"/>
    <cellStyle name="Note 3 5 3 5" xfId="53202" xr:uid="{B25F285A-88F3-456D-A7EA-35EE7D80481F}"/>
    <cellStyle name="Note 3 5 3 6" xfId="46496" xr:uid="{ECF831A4-8872-4650-A2F6-C58D021F0346}"/>
    <cellStyle name="Note 3 5 4" xfId="1268" xr:uid="{5FDD3B41-FA59-468F-A2E7-831BF9A6DB11}"/>
    <cellStyle name="Note 3 5 4 2" xfId="5613" xr:uid="{0CA30EBD-3F70-4B03-B787-13D7088B1A62}"/>
    <cellStyle name="Note 3 5 4 2 2" xfId="8199" xr:uid="{763688C7-955F-4BAF-869F-0381E1483D0E}"/>
    <cellStyle name="Note 3 5 4 2 2 2" xfId="12537" xr:uid="{20FF0378-5204-4131-A9BA-CF5A6C490F9E}"/>
    <cellStyle name="Note 3 5 4 2 2 2 2" xfId="21526" xr:uid="{260FD9D1-2B35-4438-B0BA-247602A09398}"/>
    <cellStyle name="Note 3 5 4 2 2 2 2 2" xfId="38359" xr:uid="{24396338-1201-45B2-907D-6D9BE1083F40}"/>
    <cellStyle name="Note 3 5 4 2 2 2 3" xfId="38531" xr:uid="{30A31241-5C07-49D4-A15F-E28AED4E396C}"/>
    <cellStyle name="Note 3 5 4 2 2 3" xfId="17188" xr:uid="{DF3D8781-1C15-4D10-903A-E7DFB941CA4E}"/>
    <cellStyle name="Note 3 5 4 2 2 3 2" xfId="40578" xr:uid="{ABFB83B3-C19D-4930-8C96-95A62EEA7C46}"/>
    <cellStyle name="Note 3 5 4 2 2 4" xfId="29708" xr:uid="{6A02873E-4F3B-4BE1-BCD3-3802846B2884}"/>
    <cellStyle name="Note 3 5 4 2 3" xfId="10836" xr:uid="{21367C51-AB99-4B7E-AD21-14BBB7D5D15B}"/>
    <cellStyle name="Note 3 5 4 2 3 2" xfId="19825" xr:uid="{0C775E4B-0861-456D-84F1-6479530C408B}"/>
    <cellStyle name="Note 3 5 4 2 3 2 2" xfId="41740" xr:uid="{3099C395-4D51-485B-8D6E-056DDF3638FC}"/>
    <cellStyle name="Note 3 5 4 2 3 3" xfId="32226" xr:uid="{54AA424E-052C-4967-864A-10D0E678E3E9}"/>
    <cellStyle name="Note 3 5 4 2 4" xfId="14602" xr:uid="{264E27DA-81F4-4A09-A3C7-EBD6055D2163}"/>
    <cellStyle name="Note 3 5 4 2 4 2" xfId="23642" xr:uid="{BF1E3DF4-59F0-44C1-A2F4-40F4D8E06062}"/>
    <cellStyle name="Note 3 5 4 2 5" xfId="33160" xr:uid="{D6E95331-52AE-4C32-998C-BC830B701ACA}"/>
    <cellStyle name="Note 3 5 4 2 6" xfId="55898" xr:uid="{1E1486C2-8611-4F94-BB12-5EB2C1BE3B0F}"/>
    <cellStyle name="Note 3 5 4 3" xfId="3705" xr:uid="{8F65AF54-38A2-4590-A159-21E8E549B237}"/>
    <cellStyle name="Note 3 5 4 3 2" xfId="34994" xr:uid="{23060631-62FF-411C-B7C0-DA887B823BF5}"/>
    <cellStyle name="Note 3 5 4 4" xfId="38710" xr:uid="{B139CBDE-078F-469A-8797-1555520321BE}"/>
    <cellStyle name="Note 3 5 4 5" xfId="49116" xr:uid="{6AE86AA7-BA5B-49EC-9B40-5278D8C0B3FD}"/>
    <cellStyle name="Note 3 5 5" xfId="1633" xr:uid="{08C0F19B-DA47-44EC-A049-FC204C3AC015}"/>
    <cellStyle name="Note 3 5 5 2" xfId="5969" xr:uid="{1D4BBFF9-57D8-4025-A46E-D766C57385DD}"/>
    <cellStyle name="Note 3 5 5 2 2" xfId="8555" xr:uid="{7D6049B8-B099-47F1-BFA6-955ABA70D48A}"/>
    <cellStyle name="Note 3 5 5 2 2 2" xfId="12647" xr:uid="{24DCF458-FAC0-4791-B7E8-C4F352D5EB4F}"/>
    <cellStyle name="Note 3 5 5 2 2 2 2" xfId="21636" xr:uid="{234D9A6D-5D25-4C25-AD1E-F1B40EE27A64}"/>
    <cellStyle name="Note 3 5 5 2 2 2 2 2" xfId="32572" xr:uid="{216A2819-FF3E-462F-9775-C43293A35194}"/>
    <cellStyle name="Note 3 5 5 2 2 2 3" xfId="38326" xr:uid="{C79DC7B8-AE0D-4B09-85DA-A4ADCBED0FF1}"/>
    <cellStyle name="Note 3 5 5 2 2 3" xfId="17544" xr:uid="{C10BA980-296C-4950-B784-0C33D19FE59B}"/>
    <cellStyle name="Note 3 5 5 2 2 3 2" xfId="24563" xr:uid="{72092D0E-755A-493E-962D-3208CA9EB2D3}"/>
    <cellStyle name="Note 3 5 5 2 2 4" xfId="30717" xr:uid="{0209529E-CB01-4D93-88FC-2BAAB7784944}"/>
    <cellStyle name="Note 3 5 5 2 3" xfId="11192" xr:uid="{E9AB0D55-CA26-48EF-BAE7-7CF7935CA2BC}"/>
    <cellStyle name="Note 3 5 5 2 3 2" xfId="20181" xr:uid="{51359244-DC0C-490A-98B3-26DDBBCF54E1}"/>
    <cellStyle name="Note 3 5 5 2 3 2 2" xfId="37139" xr:uid="{C8AE6811-9929-435A-9560-1F3695202D7E}"/>
    <cellStyle name="Note 3 5 5 2 3 3" xfId="22484" xr:uid="{F5C8E27B-51B0-4B79-9FA8-68D2293CD988}"/>
    <cellStyle name="Note 3 5 5 2 4" xfId="14958" xr:uid="{787AF7CB-6606-4CAE-9E44-70AFB9102BA7}"/>
    <cellStyle name="Note 3 5 5 2 4 2" xfId="23370" xr:uid="{0CB060B3-01CC-470D-98DE-010ADEF52FF2}"/>
    <cellStyle name="Note 3 5 5 2 5" xfId="42599" xr:uid="{C6B8B6B7-9BA0-454C-B5F3-181A8B6C5A10}"/>
    <cellStyle name="Note 3 5 5 2 6" xfId="58525" xr:uid="{577FC1DE-6036-4D8E-A391-231094CD7D19}"/>
    <cellStyle name="Note 3 5 5 3" xfId="4070" xr:uid="{8150310F-8503-48BE-BB71-6AEC13F28179}"/>
    <cellStyle name="Note 3 5 5 3 2" xfId="40435" xr:uid="{09547634-C0F0-4041-8CB8-93E3797801FC}"/>
    <cellStyle name="Note 3 5 5 4" xfId="26028" xr:uid="{4A51AB08-A3D1-4F1D-A52B-8061145C709C}"/>
    <cellStyle name="Note 3 5 5 5" xfId="51744" xr:uid="{C32D56D0-47FA-465A-8077-324204AD9F6B}"/>
    <cellStyle name="Note 3 5 6" xfId="1629" xr:uid="{7A877C8C-C330-4607-95C2-BF2FD0FABDCA}"/>
    <cellStyle name="Note 3 5 6 2" xfId="5965" xr:uid="{7209A40A-6E51-4EBF-9373-57A117AB3ED9}"/>
    <cellStyle name="Note 3 5 6 2 2" xfId="8551" xr:uid="{9B111220-BC51-439B-A3C2-2FD6A4EE476C}"/>
    <cellStyle name="Note 3 5 6 2 2 2" xfId="12646" xr:uid="{FA38633A-B3E3-4A5E-A674-6433FC8DC293}"/>
    <cellStyle name="Note 3 5 6 2 2 2 2" xfId="21635" xr:uid="{DE83892A-809B-4DB6-A28F-D59A97A359EE}"/>
    <cellStyle name="Note 3 5 6 2 2 2 2 2" xfId="24586" xr:uid="{3E63217B-8E40-430B-AD5E-9BA579EA125D}"/>
    <cellStyle name="Note 3 5 6 2 2 2 3" xfId="29186" xr:uid="{1DD76001-DFE5-4FC5-B4DE-4185F5F8654E}"/>
    <cellStyle name="Note 3 5 6 2 2 3" xfId="17540" xr:uid="{68BDDC95-EE2D-4BEB-AD4E-77631A6E3925}"/>
    <cellStyle name="Note 3 5 6 2 2 3 2" xfId="36007" xr:uid="{FB8B6E44-40C8-47C0-8310-ECEA6C357480}"/>
    <cellStyle name="Note 3 5 6 2 2 4" xfId="38683" xr:uid="{29D9B43A-A865-42C2-93D0-57D60759B991}"/>
    <cellStyle name="Note 3 5 6 2 3" xfId="11188" xr:uid="{D2D4CE02-90AD-46FD-AE99-1F91684EA6B8}"/>
    <cellStyle name="Note 3 5 6 2 3 2" xfId="20177" xr:uid="{877A0C1F-2D85-4FE8-9BCC-8712A864F16C}"/>
    <cellStyle name="Note 3 5 6 2 3 2 2" xfId="39382" xr:uid="{B0A45E4D-D770-4BAB-B53F-75F331BDDB62}"/>
    <cellStyle name="Note 3 5 6 2 3 3" xfId="35892" xr:uid="{5C9C042F-8F09-4AD7-97B6-1E21EFAF2EB0}"/>
    <cellStyle name="Note 3 5 6 2 4" xfId="14954" xr:uid="{67568DE1-3AD5-4C38-A9D8-A83347267B12}"/>
    <cellStyle name="Note 3 5 6 2 4 2" xfId="30972" xr:uid="{D0C8B75A-13A1-4A1A-B69D-DCE1D5AE4A60}"/>
    <cellStyle name="Note 3 5 6 2 5" xfId="28610" xr:uid="{41222596-C7BD-4B6D-BD41-E9E81705FD5F}"/>
    <cellStyle name="Note 3 5 6 2 6" xfId="54064" xr:uid="{BE5F3042-7D7D-4858-9679-7D4B451D56BA}"/>
    <cellStyle name="Note 3 5 6 3" xfId="4066" xr:uid="{A7F79E3A-19D1-404F-AE26-A217D4F4D388}"/>
    <cellStyle name="Note 3 5 6 3 2" xfId="42593" xr:uid="{32FA47AE-6D7D-4E83-BDF4-B715F68775E3}"/>
    <cellStyle name="Note 3 5 6 4" xfId="32902" xr:uid="{A0298A48-0866-4CF9-B6F3-1BD00737EB69}"/>
    <cellStyle name="Note 3 5 6 5" xfId="47391" xr:uid="{799B3E92-478D-4B0A-88C8-A269D8D3406D}"/>
    <cellStyle name="Note 3 5 7" xfId="2698" xr:uid="{20B1D790-A995-4B03-AE18-73C8D65ADF3B}"/>
    <cellStyle name="Note 3 5 7 2" xfId="6888" xr:uid="{47822005-E577-4740-9F35-2C9850F7B322}"/>
    <cellStyle name="Note 3 5 7 2 2" xfId="12029" xr:uid="{A42A4B5A-FA97-4BA7-A7E9-280833345A6D}"/>
    <cellStyle name="Note 3 5 7 2 2 2" xfId="21018" xr:uid="{ADEFFD47-A8E2-4B24-AFA4-71CF0195EB52}"/>
    <cellStyle name="Note 3 5 7 2 2 2 2" xfId="25114" xr:uid="{B93FEA0D-25E4-43D4-8D24-AA6FD15A3B7D}"/>
    <cellStyle name="Note 3 5 7 2 2 3" xfId="26402" xr:uid="{D6BBB655-DEB6-4CCD-8D60-F9A0BCAD801B}"/>
    <cellStyle name="Note 3 5 7 2 3" xfId="15877" xr:uid="{2B7A50D7-1515-467C-B0B5-F347B0E6C3D6}"/>
    <cellStyle name="Note 3 5 7 2 3 2" xfId="40804" xr:uid="{67EE11C3-1BCC-4AB8-A62A-CFD58CA96F46}"/>
    <cellStyle name="Note 3 5 7 2 4" xfId="26629" xr:uid="{5A4657A5-A559-441A-A517-F37894FBDAC6}"/>
    <cellStyle name="Note 3 5 7 3" xfId="9459" xr:uid="{A4E71E68-828E-498E-81CE-1A45C44B7BE1}"/>
    <cellStyle name="Note 3 5 7 3 2" xfId="18448" xr:uid="{AC2343F0-5518-4BFC-B199-24F4AF7CC8E3}"/>
    <cellStyle name="Note 3 5 7 3 2 2" xfId="29419" xr:uid="{BC8A43E0-5467-438A-9287-C4A471277C4F}"/>
    <cellStyle name="Note 3 5 7 3 3" xfId="39197" xr:uid="{D4D1D110-E190-4499-AB3D-A4B539E1EF01}"/>
    <cellStyle name="Note 3 5 7 4" xfId="25788" xr:uid="{26E44DF9-0D34-4627-A675-5D2951135900}"/>
    <cellStyle name="Note 3 5 7 5" xfId="52682" xr:uid="{7B54896F-A24C-42D3-AE72-EB4F81F5742E}"/>
    <cellStyle name="Note 3 5 8" xfId="4644" xr:uid="{41E0FBA8-BB42-4D0C-863E-0420DE80AD48}"/>
    <cellStyle name="Note 3 5 8 2" xfId="7230" xr:uid="{D51A185F-1DE6-4147-AA7A-C6919C7598E9}"/>
    <cellStyle name="Note 3 5 8 2 2" xfId="12239" xr:uid="{7CBA1C06-3CC0-4744-9F92-7EA17BE51369}"/>
    <cellStyle name="Note 3 5 8 2 2 2" xfId="21228" xr:uid="{36BC38DE-BD0D-48DA-ABCD-CB51316868F3}"/>
    <cellStyle name="Note 3 5 8 2 2 2 2" xfId="35145" xr:uid="{1A624190-7413-4D0C-8009-4B16CB673CC5}"/>
    <cellStyle name="Note 3 5 8 2 2 3" xfId="42672" xr:uid="{32019370-B474-4FF4-8A70-9654CD7E1D5F}"/>
    <cellStyle name="Note 3 5 8 2 3" xfId="16219" xr:uid="{FA6A0AA7-0E32-476E-AC12-86C0780DFBDA}"/>
    <cellStyle name="Note 3 5 8 2 3 2" xfId="33141" xr:uid="{1D2442A2-FF14-495A-BEDD-8FC3E1FBF27F}"/>
    <cellStyle name="Note 3 5 8 2 4" xfId="39196" xr:uid="{B3D146C5-3AAB-4094-9E6D-1B3320B61D80}"/>
    <cellStyle name="Note 3 5 8 3" xfId="9867" xr:uid="{0AD21F63-7403-4CAB-B1F9-4AC6CB42EF3D}"/>
    <cellStyle name="Note 3 5 8 3 2" xfId="18856" xr:uid="{EA4530C3-B6FA-4D31-B639-2EE5676CE311}"/>
    <cellStyle name="Note 3 5 8 3 2 2" xfId="36261" xr:uid="{7BBC6DE6-986F-459D-92E4-D7F48D2CC695}"/>
    <cellStyle name="Note 3 5 8 3 3" xfId="34522" xr:uid="{60846EFC-36F9-4751-BE95-3A6095C08A99}"/>
    <cellStyle name="Note 3 5 8 4" xfId="13633" xr:uid="{2A642072-BCE5-4E55-A339-908A5EC272FA}"/>
    <cellStyle name="Note 3 5 8 4 2" xfId="39223" xr:uid="{4BFB55DC-A71E-47B0-A932-2FA4FE00AD6A}"/>
    <cellStyle name="Note 3 5 8 5" xfId="31402" xr:uid="{4535B1F3-144E-492B-8481-E651385D4371}"/>
    <cellStyle name="Note 3 5 9" xfId="6532" xr:uid="{BA81BC49-F60E-490E-A2AB-36492803CF58}"/>
    <cellStyle name="Note 3 5 9 2" xfId="11751" xr:uid="{7A04AB22-CB0F-4DAC-83A2-B1DB2E4380E7}"/>
    <cellStyle name="Note 3 5 9 2 2" xfId="20740" xr:uid="{D1C50EE5-C15B-4B14-B906-BAB60B7CB4F5}"/>
    <cellStyle name="Note 3 5 9 2 2 2" xfId="23410" xr:uid="{6326B9FF-9EDE-462F-9604-329FE03080BA}"/>
    <cellStyle name="Note 3 5 9 2 3" xfId="35594" xr:uid="{4C3E571F-9387-404C-964A-7ECDC0562DA7}"/>
    <cellStyle name="Note 3 5 9 3" xfId="15521" xr:uid="{99DA2345-9FBD-430A-B9E9-96358C9392E6}"/>
    <cellStyle name="Note 3 5 9 3 2" xfId="40098" xr:uid="{C7FCED37-F555-4C7D-8435-9C86FE4901FE}"/>
    <cellStyle name="Note 3 5 9 4" xfId="35350" xr:uid="{772FD11D-ED77-4F15-9560-C528034695C6}"/>
    <cellStyle name="Note 3 6" xfId="368" xr:uid="{626554DD-002B-4849-B9AE-7503F7031FA8}"/>
    <cellStyle name="Note 3 6 10" xfId="9239" xr:uid="{EEBEA6F6-4C1F-48C9-8A88-960104837E22}"/>
    <cellStyle name="Note 3 6 10 2" xfId="18228" xr:uid="{24053F92-C885-4077-B27F-65D0B89DD81D}"/>
    <cellStyle name="Note 3 6 10 2 2" xfId="42976" xr:uid="{A7B73B50-47B8-42CA-83FD-C9EB62A8A01F}"/>
    <cellStyle name="Note 3 6 10 3" xfId="38521" xr:uid="{9DB1CD1E-1D4A-44D6-B0FC-0D4F062E0786}"/>
    <cellStyle name="Note 3 6 11" xfId="9766" xr:uid="{5E14FD65-8895-42F7-90D9-EF0C369D6B2C}"/>
    <cellStyle name="Note 3 6 11 2" xfId="18755" xr:uid="{AB7AE64F-7301-4EEB-9240-991C2F520AD5}"/>
    <cellStyle name="Note 3 6 11 2 2" xfId="34187" xr:uid="{BBFB4BBA-D8B6-45A4-9BA1-E71DB12551A7}"/>
    <cellStyle name="Note 3 6 11 3" xfId="41378" xr:uid="{492BD1EF-8BF4-46ED-BD9F-A875C4D2A9E7}"/>
    <cellStyle name="Note 3 6 12" xfId="2374" xr:uid="{1D9DD29B-4910-44E7-B3A2-8B26B0A09576}"/>
    <cellStyle name="Note 3 6 12 2" xfId="43669" xr:uid="{3A850AB6-E899-4E98-907A-EE973B5686C5}"/>
    <cellStyle name="Note 3 6 13" xfId="13283" xr:uid="{6D395857-4A06-49BC-A992-B91960BD1BC8}"/>
    <cellStyle name="Note 3 6 13 2" xfId="33061" xr:uid="{7E769689-3F75-48A0-8725-9C504B35CB5E}"/>
    <cellStyle name="Note 3 6 14" xfId="41256" xr:uid="{039F4DFB-E5D0-489E-AA3F-D844D541D0DE}"/>
    <cellStyle name="Note 3 6 15" xfId="44386" xr:uid="{7F624073-9F9C-48E0-98C8-A63724902921}"/>
    <cellStyle name="Note 3 6 16" xfId="45667" xr:uid="{291A887F-0CFF-40EA-96AE-3C78D9775EA9}"/>
    <cellStyle name="Note 3 6 2" xfId="717" xr:uid="{6992D5DD-9C6F-4861-86BC-8D35B245E48F}"/>
    <cellStyle name="Note 3 6 2 2" xfId="5093" xr:uid="{8E52CE0C-F510-4EE8-A0A9-E11556B830A8}"/>
    <cellStyle name="Note 3 6 2 2 2" xfId="7679" xr:uid="{1AB98FD6-DC16-4873-885B-BB1A77FF5C83}"/>
    <cellStyle name="Note 3 6 2 2 2 2" xfId="12374" xr:uid="{94FC216B-691B-43EA-B6FF-A938CA6DEADE}"/>
    <cellStyle name="Note 3 6 2 2 2 2 2" xfId="21363" xr:uid="{B720713F-6E57-45DB-AD86-79CC25D92E30}"/>
    <cellStyle name="Note 3 6 2 2 2 2 2 2" xfId="29044" xr:uid="{8404A2A8-83D6-4E95-8E6F-5FF5B3914465}"/>
    <cellStyle name="Note 3 6 2 2 2 2 3" xfId="42343" xr:uid="{A431345D-FFE4-4FDE-832E-DEAD1C43230D}"/>
    <cellStyle name="Note 3 6 2 2 2 3" xfId="16668" xr:uid="{37C9371F-0C68-4BDE-A4CD-A56D0E0E874E}"/>
    <cellStyle name="Note 3 6 2 2 2 3 2" xfId="24550" xr:uid="{80A30156-6183-410D-970F-E301E5A791E7}"/>
    <cellStyle name="Note 3 6 2 2 2 4" xfId="33565" xr:uid="{272E74F9-8834-4538-A7E0-4E0BE0666F13}"/>
    <cellStyle name="Note 3 6 2 2 2 5" xfId="56455" xr:uid="{D2162809-ACBF-4C3B-A33E-2449FCED9688}"/>
    <cellStyle name="Note 3 6 2 2 3" xfId="10316" xr:uid="{DD34F1BD-EC87-42F5-BC03-E5294FD50304}"/>
    <cellStyle name="Note 3 6 2 2 3 2" xfId="19305" xr:uid="{D65D6147-E065-44C4-ADDA-2CFEACC23E3C}"/>
    <cellStyle name="Note 3 6 2 2 3 2 2" xfId="28217" xr:uid="{D798D3E3-B8E5-466B-9D9D-F6F48579D30C}"/>
    <cellStyle name="Note 3 6 2 2 3 3" xfId="37767" xr:uid="{CA961358-CFBD-41FF-9791-D273BFC7681C}"/>
    <cellStyle name="Note 3 6 2 2 4" xfId="14082" xr:uid="{4E58CED1-1C67-4444-BFB9-D8045A56FC42}"/>
    <cellStyle name="Note 3 6 2 2 4 2" xfId="25793" xr:uid="{F8EA4C1D-91CB-4B77-8BF9-D5A43CB895CC}"/>
    <cellStyle name="Note 3 6 2 2 5" xfId="39489" xr:uid="{38CDC121-A580-4F9D-97CA-BCA5D1DD0674}"/>
    <cellStyle name="Note 3 6 2 2 6" xfId="49673" xr:uid="{007D4B07-A069-401B-B534-DC8B6BBECDF0}"/>
    <cellStyle name="Note 3 6 2 3" xfId="3154" xr:uid="{CC2F9395-57C4-4DE4-A6A7-4E168C30E01C}"/>
    <cellStyle name="Note 3 6 2 3 2" xfId="41141" xr:uid="{00233A80-443C-4DA3-AFB8-3EF8BA8F6511}"/>
    <cellStyle name="Note 3 6 2 3 2 2" xfId="58369" xr:uid="{4B66018F-0D3E-4391-8588-88F87A697375}"/>
    <cellStyle name="Note 3 6 2 3 3" xfId="51587" xr:uid="{DD3CC0A4-AE0B-4246-9E12-89622DC5B718}"/>
    <cellStyle name="Note 3 6 2 4" xfId="28956" xr:uid="{B3D456AE-8CC4-4DBF-8287-243E182AAB7B}"/>
    <cellStyle name="Note 3 6 2 4 2" xfId="54594" xr:uid="{A0C403FB-2CF3-415D-8E63-2064331C64B1}"/>
    <cellStyle name="Note 3 6 2 4 3" xfId="47790" xr:uid="{CB71AC1C-A682-4E4F-BEAA-39018E04C5B0}"/>
    <cellStyle name="Note 3 6 2 5" xfId="52989" xr:uid="{AEBB09C9-F951-49A9-ACB4-C1B6CBD35A95}"/>
    <cellStyle name="Note 3 6 2 6" xfId="46176" xr:uid="{2AE65D76-A89C-4CEE-846E-BCC1B16B8324}"/>
    <cellStyle name="Note 3 6 3" xfId="1062" xr:uid="{0C150B7D-CF34-4EA6-B80A-E6AEBD626E54}"/>
    <cellStyle name="Note 3 6 3 2" xfId="5414" xr:uid="{A9989FEF-F805-467D-8D16-BA67D59F2A99}"/>
    <cellStyle name="Note 3 6 3 2 2" xfId="8000" xr:uid="{21551B02-39D1-4F49-ADCB-9CFC2EE13F8C}"/>
    <cellStyle name="Note 3 6 3 2 2 2" xfId="12478" xr:uid="{0EF43FBA-4A71-4DFF-B9EE-04B8FFD85909}"/>
    <cellStyle name="Note 3 6 3 2 2 2 2" xfId="21467" xr:uid="{6C6E6309-4375-4937-933E-9B0F208F81B5}"/>
    <cellStyle name="Note 3 6 3 2 2 2 2 2" xfId="31232" xr:uid="{84CB02E2-C4F4-47B8-A2C8-091BE416BED3}"/>
    <cellStyle name="Note 3 6 3 2 2 2 3" xfId="42000" xr:uid="{50AB9493-9290-479B-8C29-072D0A4B3EAF}"/>
    <cellStyle name="Note 3 6 3 2 2 3" xfId="16989" xr:uid="{1F2A3CE0-6D41-43CE-BA9C-BF715721EBF0}"/>
    <cellStyle name="Note 3 6 3 2 2 3 2" xfId="37251" xr:uid="{4D2689B4-9717-4603-B039-F36B7D227FF0}"/>
    <cellStyle name="Note 3 6 3 2 2 4" xfId="22868" xr:uid="{4071EAA6-57A5-44C2-AC01-A376B8A8DF7A}"/>
    <cellStyle name="Note 3 6 3 2 2 5" xfId="56857" xr:uid="{75CB2F8E-8F0D-41F2-B196-B34FD905779C}"/>
    <cellStyle name="Note 3 6 3 2 3" xfId="10637" xr:uid="{9F8E166D-AA31-4437-A584-2E68EF875B9B}"/>
    <cellStyle name="Note 3 6 3 2 3 2" xfId="19626" xr:uid="{1F01C023-9BEA-44AE-8719-2A6526E8A516}"/>
    <cellStyle name="Note 3 6 3 2 3 2 2" xfId="38495" xr:uid="{BE918406-158C-45DA-A115-E359EE4CEA32}"/>
    <cellStyle name="Note 3 6 3 2 3 3" xfId="34637" xr:uid="{C57E2948-3ECD-412A-B266-CD84CBF77152}"/>
    <cellStyle name="Note 3 6 3 2 4" xfId="14403" xr:uid="{64407E86-CBE9-4AFA-AF44-78AB32C5BFD2}"/>
    <cellStyle name="Note 3 6 3 2 4 2" xfId="27802" xr:uid="{C0047C94-D3F8-4933-8E5E-30AE7BF3C92E}"/>
    <cellStyle name="Note 3 6 3 2 5" xfId="27492" xr:uid="{80D9B1FC-7704-4489-B0C6-9F47B9CD734E}"/>
    <cellStyle name="Note 3 6 3 2 6" xfId="50075" xr:uid="{2BF93E94-A94A-4AC7-82A5-700F4B790684}"/>
    <cellStyle name="Note 3 6 3 3" xfId="3499" xr:uid="{93D53753-A562-4174-8DD5-8F0318C9FF6A}"/>
    <cellStyle name="Note 3 6 3 3 2" xfId="24311" xr:uid="{4C159331-A1D0-4058-AF46-CAF4F568FFF6}"/>
    <cellStyle name="Note 3 6 3 3 2 2" xfId="57701" xr:uid="{0FFDC53F-2B97-432F-84E2-595DC1EB1269}"/>
    <cellStyle name="Note 3 6 3 3 3" xfId="50919" xr:uid="{A029F5CB-2265-410B-AE86-02C4A4E4E56C}"/>
    <cellStyle name="Note 3 6 3 4" xfId="43733" xr:uid="{45019774-ADC8-4805-B7BC-D2B027A781EB}"/>
    <cellStyle name="Note 3 6 3 4 2" xfId="54984" xr:uid="{6D35F2E3-FDC2-4D9B-8BDD-613A706C9380}"/>
    <cellStyle name="Note 3 6 3 4 3" xfId="48192" xr:uid="{1C109B80-9D25-427C-8A4B-49994E469D68}"/>
    <cellStyle name="Note 3 6 3 5" xfId="53284" xr:uid="{9CB5E85B-C104-4428-897E-FB36DEBD8E17}"/>
    <cellStyle name="Note 3 6 3 6" xfId="46578" xr:uid="{86371F8E-520E-4BF8-B3FC-181B886EAFC7}"/>
    <cellStyle name="Note 3 6 4" xfId="1406" xr:uid="{E98E05BD-B4A7-47FD-A023-A3F070730EC1}"/>
    <cellStyle name="Note 3 6 4 2" xfId="5751" xr:uid="{0979469E-8C01-4C74-B16E-CBCC227BFC70}"/>
    <cellStyle name="Note 3 6 4 2 2" xfId="8337" xr:uid="{D81086AF-33C3-4DE5-BB79-05AC9A9B954B}"/>
    <cellStyle name="Note 3 6 4 2 2 2" xfId="12580" xr:uid="{EA88F6A5-37C0-4FDD-9D98-93294A0F2140}"/>
    <cellStyle name="Note 3 6 4 2 2 2 2" xfId="21569" xr:uid="{649AE600-006B-4398-BDF3-30DEB58DC44D}"/>
    <cellStyle name="Note 3 6 4 2 2 2 2 2" xfId="39713" xr:uid="{9DAC091C-E56D-435C-9B23-99ED506F2CE8}"/>
    <cellStyle name="Note 3 6 4 2 2 2 3" xfId="42854" xr:uid="{1C25FA60-1687-4197-AFFE-A5A4E48BDE5A}"/>
    <cellStyle name="Note 3 6 4 2 2 3" xfId="17326" xr:uid="{70B579B5-5477-4C84-9938-4A24F7892CD5}"/>
    <cellStyle name="Note 3 6 4 2 2 3 2" xfId="36697" xr:uid="{36CA8E49-A916-48DE-BF43-B13F2274E9F4}"/>
    <cellStyle name="Note 3 6 4 2 2 4" xfId="33813" xr:uid="{4C8CA3FA-D6EE-4BDB-BEA8-624632092CC2}"/>
    <cellStyle name="Note 3 6 4 2 3" xfId="10974" xr:uid="{40FEFFF4-72A0-424D-AA8C-F1EAB422500A}"/>
    <cellStyle name="Note 3 6 4 2 3 2" xfId="19963" xr:uid="{11DD390E-7BCE-401A-8996-E86D00BE0F89}"/>
    <cellStyle name="Note 3 6 4 2 3 2 2" xfId="37723" xr:uid="{CEE777D0-7E8F-4CD6-A4D7-1EE6459F5823}"/>
    <cellStyle name="Note 3 6 4 2 3 3" xfId="34498" xr:uid="{13B0AB8C-F872-4862-AA86-3391DB55CC50}"/>
    <cellStyle name="Note 3 6 4 2 4" xfId="14740" xr:uid="{BE5332DB-CF19-46F3-BE35-2B25CB9AF5F5}"/>
    <cellStyle name="Note 3 6 4 2 4 2" xfId="37093" xr:uid="{77A2BF7D-BC8E-4D75-9D1F-CB7388AF790B}"/>
    <cellStyle name="Note 3 6 4 2 5" xfId="43982" xr:uid="{A9C11AB0-B6FB-405D-97C8-A7EB7BE85B88}"/>
    <cellStyle name="Note 3 6 4 2 6" xfId="55983" xr:uid="{D5ECB9EC-1FE3-4D6F-A361-68D32B850B7D}"/>
    <cellStyle name="Note 3 6 4 3" xfId="3843" xr:uid="{CC4C620D-AA1D-46E1-ABC8-1A393BB66D79}"/>
    <cellStyle name="Note 3 6 4 3 2" xfId="40802" xr:uid="{FDAF5537-8596-4E97-81FA-6322488463DB}"/>
    <cellStyle name="Note 3 6 4 4" xfId="39054" xr:uid="{2DBB15CE-1423-4EED-96D0-A9FF655ABB7F}"/>
    <cellStyle name="Note 3 6 4 5" xfId="49201" xr:uid="{CA2FD001-DF7D-4B32-B1B6-6FD8C108A77F}"/>
    <cellStyle name="Note 3 6 5" xfId="1741" xr:uid="{E49F8641-BDBF-4A44-B0D1-9BAD56AB231D}"/>
    <cellStyle name="Note 3 6 5 2" xfId="6067" xr:uid="{522E5C16-FBF4-4699-A7D4-04CD0E02EC59}"/>
    <cellStyle name="Note 3 6 5 2 2" xfId="8653" xr:uid="{B3D555C1-6573-4DBC-910E-E46F3DD858D1}"/>
    <cellStyle name="Note 3 6 5 2 2 2" xfId="12680" xr:uid="{258650D1-E038-4874-A00C-F71350065B47}"/>
    <cellStyle name="Note 3 6 5 2 2 2 2" xfId="21669" xr:uid="{3494754D-4F1B-42FC-BC6C-E6A291A290F4}"/>
    <cellStyle name="Note 3 6 5 2 2 2 2 2" xfId="36340" xr:uid="{3A73E774-2D8A-4819-AFA9-C2351C49CC64}"/>
    <cellStyle name="Note 3 6 5 2 2 2 3" xfId="23887" xr:uid="{BEC11399-9C1C-450A-9223-98D34C5696C4}"/>
    <cellStyle name="Note 3 6 5 2 2 3" xfId="17642" xr:uid="{70A4DEC2-F7F1-4D7C-B9AE-4D2E721D6DDC}"/>
    <cellStyle name="Note 3 6 5 2 2 3 2" xfId="32290" xr:uid="{D9A66B23-AD1A-4D37-9308-93281A4C0923}"/>
    <cellStyle name="Note 3 6 5 2 2 4" xfId="37421" xr:uid="{48B97E62-0C21-4E93-8C2A-260E0134F667}"/>
    <cellStyle name="Note 3 6 5 2 3" xfId="11290" xr:uid="{0C41649A-FE90-47D8-B9F7-615ED5A8FD50}"/>
    <cellStyle name="Note 3 6 5 2 3 2" xfId="20279" xr:uid="{48A133B9-EC71-4A69-BD40-0EF5BAB024A9}"/>
    <cellStyle name="Note 3 6 5 2 3 2 2" xfId="38656" xr:uid="{32ADD020-080C-4C0F-8E33-86DFF513032E}"/>
    <cellStyle name="Note 3 6 5 2 3 3" xfId="32219" xr:uid="{20290B8A-DB20-4DDD-B4FF-342C672CE4EE}"/>
    <cellStyle name="Note 3 6 5 2 4" xfId="15056" xr:uid="{FA504EA9-70A5-48B1-A594-A7BD46D3BE1C}"/>
    <cellStyle name="Note 3 6 5 2 4 2" xfId="43744" xr:uid="{4D58210B-D712-4FE3-AA9A-EE009EF5F72D}"/>
    <cellStyle name="Note 3 6 5 2 5" xfId="29052" xr:uid="{720482C4-57AA-41E5-AA21-B8DCD2527A2A}"/>
    <cellStyle name="Note 3 6 5 2 6" xfId="58443" xr:uid="{54EDBA9A-7944-45DD-8E85-74E50E015FB7}"/>
    <cellStyle name="Note 3 6 5 3" xfId="4178" xr:uid="{E124A0FF-3C4E-4E18-9811-E573EA8B9F53}"/>
    <cellStyle name="Note 3 6 5 3 2" xfId="26747" xr:uid="{3A80C73F-C357-4BD5-A50F-95CE8E6E93D5}"/>
    <cellStyle name="Note 3 6 5 4" xfId="27892" xr:uid="{9BAB093A-2B96-4741-BCDE-52B07AFB1D4E}"/>
    <cellStyle name="Note 3 6 5 5" xfId="51662" xr:uid="{E3E0D9FA-5861-4247-B0F8-ABCAF41A3D97}"/>
    <cellStyle name="Note 3 6 6" xfId="2025" xr:uid="{87EC3063-AC8F-4FE8-BFAE-DE05F22ACE11}"/>
    <cellStyle name="Note 3 6 6 2" xfId="6333" xr:uid="{BD41BA50-6CEE-495C-B23B-B664EA8233FA}"/>
    <cellStyle name="Note 3 6 6 2 2" xfId="8919" xr:uid="{F4A1A115-FDDC-4603-B350-B82D5163CA31}"/>
    <cellStyle name="Note 3 6 6 2 2 2" xfId="12756" xr:uid="{D43C8BF7-E222-44C5-8D5D-B4D04DD80B31}"/>
    <cellStyle name="Note 3 6 6 2 2 2 2" xfId="21745" xr:uid="{8725FF72-D577-4A8A-8697-A33FD3882ACA}"/>
    <cellStyle name="Note 3 6 6 2 2 2 2 2" xfId="34268" xr:uid="{805C81AC-8002-4529-B50C-725A4E24D260}"/>
    <cellStyle name="Note 3 6 6 2 2 2 3" xfId="30005" xr:uid="{6F3C312A-12BE-470C-A12B-48ED3AEA2226}"/>
    <cellStyle name="Note 3 6 6 2 2 3" xfId="17908" xr:uid="{A40A39E2-AE8C-4C9D-95B6-F90C524CF1F3}"/>
    <cellStyle name="Note 3 6 6 2 2 3 2" xfId="34137" xr:uid="{80ED3851-708C-4A1E-B5E0-28BF02EA8DEF}"/>
    <cellStyle name="Note 3 6 6 2 2 4" xfId="29247" xr:uid="{30DD647F-1B8F-4D05-9911-4701CB20BD20}"/>
    <cellStyle name="Note 3 6 6 2 3" xfId="11556" xr:uid="{89646178-649F-46E2-8F24-D7DB57FB7B14}"/>
    <cellStyle name="Note 3 6 6 2 3 2" xfId="20545" xr:uid="{7EEF1C42-3B6D-4368-9471-E56D2AFEB858}"/>
    <cellStyle name="Note 3 6 6 2 3 2 2" xfId="26314" xr:uid="{5B3D61FD-D428-4B7B-8D26-08F239A42EE3}"/>
    <cellStyle name="Note 3 6 6 2 3 3" xfId="34517" xr:uid="{0C0DA646-D392-4163-87EB-EBA0FD136FBA}"/>
    <cellStyle name="Note 3 6 6 2 4" xfId="15322" xr:uid="{298DDADC-20D7-44E1-9E33-934396692A22}"/>
    <cellStyle name="Note 3 6 6 2 4 2" xfId="39417" xr:uid="{4217C3AF-0CBF-4A75-8B19-6B67793C7C4A}"/>
    <cellStyle name="Note 3 6 6 2 5" xfId="22540" xr:uid="{66E7ADEA-AF5B-4B13-8F77-B7E466A80412}"/>
    <cellStyle name="Note 3 6 6 2 6" xfId="54146" xr:uid="{AE12E478-85F1-4B61-92DB-E12ED8B3751C}"/>
    <cellStyle name="Note 3 6 6 3" xfId="4462" xr:uid="{1D4010CE-2BC3-495F-827E-BA66A1C1C93B}"/>
    <cellStyle name="Note 3 6 6 3 2" xfId="28714" xr:uid="{EFEFFEA7-4FDB-4DE0-811A-617BDB0798A5}"/>
    <cellStyle name="Note 3 6 6 4" xfId="32539" xr:uid="{FB5C215D-5C9F-469F-B360-5CAE85770103}"/>
    <cellStyle name="Note 3 6 6 5" xfId="47434" xr:uid="{C0F36D2C-45D0-4549-A3BE-C080D7847262}"/>
    <cellStyle name="Note 3 6 7" xfId="2836" xr:uid="{FC93AFBF-3A75-46B5-BE99-9FB5590FD46D}"/>
    <cellStyle name="Note 3 6 7 2" xfId="6986" xr:uid="{D7A2611D-7F3F-4282-9B20-060C915A1263}"/>
    <cellStyle name="Note 3 6 7 2 2" xfId="12115" xr:uid="{5C315492-FB08-492F-B386-AAE894AEA631}"/>
    <cellStyle name="Note 3 6 7 2 2 2" xfId="21104" xr:uid="{047ACDB6-19C3-4EFF-8031-E7C746B9EACC}"/>
    <cellStyle name="Note 3 6 7 2 2 2 2" xfId="36411" xr:uid="{87745473-B7BC-4AD9-9929-8E8CCDE2BE85}"/>
    <cellStyle name="Note 3 6 7 2 2 3" xfId="22756" xr:uid="{B76052CE-98CB-4AC9-85D2-310C190E1428}"/>
    <cellStyle name="Note 3 6 7 2 3" xfId="15975" xr:uid="{2670988C-FAC1-44EF-B1FA-BA1836C65E4D}"/>
    <cellStyle name="Note 3 6 7 2 3 2" xfId="35796" xr:uid="{3BA5C250-AD12-47BB-84E5-5953AA2E336A}"/>
    <cellStyle name="Note 3 6 7 2 4" xfId="23748" xr:uid="{EB78B5E6-5436-4168-A34E-CEBF40787844}"/>
    <cellStyle name="Note 3 6 7 3" xfId="9549" xr:uid="{1BE4D877-B775-4D35-887D-062D340482E6}"/>
    <cellStyle name="Note 3 6 7 3 2" xfId="18538" xr:uid="{9BBA0111-E5FF-488C-B8C2-F645C09C69E7}"/>
    <cellStyle name="Note 3 6 7 3 2 2" xfId="43180" xr:uid="{14150C83-C673-4FD3-94A2-86D78F5D0ABA}"/>
    <cellStyle name="Note 3 6 7 3 3" xfId="25519" xr:uid="{A6B9AC5B-AE4E-4C4A-BB2A-C7678B54EC59}"/>
    <cellStyle name="Note 3 6 7 4" xfId="40852" xr:uid="{40AE533F-A4AA-490A-8530-F8E7F43B483D}"/>
    <cellStyle name="Note 3 6 7 5" xfId="52726" xr:uid="{829D588A-5F38-402A-8BAE-1D673BA58877}"/>
    <cellStyle name="Note 3 6 8" xfId="4769" xr:uid="{2BE65DDC-C452-4166-868B-CB63299244D9}"/>
    <cellStyle name="Note 3 6 8 2" xfId="7355" xr:uid="{90FAC37D-E91A-46A0-B583-279EDA7073C4}"/>
    <cellStyle name="Note 3 6 8 2 2" xfId="12278" xr:uid="{A1A2B7E8-8C4F-473C-A9D5-ABCF7E3090DF}"/>
    <cellStyle name="Note 3 6 8 2 2 2" xfId="21267" xr:uid="{25082A76-F1A8-4A31-8E89-1EAE839380E0}"/>
    <cellStyle name="Note 3 6 8 2 2 2 2" xfId="23090" xr:uid="{11DC6BC7-9AF1-46EC-A81D-64087DD4BBE0}"/>
    <cellStyle name="Note 3 6 8 2 2 3" xfId="31986" xr:uid="{8E5F3814-843A-48A0-8420-3F826E4878E8}"/>
    <cellStyle name="Note 3 6 8 2 3" xfId="16344" xr:uid="{41FD1E5D-2BEB-4628-8F74-E0583C39E3D4}"/>
    <cellStyle name="Note 3 6 8 2 3 2" xfId="25287" xr:uid="{1ECA5641-3F9A-4012-94FF-DC032ABFB648}"/>
    <cellStyle name="Note 3 6 8 2 4" xfId="41842" xr:uid="{D5CA145F-4E1F-4CDD-8757-F4B172DC6746}"/>
    <cellStyle name="Note 3 6 8 3" xfId="9992" xr:uid="{780D0C9A-281A-4A1F-9F14-2608B00ECDCD}"/>
    <cellStyle name="Note 3 6 8 3 2" xfId="18981" xr:uid="{9F5791F8-F3FF-44D3-81F7-F9D4184F3C71}"/>
    <cellStyle name="Note 3 6 8 3 2 2" xfId="22656" xr:uid="{8F70445A-BAE1-4E74-B4D0-BD1002DD510E}"/>
    <cellStyle name="Note 3 6 8 3 3" xfId="37770" xr:uid="{104DEC54-4154-4F72-A3BD-59AE7F4263EC}"/>
    <cellStyle name="Note 3 6 8 4" xfId="13758" xr:uid="{82CA8FF7-AAB8-4224-A637-0518F070C46A}"/>
    <cellStyle name="Note 3 6 8 4 2" xfId="30947" xr:uid="{8E1407A6-F061-451C-8D1D-5556B7BE99FD}"/>
    <cellStyle name="Note 3 6 8 5" xfId="28867" xr:uid="{6286F8F4-B5B3-472B-8BF5-E40B9CC7E493}"/>
    <cellStyle name="Note 3 6 9" xfId="6670" xr:uid="{B27F1771-E267-46E1-8CF4-E7EF7A1147F5}"/>
    <cellStyle name="Note 3 6 9 2" xfId="11876" xr:uid="{6D1BE33D-3EFD-45B9-BBAB-C3938C920E8E}"/>
    <cellStyle name="Note 3 6 9 2 2" xfId="20865" xr:uid="{68BA7D50-1012-4268-9524-44E0891EFB03}"/>
    <cellStyle name="Note 3 6 9 2 2 2" xfId="40589" xr:uid="{F5A08BA7-6AEF-48DC-A1CE-DF437A802ACD}"/>
    <cellStyle name="Note 3 6 9 2 3" xfId="22195" xr:uid="{4FED6827-BC0E-49FD-9680-5995C34C85BF}"/>
    <cellStyle name="Note 3 6 9 3" xfId="15659" xr:uid="{40773392-4EEB-4E0D-8519-D0067202D083}"/>
    <cellStyle name="Note 3 6 9 3 2" xfId="24098" xr:uid="{825BC5AA-F732-4919-8DA9-7F9FF2A0C6B7}"/>
    <cellStyle name="Note 3 6 9 4" xfId="29267" xr:uid="{0F7B53AD-B3E4-4EFC-9883-D3F819884C1C}"/>
    <cellStyle name="Note 3 7" xfId="507" xr:uid="{FDB27353-5D50-4D3F-8AE8-4D23569321BD}"/>
    <cellStyle name="Note 3 7 10" xfId="44469" xr:uid="{61D97902-02C1-4A61-A1A0-FEDF336754B1}"/>
    <cellStyle name="Note 3 7 11" xfId="45703" xr:uid="{91957AE8-9B4F-430C-8A32-7ED97BDBD6D0}"/>
    <cellStyle name="Note 3 7 2" xfId="856" xr:uid="{6831957E-30A2-4A72-907F-E9D60FD94D20}"/>
    <cellStyle name="Note 3 7 2 2" xfId="5225" xr:uid="{AEE14ADA-69FA-4AB7-BD3F-C61609699828}"/>
    <cellStyle name="Note 3 7 2 2 2" xfId="7811" xr:uid="{6A7A06B3-9674-4501-A8CB-813F3B0895A8}"/>
    <cellStyle name="Note 3 7 2 2 2 2" xfId="12417" xr:uid="{D83EB72E-A23D-4FF6-B39A-68C47AA37F6F}"/>
    <cellStyle name="Note 3 7 2 2 2 2 2" xfId="21406" xr:uid="{00C0585A-E871-4586-8A26-2C663E185890}"/>
    <cellStyle name="Note 3 7 2 2 2 2 2 2" xfId="29703" xr:uid="{D6134812-FA95-4E7D-BB41-B4B794B87744}"/>
    <cellStyle name="Note 3 7 2 2 2 2 3" xfId="44027" xr:uid="{C6F6E35A-FFBD-4574-B960-FBBDB8952EC9}"/>
    <cellStyle name="Note 3 7 2 2 2 3" xfId="16800" xr:uid="{2C16E918-E2B4-4413-A9ED-D6EA52542221}"/>
    <cellStyle name="Note 3 7 2 2 2 3 2" xfId="24462" xr:uid="{0B3560CA-8D1B-4585-B012-967C5EFA2AA5}"/>
    <cellStyle name="Note 3 7 2 2 2 4" xfId="42711" xr:uid="{7342FB7B-9340-4073-B486-D7DF198AFC97}"/>
    <cellStyle name="Note 3 7 2 2 2 5" xfId="56491" xr:uid="{CD05DC98-FB4F-448D-A8F6-F7424FD0B559}"/>
    <cellStyle name="Note 3 7 2 2 3" xfId="10448" xr:uid="{2A5E803B-1631-411B-A528-08592347ED73}"/>
    <cellStyle name="Note 3 7 2 2 3 2" xfId="19437" xr:uid="{5088D2BA-3753-4FF9-BFF3-07F57D040D13}"/>
    <cellStyle name="Note 3 7 2 2 3 2 2" xfId="28125" xr:uid="{1E32DA82-9102-40D7-A950-960EFEBA2136}"/>
    <cellStyle name="Note 3 7 2 2 3 3" xfId="36190" xr:uid="{8559388A-C0F6-41A5-9A09-989C7B0388AB}"/>
    <cellStyle name="Note 3 7 2 2 4" xfId="14214" xr:uid="{2928B4B8-5BCB-455E-997F-56B50F7BCD76}"/>
    <cellStyle name="Note 3 7 2 2 4 2" xfId="28506" xr:uid="{B92B81FE-7AD5-4074-8CB0-04B0B52BC62D}"/>
    <cellStyle name="Note 3 7 2 2 5" xfId="25729" xr:uid="{00AAC861-5B73-408A-A4F0-9C1622F48FC9}"/>
    <cellStyle name="Note 3 7 2 2 6" xfId="49709" xr:uid="{8ABA99CB-D310-4EB2-AD9F-831317CD5BAC}"/>
    <cellStyle name="Note 3 7 2 3" xfId="3293" xr:uid="{395FCC94-26D8-42BB-AFE0-1799760B6C13}"/>
    <cellStyle name="Note 3 7 2 3 2" xfId="27369" xr:uid="{1F61CE8B-F6EF-419D-8F5F-4BF43F1D785D}"/>
    <cellStyle name="Note 3 7 2 3 2 2" xfId="57756" xr:uid="{8E37548A-09B3-44F7-BFE5-43D06A6BF13C}"/>
    <cellStyle name="Note 3 7 2 3 3" xfId="50974" xr:uid="{94C31F30-9FA5-4BB0-B6E6-3449763CBD27}"/>
    <cellStyle name="Note 3 7 2 4" xfId="31315" xr:uid="{AD1A754C-A1A0-4C81-91C2-5AEB323D088D}"/>
    <cellStyle name="Note 3 7 2 4 2" xfId="54630" xr:uid="{B17C8BBF-7115-46A4-9F6D-09B7C3364A44}"/>
    <cellStyle name="Note 3 7 2 4 3" xfId="47826" xr:uid="{0093B9C6-677D-4DD6-81C3-31953F96B435}"/>
    <cellStyle name="Note 3 7 2 5" xfId="53010" xr:uid="{E6C742D9-0AF6-4466-AD9C-620DE8BD4F3E}"/>
    <cellStyle name="Note 3 7 2 6" xfId="46212" xr:uid="{257A2A52-F916-4B2B-B1A2-4B79EB81EA95}"/>
    <cellStyle name="Note 3 7 3" xfId="1201" xr:uid="{8EE24E5B-9B38-46C2-A32E-B7A4CDB4FAD9}"/>
    <cellStyle name="Note 3 7 3 2" xfId="5546" xr:uid="{79445FBA-6523-4463-AD06-8C63CD06B429}"/>
    <cellStyle name="Note 3 7 3 2 2" xfId="8132" xr:uid="{B61EE635-6727-41AA-BD35-5FC260B863D0}"/>
    <cellStyle name="Note 3 7 3 2 2 2" xfId="12516" xr:uid="{4F8DDCA2-B6CF-4816-8032-7666E3103364}"/>
    <cellStyle name="Note 3 7 3 2 2 2 2" xfId="21505" xr:uid="{B46C221C-0167-487A-93DA-32A7C63DB235}"/>
    <cellStyle name="Note 3 7 3 2 2 2 2 2" xfId="42069" xr:uid="{3BC4AF15-A831-4E0B-808E-49E593239AB8}"/>
    <cellStyle name="Note 3 7 3 2 2 2 3" xfId="42244" xr:uid="{85494683-AFAE-4996-9D03-A84B5ACF5DC9}"/>
    <cellStyle name="Note 3 7 3 2 2 3" xfId="17121" xr:uid="{D4EE535C-11F1-41E3-867F-BA890296A715}"/>
    <cellStyle name="Note 3 7 3 2 2 3 2" xfId="29282" xr:uid="{728D7D28-0F25-432C-B471-1C1A2B1184A6}"/>
    <cellStyle name="Note 3 7 3 2 2 4" xfId="22776" xr:uid="{70B4D514-ED3E-4A5C-8706-D882F92C488A}"/>
    <cellStyle name="Note 3 7 3 2 2 5" xfId="56893" xr:uid="{FBF70709-AF05-4AF9-BA08-5FF8D5AA3C7A}"/>
    <cellStyle name="Note 3 7 3 2 3" xfId="10769" xr:uid="{D038A5EE-15E7-4C89-87C8-6EB5A9A04FC6}"/>
    <cellStyle name="Note 3 7 3 2 3 2" xfId="19758" xr:uid="{1293D85F-2CD8-41B1-87AF-133FE66C5CCA}"/>
    <cellStyle name="Note 3 7 3 2 3 2 2" xfId="37159" xr:uid="{C02EADE0-F030-4313-9BE9-C25F4A1B1B27}"/>
    <cellStyle name="Note 3 7 3 2 3 3" xfId="25330" xr:uid="{8B470DCE-7776-4547-B364-1FC4BC8133CD}"/>
    <cellStyle name="Note 3 7 3 2 4" xfId="14535" xr:uid="{5909BC65-4221-402C-88AE-35A2A41BC579}"/>
    <cellStyle name="Note 3 7 3 2 4 2" xfId="41736" xr:uid="{9A886C44-921A-4AC7-AC5A-87E4B87AC9AE}"/>
    <cellStyle name="Note 3 7 3 2 5" xfId="22987" xr:uid="{17466E05-E489-49D5-AF73-8F0CE17E31E0}"/>
    <cellStyle name="Note 3 7 3 2 6" xfId="50111" xr:uid="{B049112D-B98F-4DDA-95AC-1C72F58030DE}"/>
    <cellStyle name="Note 3 7 3 3" xfId="3638" xr:uid="{C97613A2-A12B-4648-A8CD-3F96420417B3}"/>
    <cellStyle name="Note 3 7 3 3 2" xfId="28612" xr:uid="{CA405B7E-2621-4C81-BF61-314D5559C071}"/>
    <cellStyle name="Note 3 7 3 3 2 2" xfId="56642" xr:uid="{C1F00220-73AC-4DC7-AD3D-B82E23498365}"/>
    <cellStyle name="Note 3 7 3 3 3" xfId="49860" xr:uid="{1912A1AB-C9ED-454F-9999-2EFB9C6E86F8}"/>
    <cellStyle name="Note 3 7 3 4" xfId="24113" xr:uid="{96572F3E-0C99-4A40-9374-F7D7A2AB309C}"/>
    <cellStyle name="Note 3 7 3 4 2" xfId="55020" xr:uid="{554101A8-DD08-4E30-9E5C-D3779572B571}"/>
    <cellStyle name="Note 3 7 3 4 3" xfId="48228" xr:uid="{8D1010B1-AA3C-42D1-895C-D14E8D3B5790}"/>
    <cellStyle name="Note 3 7 3 5" xfId="53320" xr:uid="{93FBEF63-01B5-47C1-A035-B21BC637CFFC}"/>
    <cellStyle name="Note 3 7 3 6" xfId="46614" xr:uid="{595F7F4B-8512-47E7-A80F-9C19FF52E377}"/>
    <cellStyle name="Note 3 7 4" xfId="1545" xr:uid="{A4D698AF-430C-42D3-8C03-AAD471F0859B}"/>
    <cellStyle name="Note 3 7 4 2" xfId="5890" xr:uid="{489ABD42-72EF-475F-8930-7E05305FB1E6}"/>
    <cellStyle name="Note 3 7 4 2 2" xfId="8476" xr:uid="{4C984C71-EB48-4E42-B5E1-E3283215FBDA}"/>
    <cellStyle name="Note 3 7 4 2 2 2" xfId="12624" xr:uid="{C93DE38A-DC97-43C1-8AE7-F4FC2C88FE5A}"/>
    <cellStyle name="Note 3 7 4 2 2 2 2" xfId="21613" xr:uid="{B2CAE328-D7AB-41CA-9F3D-167060619CEB}"/>
    <cellStyle name="Note 3 7 4 2 2 2 2 2" xfId="34814" xr:uid="{841B1BBA-4302-4B82-B76A-20CC7057633C}"/>
    <cellStyle name="Note 3 7 4 2 2 2 3" xfId="24641" xr:uid="{16F9F44F-796C-49E1-BCED-D18028BE5234}"/>
    <cellStyle name="Note 3 7 4 2 2 3" xfId="17465" xr:uid="{041D2C97-6586-4512-9576-3306B517EC7B}"/>
    <cellStyle name="Note 3 7 4 2 2 3 2" xfId="28396" xr:uid="{1E5EAA11-45FE-4B5F-B35B-253C7877CABD}"/>
    <cellStyle name="Note 3 7 4 2 2 4" xfId="29307" xr:uid="{0F4E33D9-9779-4658-BE88-3873FDD124AE}"/>
    <cellStyle name="Note 3 7 4 2 3" xfId="11113" xr:uid="{098F6FEC-A2DF-4D3C-BC11-F89C0637FC07}"/>
    <cellStyle name="Note 3 7 4 2 3 2" xfId="20102" xr:uid="{8C1C8590-7461-4735-A333-B24524861DF8}"/>
    <cellStyle name="Note 3 7 4 2 3 2 2" xfId="31269" xr:uid="{8089FBC6-385A-4DEA-8B71-CE66BD47EA05}"/>
    <cellStyle name="Note 3 7 4 2 3 3" xfId="26429" xr:uid="{BB7A80FC-CD58-46E1-A97F-487DD59D42F2}"/>
    <cellStyle name="Note 3 7 4 2 4" xfId="14879" xr:uid="{76F6D667-8C4B-4831-AB69-66AA65A15049}"/>
    <cellStyle name="Note 3 7 4 2 4 2" xfId="32708" xr:uid="{CA18BBD3-45EE-4119-8425-90BC0339BC84}"/>
    <cellStyle name="Note 3 7 4 2 5" xfId="37954" xr:uid="{73F8892C-6F99-40E5-AA11-363F5096C15D}"/>
    <cellStyle name="Note 3 7 4 2 6" xfId="56019" xr:uid="{4A00C563-A0BD-4E24-862A-2AD5B37946FF}"/>
    <cellStyle name="Note 3 7 4 3" xfId="3982" xr:uid="{3770AE4E-4FC9-4EED-BD17-0C11D1E9372E}"/>
    <cellStyle name="Note 3 7 4 3 2" xfId="22600" xr:uid="{877D667C-5D2C-41BA-A9A7-B8F4B979A614}"/>
    <cellStyle name="Note 3 7 4 4" xfId="33441" xr:uid="{638E6C63-16E7-4D4C-9288-C18859E29CA0}"/>
    <cellStyle name="Note 3 7 4 5" xfId="49237" xr:uid="{73FD4170-F39C-41EE-8CAF-BE8EE27BAE5D}"/>
    <cellStyle name="Note 3 7 5" xfId="1857" xr:uid="{C2CEB27D-F8FD-4F06-A465-7456ADF68AA9}"/>
    <cellStyle name="Note 3 7 5 2" xfId="6173" xr:uid="{E1F1A5A8-5549-4BFE-897E-A66C8483F317}"/>
    <cellStyle name="Note 3 7 5 2 2" xfId="8759" xr:uid="{D80D7689-D1D1-4A94-95C9-E2138DB14F91}"/>
    <cellStyle name="Note 3 7 5 2 2 2" xfId="12706" xr:uid="{4AD3CB54-7F50-4987-8A1A-171E8DB6650E}"/>
    <cellStyle name="Note 3 7 5 2 2 2 2" xfId="21695" xr:uid="{C03FB95F-6848-40C6-900D-900257343730}"/>
    <cellStyle name="Note 3 7 5 2 2 2 2 2" xfId="24557" xr:uid="{16674F4E-FBDB-4A77-8AF2-89243FF8C150}"/>
    <cellStyle name="Note 3 7 5 2 2 2 3" xfId="34603" xr:uid="{D0F0FC26-0FBA-4ECF-AA36-51CDE9D2D0C2}"/>
    <cellStyle name="Note 3 7 5 2 2 3" xfId="17748" xr:uid="{3C72AD47-D216-4A4D-8D99-0BA99648B1F6}"/>
    <cellStyle name="Note 3 7 5 2 2 3 2" xfId="30301" xr:uid="{A28497B4-1823-4C3E-A5E2-2434B33AB128}"/>
    <cellStyle name="Note 3 7 5 2 2 4" xfId="27412" xr:uid="{E4354718-0E69-4CE3-98DF-8AD0DB722CFC}"/>
    <cellStyle name="Note 3 7 5 2 3" xfId="11396" xr:uid="{EF9A0CEC-EF1A-43C2-A025-8F5103648B79}"/>
    <cellStyle name="Note 3 7 5 2 3 2" xfId="20385" xr:uid="{6929B9E6-FC44-4E72-94CE-38696CAA5C21}"/>
    <cellStyle name="Note 3 7 5 2 3 2 2" xfId="33012" xr:uid="{75F8E999-6569-4BFC-85DC-0D41DB84DA44}"/>
    <cellStyle name="Note 3 7 5 2 3 3" xfId="32209" xr:uid="{03A6D8FC-F3DB-4484-A080-2E82B12860BF}"/>
    <cellStyle name="Note 3 7 5 2 4" xfId="15162" xr:uid="{1575FAF7-CA27-4130-9F81-918EE0C70133}"/>
    <cellStyle name="Note 3 7 5 2 4 2" xfId="38449" xr:uid="{0956F1F4-54FA-42FC-BEBB-30A999AB7E29}"/>
    <cellStyle name="Note 3 7 5 2 5" xfId="27796" xr:uid="{CF5FD231-D715-452B-9A12-895ABCA74DA1}"/>
    <cellStyle name="Note 3 7 5 2 6" xfId="58225" xr:uid="{BE41E703-586E-4210-B1B7-48E4A57FE4F3}"/>
    <cellStyle name="Note 3 7 5 3" xfId="4294" xr:uid="{1EE34E9B-8525-4212-B458-1794ACF75CEC}"/>
    <cellStyle name="Note 3 7 5 3 2" xfId="22384" xr:uid="{91D62FB9-0E28-4B23-979B-7DEF7AB29292}"/>
    <cellStyle name="Note 3 7 5 4" xfId="27763" xr:uid="{BD5D14BA-50B2-46B7-AB9A-B63688410A3D}"/>
    <cellStyle name="Note 3 7 5 5" xfId="51443" xr:uid="{69125206-16ED-46B5-8B70-638D0C1F773E}"/>
    <cellStyle name="Note 3 7 6" xfId="2164" xr:uid="{1E781B3F-D9AC-4A9A-ABA0-EAD09CFB6222}"/>
    <cellStyle name="Note 3 7 6 2" xfId="6465" xr:uid="{82588F0E-99B4-4C27-8E78-C061BF901514}"/>
    <cellStyle name="Note 3 7 6 2 2" xfId="9051" xr:uid="{15BC6D2D-6570-4180-8506-0673EF92EFEA}"/>
    <cellStyle name="Note 3 7 6 2 2 2" xfId="12797" xr:uid="{92D23E40-CA79-4096-AFDA-4E5EA2C05BB4}"/>
    <cellStyle name="Note 3 7 6 2 2 2 2" xfId="21786" xr:uid="{481252F8-F846-495A-996B-C2CA337D3DA9}"/>
    <cellStyle name="Note 3 7 6 2 2 2 2 2" xfId="27431" xr:uid="{A27094B6-4C58-4D65-A10E-BEFA7044C6B0}"/>
    <cellStyle name="Note 3 7 6 2 2 2 3" xfId="41080" xr:uid="{A86C5C98-9037-46B8-A4E3-2B7B65482297}"/>
    <cellStyle name="Note 3 7 6 2 2 3" xfId="18040" xr:uid="{0BF43AF3-4EC5-41D6-8AAB-0A12B836B2C6}"/>
    <cellStyle name="Note 3 7 6 2 2 3 2" xfId="30562" xr:uid="{9A727659-870F-4F52-845D-A3FC0E17315D}"/>
    <cellStyle name="Note 3 7 6 2 2 4" xfId="36263" xr:uid="{FC459DB4-FFBD-4A94-B001-D2D463A3F162}"/>
    <cellStyle name="Note 3 7 6 2 3" xfId="11688" xr:uid="{CC632E5D-1CC3-48CA-AB02-DDB6709C5232}"/>
    <cellStyle name="Note 3 7 6 2 3 2" xfId="20677" xr:uid="{E546872B-C61E-461B-943B-CACB3FB21A9C}"/>
    <cellStyle name="Note 3 7 6 2 3 2 2" xfId="29420" xr:uid="{597DBC3B-7575-493E-950D-D4D9490159CB}"/>
    <cellStyle name="Note 3 7 6 2 3 3" xfId="37780" xr:uid="{3E95382E-658E-4FA3-9405-19A6F8305AA5}"/>
    <cellStyle name="Note 3 7 6 2 4" xfId="15454" xr:uid="{97A3025A-5FBC-4962-AFB5-533846A7363A}"/>
    <cellStyle name="Note 3 7 6 2 4 2" xfId="23570" xr:uid="{94BBE45E-9915-4C33-9BA0-49DAA8DC6777}"/>
    <cellStyle name="Note 3 7 6 2 5" xfId="24026" xr:uid="{46E56EE3-EA13-4C3C-AE4F-A9D6906132E3}"/>
    <cellStyle name="Note 3 7 6 2 6" xfId="54182" xr:uid="{34579D51-2B6B-4C86-BFCE-FD3CCD31F658}"/>
    <cellStyle name="Note 3 7 6 3" xfId="4601" xr:uid="{10D88BFA-123E-4D8B-9342-B10C5821122A}"/>
    <cellStyle name="Note 3 7 6 3 2" xfId="33266" xr:uid="{B0E2A4CD-3742-4CAD-9111-97CC5B847C9A}"/>
    <cellStyle name="Note 3 7 6 4" xfId="33171" xr:uid="{13AD0F4A-7E2F-4026-A4AE-2F070BE7ADAA}"/>
    <cellStyle name="Note 3 7 6 5" xfId="47445" xr:uid="{B1DEB5EF-63D6-4B07-89AC-F21C7FEB97D9}"/>
    <cellStyle name="Note 3 7 7" xfId="4901" xr:uid="{5D9C6738-81E9-4EF9-BAE5-569ADE62045C}"/>
    <cellStyle name="Note 3 7 7 2" xfId="7487" xr:uid="{826D8C2F-3A75-4168-A8E0-5980A35FAC15}"/>
    <cellStyle name="Note 3 7 7 2 2" xfId="12316" xr:uid="{37C809A0-A79A-48DD-AFC0-4EA6E9A421E7}"/>
    <cellStyle name="Note 3 7 7 2 2 2" xfId="21305" xr:uid="{03105B5A-F4D2-4D28-85B7-ED434072023D}"/>
    <cellStyle name="Note 3 7 7 2 2 2 2" xfId="29646" xr:uid="{FE10A7D5-5F5F-480C-95C9-5DD73FD62227}"/>
    <cellStyle name="Note 3 7 7 2 2 3" xfId="32511" xr:uid="{D85191F3-8030-452E-A2D2-FE1B00BEDF33}"/>
    <cellStyle name="Note 3 7 7 2 3" xfId="16476" xr:uid="{FEC20A58-2B7A-4071-8961-3917DF1C586B}"/>
    <cellStyle name="Note 3 7 7 2 3 2" xfId="39860" xr:uid="{5E6CB449-FE24-40B8-80AA-202BFB9DCE23}"/>
    <cellStyle name="Note 3 7 7 2 4" xfId="22167" xr:uid="{3E7037BD-3A4F-4339-92C8-3CC9BFBFA948}"/>
    <cellStyle name="Note 3 7 7 3" xfId="10124" xr:uid="{4D1B0FA6-04EC-47B4-9F1E-91A4E2AC92E1}"/>
    <cellStyle name="Note 3 7 7 3 2" xfId="19113" xr:uid="{1C03AD66-37F0-4E98-AE43-30B19BF5289D}"/>
    <cellStyle name="Note 3 7 7 3 2 2" xfId="32487" xr:uid="{7876C000-8A43-4FF8-B40D-21EFE0D02EAF}"/>
    <cellStyle name="Note 3 7 7 3 3" xfId="36184" xr:uid="{9EFDB4E1-0DC6-46BB-970F-B7203940920B}"/>
    <cellStyle name="Note 3 7 7 4" xfId="13890" xr:uid="{BADCA01E-3707-45BD-968B-954429DAEAE4}"/>
    <cellStyle name="Note 3 7 7 4 2" xfId="40617" xr:uid="{99A8F3F9-8DE1-495E-8424-D2230AAB9011}"/>
    <cellStyle name="Note 3 7 7 5" xfId="35013" xr:uid="{412D480D-517B-4D4F-8A09-6441F471A116}"/>
    <cellStyle name="Note 3 7 7 6" xfId="52747" xr:uid="{1795B4B0-5835-40AE-B565-020D2526E73A}"/>
    <cellStyle name="Note 3 7 8" xfId="2513" xr:uid="{9681C9C4-EB10-4B98-8444-75C32C3F31FB}"/>
    <cellStyle name="Note 3 7 8 2" xfId="22215" xr:uid="{C519F805-575B-4EAB-85B5-3EE01B0BA974}"/>
    <cellStyle name="Note 3 7 9" xfId="30355" xr:uid="{913BA151-FD3B-4EFC-8B7A-B92EA98F451B}"/>
    <cellStyle name="Note 3 8" xfId="213" xr:uid="{155F056B-4C82-4679-8293-0EBF65FB7FE6}"/>
    <cellStyle name="Note 3 8 2" xfId="2558" xr:uid="{5CD9A512-C35F-40EB-8518-9F2C90B56C91}"/>
    <cellStyle name="Note 3 8 2 2" xfId="6799" xr:uid="{CF50F4AD-1A97-42B2-BED6-F2D365253BEB}"/>
    <cellStyle name="Note 3 8 2 2 2" xfId="11993" xr:uid="{82C6E1CB-616A-47E8-9A5B-0ACD7306BBA3}"/>
    <cellStyle name="Note 3 8 2 2 2 2" xfId="20982" xr:uid="{DEF64C93-AD35-4616-B757-D90207274AD4}"/>
    <cellStyle name="Note 3 8 2 2 2 2 2" xfId="23977" xr:uid="{66ABF615-D2DC-4842-8E68-CC75C7446B5C}"/>
    <cellStyle name="Note 3 8 2 2 2 3" xfId="26496" xr:uid="{7774C71C-0295-4A48-909A-1F8282603A2A}"/>
    <cellStyle name="Note 3 8 2 2 2 4" xfId="56538" xr:uid="{91950BE0-E2B4-4A2D-BD47-42C8746CFF30}"/>
    <cellStyle name="Note 3 8 2 2 3" xfId="15788" xr:uid="{2F33B787-11BE-4A5B-94A1-0D84FD59CA11}"/>
    <cellStyle name="Note 3 8 2 2 3 2" xfId="30340" xr:uid="{56EAB2D5-0D0E-4861-A581-30A81D73BF9E}"/>
    <cellStyle name="Note 3 8 2 2 4" xfId="40787" xr:uid="{E5638158-DDEA-4663-8AF7-48C7B22CF542}"/>
    <cellStyle name="Note 3 8 2 2 5" xfId="49756" xr:uid="{FA7ACD63-25F1-4744-9B65-F9172755AAA5}"/>
    <cellStyle name="Note 3 8 2 3" xfId="9369" xr:uid="{2DA7FC73-80D4-4970-B094-4ADF040F8EFA}"/>
    <cellStyle name="Note 3 8 2 3 2" xfId="18358" xr:uid="{31BF3AD8-E660-4DB6-A62A-450051934BE6}"/>
    <cellStyle name="Note 3 8 2 3 2 2" xfId="33319" xr:uid="{A36409B2-8A8B-4193-8CD2-EB35B394F6E4}"/>
    <cellStyle name="Note 3 8 2 3 2 3" xfId="58449" xr:uid="{E5F3E534-B41C-4861-9EF4-6E8E75A48A4F}"/>
    <cellStyle name="Note 3 8 2 3 3" xfId="25994" xr:uid="{8CE07A2C-38C2-44BF-90E4-89885A0C4665}"/>
    <cellStyle name="Note 3 8 2 3 4" xfId="51668" xr:uid="{48A7A5C5-F463-4CD6-BBFF-39C976D81742}"/>
    <cellStyle name="Note 3 8 2 4" xfId="13412" xr:uid="{A5D74EDB-A5BF-4442-A0A6-D38A03E5765D}"/>
    <cellStyle name="Note 3 8 2 4 2" xfId="43729" xr:uid="{B57C5300-383E-4275-AA31-BFE0CA4FD194}"/>
    <cellStyle name="Note 3 8 2 4 2 2" xfId="54674" xr:uid="{FA3629B4-4DD6-4B90-892A-A8795771AF18}"/>
    <cellStyle name="Note 3 8 2 4 3" xfId="47873" xr:uid="{1CCD4828-C524-423A-993D-19C9CD7753D6}"/>
    <cellStyle name="Note 3 8 2 5" xfId="30094" xr:uid="{F124FF70-B30A-44D3-9BAA-79554616A923}"/>
    <cellStyle name="Note 3 8 2 5 2" xfId="53034" xr:uid="{80C0CF91-EA60-4AC3-8C5B-38020C8DFB48}"/>
    <cellStyle name="Note 3 8 2 6" xfId="46259" xr:uid="{7E490C5B-8E61-4348-BB80-063FCEF413CD}"/>
    <cellStyle name="Note 3 8 3" xfId="2681" xr:uid="{CEA5A59E-6BB1-4BCA-9D5A-C199E759A327}"/>
    <cellStyle name="Note 3 8 3 2" xfId="43054" xr:uid="{AB604BFE-BCCE-4DEC-80B7-7B07BA57ED8F}"/>
    <cellStyle name="Note 3 8 3 2 2" xfId="56937" xr:uid="{4997CFF7-674A-45E6-A2B2-E9D0BBC191F4}"/>
    <cellStyle name="Note 3 8 3 2 3" xfId="50155" xr:uid="{6770D841-F36B-4FA1-B339-6C06BBF629D3}"/>
    <cellStyle name="Note 3 8 3 3" xfId="50642" xr:uid="{E6162F0F-411E-4905-AA46-736D56EB4370}"/>
    <cellStyle name="Note 3 8 3 3 2" xfId="57424" xr:uid="{FDB3460D-4D62-462A-AF34-97125B7FA935}"/>
    <cellStyle name="Note 3 8 3 4" xfId="48272" xr:uid="{0E1C5EE7-EBF0-4AE0-A7B9-1AA468B5AD51}"/>
    <cellStyle name="Note 3 8 3 4 2" xfId="55064" xr:uid="{E7183E7C-5C2C-411D-977B-E76EE55B64B9}"/>
    <cellStyle name="Note 3 8 3 5" xfId="53364" xr:uid="{2739177D-AB0D-4713-B88A-0816441359CE}"/>
    <cellStyle name="Note 3 8 3 6" xfId="46658" xr:uid="{1D29080D-C691-47C9-89CD-12A7B900F5B5}"/>
    <cellStyle name="Note 3 8 4" xfId="26209" xr:uid="{46166879-62BB-461A-A250-2C2911BB059E}"/>
    <cellStyle name="Note 3 8 4 2" xfId="56066" xr:uid="{94B4A422-D8D0-47DE-99AF-95CFB55D3B67}"/>
    <cellStyle name="Note 3 8 4 3" xfId="49284" xr:uid="{9526E1EE-11CB-4DD3-A331-CB0624B05B3F}"/>
    <cellStyle name="Note 3 8 5" xfId="44458" xr:uid="{455EAAB9-10FB-4818-94FC-026C1CBE0BC5}"/>
    <cellStyle name="Note 3 8 5 2" xfId="57705" xr:uid="{F87F5503-675C-473C-BB90-6FB5E7B53FFA}"/>
    <cellStyle name="Note 3 8 5 3" xfId="50923" xr:uid="{BCE20CD3-69EC-4FDA-BF43-084A5B057E31}"/>
    <cellStyle name="Note 3 8 6" xfId="45750" xr:uid="{47C7136B-81BB-4A5D-98A2-3E3327C8E508}"/>
    <cellStyle name="Note 3 8 6 2" xfId="54226" xr:uid="{F487AC3F-5CEC-40C7-BCFA-58C8DB6A6764}"/>
    <cellStyle name="Note 3 8 7" xfId="52771" xr:uid="{66615F71-C731-4A57-8376-547FDF36FEE9}"/>
    <cellStyle name="Note 3 9" xfId="562" xr:uid="{663740C0-049F-4286-8254-13CF3FE51161}"/>
    <cellStyle name="Note 3 9 2" xfId="4953" xr:uid="{2DE0426E-5B80-44E2-A394-16419DE32351}"/>
    <cellStyle name="Note 3 9 2 2" xfId="7539" xr:uid="{62E3F57F-D210-476E-B308-2D8E65ABB0DE}"/>
    <cellStyle name="Note 3 9 2 2 2" xfId="12335" xr:uid="{C186E80F-BE0E-4EEB-96E8-F9660227D340}"/>
    <cellStyle name="Note 3 9 2 2 2 2" xfId="21324" xr:uid="{C76382BE-5E64-4755-AB55-76879E9802E5}"/>
    <cellStyle name="Note 3 9 2 2 2 2 2" xfId="25145" xr:uid="{1ED78641-F867-4675-8B80-43C21EE9E97A}"/>
    <cellStyle name="Note 3 9 2 2 2 3" xfId="32641" xr:uid="{00D99214-FFD4-43C7-A44A-18A807749482}"/>
    <cellStyle name="Note 3 9 2 2 2 4" xfId="56579" xr:uid="{70DD5715-CFCC-442E-B89C-0B2BA303B22D}"/>
    <cellStyle name="Note 3 9 2 2 3" xfId="16528" xr:uid="{55B60E8D-BF36-4754-B700-61D78D726B1E}"/>
    <cellStyle name="Note 3 9 2 2 3 2" xfId="28920" xr:uid="{29A00C0F-404B-48F8-BCAF-EC9B070BCE7C}"/>
    <cellStyle name="Note 3 9 2 2 4" xfId="29973" xr:uid="{8DB4AB47-1ECD-4337-92BD-5115CD81277D}"/>
    <cellStyle name="Note 3 9 2 2 5" xfId="49797" xr:uid="{8DF30512-928E-44E2-918E-F9C6470FA580}"/>
    <cellStyle name="Note 3 9 2 3" xfId="10176" xr:uid="{1ADDB6D8-A7BF-4557-8A4C-F5E896F70AB2}"/>
    <cellStyle name="Note 3 9 2 3 2" xfId="19165" xr:uid="{63550DF2-0E0D-4A8F-8410-304BBB2AC45A}"/>
    <cellStyle name="Note 3 9 2 3 2 2" xfId="36386" xr:uid="{D96FA763-3D33-40CD-84C3-866A3F3E54B7}"/>
    <cellStyle name="Note 3 9 2 3 2 3" xfId="58136" xr:uid="{CB263A77-6DD8-489B-BA7F-268B89A4C9AE}"/>
    <cellStyle name="Note 3 9 2 3 3" xfId="26768" xr:uid="{8A3C22DB-4BC7-4B3F-BAB4-CD29FDE31533}"/>
    <cellStyle name="Note 3 9 2 3 4" xfId="51354" xr:uid="{F2DC5FE7-6193-4047-ACF8-40780A153491}"/>
    <cellStyle name="Note 3 9 2 4" xfId="13942" xr:uid="{5EFC3493-8009-4FC0-A655-942B6508CF20}"/>
    <cellStyle name="Note 3 9 2 4 2" xfId="22865" xr:uid="{B01ACAA5-B588-4FBD-B0E9-9E6D1268E314}"/>
    <cellStyle name="Note 3 9 2 4 2 2" xfId="54712" xr:uid="{C8B10516-1ABF-425E-9471-4A808A28D1E6}"/>
    <cellStyle name="Note 3 9 2 4 3" xfId="47914" xr:uid="{8A91ED67-1610-40BE-A27D-69A1CD6701D9}"/>
    <cellStyle name="Note 3 9 2 5" xfId="41122" xr:uid="{B3FD051F-5356-4744-8DE7-4CD0CD8EB5CA}"/>
    <cellStyle name="Note 3 9 2 5 2" xfId="53057" xr:uid="{4276DF78-3CF5-4CB1-9B03-B3C76FBF5986}"/>
    <cellStyle name="Note 3 9 2 6" xfId="46300" xr:uid="{35D46DB3-6CCA-40AC-B188-AE48A8DEC724}"/>
    <cellStyle name="Note 3 9 3" xfId="2999" xr:uid="{A8535F25-E94B-4220-A5D6-25FE9B541ACF}"/>
    <cellStyle name="Note 3 9 3 2" xfId="23116" xr:uid="{1E754CD6-17F3-4580-A243-1A95E3440E18}"/>
    <cellStyle name="Note 3 9 3 2 2" xfId="56975" xr:uid="{6AB59D45-3D09-43B1-B348-CE3530E15E93}"/>
    <cellStyle name="Note 3 9 3 2 3" xfId="50193" xr:uid="{271C33DF-E811-47A4-9099-97A5F2321BA6}"/>
    <cellStyle name="Note 3 9 3 3" xfId="51597" xr:uid="{0B5186D8-B5D4-4E7C-98C0-5E6D6D8D34E6}"/>
    <cellStyle name="Note 3 9 3 3 2" xfId="58379" xr:uid="{D864EE3C-492B-41E0-8178-E372280935A2}"/>
    <cellStyle name="Note 3 9 3 4" xfId="48310" xr:uid="{A8F3A2FE-2051-4CB2-BB78-F0D6FD9C6ACA}"/>
    <cellStyle name="Note 3 9 3 4 2" xfId="55102" xr:uid="{81FFCFB7-7DC7-4F7A-912C-91E3A215EE3C}"/>
    <cellStyle name="Note 3 9 3 5" xfId="53402" xr:uid="{67ECAF0D-A2E5-486F-915E-886B1AC32E06}"/>
    <cellStyle name="Note 3 9 3 6" xfId="46696" xr:uid="{D3C07783-4F68-4B98-BAD7-13BDE1ABD047}"/>
    <cellStyle name="Note 3 9 4" xfId="30627" xr:uid="{C7E91E99-9B5A-496D-9E9E-34C6B64583FC}"/>
    <cellStyle name="Note 3 9 4 2" xfId="56107" xr:uid="{58502645-8DC4-466C-9280-33E42450694C}"/>
    <cellStyle name="Note 3 9 4 3" xfId="49325" xr:uid="{BABAEDF5-000C-4B0A-8A75-3DF31C8A023A}"/>
    <cellStyle name="Note 3 9 5" xfId="44567" xr:uid="{7FAA8DBE-5C27-4E18-8034-96E10C93B7E4}"/>
    <cellStyle name="Note 3 9 5 2" xfId="58439" xr:uid="{410B9996-A848-4C0F-B029-F438B4AA2328}"/>
    <cellStyle name="Note 3 9 5 3" xfId="51658" xr:uid="{6DABCC87-0BEE-46B2-80DD-1B8DA016645F}"/>
    <cellStyle name="Note 3 9 6" xfId="45791" xr:uid="{BB3A03EA-FD92-430F-969B-B7D2F7D38E24}"/>
    <cellStyle name="Note 3 9 6 2" xfId="54264" xr:uid="{A1261703-BD14-46D8-8BF5-AC007F6C2B55}"/>
    <cellStyle name="Note 3 9 7" xfId="52794" xr:uid="{F491B045-1FAC-4896-8F3D-0001BBB513D6}"/>
    <cellStyle name="Note 4" xfId="124" xr:uid="{70D9AEAC-CE85-4516-879E-BCC7184E8338}"/>
    <cellStyle name="Note 4 10" xfId="909" xr:uid="{C3B045B7-7B4B-4F7F-A116-5456240DF924}"/>
    <cellStyle name="Note 4 10 2" xfId="5276" xr:uid="{71A17ACF-978C-4CF1-8186-AFF82B95DE87}"/>
    <cellStyle name="Note 4 10 2 2" xfId="7862" xr:uid="{9B19196E-4B39-43C6-8B2E-C393748E520F}"/>
    <cellStyle name="Note 4 10 2 2 2" xfId="12437" xr:uid="{C3A4E281-9D89-4811-8466-4F1E5F63A110}"/>
    <cellStyle name="Note 4 10 2 2 2 2" xfId="21426" xr:uid="{F3C04078-82D4-442D-BA68-AA95880869EC}"/>
    <cellStyle name="Note 4 10 2 2 2 2 2" xfId="39675" xr:uid="{AAC2C8D8-768B-41FA-8236-44FFDFC15CCB}"/>
    <cellStyle name="Note 4 10 2 2 2 3" xfId="33494" xr:uid="{720FF89F-B625-4183-8B9B-5D9A7BBFB8E0}"/>
    <cellStyle name="Note 4 10 2 2 2 4" xfId="56623" xr:uid="{91F20964-66BF-425B-AD39-A965561606CF}"/>
    <cellStyle name="Note 4 10 2 2 3" xfId="16851" xr:uid="{B9417067-1846-4C21-B616-4A20D43A6D10}"/>
    <cellStyle name="Note 4 10 2 2 3 2" xfId="37147" xr:uid="{95D09B25-DFD4-4EC5-AEE4-EC325E4C3A12}"/>
    <cellStyle name="Note 4 10 2 2 4" xfId="29169" xr:uid="{2395D316-713A-4555-9818-A23EB9EA3C78}"/>
    <cellStyle name="Note 4 10 2 2 5" xfId="49841" xr:uid="{A1691184-5F8B-42B5-9241-937DC7256EA0}"/>
    <cellStyle name="Note 4 10 2 3" xfId="10499" xr:uid="{D5772AE1-24DF-4154-93D0-C6A7C6CB8B61}"/>
    <cellStyle name="Note 4 10 2 3 2" xfId="19488" xr:uid="{25D186F3-125F-4EE6-A8F4-846D4E1D5807}"/>
    <cellStyle name="Note 4 10 2 3 2 2" xfId="33296" xr:uid="{ACE582C4-06DB-4B98-B153-3C2B1BA4428F}"/>
    <cellStyle name="Note 4 10 2 3 2 3" xfId="57774" xr:uid="{AE049157-D255-4290-8D92-A246D499A446}"/>
    <cellStyle name="Note 4 10 2 3 3" xfId="39931" xr:uid="{007EE984-3478-490A-8967-38AC060DAB55}"/>
    <cellStyle name="Note 4 10 2 3 4" xfId="50992" xr:uid="{04966E40-1E0B-4491-AAFE-2C2A56365EF5}"/>
    <cellStyle name="Note 4 10 2 4" xfId="14265" xr:uid="{7B360D88-F810-4B4F-B746-C0DBE29C1157}"/>
    <cellStyle name="Note 4 10 2 4 2" xfId="42737" xr:uid="{09758527-1424-4CCD-8835-B237F7B60957}"/>
    <cellStyle name="Note 4 10 2 4 2 2" xfId="54756" xr:uid="{06D605EA-EB30-4DC2-BBFF-FAD2FFCC90E5}"/>
    <cellStyle name="Note 4 10 2 4 3" xfId="47958" xr:uid="{9896B25F-1B37-4E79-ACBF-2B4D51F2E54C}"/>
    <cellStyle name="Note 4 10 2 5" xfId="23863" xr:uid="{D0A085DA-23D8-415D-82DC-733AC05BE452}"/>
    <cellStyle name="Note 4 10 2 5 2" xfId="53084" xr:uid="{D8D77E90-6FD9-452A-8D98-C5F75B7DB445}"/>
    <cellStyle name="Note 4 10 2 6" xfId="46344" xr:uid="{E5188833-F822-4857-ADE9-26175AEF23E4}"/>
    <cellStyle name="Note 4 10 3" xfId="3346" xr:uid="{CB340A81-AF98-4F33-88F2-74B0B8834223}"/>
    <cellStyle name="Note 4 10 3 2" xfId="32143" xr:uid="{48ECC782-8462-4247-89AB-F313E3CA60E8}"/>
    <cellStyle name="Note 4 10 3 2 2" xfId="57019" xr:uid="{C08ABD74-1D7B-46FE-8361-946A67A9ACB4}"/>
    <cellStyle name="Note 4 10 3 2 3" xfId="50237" xr:uid="{6A8C09FF-24BE-46B1-B210-C11CB1B9550B}"/>
    <cellStyle name="Note 4 10 3 3" xfId="51207" xr:uid="{428347FB-7132-40B6-A3CA-80BE0AAD2EA5}"/>
    <cellStyle name="Note 4 10 3 3 2" xfId="57989" xr:uid="{85E1AC87-3C9D-4EF9-9D0B-81A17C7C1308}"/>
    <cellStyle name="Note 4 10 3 4" xfId="48354" xr:uid="{CC71E3C3-35AB-4D9E-AD9C-4DE9DAAB7170}"/>
    <cellStyle name="Note 4 10 3 4 2" xfId="55146" xr:uid="{299F5F19-D9A0-4796-9D2B-425C0234E128}"/>
    <cellStyle name="Note 4 10 3 5" xfId="53444" xr:uid="{70D51367-B018-4742-ABF3-31C3F9986923}"/>
    <cellStyle name="Note 4 10 3 6" xfId="46740" xr:uid="{225635F3-1AA4-4BF7-9FF2-1AFEC853A47A}"/>
    <cellStyle name="Note 4 10 4" xfId="33935" xr:uid="{14E39E83-C040-415F-9C58-CF0B570FEA19}"/>
    <cellStyle name="Note 4 10 4 2" xfId="56151" xr:uid="{90157CAE-931D-4676-A40F-10286B020656}"/>
    <cellStyle name="Note 4 10 4 3" xfId="49369" xr:uid="{2D1E2BA9-E9E3-4358-96B3-CEC2971171AE}"/>
    <cellStyle name="Note 4 10 5" xfId="44551" xr:uid="{5F690AAE-5EAE-4233-AD43-20996D3B20C9}"/>
    <cellStyle name="Note 4 10 5 2" xfId="58257" xr:uid="{394D7283-152D-40CB-A4B6-2C9890D8B729}"/>
    <cellStyle name="Note 4 10 5 3" xfId="51475" xr:uid="{7F1F8D6F-28CA-433F-9BEF-DC98E5C1C0C5}"/>
    <cellStyle name="Note 4 10 6" xfId="47489" xr:uid="{29A63B82-42EA-4212-8E68-1706CE2F86EB}"/>
    <cellStyle name="Note 4 10 6 2" xfId="54308" xr:uid="{87CC4341-2339-496C-810D-85A994D6ADF8}"/>
    <cellStyle name="Note 4 10 7" xfId="52817" xr:uid="{2BD9A56E-F143-4A18-9023-0FD839C1FC00}"/>
    <cellStyle name="Note 4 10 8" xfId="45881" xr:uid="{5F25197F-21FC-471F-B1B5-ED6FAFC15327}"/>
    <cellStyle name="Note 4 11" xfId="1253" xr:uid="{89B4D279-8970-4C6F-9888-C85CCA7B0F80}"/>
    <cellStyle name="Note 4 11 2" xfId="5598" xr:uid="{3F33FB19-3B7F-45D5-833F-E4E3D04F97C4}"/>
    <cellStyle name="Note 4 11 2 2" xfId="8184" xr:uid="{7CC84CCB-6865-4961-8BC1-C1F341643E38}"/>
    <cellStyle name="Note 4 11 2 2 2" xfId="12535" xr:uid="{C96EBD0D-F184-4305-B2BA-B391835ECBCD}"/>
    <cellStyle name="Note 4 11 2 2 2 2" xfId="21524" xr:uid="{DD9E0681-1B5F-4A3F-A0AD-42C4EC1A9260}"/>
    <cellStyle name="Note 4 11 2 2 2 2 2" xfId="42206" xr:uid="{317FDBCC-F214-48FB-877B-9CA46F507149}"/>
    <cellStyle name="Note 4 11 2 2 2 3" xfId="42378" xr:uid="{9D0FA483-16E3-4AA9-8547-3521E354580E}"/>
    <cellStyle name="Note 4 11 2 2 2 4" xfId="56662" xr:uid="{54B369FC-D68B-4C69-8210-7C898EDAD98C}"/>
    <cellStyle name="Note 4 11 2 2 3" xfId="17173" xr:uid="{EFBF5896-4919-48B6-9DEA-0BDF059178B3}"/>
    <cellStyle name="Note 4 11 2 2 3 2" xfId="29628" xr:uid="{37B5D8B6-6E49-4A84-8CE3-3B0F07911472}"/>
    <cellStyle name="Note 4 11 2 2 4" xfId="41089" xr:uid="{763A65E0-4130-4FFC-96A5-6B563029A0F2}"/>
    <cellStyle name="Note 4 11 2 2 5" xfId="49880" xr:uid="{492D788C-FA13-4908-B1B3-8023283245C9}"/>
    <cellStyle name="Note 4 11 2 3" xfId="10821" xr:uid="{A41C87DD-50C3-4ED9-94C8-C01595A9648F}"/>
    <cellStyle name="Note 4 11 2 3 2" xfId="19810" xr:uid="{62C5E7B0-B103-4E8F-B04E-5C4DA14724BA}"/>
    <cellStyle name="Note 4 11 2 3 2 2" xfId="30813" xr:uid="{67A2FF22-F9BB-468C-A5E4-54B8E3D67C13}"/>
    <cellStyle name="Note 4 11 2 3 2 3" xfId="57681" xr:uid="{85025BCD-510F-479F-AE71-02CED75EC8BF}"/>
    <cellStyle name="Note 4 11 2 3 3" xfId="26423" xr:uid="{C832C99C-2979-407F-A970-4BD53DB1E0C0}"/>
    <cellStyle name="Note 4 11 2 3 4" xfId="50899" xr:uid="{E007B75D-D9B3-4091-A7B2-83D799C7C092}"/>
    <cellStyle name="Note 4 11 2 4" xfId="14587" xr:uid="{1873E310-8345-4B9F-9AF6-8DDCDD0D257C}"/>
    <cellStyle name="Note 4 11 2 4 2" xfId="29045" xr:uid="{F4A28923-7B42-4080-8B0A-60227328BE6E}"/>
    <cellStyle name="Note 4 11 2 4 2 2" xfId="54792" xr:uid="{03B7C4F6-0F46-4C73-B351-9C41B20B424D}"/>
    <cellStyle name="Note 4 11 2 4 3" xfId="47997" xr:uid="{4A5AB61F-BE4A-4FD7-A99F-F6B9EDCFD59F}"/>
    <cellStyle name="Note 4 11 2 5" xfId="28613" xr:uid="{B2DF30B5-09F4-4222-8E97-937300C565D7}"/>
    <cellStyle name="Note 4 11 2 5 2" xfId="53105" xr:uid="{32DB2534-60C2-49D4-980E-4F9EFECBC437}"/>
    <cellStyle name="Note 4 11 2 6" xfId="46383" xr:uid="{21D0B388-2857-4E47-A121-850BF4962FB4}"/>
    <cellStyle name="Note 4 11 3" xfId="3690" xr:uid="{7CDCE299-63AE-4754-B84C-A049E424CA5B}"/>
    <cellStyle name="Note 4 11 3 2" xfId="32465" xr:uid="{786CEACB-7D25-453F-8205-63D2CC6E3F87}"/>
    <cellStyle name="Note 4 11 3 2 2" xfId="57055" xr:uid="{F89297BE-4747-4554-8783-33BDF5756756}"/>
    <cellStyle name="Note 4 11 3 2 3" xfId="50273" xr:uid="{72FC17E8-4368-40E8-9374-8730FD6D2004}"/>
    <cellStyle name="Note 4 11 3 3" xfId="52177" xr:uid="{D8525508-F2F6-499C-93E0-C40E3FAB4104}"/>
    <cellStyle name="Note 4 11 3 3 2" xfId="58958" xr:uid="{2468F1C1-0036-42EA-A91D-0AD95E816C96}"/>
    <cellStyle name="Note 4 11 3 4" xfId="48390" xr:uid="{E50490FF-2626-4A0E-ADF8-4B22630226C6}"/>
    <cellStyle name="Note 4 11 3 4 2" xfId="55182" xr:uid="{4BC400CE-4BA9-4020-83BC-EEF1DCB58D29}"/>
    <cellStyle name="Note 4 11 3 5" xfId="53472" xr:uid="{0DEB9F0F-2E36-46CF-872B-C2EC8D0BBB89}"/>
    <cellStyle name="Note 4 11 3 6" xfId="46776" xr:uid="{79163722-E585-421D-B400-C0A9DBDF393E}"/>
    <cellStyle name="Note 4 11 4" xfId="25374" xr:uid="{D6247D19-3BB3-4342-A281-2175846F3199}"/>
    <cellStyle name="Note 4 11 4 2" xfId="56190" xr:uid="{5F8C54EE-61CA-4CEA-B983-9095987935C1}"/>
    <cellStyle name="Note 4 11 4 3" xfId="49408" xr:uid="{93831754-F3AF-4A10-AD29-709E5A6BE397}"/>
    <cellStyle name="Note 4 11 5" xfId="44580" xr:uid="{19085E75-425C-44C3-8DCE-650B78DC75B9}"/>
    <cellStyle name="Note 4 11 5 2" xfId="58600" xr:uid="{6DCC4636-35FE-49E7-A958-969423480553}"/>
    <cellStyle name="Note 4 11 5 3" xfId="51819" xr:uid="{114171EB-A712-4B93-993D-B1006AF8E517}"/>
    <cellStyle name="Note 4 11 6" xfId="47528" xr:uid="{C6D336A6-1B88-41C9-8AF1-E9CCE568293C}"/>
    <cellStyle name="Note 4 11 6 2" xfId="54344" xr:uid="{C4A13EE2-D619-403C-A0BA-F6A84A92735D}"/>
    <cellStyle name="Note 4 11 7" xfId="52838" xr:uid="{274020D1-0158-4D37-B494-FA5B91429149}"/>
    <cellStyle name="Note 4 11 8" xfId="45917" xr:uid="{4DC07596-43AB-41D5-B9B4-10A386160C9E}"/>
    <cellStyle name="Note 4 12" xfId="1775" xr:uid="{B1F9DE79-D3A9-4863-B504-D991DA212766}"/>
    <cellStyle name="Note 4 12 2" xfId="6094" xr:uid="{99301618-9BBD-40E4-A1B9-4A51ABD3D0A8}"/>
    <cellStyle name="Note 4 12 2 2" xfId="8680" xr:uid="{4FEFD886-CC30-4E31-B3E1-2E3B5447AA4E}"/>
    <cellStyle name="Note 4 12 2 2 2" xfId="12684" xr:uid="{6C48D68E-8D59-449B-87F5-B3208798DE56}"/>
    <cellStyle name="Note 4 12 2 2 2 2" xfId="21673" xr:uid="{20507EDB-D91E-4AF1-BC3C-7EB54B718927}"/>
    <cellStyle name="Note 4 12 2 2 2 2 2" xfId="24852" xr:uid="{9E97577C-1AD2-43BE-A453-457DCED54C17}"/>
    <cellStyle name="Note 4 12 2 2 2 3" xfId="29427" xr:uid="{9DE2DACA-A0E3-44C6-9AB5-5047D163C854}"/>
    <cellStyle name="Note 4 12 2 2 3" xfId="17669" xr:uid="{BAA62CA6-8EE9-40C9-BB94-EC88DBF6EB07}"/>
    <cellStyle name="Note 4 12 2 2 3 2" xfId="29531" xr:uid="{B86D72B8-3D6B-40B1-AE0D-DA4352FB862D}"/>
    <cellStyle name="Note 4 12 2 2 4" xfId="24366" xr:uid="{3A6A0FCE-B3CA-4BCA-A5C8-5B9A68632C58}"/>
    <cellStyle name="Note 4 12 2 2 5" xfId="56265" xr:uid="{C933AFF7-427A-4A7E-A1CD-FA7706108430}"/>
    <cellStyle name="Note 4 12 2 3" xfId="11317" xr:uid="{9D215686-0754-44DE-9752-98B114A47506}"/>
    <cellStyle name="Note 4 12 2 3 2" xfId="20306" xr:uid="{31E4C0A0-959D-45A0-BE44-EA153D6EC7C8}"/>
    <cellStyle name="Note 4 12 2 3 2 2" xfId="22565" xr:uid="{8F395C8B-1DBF-4FEE-B6C9-69D8F8B69A75}"/>
    <cellStyle name="Note 4 12 2 3 3" xfId="31112" xr:uid="{1FF5AB63-FA8D-46CE-B5CE-B700B5F9959C}"/>
    <cellStyle name="Note 4 12 2 4" xfId="15083" xr:uid="{0429FCCC-F0B6-4FBC-BAE4-2218E5DDC44D}"/>
    <cellStyle name="Note 4 12 2 4 2" xfId="29829" xr:uid="{462063C3-6252-4DFA-A315-920418FEB4F6}"/>
    <cellStyle name="Note 4 12 2 5" xfId="41045" xr:uid="{392CE3B5-FBB5-4597-BDE1-2877E9B267E9}"/>
    <cellStyle name="Note 4 12 2 6" xfId="49483" xr:uid="{280DE62D-27CE-4B93-A9FC-ADF15FBB57FA}"/>
    <cellStyle name="Note 4 12 3" xfId="4212" xr:uid="{12554963-FEA6-492D-BEBE-B3F71698C02F}"/>
    <cellStyle name="Note 4 12 3 2" xfId="40749" xr:uid="{FD017235-2B9A-49C9-BE63-433327E7D44B}"/>
    <cellStyle name="Note 4 12 3 2 2" xfId="57581" xr:uid="{94DF83E8-D7A2-4CC0-A116-21AEBD15053F}"/>
    <cellStyle name="Note 4 12 3 3" xfId="50799" xr:uid="{20B821A1-E760-4153-9CAD-9E2EE4676D16}"/>
    <cellStyle name="Note 4 12 4" xfId="30203" xr:uid="{93707522-468F-4939-B9CB-D6EEAD97EF43}"/>
    <cellStyle name="Note 4 12 4 2" xfId="54412" xr:uid="{1CFE7703-3ECC-45C7-9C25-D7CA744DA2A5}"/>
    <cellStyle name="Note 4 12 4 3" xfId="47601" xr:uid="{E0631636-146E-4736-A1EB-4715C82F36A8}"/>
    <cellStyle name="Note 4 12 5" xfId="44666" xr:uid="{DEF294B5-2CEB-4E69-874F-A81866140080}"/>
    <cellStyle name="Note 4 12 5 2" xfId="52883" xr:uid="{3D21FABB-A227-4F38-A56E-6B0C1637BEEA}"/>
    <cellStyle name="Note 4 12 6" xfId="45992" xr:uid="{2D17CEAD-A330-4851-B2BF-669DAFA14222}"/>
    <cellStyle name="Note 4 13" xfId="1602" xr:uid="{03195356-2CBA-4ADF-A3A1-A86FA603C543}"/>
    <cellStyle name="Note 4 13 2" xfId="5946" xr:uid="{536C7074-9221-46E7-B037-998FA6425C7C}"/>
    <cellStyle name="Note 4 13 2 2" xfId="8532" xr:uid="{8A58CC52-F9D7-43E4-8F97-D17622245198}"/>
    <cellStyle name="Note 4 13 2 2 2" xfId="12641" xr:uid="{7C006E9E-06BF-4861-BDA0-F038F1B5F432}"/>
    <cellStyle name="Note 4 13 2 2 2 2" xfId="21630" xr:uid="{87838517-846B-4217-9D9B-05F113E4438E}"/>
    <cellStyle name="Note 4 13 2 2 2 2 2" xfId="27034" xr:uid="{F9F76050-9720-43DB-87AD-45213280B31B}"/>
    <cellStyle name="Note 4 13 2 2 2 3" xfId="22847" xr:uid="{E8646C35-02FA-4EBF-B6D0-4FFA31E37386}"/>
    <cellStyle name="Note 4 13 2 2 3" xfId="17521" xr:uid="{5F6FF131-D908-456F-B2E1-6A349A7A0CC3}"/>
    <cellStyle name="Note 4 13 2 2 3 2" xfId="40292" xr:uid="{E57B47EA-6998-4320-89E5-72BC752F508C}"/>
    <cellStyle name="Note 4 13 2 2 4" xfId="24307" xr:uid="{64C98750-4931-4079-A409-B208E28CDA61}"/>
    <cellStyle name="Note 4 13 2 2 5" xfId="56685" xr:uid="{011101A8-2700-41F3-8090-1B0CD82F1184}"/>
    <cellStyle name="Note 4 13 2 3" xfId="11169" xr:uid="{6E289FA4-15B2-4DA2-B530-9DCE90602F30}"/>
    <cellStyle name="Note 4 13 2 3 2" xfId="20158" xr:uid="{FC30C2E1-AB40-4B16-9C4A-109B865C95AD}"/>
    <cellStyle name="Note 4 13 2 3 2 2" xfId="39246" xr:uid="{B7F0D364-33AD-4B73-AD75-9781431E14E8}"/>
    <cellStyle name="Note 4 13 2 3 3" xfId="38924" xr:uid="{2B597770-B07F-4372-8B0A-477E6B66613F}"/>
    <cellStyle name="Note 4 13 2 4" xfId="14935" xr:uid="{CEEC4307-90C3-4AFD-A12F-00D00B7E2CBB}"/>
    <cellStyle name="Note 4 13 2 4 2" xfId="38947" xr:uid="{79E49E35-1C19-4AC1-9A00-13137C29056F}"/>
    <cellStyle name="Note 4 13 2 5" xfId="42224" xr:uid="{B4E39964-34A8-4414-92AA-E82930C27396}"/>
    <cellStyle name="Note 4 13 2 6" xfId="49903" xr:uid="{CC3391FC-C537-4E67-B83F-D97353C97D89}"/>
    <cellStyle name="Note 4 13 3" xfId="4039" xr:uid="{A84931E2-2FB1-47F2-9158-41F8C1D1C9E3}"/>
    <cellStyle name="Note 4 13 3 2" xfId="23061" xr:uid="{EDACDF68-C89F-46F7-89CE-EF5663B0F0F6}"/>
    <cellStyle name="Note 4 13 3 2 2" xfId="58544" xr:uid="{3F88EDAD-8DF5-4AD8-B165-CC241380A254}"/>
    <cellStyle name="Note 4 13 3 3" xfId="51763" xr:uid="{0D76BE68-826C-4FDB-B11C-3C0994C2EDC7}"/>
    <cellStyle name="Note 4 13 4" xfId="27972" xr:uid="{2F96E3D3-AB21-41DE-B2A4-24E5423C1344}"/>
    <cellStyle name="Note 4 13 4 2" xfId="54812" xr:uid="{86F7DF6F-D151-4003-9068-52DA79D11259}"/>
    <cellStyle name="Note 4 13 4 3" xfId="48020" xr:uid="{AED0D40A-1768-4CF8-80D7-CC162A8F3373}"/>
    <cellStyle name="Note 4 13 5" xfId="44634" xr:uid="{322DFCC7-5FC6-4484-BE0C-F977A890658F}"/>
    <cellStyle name="Note 4 13 5 2" xfId="53116" xr:uid="{7FBE9C1C-DE68-4E12-805A-7ACD3311BE11}"/>
    <cellStyle name="Note 4 13 6" xfId="46406" xr:uid="{49938C69-1D45-4246-802D-8FC4DF616E91}"/>
    <cellStyle name="Note 4 14" xfId="2614" xr:uid="{D875E19D-96F5-495C-BE53-CB0BC26CBE7E}"/>
    <cellStyle name="Note 4 14 2" xfId="6855" xr:uid="{2FBAF34B-AFFE-45E3-A337-76C23F95FB12}"/>
    <cellStyle name="Note 4 14 2 2" xfId="12014" xr:uid="{83768BDA-97A1-4E3F-952D-BFA40069328F}"/>
    <cellStyle name="Note 4 14 2 2 2" xfId="21003" xr:uid="{B3C9D700-B586-4084-88B4-684A88C46A81}"/>
    <cellStyle name="Note 4 14 2 2 2 2" xfId="35701" xr:uid="{99D544A1-7E80-487B-98E5-BC6CEEDC8722}"/>
    <cellStyle name="Note 4 14 2 2 3" xfId="39982" xr:uid="{9BC67551-44A6-44AD-860A-19103060007F}"/>
    <cellStyle name="Note 4 14 2 2 4" xfId="57129" xr:uid="{A21A8100-D3B6-4916-A7BE-6C103282B3CA}"/>
    <cellStyle name="Note 4 14 2 3" xfId="15844" xr:uid="{EAFC85A4-90C0-4AE9-8B2B-FD183F651F9D}"/>
    <cellStyle name="Note 4 14 2 3 2" xfId="25461" xr:uid="{74A5AEBD-227A-4BB7-8001-935C735B4C3B}"/>
    <cellStyle name="Note 4 14 2 4" xfId="31801" xr:uid="{9EF320F9-A91F-4C0B-9E5B-42A179A25B13}"/>
    <cellStyle name="Note 4 14 2 5" xfId="50347" xr:uid="{1CD72D69-E8D2-4041-A67D-4C1CAD15463F}"/>
    <cellStyle name="Note 4 14 3" xfId="9425" xr:uid="{565467B4-BE43-4668-92E0-10463BC2C02F}"/>
    <cellStyle name="Note 4 14 3 2" xfId="18414" xr:uid="{C0FB0336-2A45-43D3-B736-338C9555BC1F}"/>
    <cellStyle name="Note 4 14 3 2 2" xfId="43278" xr:uid="{9CE1F56F-FC43-47BA-8E22-424BD425CF5D}"/>
    <cellStyle name="Note 4 14 3 2 3" xfId="58570" xr:uid="{657DF2FA-E157-499E-B3E4-F626FFA8780F}"/>
    <cellStyle name="Note 4 14 3 3" xfId="41764" xr:uid="{A6FCA986-DEE8-4D57-8A77-67419A1EAB57}"/>
    <cellStyle name="Note 4 14 3 4" xfId="51789" xr:uid="{C9B982D7-3896-472E-A0BE-59474A1FDDA7}"/>
    <cellStyle name="Note 4 14 4" xfId="13468" xr:uid="{62EB3CD7-2025-4643-B39B-FA10EE799C7C}"/>
    <cellStyle name="Note 4 14 4 2" xfId="40702" xr:uid="{05B4BF3A-96C5-4D65-AA15-674405D05473}"/>
    <cellStyle name="Note 4 14 4 2 2" xfId="55256" xr:uid="{55CB77A6-A134-443D-A22D-47CB2BD2282B}"/>
    <cellStyle name="Note 4 14 4 3" xfId="48464" xr:uid="{58DF7F1B-15DD-4F8F-9C5E-2508B6094D4F}"/>
    <cellStyle name="Note 4 14 5" xfId="43524" xr:uid="{8679BAFD-2ABB-4492-BE48-9984A13CEC54}"/>
    <cellStyle name="Note 4 14 5 2" xfId="53542" xr:uid="{F4EC94E0-ED05-4FC8-BA4C-A4F71B68C5B0}"/>
    <cellStyle name="Note 4 14 6" xfId="44736" xr:uid="{3563EE07-1389-45F8-AD7D-B0D99B745EAA}"/>
    <cellStyle name="Note 4 14 7" xfId="46850" xr:uid="{B9BB5C3F-1583-4D95-82E6-1EB12A4C9D34}"/>
    <cellStyle name="Note 4 15" xfId="6517" xr:uid="{2C8250C5-A236-4D1F-8DC5-752AE8E95BDF}"/>
    <cellStyle name="Note 4 15 2" xfId="11738" xr:uid="{C3581C8C-77A5-4A73-A7FA-DC689AC5F3F2}"/>
    <cellStyle name="Note 4 15 2 2" xfId="20727" xr:uid="{C8C60D16-83DA-4FE9-BC1E-3902E2EB1512}"/>
    <cellStyle name="Note 4 15 2 2 2" xfId="36792" xr:uid="{055F8579-86DF-46D8-9F95-58BDBDB1E102}"/>
    <cellStyle name="Note 4 15 2 2 3" xfId="57124" xr:uid="{51A7B6D4-B7BF-44B3-BE00-92D0FFD31181}"/>
    <cellStyle name="Note 4 15 2 3" xfId="44118" xr:uid="{B8AB0A88-3309-41DA-B77A-91F838F52809}"/>
    <cellStyle name="Note 4 15 2 4" xfId="50342" xr:uid="{1062E168-2A84-4FE8-930E-E20CA63685A0}"/>
    <cellStyle name="Note 4 15 3" xfId="15506" xr:uid="{97E1FF9F-894B-4E63-83CC-260237850A4C}"/>
    <cellStyle name="Note 4 15 3 2" xfId="37372" xr:uid="{E1BC398D-7977-41CC-BE12-A23AFAB90D87}"/>
    <cellStyle name="Note 4 15 3 2 2" xfId="58726" xr:uid="{826BDF7F-B50A-4AB7-945E-D81FD18DA9F2}"/>
    <cellStyle name="Note 4 15 3 3" xfId="51945" xr:uid="{4FED03B0-A600-4DD9-9BE9-C603FDE39C60}"/>
    <cellStyle name="Note 4 15 4" xfId="32789" xr:uid="{5222928F-554C-43A3-8426-EFE2C5D10174}"/>
    <cellStyle name="Note 4 15 4 2" xfId="58012" xr:uid="{E369FCF7-6E18-4BDA-ADCF-4C30CE4AA096}"/>
    <cellStyle name="Note 4 15 4 3" xfId="51230" xr:uid="{C69C97FC-25AC-4268-85A7-85F47C6EDEDE}"/>
    <cellStyle name="Note 4 15 5" xfId="44737" xr:uid="{544A4BCC-0C0C-4FD7-91B0-42FDCDA3EF40}"/>
    <cellStyle name="Note 4 15 5 2" xfId="55251" xr:uid="{7A1D2706-7AA2-44ED-B0C4-EE6C4B28F7BD}"/>
    <cellStyle name="Note 4 15 5 3" xfId="48459" xr:uid="{E76938B0-5536-4630-81E1-56533D8B5247}"/>
    <cellStyle name="Note 4 15 6" xfId="53537" xr:uid="{33F1E950-629E-44A8-BA91-1BBDEFA600EA}"/>
    <cellStyle name="Note 4 15 7" xfId="46845" xr:uid="{8E3B1ED5-5432-453E-9A57-52FD80366881}"/>
    <cellStyle name="Note 4 16" xfId="9101" xr:uid="{C83830B7-1564-4502-8F83-FFB153885168}"/>
    <cellStyle name="Note 4 16 2" xfId="18090" xr:uid="{DFE73F7D-ABE9-46B3-91FF-60A3B8ECE5CE}"/>
    <cellStyle name="Note 4 16 2 2" xfId="40782" xr:uid="{7E315BD3-575E-4A16-823A-6B71133048A5}"/>
    <cellStyle name="Note 4 16 2 2 2" xfId="57143" xr:uid="{CE36D73D-1F99-44FB-9474-D3AD2F2DA42A}"/>
    <cellStyle name="Note 4 16 2 3" xfId="50361" xr:uid="{54E52D55-82E8-4E7C-B86D-3F09C5D5DD18}"/>
    <cellStyle name="Note 4 16 3" xfId="30478" xr:uid="{3B395765-2985-4D8C-B37C-F65891D1FCEB}"/>
    <cellStyle name="Note 4 16 3 2" xfId="58744" xr:uid="{5C73B63B-781E-41E8-8DA8-32656255D427}"/>
    <cellStyle name="Note 4 16 3 3" xfId="51963" xr:uid="{51F5FF2D-4CC7-494A-9C17-75082950232D}"/>
    <cellStyle name="Note 4 16 4" xfId="44810" xr:uid="{E08E4E7A-1705-4944-A449-403B480BAA88}"/>
    <cellStyle name="Note 4 16 4 2" xfId="57674" xr:uid="{DD436C44-2832-47F8-B6BF-AAF6D73D7DD5}"/>
    <cellStyle name="Note 4 16 4 3" xfId="50892" xr:uid="{047A11A9-7D1C-4725-B111-66CFF1421999}"/>
    <cellStyle name="Note 4 16 5" xfId="48478" xr:uid="{EA2DCAE8-8573-4712-B719-424A76DC77FE}"/>
    <cellStyle name="Note 4 16 5 2" xfId="55270" xr:uid="{08A460CC-5569-449A-9801-044775D94638}"/>
    <cellStyle name="Note 4 16 6" xfId="53556" xr:uid="{F456CCF5-A222-440A-A047-0244F346D7DD}"/>
    <cellStyle name="Note 4 16 7" xfId="46864" xr:uid="{4FD6960E-E335-408E-ADF5-1E4FD499E952}"/>
    <cellStyle name="Note 4 17" xfId="12557" xr:uid="{45A68B7B-A830-4727-99AA-2A0924686F5A}"/>
    <cellStyle name="Note 4 17 2" xfId="21546" xr:uid="{34328CD1-4611-4B42-9D03-BC49E555B6B6}"/>
    <cellStyle name="Note 4 17 2 2" xfId="26045" xr:uid="{79D0435C-62EC-4C4C-B204-B0985FBA4006}"/>
    <cellStyle name="Note 4 17 2 2 2" xfId="57196" xr:uid="{78625954-81FF-4DD4-B9F6-950660F679B8}"/>
    <cellStyle name="Note 4 17 2 3" xfId="50414" xr:uid="{F2842B54-4FFA-4A81-9B9C-2877D357AB4B}"/>
    <cellStyle name="Note 4 17 3" xfId="26581" xr:uid="{0D226A53-AA90-4C77-8702-9D165509A711}"/>
    <cellStyle name="Note 4 17 3 2" xfId="58797" xr:uid="{9D088C11-E28B-47E2-82F2-48037FED3272}"/>
    <cellStyle name="Note 4 17 3 3" xfId="52016" xr:uid="{D7DF5228-D75F-437D-A72C-3EDEE5740B4A}"/>
    <cellStyle name="Note 4 17 4" xfId="44852" xr:uid="{AC8B4B8E-2F2A-4A3D-A173-D30696797F9F}"/>
    <cellStyle name="Note 4 17 4 2" xfId="58742" xr:uid="{8B382625-DD23-4A23-85A8-83D6888B7955}"/>
    <cellStyle name="Note 4 17 4 3" xfId="51961" xr:uid="{74CD4AD0-C245-428A-B01E-9180590F4C0F}"/>
    <cellStyle name="Note 4 17 5" xfId="48531" xr:uid="{CBA29DAA-7935-4592-8076-E7AB8969DAA3}"/>
    <cellStyle name="Note 4 17 5 2" xfId="55320" xr:uid="{259A98D4-FC05-4D13-80B2-52667CDF92A0}"/>
    <cellStyle name="Note 4 17 6" xfId="53606" xr:uid="{BE11D513-ECAF-484F-A87B-E05F092279D6}"/>
    <cellStyle name="Note 4 17 7" xfId="46917" xr:uid="{747457E5-3B90-483C-8252-DB24976A9579}"/>
    <cellStyle name="Note 4 18" xfId="2221" xr:uid="{1298C83F-9291-4910-B9FA-1F5000546A79}"/>
    <cellStyle name="Note 4 18 2" xfId="40344" xr:uid="{0BC3288A-2EB4-4295-864C-57F2B97E450E}"/>
    <cellStyle name="Note 4 18 2 2" xfId="57217" xr:uid="{936810AD-9F55-4588-B7D0-5484B2DEA8F6}"/>
    <cellStyle name="Note 4 18 2 3" xfId="50435" xr:uid="{C8BDEFF9-D031-4B55-8770-C15675E10158}"/>
    <cellStyle name="Note 4 18 3" xfId="44884" xr:uid="{91103D82-D315-4657-98B8-6B2ACA904629}"/>
    <cellStyle name="Note 4 18 3 2" xfId="58818" xr:uid="{7EC8E88A-6017-4DB9-8B21-5E563B96E5E5}"/>
    <cellStyle name="Note 4 18 3 3" xfId="52037" xr:uid="{B534F55C-061C-4AE8-8569-4938BFF26BB3}"/>
    <cellStyle name="Note 4 18 4" xfId="51008" xr:uid="{F9D8203E-0AEE-47D8-987B-3CB673D9F6B5}"/>
    <cellStyle name="Note 4 18 4 2" xfId="57790" xr:uid="{33C3A37A-A3EC-4C50-9511-08DCE6D55AA2}"/>
    <cellStyle name="Note 4 18 5" xfId="48552" xr:uid="{CDB01EF4-74C3-4ACB-8CD2-0683479CF29A}"/>
    <cellStyle name="Note 4 18 5 2" xfId="55341" xr:uid="{4F92290C-3A47-4416-A417-49B01FD40287}"/>
    <cellStyle name="Note 4 18 6" xfId="53627" xr:uid="{3995783B-39FD-4635-B7CD-FF017E1E4F85}"/>
    <cellStyle name="Note 4 18 7" xfId="46938" xr:uid="{95AC5D4F-46BA-4463-900E-6617CC516CC7}"/>
    <cellStyle name="Note 4 19" xfId="13130" xr:uid="{D40E0D9D-E31E-48CA-96BE-E8D855840956}"/>
    <cellStyle name="Note 4 19 2" xfId="26242" xr:uid="{A5BF13AA-DDB1-4973-9E23-1262D2451C65}"/>
    <cellStyle name="Note 4 19 2 2" xfId="57236" xr:uid="{825595DF-F4BC-4DDA-A8F6-73501858A323}"/>
    <cellStyle name="Note 4 19 2 3" xfId="50454" xr:uid="{268ABD7A-80C6-496F-B70D-EA3B8591635D}"/>
    <cellStyle name="Note 4 19 3" xfId="44971" xr:uid="{8309632E-4297-448E-928D-18C64A9643E6}"/>
    <cellStyle name="Note 4 19 3 2" xfId="58837" xr:uid="{F9142AE3-C658-4994-9697-78FF4FD761A2}"/>
    <cellStyle name="Note 4 19 3 3" xfId="52056" xr:uid="{224AA391-F904-4D10-B9EF-D4B27248A34D}"/>
    <cellStyle name="Note 4 19 4" xfId="52253" xr:uid="{32CD4C22-7A8F-48CF-A2FD-BDD9E9F3C3D0}"/>
    <cellStyle name="Note 4 19 4 2" xfId="59034" xr:uid="{FA65FE70-5B5F-4837-94B9-484F676C103F}"/>
    <cellStyle name="Note 4 19 5" xfId="48571" xr:uid="{9EA8FC7F-9FEC-4481-8F0A-D167175D8074}"/>
    <cellStyle name="Note 4 19 5 2" xfId="55360" xr:uid="{1A14223E-EF75-477D-822D-8F50BC05BCB7}"/>
    <cellStyle name="Note 4 19 6" xfId="53646" xr:uid="{DA49F78C-54A6-4224-AA80-73D671698F13}"/>
    <cellStyle name="Note 4 19 7" xfId="46957" xr:uid="{6758B7DF-1F4C-4C16-919A-0C878100EEAE}"/>
    <cellStyle name="Note 4 2" xfId="159" xr:uid="{FFCDBADC-894F-41B4-A170-AB4E5A1F9B69}"/>
    <cellStyle name="Note 4 2 10" xfId="1970" xr:uid="{B6EDAD9C-3940-4E06-A852-4BCDC3805E3E}"/>
    <cellStyle name="Note 4 2 10 2" xfId="6278" xr:uid="{C08AE5E1-3E46-4254-B5DB-C5662B9C9941}"/>
    <cellStyle name="Note 4 2 10 2 2" xfId="8864" xr:uid="{6E05A5AA-CC7A-4952-9027-1639633908E5}"/>
    <cellStyle name="Note 4 2 10 2 2 2" xfId="12741" xr:uid="{2B5CD96E-5C46-49BC-A8D7-345D831E0727}"/>
    <cellStyle name="Note 4 2 10 2 2 2 2" xfId="21730" xr:uid="{A2CF1B19-963C-4FE3-B8DF-A10EE374BAC9}"/>
    <cellStyle name="Note 4 2 10 2 2 2 2 2" xfId="33787" xr:uid="{3612CEB4-1942-4E71-B669-B87327BCDED9}"/>
    <cellStyle name="Note 4 2 10 2 2 2 3" xfId="32030" xr:uid="{F45E6515-9F96-42AA-8EFD-D38CA8A03F51}"/>
    <cellStyle name="Note 4 2 10 2 2 3" xfId="17853" xr:uid="{95E7080B-EE0D-45A5-B067-168BC9EEAB3B}"/>
    <cellStyle name="Note 4 2 10 2 2 3 2" xfId="30117" xr:uid="{B500680E-6263-4F48-B9BB-B32B61CB04E8}"/>
    <cellStyle name="Note 4 2 10 2 2 4" xfId="33673" xr:uid="{A7195C70-15BA-490D-ADDF-1A829B10514E}"/>
    <cellStyle name="Note 4 2 10 2 3" xfId="11501" xr:uid="{44338778-7232-4BA5-9441-5630F9D0163D}"/>
    <cellStyle name="Note 4 2 10 2 3 2" xfId="20490" xr:uid="{5C6C9C5D-2E13-4271-BC51-55800FC1C7DB}"/>
    <cellStyle name="Note 4 2 10 2 3 2 2" xfId="42131" xr:uid="{3769613A-848E-4204-98C7-C1E0354C47E6}"/>
    <cellStyle name="Note 4 2 10 2 3 3" xfId="24258" xr:uid="{7793D97E-F16F-489F-8E28-0D0DCF537AAB}"/>
    <cellStyle name="Note 4 2 10 2 4" xfId="15267" xr:uid="{439E214D-FD71-4D4A-8F50-AE4B5015220B}"/>
    <cellStyle name="Note 4 2 10 2 4 2" xfId="38891" xr:uid="{60002DF6-356F-4C32-8423-7B2413202698}"/>
    <cellStyle name="Note 4 2 10 2 5" xfId="36627" xr:uid="{26842A86-F66A-4DDA-8569-83F58542808E}"/>
    <cellStyle name="Note 4 2 10 3" xfId="4407" xr:uid="{AA883AFE-53D4-4A64-A842-6F4541BDBF3F}"/>
    <cellStyle name="Note 4 2 10 3 2" xfId="43395" xr:uid="{A6B37647-E61E-48A2-A2BA-BD4E19813699}"/>
    <cellStyle name="Note 4 2 10 4" xfId="37950" xr:uid="{A9A94F90-683A-4560-A6DF-8C91F82558FF}"/>
    <cellStyle name="Note 4 2 11" xfId="2902" xr:uid="{B8711641-62E6-4428-88BF-28760ED023C9}"/>
    <cellStyle name="Note 4 2 11 2" xfId="7052" xr:uid="{848939F9-08D0-4662-8F0C-777003B863D2}"/>
    <cellStyle name="Note 4 2 11 2 2" xfId="12178" xr:uid="{072257D7-D5FF-440F-B31C-94A5FB944A9C}"/>
    <cellStyle name="Note 4 2 11 2 2 2" xfId="21167" xr:uid="{1EB4A84E-D37A-45E0-A5B5-81C883E761E2}"/>
    <cellStyle name="Note 4 2 11 2 2 2 2" xfId="24397" xr:uid="{0A2AD43E-B140-4BBD-BEB6-AF7B825ED82A}"/>
    <cellStyle name="Note 4 2 11 2 2 3" xfId="25307" xr:uid="{E4F3832A-3A46-4B76-AA37-C3B5E52BF69E}"/>
    <cellStyle name="Note 4 2 11 2 3" xfId="16041" xr:uid="{71B64E34-C265-4F6A-A28C-4FA38BB655A1}"/>
    <cellStyle name="Note 4 2 11 2 3 2" xfId="38236" xr:uid="{00D8A2F7-6B31-40A6-A9B5-4D35377640F6}"/>
    <cellStyle name="Note 4 2 11 2 4" xfId="33442" xr:uid="{E9ECA59F-495C-4D3F-9E92-D7D02C7E7CCB}"/>
    <cellStyle name="Note 4 2 11 3" xfId="9615" xr:uid="{2204BFC8-4898-4764-A25E-CE88C41BC94B}"/>
    <cellStyle name="Note 4 2 11 3 2" xfId="18604" xr:uid="{7D6095AF-6276-4CCE-A9F2-AE14F246D1D0}"/>
    <cellStyle name="Note 4 2 11 3 2 2" xfId="35639" xr:uid="{3FED01CD-438B-4FDB-A742-3FF246869838}"/>
    <cellStyle name="Note 4 2 11 3 3" xfId="27172" xr:uid="{A9592C9C-A0C3-4493-B2AC-6D3EE16A1D18}"/>
    <cellStyle name="Note 4 2 11 4" xfId="13508" xr:uid="{46D5C507-4987-4C03-A539-2AA1F2DC15F3}"/>
    <cellStyle name="Note 4 2 11 4 2" xfId="37119" xr:uid="{C5694763-6406-4435-BA10-2A57A42C05AB}"/>
    <cellStyle name="Note 4 2 11 5" xfId="26764" xr:uid="{7497FE99-FFC7-4EA9-BF04-CAB475C157F5}"/>
    <cellStyle name="Note 4 2 12" xfId="6615" xr:uid="{2B048041-96AA-4866-A02A-E33055BCD189}"/>
    <cellStyle name="Note 4 2 12 2" xfId="11821" xr:uid="{55A75481-82B4-445A-B999-5593148A5D13}"/>
    <cellStyle name="Note 4 2 12 2 2" xfId="20810" xr:uid="{6B9DABED-1BE0-4308-979F-EDB21480E312}"/>
    <cellStyle name="Note 4 2 12 2 2 2" xfId="28343" xr:uid="{B1177A0E-15F8-4BA1-BB8A-2BB7D17C6C09}"/>
    <cellStyle name="Note 4 2 12 2 3" xfId="35110" xr:uid="{A3E9E893-68A2-44BE-9398-A21A795ABEDF}"/>
    <cellStyle name="Note 4 2 12 3" xfId="15604" xr:uid="{80888E35-EBB9-4D17-9A11-5AA952E3FCAC}"/>
    <cellStyle name="Note 4 2 12 3 2" xfId="32675" xr:uid="{4DCED2D0-CDBC-48A1-9B79-DB9FEA58A901}"/>
    <cellStyle name="Note 4 2 12 4" xfId="25561" xr:uid="{729E3474-409F-4151-8B65-933F2A289BAD}"/>
    <cellStyle name="Note 4 2 13" xfId="9184" xr:uid="{B2FE5FB8-3E2F-4C6E-805B-890A509EE3DC}"/>
    <cellStyle name="Note 4 2 13 2" xfId="18173" xr:uid="{9F15B68E-349A-4159-BC35-0C248CFE12D7}"/>
    <cellStyle name="Note 4 2 13 2 2" xfId="24188" xr:uid="{93C657BA-9A99-4F17-8E59-11D39FA63497}"/>
    <cellStyle name="Note 4 2 13 3" xfId="33693" xr:uid="{80D35DF2-D6D5-4FEB-9276-C017F43309A5}"/>
    <cellStyle name="Note 4 2 14" xfId="12371" xr:uid="{0F2A6B90-7BD5-4210-8146-621A91AB5300}"/>
    <cellStyle name="Note 4 2 14 2" xfId="21360" xr:uid="{703E8115-3A8B-4E27-977D-5DE79F2C1476}"/>
    <cellStyle name="Note 4 2 14 2 2" xfId="24636" xr:uid="{FA7EB604-AB15-4FBD-AC34-F667FAE42A10}"/>
    <cellStyle name="Note 4 2 14 3" xfId="23816" xr:uid="{0AF08459-0763-498E-8F05-B7D100987AA8}"/>
    <cellStyle name="Note 4 2 15" xfId="2319" xr:uid="{E5A40D3B-4956-44D6-872C-1A3A0CDAACBE}"/>
    <cellStyle name="Note 4 2 15 2" xfId="42424" xr:uid="{5162DB4C-EA8E-4277-96D9-EA76C237311C}"/>
    <cellStyle name="Note 4 2 16" xfId="13228" xr:uid="{4CB27676-E92C-41CC-96F9-CCB5AE53FA38}"/>
    <cellStyle name="Note 4 2 16 2" xfId="41219" xr:uid="{C2FD1531-4835-4FCE-B124-B9AAF948B2AF}"/>
    <cellStyle name="Note 4 2 17" xfId="31917" xr:uid="{35CE3685-649C-48EE-9D8F-75DE6CC2C1E4}"/>
    <cellStyle name="Note 4 2 18" xfId="44302" xr:uid="{5A3BEA8B-3D2C-46FB-9487-BADBAE82974B}"/>
    <cellStyle name="Note 4 2 19" xfId="45519" xr:uid="{C36E8887-ADFE-43A7-A692-3AA57B208D04}"/>
    <cellStyle name="Note 4 2 2" xfId="344" xr:uid="{C4D2EBCE-FD54-43ED-8B54-C436B70EDDEF}"/>
    <cellStyle name="Note 4 2 2 10" xfId="6646" xr:uid="{533A24CF-6CB3-452C-A1D7-B1A5B8EC7457}"/>
    <cellStyle name="Note 4 2 2 10 2" xfId="11852" xr:uid="{2593EF1E-5CF2-46B8-875F-07297E310E37}"/>
    <cellStyle name="Note 4 2 2 10 2 2" xfId="20841" xr:uid="{15F0289D-84C3-4B21-8BCA-432D22FA41F8}"/>
    <cellStyle name="Note 4 2 2 10 2 2 2" xfId="33511" xr:uid="{C7E60AAA-D161-4A91-859E-3A84B7BC25E0}"/>
    <cellStyle name="Note 4 2 2 10 2 3" xfId="38867" xr:uid="{D4812F79-0AAC-4CF4-BC3D-6FDDFB0BF2A8}"/>
    <cellStyle name="Note 4 2 2 10 3" xfId="15635" xr:uid="{F634485A-D551-4532-B2BE-8F04EC98FCA8}"/>
    <cellStyle name="Note 4 2 2 10 3 2" xfId="37272" xr:uid="{CDF1694E-A9F6-4C9F-B6F2-AE8BC3037158}"/>
    <cellStyle name="Note 4 2 2 10 4" xfId="22781" xr:uid="{F8FF0AA5-43FD-4B45-9765-4F90F62AD52C}"/>
    <cellStyle name="Note 4 2 2 11" xfId="9215" xr:uid="{CDA31177-B099-43CA-9C8A-E0C904F86971}"/>
    <cellStyle name="Note 4 2 2 11 2" xfId="18204" xr:uid="{2198F30E-075A-49F0-8E7A-F95FBF2AD3A2}"/>
    <cellStyle name="Note 4 2 2 11 2 2" xfId="39050" xr:uid="{116E21BB-66CB-4167-A6B9-8F4F7BD972B2}"/>
    <cellStyle name="Note 4 2 2 11 3" xfId="23761" xr:uid="{BFE208AB-474C-4506-B991-A9DC350BD1D1}"/>
    <cellStyle name="Note 4 2 2 12" xfId="12628" xr:uid="{0A2D91B0-4EB6-4698-B0C3-B1C473EEA5B2}"/>
    <cellStyle name="Note 4 2 2 12 2" xfId="21617" xr:uid="{59C91268-F7F7-4F24-BF56-A10B64ACED88}"/>
    <cellStyle name="Note 4 2 2 12 2 2" xfId="32442" xr:uid="{B112210A-119B-4522-AB5F-65F1C30332DF}"/>
    <cellStyle name="Note 4 2 2 12 3" xfId="38190" xr:uid="{70259FC1-D5B8-4E5F-9402-EBEA62AA2CDD}"/>
    <cellStyle name="Note 4 2 2 13" xfId="2350" xr:uid="{731E66D3-B694-4465-97D6-50E74C121E9F}"/>
    <cellStyle name="Note 4 2 2 13 2" xfId="25292" xr:uid="{171DA196-2AF4-4744-A6D9-404D64EA3F03}"/>
    <cellStyle name="Note 4 2 2 14" xfId="13259" xr:uid="{EA8A6958-C43E-4A85-9B11-35058B506C59}"/>
    <cellStyle name="Note 4 2 2 14 2" xfId="41707" xr:uid="{BD4B30C6-85F4-4177-8431-2DF13007A7E9}"/>
    <cellStyle name="Note 4 2 2 15" xfId="33964" xr:uid="{9B28C472-332C-47D9-AF82-A48FEE792ADB}"/>
    <cellStyle name="Note 4 2 2 16" xfId="46034" xr:uid="{59E97D2D-14DB-4A06-8760-4B290538AC16}"/>
    <cellStyle name="Note 4 2 2 2" xfId="476" xr:uid="{4C7ECF35-A307-4716-8EE3-A731703FE604}"/>
    <cellStyle name="Note 4 2 2 2 10" xfId="9340" xr:uid="{483F05CD-F4A5-4DAE-AA8B-86C1A030D2D4}"/>
    <cellStyle name="Note 4 2 2 2 10 2" xfId="18329" xr:uid="{C500E349-CA52-41DF-9E57-47862B96907A}"/>
    <cellStyle name="Note 4 2 2 2 10 2 2" xfId="37684" xr:uid="{CA212308-F816-4E2A-9419-FE63225C0EBE}"/>
    <cellStyle name="Note 4 2 2 2 10 3" xfId="27235" xr:uid="{EFCAB3EC-F42F-485B-8540-A162F7F4B5D1}"/>
    <cellStyle name="Note 4 2 2 2 11" xfId="9809" xr:uid="{C18BA780-8103-4DBB-839A-2184A473B471}"/>
    <cellStyle name="Note 4 2 2 2 11 2" xfId="18798" xr:uid="{FCE168BC-7845-4C2E-B56D-2C462006C2D8}"/>
    <cellStyle name="Note 4 2 2 2 11 2 2" xfId="40033" xr:uid="{4E140FA7-E5DA-4A72-BA72-FB429388489B}"/>
    <cellStyle name="Note 4 2 2 2 11 3" xfId="31093" xr:uid="{F65035DD-0DBB-4072-A699-257315EC4EBE}"/>
    <cellStyle name="Note 4 2 2 2 12" xfId="2482" xr:uid="{CC135A6B-B88D-4018-BD7E-E2B6ED4C8C99}"/>
    <cellStyle name="Note 4 2 2 2 12 2" xfId="39865" xr:uid="{7EA3D1AE-7276-4F00-B3C2-368842D7DEEB}"/>
    <cellStyle name="Note 4 2 2 2 13" xfId="13391" xr:uid="{83EA8F08-0F9B-47E7-9F84-0725B75BC8A6}"/>
    <cellStyle name="Note 4 2 2 2 13 2" xfId="24995" xr:uid="{74A8FB40-3A1C-4D29-A4EB-17A9ACB63305}"/>
    <cellStyle name="Note 4 2 2 2 14" xfId="36315" xr:uid="{A084CA2E-1221-48B9-AC38-C71F9032FB62}"/>
    <cellStyle name="Note 4 2 2 2 15" xfId="49525" xr:uid="{04194435-CA02-4794-B194-C7876F7FCB92}"/>
    <cellStyle name="Note 4 2 2 2 2" xfId="825" xr:uid="{6F391143-F69F-4A70-A09A-0313395464F9}"/>
    <cellStyle name="Note 4 2 2 2 2 2" xfId="5194" xr:uid="{E7B2EFA3-E487-42A8-82E3-A6F5F9913360}"/>
    <cellStyle name="Note 4 2 2 2 2 2 2" xfId="7780" xr:uid="{BBDBCF7E-2A64-4882-B880-DACC4FA49572}"/>
    <cellStyle name="Note 4 2 2 2 2 2 2 2" xfId="12411" xr:uid="{9AFB03A9-7AA2-4B2F-AFE9-0D4A43DE70B7}"/>
    <cellStyle name="Note 4 2 2 2 2 2 2 2 2" xfId="21400" xr:uid="{9F973063-B15B-4DD2-A2C0-19BD74B01814}"/>
    <cellStyle name="Note 4 2 2 2 2 2 2 2 2 2" xfId="41595" xr:uid="{E2749BF1-4807-41EC-93BD-9EB6F0731FA8}"/>
    <cellStyle name="Note 4 2 2 2 2 2 2 2 3" xfId="34357" xr:uid="{503DD6E9-8602-48C5-9DBE-A2C13604F78B}"/>
    <cellStyle name="Note 4 2 2 2 2 2 2 3" xfId="16769" xr:uid="{EF01AAE1-F942-4F15-B910-059F482F19AF}"/>
    <cellStyle name="Note 4 2 2 2 2 2 2 3 2" xfId="42929" xr:uid="{31207AE4-81A4-4C98-8FFA-3EDC6D625B53}"/>
    <cellStyle name="Note 4 2 2 2 2 2 2 4" xfId="28635" xr:uid="{C9E4FAD7-05E7-41EC-B06F-9E3559283AAE}"/>
    <cellStyle name="Note 4 2 2 2 2 2 3" xfId="10417" xr:uid="{E6DA1DEB-3512-4D39-93BE-2A34FBBC9A90}"/>
    <cellStyle name="Note 4 2 2 2 2 2 3 2" xfId="19406" xr:uid="{34136DE5-2D4B-402B-9A92-6205C133745D}"/>
    <cellStyle name="Note 4 2 2 2 2 2 3 2 2" xfId="24581" xr:uid="{7A3A75A3-F47F-41BC-9F34-F2562763DB43}"/>
    <cellStyle name="Note 4 2 2 2 2 2 3 3" xfId="24224" xr:uid="{1E945C1A-2796-4332-BA49-1120DCE61380}"/>
    <cellStyle name="Note 4 2 2 2 2 2 4" xfId="14183" xr:uid="{E06F8A43-7941-4843-8091-438FCFA98C06}"/>
    <cellStyle name="Note 4 2 2 2 2 2 4 2" xfId="39625" xr:uid="{89F41C1E-4034-4847-A4F2-08A209C05B5B}"/>
    <cellStyle name="Note 4 2 2 2 2 2 5" xfId="26814" xr:uid="{8D2EDA1E-D516-4092-82D4-1CB2EB6FE1DD}"/>
    <cellStyle name="Note 4 2 2 2 2 3" xfId="3262" xr:uid="{B6CBC8F6-0D8E-4CFA-AD79-E1E2057952DA}"/>
    <cellStyle name="Note 4 2 2 2 2 3 2" xfId="42015" xr:uid="{71254073-F387-4393-91EA-AEF73C56B6DD}"/>
    <cellStyle name="Note 4 2 2 2 2 4" xfId="22357" xr:uid="{6AB443BA-8FDA-405A-95CE-F60968171BBF}"/>
    <cellStyle name="Note 4 2 2 2 2 5" xfId="56307" xr:uid="{A2DF7F9F-80BA-4E37-BF8D-BF5D8A7663FC}"/>
    <cellStyle name="Note 4 2 2 2 3" xfId="1170" xr:uid="{2E2A4630-3ECB-4229-9469-D60BD54327A2}"/>
    <cellStyle name="Note 4 2 2 2 3 2" xfId="5515" xr:uid="{AF6B3A1C-37E4-4802-AA0D-7EBA90855E2C}"/>
    <cellStyle name="Note 4 2 2 2 3 2 2" xfId="8101" xr:uid="{07160A3E-5E91-4742-870A-D0CA89435F20}"/>
    <cellStyle name="Note 4 2 2 2 3 2 2 2" xfId="12510" xr:uid="{AC754297-BD9A-4B33-AA0E-13EC80D69529}"/>
    <cellStyle name="Note 4 2 2 2 3 2 2 2 2" xfId="21499" xr:uid="{5C605DB2-5C50-4D4E-8CB5-F88B2D2929F2}"/>
    <cellStyle name="Note 4 2 2 2 3 2 2 2 2 2" xfId="36138" xr:uid="{3E7E529F-25CD-4F62-9A0A-1A9249C0C474}"/>
    <cellStyle name="Note 4 2 2 2 3 2 2 2 3" xfId="36360" xr:uid="{0972E7E4-9413-46A8-8185-38384474587C}"/>
    <cellStyle name="Note 4 2 2 2 3 2 2 3" xfId="17090" xr:uid="{418345E7-15FF-4551-8AED-08A70E9B638F}"/>
    <cellStyle name="Note 4 2 2 2 3 2 2 3 2" xfId="31428" xr:uid="{A0346531-CEE3-4E97-9D71-D3D73F1650A7}"/>
    <cellStyle name="Note 4 2 2 2 3 2 2 4" xfId="25556" xr:uid="{37328CFE-A640-4A6D-A66F-C902E5FA51C5}"/>
    <cellStyle name="Note 4 2 2 2 3 2 3" xfId="10738" xr:uid="{D392B530-1D05-4228-A2A9-9AA5E50B4AB0}"/>
    <cellStyle name="Note 4 2 2 2 3 2 3 2" xfId="19727" xr:uid="{0F0771C2-399F-455A-84CA-93FE07B43E61}"/>
    <cellStyle name="Note 4 2 2 2 3 2 3 2 2" xfId="32590" xr:uid="{98F71D7B-F4CA-4DD4-B05E-C6D4421A832C}"/>
    <cellStyle name="Note 4 2 2 2 3 2 3 3" xfId="36079" xr:uid="{2C3C9B56-BEC5-4318-8133-C8AF2F15AB9C}"/>
    <cellStyle name="Note 4 2 2 2 3 2 4" xfId="14504" xr:uid="{2D536389-A8B7-426F-B9E3-E7184F999CA3}"/>
    <cellStyle name="Note 4 2 2 2 3 2 4 2" xfId="41242" xr:uid="{536D4619-E48D-481A-B30A-86A87CD6637B}"/>
    <cellStyle name="Note 4 2 2 2 3 2 5" xfId="25672" xr:uid="{05568CD2-FF1B-4C8D-8093-13FECB2E64ED}"/>
    <cellStyle name="Note 4 2 2 2 3 3" xfId="3607" xr:uid="{4C9E0300-D18C-46F7-9729-D2AE5C066C7B}"/>
    <cellStyle name="Note 4 2 2 2 3 3 2" xfId="24890" xr:uid="{8FB07806-5376-4776-9402-D0C3C3C6AB8F}"/>
    <cellStyle name="Note 4 2 2 2 3 4" xfId="33178" xr:uid="{70922BB8-50EF-4B6C-A2CB-EC322B720C26}"/>
    <cellStyle name="Note 4 2 2 2 4" xfId="1514" xr:uid="{C80F26CD-7599-49AA-BC18-0F5287295712}"/>
    <cellStyle name="Note 4 2 2 2 4 2" xfId="5859" xr:uid="{2593D34F-FA5A-4A6D-870B-B760E62C9E02}"/>
    <cellStyle name="Note 4 2 2 2 4 2 2" xfId="8445" xr:uid="{A05A1327-247A-4435-9D0F-DA790F469A3B}"/>
    <cellStyle name="Note 4 2 2 2 4 2 2 2" xfId="12617" xr:uid="{E5A8A8A5-E32F-4F29-9CA9-92B169718A21}"/>
    <cellStyle name="Note 4 2 2 2 4 2 2 2 2" xfId="21606" xr:uid="{C0243657-62CD-4AE7-8768-960FFEEAF453}"/>
    <cellStyle name="Note 4 2 2 2 4 2 2 2 2 2" xfId="38988" xr:uid="{63902719-E7A9-4CBF-B037-6C2D7C6264DC}"/>
    <cellStyle name="Note 4 2 2 2 4 2 2 2 3" xfId="27922" xr:uid="{21903BEF-60B5-456C-9EC2-E056B55BAA44}"/>
    <cellStyle name="Note 4 2 2 2 4 2 2 3" xfId="17434" xr:uid="{2E492E96-F517-457D-8163-A09CC5296332}"/>
    <cellStyle name="Note 4 2 2 2 4 2 2 3 2" xfId="24089" xr:uid="{29526048-CB34-40FA-9956-44DC23F3E86B}"/>
    <cellStyle name="Note 4 2 2 2 4 2 2 4" xfId="31421" xr:uid="{10F325A7-425E-4358-B285-2495FAFF911F}"/>
    <cellStyle name="Note 4 2 2 2 4 2 3" xfId="11082" xr:uid="{F7BB0F06-D562-495C-A534-538682CFF4D3}"/>
    <cellStyle name="Note 4 2 2 2 4 2 3 2" xfId="20071" xr:uid="{14270BEC-6A6C-4146-AA41-886D5F4C917D}"/>
    <cellStyle name="Note 4 2 2 2 4 2 3 2 2" xfId="35508" xr:uid="{16E0EACD-A064-4A42-B4E7-74864347678E}"/>
    <cellStyle name="Note 4 2 2 2 4 2 3 3" xfId="40317" xr:uid="{253F56CA-283C-48F5-BD3A-EAC02B04D4B8}"/>
    <cellStyle name="Note 4 2 2 2 4 2 4" xfId="14848" xr:uid="{8D6F77D7-6102-461F-BCDF-E2F1EA35DDE1}"/>
    <cellStyle name="Note 4 2 2 2 4 2 4 2" xfId="29913" xr:uid="{C8775482-F403-4805-B931-012D4AF4AAB8}"/>
    <cellStyle name="Note 4 2 2 2 4 2 5" xfId="31779" xr:uid="{A360F9E8-C528-4CB9-9113-AAA40D875B11}"/>
    <cellStyle name="Note 4 2 2 2 4 3" xfId="3951" xr:uid="{99C6536F-7168-4EDF-A251-46A141921322}"/>
    <cellStyle name="Note 4 2 2 2 4 3 2" xfId="33167" xr:uid="{2629D039-1EA1-45A5-973E-E0F6680D9C7E}"/>
    <cellStyle name="Note 4 2 2 2 4 4" xfId="36635" xr:uid="{5F788DC2-198F-4102-A2F3-03660F5EADA6}"/>
    <cellStyle name="Note 4 2 2 2 5" xfId="1905" xr:uid="{7CCB1608-CFE7-424F-9B1E-CDD26E4EC4C0}"/>
    <cellStyle name="Note 4 2 2 2 5 2" xfId="6221" xr:uid="{2D533D3B-8EF0-423F-8049-E9228156B7F2}"/>
    <cellStyle name="Note 4 2 2 2 5 2 2" xfId="8807" xr:uid="{319D15C9-67A3-4477-8B65-A385F8F6EFA1}"/>
    <cellStyle name="Note 4 2 2 2 5 2 2 2" xfId="12722" xr:uid="{502BFEF7-9728-4FE6-A6C3-D337EBBA3D20}"/>
    <cellStyle name="Note 4 2 2 2 5 2 2 2 2" xfId="21711" xr:uid="{84233B92-1070-4066-84E2-F1E3BC49C930}"/>
    <cellStyle name="Note 4 2 2 2 5 2 2 2 2 2" xfId="40821" xr:uid="{531D6547-D025-443E-A6BB-5871B800D744}"/>
    <cellStyle name="Note 4 2 2 2 5 2 2 2 3" xfId="32368" xr:uid="{6671E3DF-2473-4E02-AEFB-163F12C1ECBA}"/>
    <cellStyle name="Note 4 2 2 2 5 2 2 3" xfId="17796" xr:uid="{3E54C86B-C435-488A-8EDC-F0BCBDFA4F6E}"/>
    <cellStyle name="Note 4 2 2 2 5 2 2 3 2" xfId="38800" xr:uid="{094DC0FB-4069-48C8-93DE-50118C902740}"/>
    <cellStyle name="Note 4 2 2 2 5 2 2 4" xfId="33502" xr:uid="{7796F663-5F59-4375-B89B-7DCA0411A557}"/>
    <cellStyle name="Note 4 2 2 2 5 2 3" xfId="11444" xr:uid="{ECC2908F-8E06-48BA-8451-3F054D2CA96A}"/>
    <cellStyle name="Note 4 2 2 2 5 2 3 2" xfId="20433" xr:uid="{A7735A7E-7188-4702-9A80-98A3F6F91A98}"/>
    <cellStyle name="Note 4 2 2 2 5 2 3 2 2" xfId="39051" xr:uid="{2459DDC8-98D7-4EE5-9584-78D6B8175CC1}"/>
    <cellStyle name="Note 4 2 2 2 5 2 3 3" xfId="22945" xr:uid="{8CDB2175-AD55-41CB-B57A-AC9B3C26A46C}"/>
    <cellStyle name="Note 4 2 2 2 5 2 4" xfId="15210" xr:uid="{83120CFF-27AC-4450-B015-3AF00AD7CE80}"/>
    <cellStyle name="Note 4 2 2 2 5 2 4 2" xfId="25227" xr:uid="{1002152A-24DF-4C53-A61D-2EC87AF8F98D}"/>
    <cellStyle name="Note 4 2 2 2 5 2 5" xfId="36205" xr:uid="{7AFED591-63DB-465A-BC52-997699CD52A9}"/>
    <cellStyle name="Note 4 2 2 2 5 3" xfId="4342" xr:uid="{6AAD487C-9427-4AFF-8A3F-DB6B300ECAAE}"/>
    <cellStyle name="Note 4 2 2 2 5 3 2" xfId="23303" xr:uid="{E719D455-2B84-4625-B790-41549C795C4E}"/>
    <cellStyle name="Note 4 2 2 2 5 4" xfId="27272" xr:uid="{74EB5F65-FC19-459A-8394-E23E0518381E}"/>
    <cellStyle name="Note 4 2 2 2 6" xfId="2133" xr:uid="{37299203-D385-436F-BA47-3CCF90877C08}"/>
    <cellStyle name="Note 4 2 2 2 6 2" xfId="6434" xr:uid="{5878DFFD-312B-448D-94DF-4AC81C2C12D3}"/>
    <cellStyle name="Note 4 2 2 2 6 2 2" xfId="9020" xr:uid="{234F1F5F-B72C-40DD-A368-1A0AA868CD29}"/>
    <cellStyle name="Note 4 2 2 2 6 2 2 2" xfId="12791" xr:uid="{D677FAC8-7FBC-4F4E-801B-9442ECEA3630}"/>
    <cellStyle name="Note 4 2 2 2 6 2 2 2 2" xfId="21780" xr:uid="{69DD8506-B04E-463C-BBB9-7128CFFA1529}"/>
    <cellStyle name="Note 4 2 2 2 6 2 2 2 2 2" xfId="30274" xr:uid="{A773DED9-DD11-42B3-90BE-41FF6F3ABEF4}"/>
    <cellStyle name="Note 4 2 2 2 6 2 2 2 3" xfId="25927" xr:uid="{2E32676E-F12F-4701-99C4-9F034F20AA3E}"/>
    <cellStyle name="Note 4 2 2 2 6 2 2 3" xfId="18009" xr:uid="{E276E594-A0EF-4B04-91CD-91E01F8E3968}"/>
    <cellStyle name="Note 4 2 2 2 6 2 2 3 2" xfId="35807" xr:uid="{25492A5A-619C-4599-A61F-2E26AF2045F5}"/>
    <cellStyle name="Note 4 2 2 2 6 2 2 4" xfId="28923" xr:uid="{D2C4E26F-03F6-4F2E-BCA3-6B9A9FF14DF1}"/>
    <cellStyle name="Note 4 2 2 2 6 2 3" xfId="11657" xr:uid="{3AF0F77B-1407-4EF2-B61A-1915AEEFECEA}"/>
    <cellStyle name="Note 4 2 2 2 6 2 3 2" xfId="20646" xr:uid="{4DF0D1D5-6C28-4EB1-B172-D52F5165BE11}"/>
    <cellStyle name="Note 4 2 2 2 6 2 3 2 2" xfId="31626" xr:uid="{EEDC7759-FC68-4614-B7A7-DA8FE441E6CA}"/>
    <cellStyle name="Note 4 2 2 2 6 2 3 3" xfId="31149" xr:uid="{38E26FDB-43C9-4D78-BF75-1C6EEFB4EC01}"/>
    <cellStyle name="Note 4 2 2 2 6 2 4" xfId="15423" xr:uid="{85696211-FDE2-4FDD-875E-8E32BA8BA7EB}"/>
    <cellStyle name="Note 4 2 2 2 6 2 4 2" xfId="33537" xr:uid="{57392BD7-001C-47AD-9D72-8230E824832F}"/>
    <cellStyle name="Note 4 2 2 2 6 2 5" xfId="39893" xr:uid="{1BB78486-4827-4216-BE18-BDE5FED63471}"/>
    <cellStyle name="Note 4 2 2 2 6 3" xfId="4570" xr:uid="{8FF31788-FBDF-415F-8921-681CC8C68182}"/>
    <cellStyle name="Note 4 2 2 2 6 3 2" xfId="29425" xr:uid="{06F863A7-7B4F-4681-827B-9B9098CEDC24}"/>
    <cellStyle name="Note 4 2 2 2 6 4" xfId="26730" xr:uid="{33C27E5D-DDFE-4974-B943-39D80EB2FB49}"/>
    <cellStyle name="Note 4 2 2 2 7" xfId="2943" xr:uid="{8ABBB059-196C-48E4-8604-66AF2DB8EFCB}"/>
    <cellStyle name="Note 4 2 2 2 7 2" xfId="7093" xr:uid="{DEE5A062-5508-4D10-A7E6-7272A90F12C7}"/>
    <cellStyle name="Note 4 2 2 2 7 2 2" xfId="12219" xr:uid="{83CAF2C2-F468-499A-AB12-8AD491513CFC}"/>
    <cellStyle name="Note 4 2 2 2 7 2 2 2" xfId="21208" xr:uid="{FE32E73E-0538-4DCF-B1FA-581CC779A6BF}"/>
    <cellStyle name="Note 4 2 2 2 7 2 2 2 2" xfId="36063" xr:uid="{9441E754-EA4D-4A99-9BC5-3F0D4D6CA138}"/>
    <cellStyle name="Note 4 2 2 2 7 2 2 3" xfId="26079" xr:uid="{23313B37-E0D6-44D5-B1B3-16353B4B9E31}"/>
    <cellStyle name="Note 4 2 2 2 7 2 3" xfId="16082" xr:uid="{35C46D6C-A0B1-4F74-A50B-2CD35DD0AF56}"/>
    <cellStyle name="Note 4 2 2 2 7 2 3 2" xfId="43420" xr:uid="{E26CB931-A531-4E19-996F-66BC83E17DA9}"/>
    <cellStyle name="Note 4 2 2 2 7 2 4" xfId="36086" xr:uid="{BDFAD989-B628-4FAC-B322-DE51BB6AC029}"/>
    <cellStyle name="Note 4 2 2 2 7 3" xfId="9656" xr:uid="{5B6B04B5-CFF7-43AE-B9FD-058A2981BF58}"/>
    <cellStyle name="Note 4 2 2 2 7 3 2" xfId="18645" xr:uid="{0630AB1C-93F8-4199-BA39-F687B3D57A5B}"/>
    <cellStyle name="Note 4 2 2 2 7 3 2 2" xfId="32439" xr:uid="{486C5A5E-BDCB-4261-A0C8-EE2D084AF6E0}"/>
    <cellStyle name="Note 4 2 2 2 7 3 3" xfId="22107" xr:uid="{9527A13B-A568-4872-8A3C-60AF9355255E}"/>
    <cellStyle name="Note 4 2 2 2 7 4" xfId="23498" xr:uid="{57D1E90C-761E-4383-A3BD-8A68F28EC618}"/>
    <cellStyle name="Note 4 2 2 2 8" xfId="4870" xr:uid="{22C7031B-19A9-47DD-B8DE-9ACAD29B9051}"/>
    <cellStyle name="Note 4 2 2 2 8 2" xfId="7456" xr:uid="{02E0D5B9-24D2-473E-9DE4-90696B4C233A}"/>
    <cellStyle name="Note 4 2 2 2 8 2 2" xfId="12310" xr:uid="{F7305A8D-F825-4D33-80ED-C0DAD57D1B5D}"/>
    <cellStyle name="Note 4 2 2 2 8 2 2 2" xfId="21299" xr:uid="{184E7D37-1E5F-436C-BCF6-5FBC6CBEC238}"/>
    <cellStyle name="Note 4 2 2 2 8 2 2 2 2" xfId="41538" xr:uid="{A6409770-2795-483A-AD11-65BE6FE785FC}"/>
    <cellStyle name="Note 4 2 2 2 8 2 2 3" xfId="30997" xr:uid="{3192FE13-3EB6-4AB6-836C-2FE18FC72012}"/>
    <cellStyle name="Note 4 2 2 2 8 2 3" xfId="16445" xr:uid="{51C4574E-FAA2-4AB2-943B-345E78F0307E}"/>
    <cellStyle name="Note 4 2 2 2 8 2 3 2" xfId="41175" xr:uid="{E090B267-DAF5-4159-9217-CA2EA442AADC}"/>
    <cellStyle name="Note 4 2 2 2 8 2 4" xfId="29600" xr:uid="{4D1A9C13-0286-46BA-8DF8-C01BEACE5E9E}"/>
    <cellStyle name="Note 4 2 2 2 8 3" xfId="10093" xr:uid="{A83B7ACA-E207-4634-8CC5-7B0B40AC122E}"/>
    <cellStyle name="Note 4 2 2 2 8 3 2" xfId="19082" xr:uid="{9A37D6C4-D782-4C5F-99C9-B68BE4F4D423}"/>
    <cellStyle name="Note 4 2 2 2 8 3 2 2" xfId="41729" xr:uid="{E8CCE372-C86D-4C0C-BC6E-0D7B5F6103B5}"/>
    <cellStyle name="Note 4 2 2 2 8 3 3" xfId="24220" xr:uid="{4FA2B886-3646-4E20-9BAF-4C7625113EE8}"/>
    <cellStyle name="Note 4 2 2 2 8 4" xfId="13859" xr:uid="{C545826C-97CD-4C67-ACCD-6F7B03EA597B}"/>
    <cellStyle name="Note 4 2 2 2 8 4 2" xfId="34313" xr:uid="{E49CAE0B-3CD2-401E-B2CE-7068CE369849}"/>
    <cellStyle name="Note 4 2 2 2 8 5" xfId="42531" xr:uid="{8D9B6055-31EC-4452-8325-5A88C5BE18E9}"/>
    <cellStyle name="Note 4 2 2 2 9" xfId="6778" xr:uid="{EF7EFD05-84C7-405D-8D51-1378B766C4BF}"/>
    <cellStyle name="Note 4 2 2 2 9 2" xfId="11977" xr:uid="{F1294DE5-8A30-4931-9277-A583C0939438}"/>
    <cellStyle name="Note 4 2 2 2 9 2 2" xfId="20966" xr:uid="{4583D552-39E8-416E-9F10-1EC959E031E8}"/>
    <cellStyle name="Note 4 2 2 2 9 2 2 2" xfId="35544" xr:uid="{B1F61071-AD85-4020-A56D-D5B07EDC6422}"/>
    <cellStyle name="Note 4 2 2 2 9 2 3" xfId="43830" xr:uid="{DB355987-4542-4C8A-9986-0F4D2817EDCB}"/>
    <cellStyle name="Note 4 2 2 2 9 3" xfId="15767" xr:uid="{2C135FFB-9826-4921-AECD-95E11F93F552}"/>
    <cellStyle name="Note 4 2 2 2 9 3 2" xfId="33843" xr:uid="{E49A8AD2-30C6-417C-B40F-5FCB5FDBDEC5}"/>
    <cellStyle name="Note 4 2 2 2 9 4" xfId="42751" xr:uid="{9E8D0CCF-EB86-4C72-80F3-A0152C5627A9}"/>
    <cellStyle name="Note 4 2 2 3" xfId="693" xr:uid="{D8BE225B-B23A-4160-B84A-E565EB6C6853}"/>
    <cellStyle name="Note 4 2 2 3 2" xfId="5069" xr:uid="{8341990A-D25F-4886-B1B6-6EB2B74A46D7}"/>
    <cellStyle name="Note 4 2 2 3 2 2" xfId="7655" xr:uid="{5C493EB7-8039-424B-B189-417279866CDA}"/>
    <cellStyle name="Note 4 2 2 3 2 2 2" xfId="12369" xr:uid="{7366F3BF-8FA0-4167-B708-02C9CC7D9DDB}"/>
    <cellStyle name="Note 4 2 2 3 2 2 2 2" xfId="21358" xr:uid="{3407CD5E-0C61-40EC-85E8-94577D11B222}"/>
    <cellStyle name="Note 4 2 2 3 2 2 2 2 2" xfId="22705" xr:uid="{319E6A34-B294-4672-AFF6-B1266090EB8C}"/>
    <cellStyle name="Note 4 2 2 3 2 2 2 3" xfId="35338" xr:uid="{F0A360E8-F940-4D01-8A16-F4D10CE54E84}"/>
    <cellStyle name="Note 4 2 2 3 2 2 3" xfId="16644" xr:uid="{CDB3410A-A80F-43AE-A580-7FA2B36FFFFB}"/>
    <cellStyle name="Note 4 2 2 3 2 2 3 2" xfId="28791" xr:uid="{382DC26C-9DAA-4E30-B067-0699BDE5B6B0}"/>
    <cellStyle name="Note 4 2 2 3 2 2 4" xfId="29844" xr:uid="{FB298909-595B-491F-B131-5ABE390FCCC9}"/>
    <cellStyle name="Note 4 2 2 3 2 3" xfId="10292" xr:uid="{E842359E-5D8C-4A87-818D-976CDB4AD4C5}"/>
    <cellStyle name="Note 4 2 2 3 2 3 2" xfId="19281" xr:uid="{45EEB885-A020-4114-9C70-2F65A837222A}"/>
    <cellStyle name="Note 4 2 2 3 2 3 2 2" xfId="43178" xr:uid="{EC38B260-FCEB-489F-AC9E-ADF8D6F93A39}"/>
    <cellStyle name="Note 4 2 2 3 2 3 3" xfId="26557" xr:uid="{41420541-AD4C-4513-921C-D4F8082BB4CE}"/>
    <cellStyle name="Note 4 2 2 3 2 4" xfId="14058" xr:uid="{96475CDC-B645-4573-9A10-81ADDC41380D}"/>
    <cellStyle name="Note 4 2 2 3 2 4 2" xfId="24552" xr:uid="{9930D506-1D81-4225-BB96-23B1BEDE9944}"/>
    <cellStyle name="Note 4 2 2 3 2 5" xfId="38257" xr:uid="{101B8B58-EDA8-4E20-A8A7-5C917629060D}"/>
    <cellStyle name="Note 4 2 2 3 2 6" xfId="58545" xr:uid="{718136C8-68F3-4708-889B-7B84E89B87E3}"/>
    <cellStyle name="Note 4 2 2 3 3" xfId="3130" xr:uid="{3514B3B3-8825-4131-9DE9-D81E54EAD45D}"/>
    <cellStyle name="Note 4 2 2 3 3 2" xfId="33948" xr:uid="{C665D447-BA13-41DB-93BB-A5161AFD8616}"/>
    <cellStyle name="Note 4 2 2 3 4" xfId="33479" xr:uid="{414B259F-1072-4620-9357-965308E2DC2B}"/>
    <cellStyle name="Note 4 2 2 3 5" xfId="51764" xr:uid="{2581E37D-D529-491F-B8EB-9FE6317F61CE}"/>
    <cellStyle name="Note 4 2 2 4" xfId="1038" xr:uid="{15E02456-F789-49D6-8491-941458900460}"/>
    <cellStyle name="Note 4 2 2 4 2" xfId="5390" xr:uid="{8EB4718A-50AC-439D-BEC1-9780C8D4EA4C}"/>
    <cellStyle name="Note 4 2 2 4 2 2" xfId="7976" xr:uid="{A8111A18-4BDB-47FC-906B-0C317DF8500F}"/>
    <cellStyle name="Note 4 2 2 4 2 2 2" xfId="12473" xr:uid="{336FF343-AE1D-4E36-9F5D-FEC4AB310CCB}"/>
    <cellStyle name="Note 4 2 2 4 2 2 2 2" xfId="21462" xr:uid="{0DF66FAA-A14D-492E-ABEE-B04E2A7AC42A}"/>
    <cellStyle name="Note 4 2 2 4 2 2 2 2 2" xfId="25489" xr:uid="{BFA4B050-A400-4EEE-9AFD-89F26982585C}"/>
    <cellStyle name="Note 4 2 2 4 2 2 2 3" xfId="34990" xr:uid="{FB065331-C35B-47F7-BA81-8DB795EF1A5D}"/>
    <cellStyle name="Note 4 2 2 4 2 2 3" xfId="16965" xr:uid="{52ACFB77-4616-4169-BAE5-1490FB0EA996}"/>
    <cellStyle name="Note 4 2 2 4 2 2 3 2" xfId="30215" xr:uid="{C037079B-9EE3-4572-9DA5-990E4C04457E}"/>
    <cellStyle name="Note 4 2 2 4 2 2 4" xfId="27943" xr:uid="{D4B9B31A-495F-4A79-910F-32F19780D5D8}"/>
    <cellStyle name="Note 4 2 2 4 2 3" xfId="10613" xr:uid="{420308B9-BD16-4E81-946C-175007D1F7A4}"/>
    <cellStyle name="Note 4 2 2 4 2 3 2" xfId="19602" xr:uid="{CCA683B0-7760-4F6B-B922-7566D4F26BE3}"/>
    <cellStyle name="Note 4 2 2 4 2 3 2 2" xfId="23659" xr:uid="{6A488093-CC71-4390-AE93-54A13A0E6099}"/>
    <cellStyle name="Note 4 2 2 4 2 3 3" xfId="35766" xr:uid="{BB88BB68-9CCE-463E-8B53-E754C3E7A834}"/>
    <cellStyle name="Note 4 2 2 4 2 4" xfId="14379" xr:uid="{7D6D5612-192C-4A86-BC7E-D3F278370602}"/>
    <cellStyle name="Note 4 2 2 4 2 4 2" xfId="40175" xr:uid="{62805E5B-532A-45F0-ABEA-2145F81AAE85}"/>
    <cellStyle name="Note 4 2 2 4 2 5" xfId="39361" xr:uid="{C1C1EAA0-463B-401C-9B47-40BE41E2BFD9}"/>
    <cellStyle name="Note 4 2 2 4 2 6" xfId="54452" xr:uid="{2B5720D8-79F2-447C-95F0-85D5AEF67B36}"/>
    <cellStyle name="Note 4 2 2 4 3" xfId="3475" xr:uid="{B69A03BE-75D4-4DA8-B171-2D1052BC7D58}"/>
    <cellStyle name="Note 4 2 2 4 3 2" xfId="35529" xr:uid="{EB88FB65-7EC4-4755-A0CB-6D0FEA9E4699}"/>
    <cellStyle name="Note 4 2 2 4 4" xfId="35449" xr:uid="{DDDA84D8-23EF-42C8-8967-CC2B8090A4C7}"/>
    <cellStyle name="Note 4 2 2 4 5" xfId="47642" xr:uid="{1BED2993-C1DF-40D2-8EFC-8B3A85B49DD5}"/>
    <cellStyle name="Note 4 2 2 5" xfId="1382" xr:uid="{9FCE22E0-C680-4C45-BDAD-E91166CC3D0F}"/>
    <cellStyle name="Note 4 2 2 5 2" xfId="5727" xr:uid="{BC23321A-1D5D-442A-A1F0-9C4A9B375855}"/>
    <cellStyle name="Note 4 2 2 5 2 2" xfId="8313" xr:uid="{C8C84F4F-D4C2-4C18-B1B2-A02006EEB73E}"/>
    <cellStyle name="Note 4 2 2 5 2 2 2" xfId="12573" xr:uid="{F039B520-EFB5-408C-99FD-41310F5A7DA8}"/>
    <cellStyle name="Note 4 2 2 5 2 2 2 2" xfId="21562" xr:uid="{D822DD5B-42FC-4012-ADE2-795412E93AFD}"/>
    <cellStyle name="Note 4 2 2 5 2 2 2 2 2" xfId="42447" xr:uid="{BD3BDFDF-E5E8-4189-A899-740023FFBDE0}"/>
    <cellStyle name="Note 4 2 2 5 2 2 2 3" xfId="24346" xr:uid="{7C164853-836E-4AC8-8D30-9C6413AB2F7A}"/>
    <cellStyle name="Note 4 2 2 5 2 2 3" xfId="17302" xr:uid="{1457E875-35A7-453F-91EF-6E6860421C8F}"/>
    <cellStyle name="Note 4 2 2 5 2 2 3 2" xfId="31805" xr:uid="{0A5C04F2-5E31-4727-806D-7EE608D8CF85}"/>
    <cellStyle name="Note 4 2 2 5 2 2 4" xfId="32738" xr:uid="{FCF48294-966E-42C3-8DA3-7D17C2882BE1}"/>
    <cellStyle name="Note 4 2 2 5 2 3" xfId="10950" xr:uid="{9EB3A590-5B29-4F4D-8A11-214D25ABEA14}"/>
    <cellStyle name="Note 4 2 2 5 2 3 2" xfId="19939" xr:uid="{20241C23-3625-4704-A20B-69F0D947D8B6}"/>
    <cellStyle name="Note 4 2 2 5 2 3 2 2" xfId="30468" xr:uid="{B3DA95BC-8B01-44DC-A309-A49A2CE018AF}"/>
    <cellStyle name="Note 4 2 2 5 2 3 3" xfId="35991" xr:uid="{FCFB45BE-D60C-4F95-A039-767F13306C59}"/>
    <cellStyle name="Note 4 2 2 5 2 4" xfId="14716" xr:uid="{7994177D-D7AE-4562-AD32-E2EEFFED52B3}"/>
    <cellStyle name="Note 4 2 2 5 2 4 2" xfId="30001" xr:uid="{22F26181-5CA9-4679-8FE3-64DE7A6EECCF}"/>
    <cellStyle name="Note 4 2 2 5 2 5" xfId="42383" xr:uid="{C95E8200-3584-430C-B4A2-4EB3E84EB4B4}"/>
    <cellStyle name="Note 4 2 2 5 3" xfId="3819" xr:uid="{EA2738A9-5826-4E28-90E6-E586088325FA}"/>
    <cellStyle name="Note 4 2 2 5 3 2" xfId="24004" xr:uid="{9976876B-C9EE-4567-B4B3-746E85202CF4}"/>
    <cellStyle name="Note 4 2 2 5 4" xfId="34614" xr:uid="{33BC3111-F7E3-43C2-85A0-BE4E6F04CAFE}"/>
    <cellStyle name="Note 4 2 2 5 5" xfId="52908" xr:uid="{B2D25922-4C23-4BC5-A7C0-6361068BAD7A}"/>
    <cellStyle name="Note 4 2 2 6" xfId="1836" xr:uid="{75711558-C093-425C-9BC9-F9BABA9664FD}"/>
    <cellStyle name="Note 4 2 2 6 2" xfId="6152" xr:uid="{28B414E2-1310-4174-A964-16DD3A43A4FF}"/>
    <cellStyle name="Note 4 2 2 6 2 2" xfId="8738" xr:uid="{3178028F-03D3-4AC2-A4C4-C509CC00436F}"/>
    <cellStyle name="Note 4 2 2 6 2 2 2" xfId="12702" xr:uid="{3D43FA2D-C1B0-40B7-8733-F47B1FE803CA}"/>
    <cellStyle name="Note 4 2 2 6 2 2 2 2" xfId="21691" xr:uid="{1BA1E3CA-EA02-4307-B1F4-1F1890818D69}"/>
    <cellStyle name="Note 4 2 2 6 2 2 2 2 2" xfId="35650" xr:uid="{5A703CA8-91EA-43B6-BBB2-F60983149E71}"/>
    <cellStyle name="Note 4 2 2 6 2 2 2 3" xfId="43753" xr:uid="{D4D575B4-FC58-4B56-87E7-14105A53296D}"/>
    <cellStyle name="Note 4 2 2 6 2 2 3" xfId="17727" xr:uid="{5D90BC0F-4AE7-4F28-A134-1927941C1EBC}"/>
    <cellStyle name="Note 4 2 2 6 2 2 3 2" xfId="33848" xr:uid="{7B407B8D-4164-4127-915C-9134DC748EC2}"/>
    <cellStyle name="Note 4 2 2 6 2 2 4" xfId="28074" xr:uid="{36BFA9F4-C087-4F84-ABC8-AE35EDF103D4}"/>
    <cellStyle name="Note 4 2 2 6 2 3" xfId="11375" xr:uid="{09AE287A-A7A6-45C7-8844-210D43771D51}"/>
    <cellStyle name="Note 4 2 2 6 2 3 2" xfId="20364" xr:uid="{7A695930-0BC3-4504-B511-506645D3D60B}"/>
    <cellStyle name="Note 4 2 2 6 2 3 2 2" xfId="23810" xr:uid="{720F6DC0-4EF5-4E59-8E60-CB6835040028}"/>
    <cellStyle name="Note 4 2 2 6 2 3 3" xfId="34548" xr:uid="{0AB33FC3-16B3-48A9-9FD6-83901A84CC66}"/>
    <cellStyle name="Note 4 2 2 6 2 4" xfId="15141" xr:uid="{6C01D0E4-F23E-4E2D-AB8A-44F3FE2435FF}"/>
    <cellStyle name="Note 4 2 2 6 2 4 2" xfId="42111" xr:uid="{F21766D4-B3B6-4F8E-9409-2D808624170C}"/>
    <cellStyle name="Note 4 2 2 6 2 5" xfId="28685" xr:uid="{0655FC6A-9A59-4DAB-89CB-76575AF4E284}"/>
    <cellStyle name="Note 4 2 2 6 3" xfId="4273" xr:uid="{CE5BF972-EB6E-45EE-9B27-9562C3C85E5B}"/>
    <cellStyle name="Note 4 2 2 6 3 2" xfId="36483" xr:uid="{A6049BA3-95E5-4D74-8A74-1229140153CC}"/>
    <cellStyle name="Note 4 2 2 6 4" xfId="28649" xr:uid="{3DA018B2-7BFC-4482-9466-D9286CDC14F5}"/>
    <cellStyle name="Note 4 2 2 7" xfId="2001" xr:uid="{C100B52F-15F9-4FC9-8BF1-A7D521BCEE29}"/>
    <cellStyle name="Note 4 2 2 7 2" xfId="6309" xr:uid="{4CE8E179-230D-4125-9F79-E3A3ADB699DB}"/>
    <cellStyle name="Note 4 2 2 7 2 2" xfId="8895" xr:uid="{C2B12FFA-C601-4B5C-8406-679D233F6D9E}"/>
    <cellStyle name="Note 4 2 2 7 2 2 2" xfId="12751" xr:uid="{3E5BE13D-C5BD-482E-A358-794D2F83E12A}"/>
    <cellStyle name="Note 4 2 2 7 2 2 2 2" xfId="21740" xr:uid="{1BBFCF0F-D64C-4671-B235-4FF027B67260}"/>
    <cellStyle name="Note 4 2 2 7 2 2 2 2 2" xfId="35235" xr:uid="{D7B33DA2-BDE8-4C3C-A608-37B9FF4885AF}"/>
    <cellStyle name="Note 4 2 2 7 2 2 2 3" xfId="28957" xr:uid="{FA46C9DC-13C3-42B5-986B-71734626B468}"/>
    <cellStyle name="Note 4 2 2 7 2 2 3" xfId="17884" xr:uid="{820CF92E-C344-4A94-B7C8-82286EAC2C84}"/>
    <cellStyle name="Note 4 2 2 7 2 2 3 2" xfId="32906" xr:uid="{AB7BECC8-98DC-4E2D-8FA0-A9EA5068223A}"/>
    <cellStyle name="Note 4 2 2 7 2 2 4" xfId="23744" xr:uid="{CD040BCB-A743-4C65-838D-5509ED1C056D}"/>
    <cellStyle name="Note 4 2 2 7 2 3" xfId="11532" xr:uid="{A82DB5D8-41B4-450E-AD16-F8B78A8A071A}"/>
    <cellStyle name="Note 4 2 2 7 2 3 2" xfId="20521" xr:uid="{B660B2CA-F510-43F6-BE9B-7E2B47DC9F92}"/>
    <cellStyle name="Note 4 2 2 7 2 3 2 2" xfId="27542" xr:uid="{FF859AAF-37F2-4516-B948-48D39C02222E}"/>
    <cellStyle name="Note 4 2 2 7 2 3 3" xfId="36534" xr:uid="{A32ED021-928B-405D-8B96-0C53E6BE6EAC}"/>
    <cellStyle name="Note 4 2 2 7 2 4" xfId="15298" xr:uid="{A04ABB7F-DA2D-451A-97A5-E2A29A4CDD06}"/>
    <cellStyle name="Note 4 2 2 7 2 4 2" xfId="38168" xr:uid="{68FFF120-A726-4C3D-AF74-26FBC4FE818B}"/>
    <cellStyle name="Note 4 2 2 7 2 5" xfId="33433" xr:uid="{2E29CEAA-FDA4-445C-8734-9AC33772A8EC}"/>
    <cellStyle name="Note 4 2 2 7 3" xfId="4438" xr:uid="{00E1AD7C-8A13-4036-A8CE-4119994983C1}"/>
    <cellStyle name="Note 4 2 2 7 3 2" xfId="26295" xr:uid="{AD623A06-6D7E-4814-AE9A-667B23DEFFBE}"/>
    <cellStyle name="Note 4 2 2 7 4" xfId="34768" xr:uid="{EB3F739F-3527-402B-AB0B-2E65EA6BB08B}"/>
    <cellStyle name="Note 4 2 2 8" xfId="2812" xr:uid="{3649604C-982E-46AC-953F-C45BB0A1963D}"/>
    <cellStyle name="Note 4 2 2 8 2" xfId="6962" xr:uid="{D2F1E76B-003E-4946-8285-389D5D80623B}"/>
    <cellStyle name="Note 4 2 2 8 2 2" xfId="12091" xr:uid="{1F7B52C3-07EA-45BD-98AE-3D9A3B3C9D20}"/>
    <cellStyle name="Note 4 2 2 8 2 2 2" xfId="21080" xr:uid="{5DA460E3-A4D3-41BC-9647-EE334DA4250F}"/>
    <cellStyle name="Note 4 2 2 8 2 2 2 2" xfId="31511" xr:uid="{ACBD5E1C-EB68-4EA8-9874-1575863D33F4}"/>
    <cellStyle name="Note 4 2 2 8 2 2 3" xfId="26900" xr:uid="{DA4DD0BC-1600-482A-A6A2-85F307E19F05}"/>
    <cellStyle name="Note 4 2 2 8 2 3" xfId="15951" xr:uid="{2C768C9B-6670-4654-AC96-C0F1D22A4665}"/>
    <cellStyle name="Note 4 2 2 8 2 3 2" xfId="39709" xr:uid="{4AE1C339-FD35-40C4-930F-55F7ABB9E343}"/>
    <cellStyle name="Note 4 2 2 8 2 4" xfId="37021" xr:uid="{22647219-C4A6-41CC-B44E-304D9D0BFF15}"/>
    <cellStyle name="Note 4 2 2 8 3" xfId="9525" xr:uid="{E3791CA3-9888-4223-9A63-5437C0306DE4}"/>
    <cellStyle name="Note 4 2 2 8 3 2" xfId="18514" xr:uid="{82C7AB32-BBC2-4800-8877-B07378AE41C5}"/>
    <cellStyle name="Note 4 2 2 8 3 2 2" xfId="41936" xr:uid="{88A92742-E9A8-409C-B7A7-6C6CE1CBD9E4}"/>
    <cellStyle name="Note 4 2 2 8 3 3" xfId="23912" xr:uid="{EB8C88FE-E3DC-4A9F-9E68-76C50860D029}"/>
    <cellStyle name="Note 4 2 2 8 4" xfId="33556" xr:uid="{437289CA-CF11-44F7-8FC4-DBFC4D60EB25}"/>
    <cellStyle name="Note 4 2 2 9" xfId="4745" xr:uid="{545B9C03-956C-49B6-A5F9-17FB078DBD7E}"/>
    <cellStyle name="Note 4 2 2 9 2" xfId="7331" xr:uid="{6ECF2754-9CAA-4FB1-9CD1-E84070B982EB}"/>
    <cellStyle name="Note 4 2 2 9 2 2" xfId="12272" xr:uid="{2DAF568F-411A-4E4A-81BA-4EE195361C5E}"/>
    <cellStyle name="Note 4 2 2 9 2 2 2" xfId="21261" xr:uid="{AD4182CD-58DD-4FD2-BCD9-F1329ABAE53A}"/>
    <cellStyle name="Note 4 2 2 9 2 2 2 2" xfId="40465" xr:uid="{62CEA7A9-B092-4A4C-8199-82EAD925E410}"/>
    <cellStyle name="Note 4 2 2 9 2 2 3" xfId="23999" xr:uid="{BA9C0BDE-5F0D-4673-81D8-903563962AFA}"/>
    <cellStyle name="Note 4 2 2 9 2 3" xfId="16320" xr:uid="{464BACA8-BB4B-4147-B0DE-80C7242E0852}"/>
    <cellStyle name="Note 4 2 2 9 2 3 2" xfId="39685" xr:uid="{0D74913D-1BF9-4351-B42E-7F666B9A8081}"/>
    <cellStyle name="Note 4 2 2 9 2 4" xfId="34903" xr:uid="{D9972EDB-79C9-4B08-9841-71D6C9DB8617}"/>
    <cellStyle name="Note 4 2 2 9 3" xfId="9968" xr:uid="{56CA97AF-ADF7-448A-A94A-EAFA659D434A}"/>
    <cellStyle name="Note 4 2 2 9 3 2" xfId="18957" xr:uid="{BB18BF16-2D3A-4DFC-8BAF-D11717A81998}"/>
    <cellStyle name="Note 4 2 2 9 3 2 2" xfId="39814" xr:uid="{DA1D6E55-99B1-401A-807E-811BA8845FB2}"/>
    <cellStyle name="Note 4 2 2 9 3 3" xfId="26560" xr:uid="{8D074106-0758-4E0E-B007-0907B8B71CD3}"/>
    <cellStyle name="Note 4 2 2 9 4" xfId="13734" xr:uid="{946BE95E-784C-4614-A126-45C34510FF77}"/>
    <cellStyle name="Note 4 2 2 9 4 2" xfId="35824" xr:uid="{0B991D62-76E1-4E67-9CC9-BF2A95EE6139}"/>
    <cellStyle name="Note 4 2 2 9 5" xfId="22356" xr:uid="{E411E5C6-5C5F-4F98-833B-6BB0640E7051}"/>
    <cellStyle name="Note 4 2 3" xfId="445" xr:uid="{749503DD-7F7D-4DE0-AF69-1E4A9CCB7447}"/>
    <cellStyle name="Note 4 2 3 10" xfId="9309" xr:uid="{0A213CF1-CC57-4B0B-B29A-3276AE2302AF}"/>
    <cellStyle name="Note 4 2 3 10 2" xfId="18298" xr:uid="{B914BF05-21EC-46DD-9019-2F8FF91C1421}"/>
    <cellStyle name="Note 4 2 3 10 2 2" xfId="32961" xr:uid="{C0124154-3EB1-41D6-AF38-BCC2ECB72514}"/>
    <cellStyle name="Note 4 2 3 10 3" xfId="41893" xr:uid="{9CB65163-6815-46F0-8E48-210CD50F9B77}"/>
    <cellStyle name="Note 4 2 3 11" xfId="12337" xr:uid="{80F629D7-C2B6-410B-A2A4-259700888767}"/>
    <cellStyle name="Note 4 2 3 11 2" xfId="21326" xr:uid="{6B9CCAB5-C70C-4097-B7B9-E1FEC39A54B3}"/>
    <cellStyle name="Note 4 2 3 11 2 2" xfId="42541" xr:uid="{3053353D-E39C-4417-BAAE-4A7C7840C85A}"/>
    <cellStyle name="Note 4 2 3 11 3" xfId="29063" xr:uid="{07D841BB-B510-46BB-8E92-AE763AD38158}"/>
    <cellStyle name="Note 4 2 3 12" xfId="2451" xr:uid="{47856A80-3632-474C-A887-9DC91FE227E0}"/>
    <cellStyle name="Note 4 2 3 12 2" xfId="41133" xr:uid="{CB26332B-65AC-42A8-8011-9B563C6C9AAA}"/>
    <cellStyle name="Note 4 2 3 13" xfId="13360" xr:uid="{2484D2D1-A60F-440A-BD77-65D89F1C38CC}"/>
    <cellStyle name="Note 4 2 3 13 2" xfId="43263" xr:uid="{7F331F87-DFF3-45F1-8750-344CFFC209F0}"/>
    <cellStyle name="Note 4 2 3 14" xfId="28972" xr:uid="{3D534BD2-E10E-4BF1-8224-33EC1EC1FA2A}"/>
    <cellStyle name="Note 4 2 3 15" xfId="46436" xr:uid="{B06A43B2-8AC1-4009-8EE1-6C25E5EC2A5E}"/>
    <cellStyle name="Note 4 2 3 2" xfId="794" xr:uid="{4F6CBCDE-6CE3-4472-A95E-E849EB04431E}"/>
    <cellStyle name="Note 4 2 3 2 2" xfId="5163" xr:uid="{FE892499-B637-4322-A15D-14F1111310E1}"/>
    <cellStyle name="Note 4 2 3 2 2 2" xfId="7749" xr:uid="{F2297CA7-810A-4879-A15F-5636F42DF9A2}"/>
    <cellStyle name="Note 4 2 3 2 2 2 2" xfId="12398" xr:uid="{B843436D-2B8C-44F0-B21E-70C1BBB17841}"/>
    <cellStyle name="Note 4 2 3 2 2 2 2 2" xfId="21387" xr:uid="{333BAB36-52D6-4A3C-8690-341A1CD8744D}"/>
    <cellStyle name="Note 4 2 3 2 2 2 2 2 2" xfId="30228" xr:uid="{0E9575C1-AA24-4547-91D1-4902E4C818B0}"/>
    <cellStyle name="Note 4 2 3 2 2 2 2 3" xfId="43541" xr:uid="{15BADFD4-6A1B-44C2-80B1-1C0193030C9B}"/>
    <cellStyle name="Note 4 2 3 2 2 2 3" xfId="16738" xr:uid="{E14C367C-E6AD-436B-BFB8-3E69C7E1B45F}"/>
    <cellStyle name="Note 4 2 3 2 2 2 3 2" xfId="37358" xr:uid="{8CD0F9E1-82DF-4F6F-9EC8-C04B1EEB5424}"/>
    <cellStyle name="Note 4 2 3 2 2 2 4" xfId="24974" xr:uid="{1429357A-A7A6-4C68-9712-388D5E377897}"/>
    <cellStyle name="Note 4 2 3 2 2 3" xfId="10386" xr:uid="{953E82A2-AC93-451A-A011-D6C2628EE086}"/>
    <cellStyle name="Note 4 2 3 2 2 3 2" xfId="19375" xr:uid="{815856BE-699A-4605-9134-DBB54684A147}"/>
    <cellStyle name="Note 4 2 3 2 2 3 2 2" xfId="42830" xr:uid="{9A439D0D-F277-46D6-AB19-39206EF39593}"/>
    <cellStyle name="Note 4 2 3 2 2 3 3" xfId="41359" xr:uid="{8FBC4DBD-1F57-425B-9BA9-F09037DBFD84}"/>
    <cellStyle name="Note 4 2 3 2 2 4" xfId="14152" xr:uid="{0648A14D-7424-495E-BE4A-DA17688B803F}"/>
    <cellStyle name="Note 4 2 3 2 2 4 2" xfId="39720" xr:uid="{ED0A6A00-1FDA-46B7-AF3E-81C68B56ECD4}"/>
    <cellStyle name="Note 4 2 3 2 2 5" xfId="39736" xr:uid="{77CCCA3A-E5CC-4C15-9545-47287B749184}"/>
    <cellStyle name="Note 4 2 3 2 2 6" xfId="56715" xr:uid="{D795C275-69A7-4417-9AC1-78612D7E54DC}"/>
    <cellStyle name="Note 4 2 3 2 3" xfId="3231" xr:uid="{0B6EDB81-9AD8-4CA7-9541-859B19508E16}"/>
    <cellStyle name="Note 4 2 3 2 3 2" xfId="43804" xr:uid="{775BA9AB-9D10-4C6D-9E6C-516C599AED3F}"/>
    <cellStyle name="Note 4 2 3 2 4" xfId="38604" xr:uid="{201BCCF2-7CFA-4798-AC36-2FE30D34AFC1}"/>
    <cellStyle name="Note 4 2 3 2 5" xfId="49933" xr:uid="{2D15AF15-CCE6-4F05-9ED7-8787E7D9B6A6}"/>
    <cellStyle name="Note 4 2 3 3" xfId="1139" xr:uid="{5566026D-4BB2-4CF7-903D-B6E6733C2AD9}"/>
    <cellStyle name="Note 4 2 3 3 2" xfId="5484" xr:uid="{A6DAC66A-EA45-4AF9-9600-FBBCD25936AC}"/>
    <cellStyle name="Note 4 2 3 3 2 2" xfId="8070" xr:uid="{2BF7A5FB-D8BE-4BF7-8838-D45C25ACE9F4}"/>
    <cellStyle name="Note 4 2 3 3 2 2 2" xfId="12499" xr:uid="{FFFFAFA1-2556-405C-B5CF-1F1843E1905B}"/>
    <cellStyle name="Note 4 2 3 3 2 2 2 2" xfId="21488" xr:uid="{F79E209E-A71C-4A38-B9C7-63A1943E7448}"/>
    <cellStyle name="Note 4 2 3 3 2 2 2 2 2" xfId="38093" xr:uid="{810ED327-D52A-4AE4-AB3B-70529679B652}"/>
    <cellStyle name="Note 4 2 3 3 2 2 2 3" xfId="38290" xr:uid="{F86AF738-1F9C-4D75-B603-BBD6AD3E3295}"/>
    <cellStyle name="Note 4 2 3 3 2 2 3" xfId="17059" xr:uid="{1B085591-35F0-41DD-AC0E-F058A02679AC}"/>
    <cellStyle name="Note 4 2 3 3 2 2 3 2" xfId="22471" xr:uid="{73D8B03A-03E8-4AF7-8700-84FBEDD80FAC}"/>
    <cellStyle name="Note 4 2 3 3 2 2 4" xfId="27814" xr:uid="{7F2D495E-0C8D-434E-B0CC-578AE14827C6}"/>
    <cellStyle name="Note 4 2 3 3 2 3" xfId="10707" xr:uid="{5DC276B5-AB4C-4677-B882-AFF7D296929A}"/>
    <cellStyle name="Note 4 2 3 3 2 3 2" xfId="19696" xr:uid="{9708A702-EA2F-4B2E-B4BD-EBEB59BF116E}"/>
    <cellStyle name="Note 4 2 3 3 2 3 2 2" xfId="26275" xr:uid="{6AC86BEA-D9AB-49B7-B566-47CF170A3603}"/>
    <cellStyle name="Note 4 2 3 3 2 3 3" xfId="26525" xr:uid="{DEE33624-5ECC-4CDD-9DED-E731DECDD904}"/>
    <cellStyle name="Note 4 2 3 3 2 4" xfId="14473" xr:uid="{1DFF2276-30EC-4FB6-B0D9-BFC35A43060B}"/>
    <cellStyle name="Note 4 2 3 3 2 4 2" xfId="23703" xr:uid="{0F35EC68-FAB4-459F-95F0-BA735E997375}"/>
    <cellStyle name="Note 4 2 3 3 2 5" xfId="26740" xr:uid="{B0B347D9-5522-4E94-9708-7F6D984C1179}"/>
    <cellStyle name="Note 4 2 3 3 2 6" xfId="57937" xr:uid="{7BDF9336-D9CB-4E74-81FE-AFF76A8801A4}"/>
    <cellStyle name="Note 4 2 3 3 3" xfId="3576" xr:uid="{E35C5F01-C04C-4746-B53B-A9F2E08C705A}"/>
    <cellStyle name="Note 4 2 3 3 3 2" xfId="43199" xr:uid="{B2A9215C-A981-44D1-8485-B913359F2D55}"/>
    <cellStyle name="Note 4 2 3 3 4" xfId="36990" xr:uid="{FC014F67-0492-425B-A37E-63F134831F04}"/>
    <cellStyle name="Note 4 2 3 3 5" xfId="51155" xr:uid="{F69B927D-5E63-4147-B97B-DA9646544419}"/>
    <cellStyle name="Note 4 2 3 4" xfId="1483" xr:uid="{6052FAB9-E752-419C-82EC-3B96247CC266}"/>
    <cellStyle name="Note 4 2 3 4 2" xfId="5828" xr:uid="{4535FDCC-ECDF-4C95-BEAF-6F3D8D6CC0AA}"/>
    <cellStyle name="Note 4 2 3 4 2 2" xfId="8414" xr:uid="{09F9C3C3-94D2-4D99-BC4E-ABA1EC33CE21}"/>
    <cellStyle name="Note 4 2 3 4 2 2 2" xfId="12603" xr:uid="{D3579479-4BB7-4041-84F4-EF60B143E9B9}"/>
    <cellStyle name="Note 4 2 3 4 2 2 2 2" xfId="21592" xr:uid="{A8907FBF-907D-4718-97DA-55B3945382BC}"/>
    <cellStyle name="Note 4 2 3 4 2 2 2 2 2" xfId="26878" xr:uid="{481BDDB0-7FC7-4233-BE1F-174CBD600000}"/>
    <cellStyle name="Note 4 2 3 4 2 2 2 3" xfId="22557" xr:uid="{A6ED2944-C41A-4105-BB24-964C3A2AACB4}"/>
    <cellStyle name="Note 4 2 3 4 2 2 3" xfId="17403" xr:uid="{8A8B01A5-40A5-4257-9A8E-1E1B83DA857F}"/>
    <cellStyle name="Note 4 2 3 4 2 2 3 2" xfId="43116" xr:uid="{4E1CA3BD-8A6E-46ED-AE56-D0BA34267239}"/>
    <cellStyle name="Note 4 2 3 4 2 2 4" xfId="22462" xr:uid="{806A9B18-ED19-4FA7-AAC7-6FB48FB36B98}"/>
    <cellStyle name="Note 4 2 3 4 2 3" xfId="11051" xr:uid="{8519EF05-979D-47F0-8B51-EC174B4EFEBF}"/>
    <cellStyle name="Note 4 2 3 4 2 3 2" xfId="20040" xr:uid="{1EEE3525-0227-4BF9-AF42-457D56A4FABD}"/>
    <cellStyle name="Note 4 2 3 4 2 3 2 2" xfId="38358" xr:uid="{50C55150-803B-4162-BFDA-DDA12F6C5E29}"/>
    <cellStyle name="Note 4 2 3 4 2 3 3" xfId="25411" xr:uid="{2B8D2F7E-0C43-4B8E-B660-AA808DFB4F38}"/>
    <cellStyle name="Note 4 2 3 4 2 4" xfId="14817" xr:uid="{E46B8053-DFB2-44C2-849D-575220579222}"/>
    <cellStyle name="Note 4 2 3 4 2 4 2" xfId="35801" xr:uid="{82DDF3A4-62D8-4925-8D09-932B9B8A5D08}"/>
    <cellStyle name="Note 4 2 3 4 2 5" xfId="22870" xr:uid="{545BA048-A06A-46F3-AA72-237214F020DA}"/>
    <cellStyle name="Note 4 2 3 4 2 6" xfId="54842" xr:uid="{BCE54403-3229-47E6-8D89-6248777EDFE7}"/>
    <cellStyle name="Note 4 2 3 4 3" xfId="3920" xr:uid="{B4EDF95E-431B-46B5-AE26-3F5F89047C44}"/>
    <cellStyle name="Note 4 2 3 4 3 2" xfId="28457" xr:uid="{5FEA07EA-17BA-43D6-AE5A-77E27AC2BE85}"/>
    <cellStyle name="Note 4 2 3 4 4" xfId="29276" xr:uid="{A86A28D4-1494-4284-8A2D-89566ED535EA}"/>
    <cellStyle name="Note 4 2 3 4 5" xfId="48050" xr:uid="{0F72AFA3-C24F-4B23-B8C1-5BB3398A1DB6}"/>
    <cellStyle name="Note 4 2 3 5" xfId="1458" xr:uid="{3C4430E0-197E-491C-AA03-68ECCF4E162B}"/>
    <cellStyle name="Note 4 2 3 5 2" xfId="5803" xr:uid="{F7053C89-579F-4B1A-9E11-C3471DB54E46}"/>
    <cellStyle name="Note 4 2 3 5 2 2" xfId="8389" xr:uid="{3829CAFF-DF0D-4A82-B03F-460EFCAA4F09}"/>
    <cellStyle name="Note 4 2 3 5 2 2 2" xfId="12595" xr:uid="{393E3F4E-D159-4394-8DA3-E4D9D4EB0354}"/>
    <cellStyle name="Note 4 2 3 5 2 2 2 2" xfId="21584" xr:uid="{BD752425-8744-4C16-8E24-BCDFDE2CC585}"/>
    <cellStyle name="Note 4 2 3 5 2 2 2 2 2" xfId="33513" xr:uid="{333A0EED-88B3-48E3-A336-52006245AD66}"/>
    <cellStyle name="Note 4 2 3 5 2 2 2 3" xfId="43851" xr:uid="{90BD4396-CD74-47B4-A89F-8ACC62B72761}"/>
    <cellStyle name="Note 4 2 3 5 2 2 3" xfId="17378" xr:uid="{7AED6CED-CB82-47A7-9640-73DA5905A467}"/>
    <cellStyle name="Note 4 2 3 5 2 2 3 2" xfId="32463" xr:uid="{BCC28F65-0EC2-4BE4-A82F-DFA597E81762}"/>
    <cellStyle name="Note 4 2 3 5 2 2 4" xfId="23225" xr:uid="{37BCD435-4EEE-4E42-84F4-8293B4CDC04D}"/>
    <cellStyle name="Note 4 2 3 5 2 3" xfId="11026" xr:uid="{563A5BEE-3461-4B65-AE65-D2A9C83478B0}"/>
    <cellStyle name="Note 4 2 3 5 2 3 2" xfId="20015" xr:uid="{458BD41C-A404-4215-98AC-0947163D9ED8}"/>
    <cellStyle name="Note 4 2 3 5 2 3 2 2" xfId="22743" xr:uid="{800CD00B-07C3-46ED-B4F5-5AFB15C6992F}"/>
    <cellStyle name="Note 4 2 3 5 2 3 3" xfId="26660" xr:uid="{0BDDAD6E-54C2-46F1-BD60-A5B3CDD85B79}"/>
    <cellStyle name="Note 4 2 3 5 2 4" xfId="14792" xr:uid="{56C6515F-E8F8-4444-AF92-CEEA0749927E}"/>
    <cellStyle name="Note 4 2 3 5 2 4 2" xfId="30508" xr:uid="{68BB9D4D-FF27-4F67-8E18-B30963ECF2D7}"/>
    <cellStyle name="Note 4 2 3 5 2 5" xfId="40798" xr:uid="{F808E3EE-2C43-4B78-9EF3-76E10892BF26}"/>
    <cellStyle name="Note 4 2 3 5 3" xfId="3895" xr:uid="{43A09BDB-DE4F-4494-B4BB-185D7D5BD9F5}"/>
    <cellStyle name="Note 4 2 3 5 3 2" xfId="34026" xr:uid="{2C01A5E7-A4F3-4386-8BB4-A23AF97B573C}"/>
    <cellStyle name="Note 4 2 3 5 4" xfId="35141" xr:uid="{1072ECDF-A696-46B3-BF46-B25D4521C9FD}"/>
    <cellStyle name="Note 4 2 3 5 5" xfId="53142" xr:uid="{6C25EDDE-D95B-463E-AF64-C8532E88F38B}"/>
    <cellStyle name="Note 4 2 3 6" xfId="2102" xr:uid="{A3A3C5E2-9CD2-4FFE-8071-65A9E55123CD}"/>
    <cellStyle name="Note 4 2 3 6 2" xfId="6403" xr:uid="{E76E16A0-4CF2-488B-8832-9E37AAAA7E13}"/>
    <cellStyle name="Note 4 2 3 6 2 2" xfId="8989" xr:uid="{7D7D2BE0-4E33-4DF8-8681-F2F10E01F5CF}"/>
    <cellStyle name="Note 4 2 3 6 2 2 2" xfId="12779" xr:uid="{A685F7B2-1AFA-41D6-BA7D-5C2F25C0DE2A}"/>
    <cellStyle name="Note 4 2 3 6 2 2 2 2" xfId="21768" xr:uid="{F306CB57-642E-4400-B80E-F5B0C36A4F43}"/>
    <cellStyle name="Note 4 2 3 6 2 2 2 2 2" xfId="26470" xr:uid="{3E283A25-3F2A-4F2E-9A12-29F362EB633A}"/>
    <cellStyle name="Note 4 2 3 6 2 2 2 3" xfId="28090" xr:uid="{241D257D-C55F-4BA1-9897-30357EA4E6D7}"/>
    <cellStyle name="Note 4 2 3 6 2 2 3" xfId="17978" xr:uid="{22F9D358-E80E-48B2-B48C-EE12568F966D}"/>
    <cellStyle name="Note 4 2 3 6 2 2 3 2" xfId="24844" xr:uid="{9CCDAE5F-62BF-4A02-BC86-A1AAE042DAE2}"/>
    <cellStyle name="Note 4 2 3 6 2 2 4" xfId="26441" xr:uid="{C368209B-EB6E-48CB-896C-4DBB94022047}"/>
    <cellStyle name="Note 4 2 3 6 2 3" xfId="11626" xr:uid="{79948E3E-AC00-47E6-9B6F-BF86FB12EA43}"/>
    <cellStyle name="Note 4 2 3 6 2 3 2" xfId="20615" xr:uid="{23BD4492-ADA5-4CF3-9DA7-AFF02DE03AFD}"/>
    <cellStyle name="Note 4 2 3 6 2 3 2 2" xfId="22702" xr:uid="{1A1DC448-ED47-48AA-BCBC-5CB87DF86E42}"/>
    <cellStyle name="Note 4 2 3 6 2 3 3" xfId="26694" xr:uid="{7AB3F447-9F36-4E10-B2A9-983483E61ECF}"/>
    <cellStyle name="Note 4 2 3 6 2 4" xfId="15392" xr:uid="{316E7917-72A2-4141-BEB1-7B7C6446E906}"/>
    <cellStyle name="Note 4 2 3 6 2 4 2" xfId="32346" xr:uid="{27EE34C5-C0F1-424F-A0E3-AAC7EF96E4BD}"/>
    <cellStyle name="Note 4 2 3 6 2 5" xfId="41179" xr:uid="{8933AEBF-B3BE-43EE-A96B-35EBE0896D76}"/>
    <cellStyle name="Note 4 2 3 6 3" xfId="4539" xr:uid="{502D221C-866B-494C-8D86-C7BC76BB417F}"/>
    <cellStyle name="Note 4 2 3 6 3 2" xfId="31631" xr:uid="{69541EB4-15A1-49C5-963E-3D41BA220BF6}"/>
    <cellStyle name="Note 4 2 3 6 4" xfId="28602" xr:uid="{88AB8A7B-09B8-4D49-9A49-EAAD41483F67}"/>
    <cellStyle name="Note 4 2 3 7" xfId="2912" xr:uid="{CBC65B9A-98FC-459C-861D-17BF824A4846}"/>
    <cellStyle name="Note 4 2 3 7 2" xfId="7062" xr:uid="{0DB35F37-840B-4257-9BC3-2159F1801B88}"/>
    <cellStyle name="Note 4 2 3 7 2 2" xfId="12188" xr:uid="{E58CCE45-7FA8-4AE5-8071-5397604D7CAE}"/>
    <cellStyle name="Note 4 2 3 7 2 2 2" xfId="21177" xr:uid="{9FD61625-E015-46E9-A48F-59520E3629DD}"/>
    <cellStyle name="Note 4 2 3 7 2 2 2 2" xfId="31252" xr:uid="{1B3A1DF3-1D0F-41A5-9180-237D50193FF9}"/>
    <cellStyle name="Note 4 2 3 7 2 2 3" xfId="26174" xr:uid="{D88CD20C-E12B-4CCA-A4C7-29BC38FB8CC3}"/>
    <cellStyle name="Note 4 2 3 7 2 3" xfId="16051" xr:uid="{DEBF9979-7CD2-426E-8E35-84992196340A}"/>
    <cellStyle name="Note 4 2 3 7 2 3 2" xfId="27300" xr:uid="{B2ABB78D-5FFF-48E4-A8E4-D338CB5821B2}"/>
    <cellStyle name="Note 4 2 3 7 2 4" xfId="33122" xr:uid="{0B28EE22-FF08-4695-B1C2-3371339DC7E1}"/>
    <cellStyle name="Note 4 2 3 7 3" xfId="9625" xr:uid="{5FD3B4D6-7992-4CF9-8296-66F70B9ED234}"/>
    <cellStyle name="Note 4 2 3 7 3 2" xfId="18614" xr:uid="{1089D3FF-F63C-4F77-A0DA-C0CC41CB2E7D}"/>
    <cellStyle name="Note 4 2 3 7 3 2 2" xfId="29868" xr:uid="{7CE6DCE4-4C2B-4583-BF14-519119F22FA5}"/>
    <cellStyle name="Note 4 2 3 7 3 3" xfId="25822" xr:uid="{2E7CD163-7C12-4FB2-9450-D4CEA81B5360}"/>
    <cellStyle name="Note 4 2 3 7 4" xfId="38688" xr:uid="{A286C394-5384-4F89-8B67-3E997BCE75B7}"/>
    <cellStyle name="Note 4 2 3 8" xfId="4839" xr:uid="{69A3C155-14BA-448F-A91F-60F9ADA12E34}"/>
    <cellStyle name="Note 4 2 3 8 2" xfId="7425" xr:uid="{AD7ECAA2-40F0-43AA-9223-3628AF79241B}"/>
    <cellStyle name="Note 4 2 3 8 2 2" xfId="12300" xr:uid="{91262E44-B91E-44DC-80C8-FBBFE5C776A6}"/>
    <cellStyle name="Note 4 2 3 8 2 2 2" xfId="21289" xr:uid="{B9943134-D42C-4219-8332-6637772B4EC1}"/>
    <cellStyle name="Note 4 2 3 8 2 2 2 2" xfId="34307" xr:uid="{CED20EE3-B84A-404E-9A5C-22C37CA0015F}"/>
    <cellStyle name="Note 4 2 3 8 2 2 3" xfId="42560" xr:uid="{80D34BC1-6D8E-446F-A4D3-C54639657430}"/>
    <cellStyle name="Note 4 2 3 8 2 3" xfId="16414" xr:uid="{46F5F608-55C4-42E0-9570-E95055DE5208}"/>
    <cellStyle name="Note 4 2 3 8 2 3 2" xfId="23601" xr:uid="{2A43E831-9C62-4253-AC7B-8C3487B73E32}"/>
    <cellStyle name="Note 4 2 3 8 2 4" xfId="36543" xr:uid="{3513346A-19D0-4651-827F-23DE198BACBD}"/>
    <cellStyle name="Note 4 2 3 8 3" xfId="10062" xr:uid="{88EE7072-A2A1-4E89-A587-7A27493440DF}"/>
    <cellStyle name="Note 4 2 3 8 3 2" xfId="19051" xr:uid="{AED77900-348C-4F1F-9A04-D575B03AB555}"/>
    <cellStyle name="Note 4 2 3 8 3 2 2" xfId="41235" xr:uid="{1C25E6D5-2B14-4BA4-9E5B-748A082FE700}"/>
    <cellStyle name="Note 4 2 3 8 3 3" xfId="41363" xr:uid="{55F69BAE-9D9C-4925-ADA0-06A499FAB6C2}"/>
    <cellStyle name="Note 4 2 3 8 4" xfId="13828" xr:uid="{ABD6F4D9-797E-4009-A3D2-5779FC626B50}"/>
    <cellStyle name="Note 4 2 3 8 4 2" xfId="30317" xr:uid="{AC11310D-E30D-4989-A4BC-28952B4EC691}"/>
    <cellStyle name="Note 4 2 3 8 5" xfId="35456" xr:uid="{F69193C2-7BB3-4B75-8A8F-E14D99BCF67E}"/>
    <cellStyle name="Note 4 2 3 9" xfId="6747" xr:uid="{5DA1CB04-0E54-4BD4-B132-575D4B8EBAFF}"/>
    <cellStyle name="Note 4 2 3 9 2" xfId="11946" xr:uid="{95EFAAEF-AFA2-4E32-A49E-B26FD40271BA}"/>
    <cellStyle name="Note 4 2 3 9 2 2" xfId="20935" xr:uid="{7AFF67FC-6531-4A05-AEF9-87B69F66ED5B}"/>
    <cellStyle name="Note 4 2 3 9 2 2 2" xfId="25999" xr:uid="{2B4A9E8C-08F5-4F78-8FBF-574CD56185DA}"/>
    <cellStyle name="Note 4 2 3 9 2 3" xfId="36657" xr:uid="{04BD3529-53AD-472F-9161-FC6C396842D3}"/>
    <cellStyle name="Note 4 2 3 9 3" xfId="15736" xr:uid="{85AE3F65-3B05-4A3F-AAC5-1A92670C9AE6}"/>
    <cellStyle name="Note 4 2 3 9 3 2" xfId="36895" xr:uid="{48FA3FFE-FE6E-4F7E-AABC-80017BBAA7A6}"/>
    <cellStyle name="Note 4 2 3 9 4" xfId="34210" xr:uid="{45232DFB-33EB-48CB-ACB4-E780290EA0CA}"/>
    <cellStyle name="Note 4 2 4" xfId="542" xr:uid="{3F59598F-1200-4870-A180-8AE6F8F0F68E}"/>
    <cellStyle name="Note 4 2 4 10" xfId="49053" xr:uid="{F25F83B5-A71E-4C26-B1B8-CCC40480D949}"/>
    <cellStyle name="Note 4 2 4 2" xfId="891" xr:uid="{916C36C9-717A-493F-92ED-94E6A3EE6CF6}"/>
    <cellStyle name="Note 4 2 4 2 2" xfId="5260" xr:uid="{35347A00-C9EC-469B-A441-44ADA1E991F9}"/>
    <cellStyle name="Note 4 2 4 2 2 2" xfId="7846" xr:uid="{6ACB9FBE-8D92-4A17-8A3C-D764FDB93551}"/>
    <cellStyle name="Note 4 2 4 2 2 2 2" xfId="12433" xr:uid="{604DB54F-A2F3-4762-B4EE-9B23037CDCB6}"/>
    <cellStyle name="Note 4 2 4 2 2 2 2 2" xfId="21422" xr:uid="{DD267DE3-64DF-4DAB-AD71-9B700DE00D60}"/>
    <cellStyle name="Note 4 2 4 2 2 2 2 2 2" xfId="26125" xr:uid="{AB32DE04-6F35-4AE1-AE04-D75FE6F45457}"/>
    <cellStyle name="Note 4 2 4 2 2 2 2 3" xfId="41791" xr:uid="{B8C128B3-0FA5-4111-AFB8-AA1B55243AA9}"/>
    <cellStyle name="Note 4 2 4 2 2 2 3" xfId="16835" xr:uid="{DA287055-DB7B-4FED-B628-507BECA52358}"/>
    <cellStyle name="Note 4 2 4 2 2 2 3 2" xfId="35131" xr:uid="{DC786E5A-4E79-4DAD-BCD3-0C349F21EFFB}"/>
    <cellStyle name="Note 4 2 4 2 2 2 4" xfId="33722" xr:uid="{7AD98401-D40C-42AB-B5FB-3D5FB785678E}"/>
    <cellStyle name="Note 4 2 4 2 2 3" xfId="10483" xr:uid="{E9A8B3C0-1019-44A6-9E17-E0CA272C526E}"/>
    <cellStyle name="Note 4 2 4 2 2 3 2" xfId="19472" xr:uid="{0D629112-3D38-46DD-BC72-37A43F779E49}"/>
    <cellStyle name="Note 4 2 4 2 2 3 2 2" xfId="30417" xr:uid="{0A590590-5BF4-4290-A465-7E8AA3697535}"/>
    <cellStyle name="Note 4 2 4 2 2 3 3" xfId="27605" xr:uid="{48E4B19B-762F-4BB5-B02A-B061A6F6BBBE}"/>
    <cellStyle name="Note 4 2 4 2 2 4" xfId="14249" xr:uid="{8A943ECA-D5E7-4715-B5C8-35BA86419F4A}"/>
    <cellStyle name="Note 4 2 4 2 2 4 2" xfId="43776" xr:uid="{573A5199-762A-4AE9-B45D-B1454B680A16}"/>
    <cellStyle name="Note 4 2 4 2 2 5" xfId="42114" xr:uid="{F76B60AD-0A08-4D49-8B36-E35D2C795A43}"/>
    <cellStyle name="Note 4 2 4 2 3" xfId="3328" xr:uid="{D881CB1A-DF61-47BB-9A61-79FEDBBC2D1E}"/>
    <cellStyle name="Note 4 2 4 2 3 2" xfId="41262" xr:uid="{F816309F-D939-4A04-A405-D16D25664B59}"/>
    <cellStyle name="Note 4 2 4 2 4" xfId="43234" xr:uid="{436E176E-A4D3-4231-949D-4564DA80D77D}"/>
    <cellStyle name="Note 4 2 4 2 5" xfId="55835" xr:uid="{F8285D57-ABE8-4F01-B577-AD8967FF7204}"/>
    <cellStyle name="Note 4 2 4 3" xfId="1236" xr:uid="{97FF6808-CD4D-4BFC-AD6A-7E4A8A22A41F}"/>
    <cellStyle name="Note 4 2 4 3 2" xfId="5581" xr:uid="{49240405-2726-4549-B90F-AF0888DD7E0F}"/>
    <cellStyle name="Note 4 2 4 3 2 2" xfId="8167" xr:uid="{4A55BCF6-2590-4A91-9769-6887E1101344}"/>
    <cellStyle name="Note 4 2 4 3 2 2 2" xfId="12530" xr:uid="{60F6C962-0BB3-4139-9953-20EBDF4942A0}"/>
    <cellStyle name="Note 4 2 4 3 2 2 2 2" xfId="21519" xr:uid="{EC8E2332-02BC-4483-A961-6BD9785B83F0}"/>
    <cellStyle name="Note 4 2 4 3 2 2 2 2 2" xfId="35220" xr:uid="{56EB072A-3A58-49E2-9E3C-5B0DB1B5CE3A}"/>
    <cellStyle name="Note 4 2 4 3 2 2 2 3" xfId="35412" xr:uid="{2BB254CC-DB86-4BD2-B6CE-64AAF70C3706}"/>
    <cellStyle name="Note 4 2 4 3 2 2 3" xfId="17156" xr:uid="{F8CAD7F6-6587-4E34-A0F5-1989A991A61D}"/>
    <cellStyle name="Note 4 2 4 3 2 2 3 2" xfId="26304" xr:uid="{CFD728EF-B4FE-40FA-A39A-1B431244C641}"/>
    <cellStyle name="Note 4 2 4 3 2 2 4" xfId="27439" xr:uid="{EBCA9C4A-9D43-40FE-8B06-AE071B4FFC50}"/>
    <cellStyle name="Note 4 2 4 3 2 3" xfId="10804" xr:uid="{F21FBC6D-A5E0-43E6-B87B-8A6DCB5D6D96}"/>
    <cellStyle name="Note 4 2 4 3 2 3 2" xfId="19793" xr:uid="{7A7A6A27-7582-468D-A23C-FC6B78A31B3E}"/>
    <cellStyle name="Note 4 2 4 3 2 3 2 2" xfId="31837" xr:uid="{574B3014-1A2C-42A5-A31C-50D7427346F3}"/>
    <cellStyle name="Note 4 2 4 3 2 3 3" xfId="25385" xr:uid="{2013A33C-3E03-4159-8E89-D9737441AE12}"/>
    <cellStyle name="Note 4 2 4 3 2 4" xfId="14570" xr:uid="{F48182DD-2734-4559-9D48-465D5110D950}"/>
    <cellStyle name="Note 4 2 4 3 2 4 2" xfId="25619" xr:uid="{AA05786A-30BD-4D64-BB01-03CDE21E77E4}"/>
    <cellStyle name="Note 4 2 4 3 2 5" xfId="27544" xr:uid="{21C472D9-88A0-42AE-A435-7EA0C8BD54E9}"/>
    <cellStyle name="Note 4 2 4 3 3" xfId="3673" xr:uid="{4BCDA18A-95BB-494C-AC58-E056CA07D537}"/>
    <cellStyle name="Note 4 2 4 3 3 2" xfId="33104" xr:uid="{ABCF69AF-59F7-4F24-AEBC-691FC363AAED}"/>
    <cellStyle name="Note 4 2 4 3 4" xfId="36730" xr:uid="{DA13F6A2-FCFB-481A-8B92-3BC6B640D0C0}"/>
    <cellStyle name="Note 4 2 4 4" xfId="1580" xr:uid="{77DA5424-C4D0-4BAF-9421-0CCA2B0086AF}"/>
    <cellStyle name="Note 4 2 4 4 2" xfId="5925" xr:uid="{46612E95-0946-470A-B450-18B412D099E3}"/>
    <cellStyle name="Note 4 2 4 4 2 2" xfId="8511" xr:uid="{4E07FC92-DDC4-48E2-9922-EF6E55F1EB4F}"/>
    <cellStyle name="Note 4 2 4 4 2 2 2" xfId="12638" xr:uid="{243A1051-3E79-4FBF-85EA-921C2749C8A5}"/>
    <cellStyle name="Note 4 2 4 4 2 2 2 2" xfId="21627" xr:uid="{18F530F8-17EA-4CCE-ABC6-69EC7AA38DB9}"/>
    <cellStyle name="Note 4 2 4 4 2 2 2 2 2" xfId="40720" xr:uid="{23A2BF6D-3A55-4BE3-A93B-24F1B62E7B67}"/>
    <cellStyle name="Note 4 2 4 4 2 2 2 3" xfId="27253" xr:uid="{EEDE0A99-2B55-4CF2-98C1-F3DC60633104}"/>
    <cellStyle name="Note 4 2 4 4 2 2 3" xfId="17500" xr:uid="{8D0A9F92-A2D3-439E-A990-6EBB19BFD307}"/>
    <cellStyle name="Note 4 2 4 4 2 2 3 2" xfId="42856" xr:uid="{70FCC3C9-4B9D-44C8-84F7-E7AB11BB7463}"/>
    <cellStyle name="Note 4 2 4 4 2 2 4" xfId="26296" xr:uid="{5E1E00DE-EBE2-4BB7-942F-0B37A0859709}"/>
    <cellStyle name="Note 4 2 4 4 2 3" xfId="11148" xr:uid="{676E5C3D-4D8E-408F-A6B5-DAE4BEA94234}"/>
    <cellStyle name="Note 4 2 4 4 2 3 2" xfId="20137" xr:uid="{F146BB1C-96C4-47E6-8381-FE992861E05D}"/>
    <cellStyle name="Note 4 2 4 4 2 3 2 2" xfId="42963" xr:uid="{4254495E-5158-481D-AD28-BC9C2048BEC8}"/>
    <cellStyle name="Note 4 2 4 4 2 3 3" xfId="37849" xr:uid="{D7F187FE-C353-463A-9C93-949CC1EAB5D2}"/>
    <cellStyle name="Note 4 2 4 4 2 4" xfId="14914" xr:uid="{5F7BA4C8-EA38-4C42-AC6D-06440422BC55}"/>
    <cellStyle name="Note 4 2 4 4 2 4 2" xfId="34733" xr:uid="{36B1FB83-146E-41CE-9301-528C72F9B800}"/>
    <cellStyle name="Note 4 2 4 4 2 5" xfId="32410" xr:uid="{02C846D4-5942-4320-8D1D-BEF548D4203C}"/>
    <cellStyle name="Note 4 2 4 4 3" xfId="4017" xr:uid="{9159067A-CB8A-4C0C-B5AF-6C18D25F62CD}"/>
    <cellStyle name="Note 4 2 4 4 3 2" xfId="27295" xr:uid="{482C2331-38AF-445D-91E6-1CF46FF2D6F1}"/>
    <cellStyle name="Note 4 2 4 4 4" xfId="39092" xr:uid="{FD0A0EA1-83B8-4088-8986-10A3D57FF60F}"/>
    <cellStyle name="Note 4 2 4 5" xfId="1892" xr:uid="{44E807DE-C39C-4E3C-9269-485D353D9678}"/>
    <cellStyle name="Note 4 2 4 5 2" xfId="6208" xr:uid="{2605C5DE-3A07-4948-BE38-467DDC0D6C4E}"/>
    <cellStyle name="Note 4 2 4 5 2 2" xfId="8794" xr:uid="{0867A6B5-4592-4D63-AA86-4E653D952DAC}"/>
    <cellStyle name="Note 4 2 4 5 2 2 2" xfId="12719" xr:uid="{C5D11A6A-644F-4C89-A12B-D1402579A74A}"/>
    <cellStyle name="Note 4 2 4 5 2 2 2 2" xfId="21708" xr:uid="{9FEA562A-322E-4F58-A606-B0A829C64D13}"/>
    <cellStyle name="Note 4 2 4 5 2 2 2 2 2" xfId="30013" xr:uid="{DB38E9D9-9AE8-4C18-9125-AFCF9D6BEAF2}"/>
    <cellStyle name="Note 4 2 4 5 2 2 2 3" xfId="35961" xr:uid="{E8CB1CF8-D7D8-43CC-8FE6-418679A3EFB6}"/>
    <cellStyle name="Note 4 2 4 5 2 2 3" xfId="17783" xr:uid="{2D53F483-F180-4738-AD1B-DFFE6E7E55CC}"/>
    <cellStyle name="Note 4 2 4 5 2 2 3 2" xfId="26589" xr:uid="{B91CA63F-5BE2-433C-A609-D18C39F6670D}"/>
    <cellStyle name="Note 4 2 4 5 2 2 4" xfId="41305" xr:uid="{122B93C1-9AD1-449E-AC16-1A04259BDD15}"/>
    <cellStyle name="Note 4 2 4 5 2 3" xfId="11431" xr:uid="{27521D62-79EE-4D99-920C-8188C34E6B0C}"/>
    <cellStyle name="Note 4 2 4 5 2 3 2" xfId="20420" xr:uid="{57FFF7D5-AC16-49B8-83B3-EC47C3D912D2}"/>
    <cellStyle name="Note 4 2 4 5 2 3 2 2" xfId="29692" xr:uid="{8CF62ADD-8B2F-4EC5-A4E9-2C82F28E7F2F}"/>
    <cellStyle name="Note 4 2 4 5 2 3 3" xfId="40240" xr:uid="{C31947A3-5C40-445F-BB3E-6C1C0D5BE6C3}"/>
    <cellStyle name="Note 4 2 4 5 2 4" xfId="15197" xr:uid="{8D8E2B61-497E-47CE-A7A9-2354915790D9}"/>
    <cellStyle name="Note 4 2 4 5 2 4 2" xfId="34293" xr:uid="{AC99C322-DBFD-4FE3-8759-AF26F28B29E7}"/>
    <cellStyle name="Note 4 2 4 5 2 5" xfId="41989" xr:uid="{B2231841-CECB-406B-B4A3-C4B1506010F7}"/>
    <cellStyle name="Note 4 2 4 5 3" xfId="4329" xr:uid="{F636349B-ABF7-4082-8CA4-354510E0F029}"/>
    <cellStyle name="Note 4 2 4 5 3 2" xfId="27767" xr:uid="{EF32C712-CF7E-4824-8074-7E36F87548C7}"/>
    <cellStyle name="Note 4 2 4 5 4" xfId="32646" xr:uid="{3B538092-6C65-40E9-8B8A-3CE5C7D1565F}"/>
    <cellStyle name="Note 4 2 4 6" xfId="2199" xr:uid="{AD24202F-3369-45AD-A38C-481DA1702F6F}"/>
    <cellStyle name="Note 4 2 4 6 2" xfId="6500" xr:uid="{3D85DA0F-89A5-4FF3-B46F-7741527E4090}"/>
    <cellStyle name="Note 4 2 4 6 2 2" xfId="9086" xr:uid="{B27923CF-9FBE-4396-91AC-8460A0F1DA64}"/>
    <cellStyle name="Note 4 2 4 6 2 2 2" xfId="12812" xr:uid="{9A0F1DCB-60F0-426C-AC50-ACFD6B9C25B4}"/>
    <cellStyle name="Note 4 2 4 6 2 2 2 2" xfId="21801" xr:uid="{8E753879-72D6-4A36-B318-B1E2E649F7CD}"/>
    <cellStyle name="Note 4 2 4 6 2 2 2 2 2" xfId="33174" xr:uid="{36555F1F-E527-4278-84FB-E236DFFAED3C}"/>
    <cellStyle name="Note 4 2 4 6 2 2 2 3" xfId="43447" xr:uid="{1FEA8FC1-CDAC-4BF9-AB73-860EB604CAA7}"/>
    <cellStyle name="Note 4 2 4 6 2 2 3" xfId="18075" xr:uid="{09A63C60-A650-4EDC-8A89-FE0305231C0D}"/>
    <cellStyle name="Note 4 2 4 6 2 2 3 2" xfId="40399" xr:uid="{7102ABEF-9061-4AB0-950A-B7DF5CB08DA4}"/>
    <cellStyle name="Note 4 2 4 6 2 2 4" xfId="26906" xr:uid="{8A0A068C-B44D-414E-9824-679669EEC550}"/>
    <cellStyle name="Note 4 2 4 6 2 3" xfId="11723" xr:uid="{E6D0CEDF-B8FE-4D67-A51E-E7C4D632CE0A}"/>
    <cellStyle name="Note 4 2 4 6 2 3 2" xfId="20712" xr:uid="{06A25ABD-CDE9-4634-B27F-90380CBE24A4}"/>
    <cellStyle name="Note 4 2 4 6 2 3 2 2" xfId="35953" xr:uid="{2FFA4EA0-95E7-4790-8B92-CE27AA400CD2}"/>
    <cellStyle name="Note 4 2 4 6 2 3 3" xfId="41676" xr:uid="{8A30C857-9A59-4715-8CA0-DA98826587AF}"/>
    <cellStyle name="Note 4 2 4 6 2 4" xfId="15489" xr:uid="{617EB3FB-1001-495E-8874-019C50358371}"/>
    <cellStyle name="Note 4 2 4 6 2 4 2" xfId="36436" xr:uid="{C09FBA30-D389-4E27-A7AE-42D7624F15C2}"/>
    <cellStyle name="Note 4 2 4 6 2 5" xfId="29075" xr:uid="{C2D17E4A-C368-4DC0-B5CF-0998C5B09B93}"/>
    <cellStyle name="Note 4 2 4 6 3" xfId="4636" xr:uid="{8EECB7C9-2CD3-4E81-809D-304824B380A3}"/>
    <cellStyle name="Note 4 2 4 6 3 2" xfId="41942" xr:uid="{1BDC7D4A-62A7-4327-8F52-6693DAC68E87}"/>
    <cellStyle name="Note 4 2 4 6 4" xfId="26221" xr:uid="{E8C93BB4-B44D-49F5-AAF6-9929A8B3BC43}"/>
    <cellStyle name="Note 4 2 4 7" xfId="4936" xr:uid="{F5B46D22-5497-4FBB-B7F7-14BBF054A6BF}"/>
    <cellStyle name="Note 4 2 4 7 2" xfId="7522" xr:uid="{2854D16C-14D4-43F9-9AC4-D64CF841A6C6}"/>
    <cellStyle name="Note 4 2 4 7 2 2" xfId="12330" xr:uid="{D2FC3981-2918-4155-B8E3-F00734E84A78}"/>
    <cellStyle name="Note 4 2 4 7 2 2 2" xfId="21319" xr:uid="{60BC1398-002E-4CB6-84FE-523436AE5E65}"/>
    <cellStyle name="Note 4 2 4 7 2 2 2 2" xfId="31202" xr:uid="{B846E9C9-8353-46E5-986E-9E1BCD18D4D1}"/>
    <cellStyle name="Note 4 2 4 7 2 2 3" xfId="36119" xr:uid="{22640D97-4A0E-4F4C-85DB-9B45778D8363}"/>
    <cellStyle name="Note 4 2 4 7 2 3" xfId="16511" xr:uid="{1084F988-A11B-48B5-9D10-C955A94C6C5A}"/>
    <cellStyle name="Note 4 2 4 7 2 3 2" xfId="29560" xr:uid="{685EBD84-8F43-4D92-925D-A3E621A21490}"/>
    <cellStyle name="Note 4 2 4 7 2 4" xfId="30773" xr:uid="{37C70061-F4FA-4861-957B-81511F055DAD}"/>
    <cellStyle name="Note 4 2 4 7 3" xfId="10159" xr:uid="{7F478266-3D6C-4703-A563-568E8068A07A}"/>
    <cellStyle name="Note 4 2 4 7 3 2" xfId="19148" xr:uid="{3C22A36D-0417-41C2-958C-5D6DD0DDE30D}"/>
    <cellStyle name="Note 4 2 4 7 3 2 2" xfId="22837" xr:uid="{8DADE714-7839-4275-B7DB-EB7FA4663C1C}"/>
    <cellStyle name="Note 4 2 4 7 3 3" xfId="27558" xr:uid="{268A8EBF-FC8D-46D2-9528-CA1F185B2A2C}"/>
    <cellStyle name="Note 4 2 4 7 4" xfId="13925" xr:uid="{4EFEA725-0137-40B7-938C-829259B0FDB4}"/>
    <cellStyle name="Note 4 2 4 7 4 2" xfId="24659" xr:uid="{7540A473-7AB5-4891-B4D1-57C551FA1DEB}"/>
    <cellStyle name="Note 4 2 4 7 5" xfId="37181" xr:uid="{71300276-2420-4763-AFDE-C53A1AF51844}"/>
    <cellStyle name="Note 4 2 4 8" xfId="2548" xr:uid="{42B46141-7EC2-40D9-80F9-2E8F56CC3BCC}"/>
    <cellStyle name="Note 4 2 4 8 2" xfId="22707" xr:uid="{45E87388-44D4-447C-93EA-BEFC191B47B6}"/>
    <cellStyle name="Note 4 2 4 9" xfId="28713" xr:uid="{FA075815-13FD-4D98-89DC-C5ECD1133937}"/>
    <cellStyle name="Note 4 2 5" xfId="313" xr:uid="{B977041E-4CD9-48B6-8711-3C8E76E66C51}"/>
    <cellStyle name="Note 4 2 5 2" xfId="4714" xr:uid="{76F14A2F-DE2B-4271-B20C-6FEED3F1F03E}"/>
    <cellStyle name="Note 4 2 5 2 2" xfId="7300" xr:uid="{FEBCF16E-C0D8-4886-8C06-1311C835E19F}"/>
    <cellStyle name="Note 4 2 5 2 2 2" xfId="12261" xr:uid="{37A5E0A6-72DB-4F4E-B8E9-8E0DE298D056}"/>
    <cellStyle name="Note 4 2 5 2 2 2 2" xfId="21250" xr:uid="{B8FDA4AD-90D8-44CB-A060-4D3233ADBF2D}"/>
    <cellStyle name="Note 4 2 5 2 2 2 2 2" xfId="24201" xr:uid="{C08CCCB2-130E-4927-BBD8-644A4FBFD741}"/>
    <cellStyle name="Note 4 2 5 2 2 2 3" xfId="26388" xr:uid="{9A545647-31F0-4D92-955C-37E60574B9AC}"/>
    <cellStyle name="Note 4 2 5 2 2 3" xfId="16289" xr:uid="{32D038F7-D21F-48C0-8CD7-29CE56F6727F}"/>
    <cellStyle name="Note 4 2 5 2 2 3 2" xfId="35329" xr:uid="{205E11C1-01DF-4C10-BE1B-2674CAFEE035}"/>
    <cellStyle name="Note 4 2 5 2 2 4" xfId="29451" xr:uid="{8BF3D4F6-314D-408C-991A-45CE2B155A39}"/>
    <cellStyle name="Note 4 2 5 2 3" xfId="9937" xr:uid="{23A053B1-EEE3-436B-9FA9-9DC6AA30681A}"/>
    <cellStyle name="Note 4 2 5 2 3 2" xfId="18926" xr:uid="{4973E8C8-AFF0-417E-8B61-E748F2E54790}"/>
    <cellStyle name="Note 4 2 5 2 3 2 2" xfId="40168" xr:uid="{F84905BF-B71E-423B-B80B-3CBA3842764B}"/>
    <cellStyle name="Note 4 2 5 2 3 3" xfId="24290" xr:uid="{428E3651-DE85-4593-A524-D8EB12902457}"/>
    <cellStyle name="Note 4 2 5 2 4" xfId="13703" xr:uid="{D8B8676A-8581-4A7A-A5E9-12DECE9CBFE4}"/>
    <cellStyle name="Note 4 2 5 2 4 2" xfId="30632" xr:uid="{7EA89D23-99EE-41A1-A634-2E4536C53372}"/>
    <cellStyle name="Note 4 2 5 2 5" xfId="38603" xr:uid="{88877EFA-5469-48AE-AEA1-A6798FF137B3}"/>
    <cellStyle name="Note 4 2 5 2 6" xfId="58640" xr:uid="{3264395C-27CE-4B88-B5B0-DE3AF700D561}"/>
    <cellStyle name="Note 4 2 5 3" xfId="2781" xr:uid="{284422BE-DFFE-4888-A58F-9C884924BBB0}"/>
    <cellStyle name="Note 4 2 5 3 2" xfId="36834" xr:uid="{A935E69C-800E-4E02-958C-4992C8478580}"/>
    <cellStyle name="Note 4 2 5 4" xfId="37032" xr:uid="{B1FB9CF5-CD63-4601-9B5F-37A7AA046BAF}"/>
    <cellStyle name="Note 4 2 5 5" xfId="51859" xr:uid="{9440E2C2-8849-40D1-B992-22F1D262E157}"/>
    <cellStyle name="Note 4 2 6" xfId="662" xr:uid="{F66D9A22-6822-4E91-8644-79A5FDFAB8AB}"/>
    <cellStyle name="Note 4 2 6 2" xfId="5038" xr:uid="{BA91F9DE-1CBB-4D97-A08B-658254BA1C85}"/>
    <cellStyle name="Note 4 2 6 2 2" xfId="7624" xr:uid="{4D681247-11C3-4525-B23D-107769251D83}"/>
    <cellStyle name="Note 4 2 6 2 2 2" xfId="12360" xr:uid="{DB5DB864-3B83-4F0E-9E21-341CCAF5E5AD}"/>
    <cellStyle name="Note 4 2 6 2 2 2 2" xfId="21349" xr:uid="{9C2B1D47-A4FE-4C0D-A9F9-EF8C95FF2E08}"/>
    <cellStyle name="Note 4 2 6 2 2 2 2 2" xfId="29962" xr:uid="{1899A8F2-9DCB-4735-8E6B-7B0E214088D0}"/>
    <cellStyle name="Note 4 2 6 2 2 2 3" xfId="43300" xr:uid="{5070B525-AB1C-429E-B3CC-F1FD1DA3C1DC}"/>
    <cellStyle name="Note 4 2 6 2 2 3" xfId="16613" xr:uid="{741BFFA7-36A8-402E-A0C4-F42692446354}"/>
    <cellStyle name="Note 4 2 6 2 2 3 2" xfId="28431" xr:uid="{92245404-F619-4BD4-A88A-A2DB801AE83B}"/>
    <cellStyle name="Note 4 2 6 2 2 4" xfId="22419" xr:uid="{1B14EF0B-604B-4E89-AC90-912659073060}"/>
    <cellStyle name="Note 4 2 6 2 3" xfId="10261" xr:uid="{E42A2FCE-92E7-405F-A7D4-444DB353B917}"/>
    <cellStyle name="Note 4 2 6 2 3 2" xfId="19250" xr:uid="{CB5BE808-D92F-4C28-9555-ADFB7B3CFF48}"/>
    <cellStyle name="Note 4 2 6 2 3 2 2" xfId="28552" xr:uid="{9BFCA32C-ED17-49A0-B989-B3D363473CE8}"/>
    <cellStyle name="Note 4 2 6 2 3 3" xfId="41688" xr:uid="{AA511552-D6EC-4FF9-91D3-A464C7A1D40B}"/>
    <cellStyle name="Note 4 2 6 2 4" xfId="14027" xr:uid="{4DA8C0AC-A479-4F0A-B8F6-B3F2DAC2E55A}"/>
    <cellStyle name="Note 4 2 6 2 4 2" xfId="29584" xr:uid="{1BA846D0-F1AD-4F2C-B26A-C127AB949D04}"/>
    <cellStyle name="Note 4 2 6 2 5" xfId="40710" xr:uid="{D0424019-8934-4ED0-B8A1-E9E634243AA9}"/>
    <cellStyle name="Note 4 2 6 2 6" xfId="54004" xr:uid="{BA52F2B9-7006-4406-A9C3-08BEB709A5D0}"/>
    <cellStyle name="Note 4 2 6 3" xfId="3099" xr:uid="{A8891523-096C-478D-87D0-942EF21387F1}"/>
    <cellStyle name="Note 4 2 6 3 2" xfId="36998" xr:uid="{087CD601-E9DD-4263-9B99-D6E75BDFF545}"/>
    <cellStyle name="Note 4 2 6 4" xfId="36679" xr:uid="{6437F104-C8C4-4FFE-937E-3380C821D50C}"/>
    <cellStyle name="Note 4 2 6 5" xfId="47336" xr:uid="{D67CF445-D567-44D1-9867-857834F3DA30}"/>
    <cellStyle name="Note 4 2 7" xfId="1007" xr:uid="{3FC071AB-64F5-455C-9592-E8C51D51D3E3}"/>
    <cellStyle name="Note 4 2 7 2" xfId="5359" xr:uid="{E9706390-2F60-4AD7-82A8-A61CA431C478}"/>
    <cellStyle name="Note 4 2 7 2 2" xfId="7945" xr:uid="{9DFAF739-CD9B-4A25-AEB8-5D2D22455473}"/>
    <cellStyle name="Note 4 2 7 2 2 2" xfId="12461" xr:uid="{A446E09C-EF7E-48EB-9EC3-D24C62A7EFF1}"/>
    <cellStyle name="Note 4 2 7 2 2 2 2" xfId="21450" xr:uid="{4C89110E-8A9E-479E-955C-EA4433784ECC}"/>
    <cellStyle name="Note 4 2 7 2 2 2 2 2" xfId="25277" xr:uid="{EFC19DA3-A3A1-4E72-8D61-674403D7FE01}"/>
    <cellStyle name="Note 4 2 7 2 2 2 3" xfId="38024" xr:uid="{B3081E1B-34C5-48CA-8FA5-75943742A1E8}"/>
    <cellStyle name="Note 4 2 7 2 2 3" xfId="16934" xr:uid="{ADD4BFFB-ED6F-4E64-875C-847D6B689E1E}"/>
    <cellStyle name="Note 4 2 7 2 2 3 2" xfId="36082" xr:uid="{AD752ED3-A43C-4834-971E-AEAD01ED9F85}"/>
    <cellStyle name="Note 4 2 7 2 2 4" xfId="29821" xr:uid="{561E180A-2627-4E5C-9523-CC73AB4B36F4}"/>
    <cellStyle name="Note 4 2 7 2 3" xfId="10582" xr:uid="{C8AE4B4E-8529-46B1-931E-7D528B9C2515}"/>
    <cellStyle name="Note 4 2 7 2 3 2" xfId="19571" xr:uid="{27862FD7-FF79-45BD-BB27-6EE76657D822}"/>
    <cellStyle name="Note 4 2 7 2 3 2 2" xfId="33622" xr:uid="{EA6360E8-DFDE-46F7-9DB1-3EB131232B09}"/>
    <cellStyle name="Note 4 2 7 2 3 3" xfId="23131" xr:uid="{0772E4F6-587B-4773-A392-7AC2186D0C8D}"/>
    <cellStyle name="Note 4 2 7 2 4" xfId="14348" xr:uid="{987A212A-7A90-4DDD-8290-9F0783A4D1F0}"/>
    <cellStyle name="Note 4 2 7 2 4 2" xfId="35518" xr:uid="{C95F1C3D-BDC0-47D7-8611-70243F42CECC}"/>
    <cellStyle name="Note 4 2 7 2 5" xfId="34939" xr:uid="{397462AF-2764-4BA1-99B4-6F976341FF8D}"/>
    <cellStyle name="Note 4 2 7 3" xfId="3444" xr:uid="{D5E399CE-7283-452F-BBB2-C4F618931D00}"/>
    <cellStyle name="Note 4 2 7 3 2" xfId="38462" xr:uid="{168BA059-F838-40B0-8276-F3011E8DABCB}"/>
    <cellStyle name="Note 4 2 7 4" xfId="38307" xr:uid="{B1CF30CB-3D49-43E7-8F0E-B75B0A025238}"/>
    <cellStyle name="Note 4 2 7 5" xfId="52645" xr:uid="{552D6B97-4408-4A84-9208-E7DD56DC41CE}"/>
    <cellStyle name="Note 4 2 8" xfId="1351" xr:uid="{89133317-7BE4-41A3-88D0-A2117FAF8170}"/>
    <cellStyle name="Note 4 2 8 2" xfId="5696" xr:uid="{51963296-D26E-465E-BBCF-B5A71A6C6AC6}"/>
    <cellStyle name="Note 4 2 8 2 2" xfId="8282" xr:uid="{4EEEA401-E27C-4930-A140-74675F10DF43}"/>
    <cellStyle name="Note 4 2 8 2 2 2" xfId="12561" xr:uid="{10B47D28-E760-4B3C-BD07-3A9A0E61CDB9}"/>
    <cellStyle name="Note 4 2 8 2 2 2 2" xfId="21550" xr:uid="{B62AF6FA-603C-468A-8B5E-996295C812BE}"/>
    <cellStyle name="Note 4 2 8 2 2 2 2 2" xfId="39595" xr:uid="{9D772C68-0B0C-480D-8B69-DEC8F5D8BF7F}"/>
    <cellStyle name="Note 4 2 8 2 2 2 3" xfId="40130" xr:uid="{5C7DB685-11B6-42B3-A20A-436DE2CC38F4}"/>
    <cellStyle name="Note 4 2 8 2 2 3" xfId="17271" xr:uid="{7657031E-C6BB-4A2B-B9F4-86B2C33B4F16}"/>
    <cellStyle name="Note 4 2 8 2 2 3 2" xfId="22863" xr:uid="{EF93DBAC-2099-464B-A20F-0C74BDF58BB3}"/>
    <cellStyle name="Note 4 2 8 2 2 4" xfId="29942" xr:uid="{992ED524-D225-4287-9370-E0062CBB7A1E}"/>
    <cellStyle name="Note 4 2 8 2 3" xfId="10919" xr:uid="{3BF2280B-70AD-4644-BBC2-B4BC29067587}"/>
    <cellStyle name="Note 4 2 8 2 3 2" xfId="19908" xr:uid="{C1674229-1680-47AF-B374-AB229CEAAC15}"/>
    <cellStyle name="Note 4 2 8 2 3 2 2" xfId="36390" xr:uid="{F265649C-24CC-43EB-975D-6EA1D5469F79}"/>
    <cellStyle name="Note 4 2 8 2 3 3" xfId="24239" xr:uid="{921FA1E9-40F0-4DA2-A4FF-51E6E12DA618}"/>
    <cellStyle name="Note 4 2 8 2 4" xfId="14685" xr:uid="{A3966FCA-E5E1-49D8-9969-E8DB3C94F088}"/>
    <cellStyle name="Note 4 2 8 2 4 2" xfId="37927" xr:uid="{435881D5-B47A-4EBC-AC88-411EEE554D7D}"/>
    <cellStyle name="Note 4 2 8 2 5" xfId="39408" xr:uid="{F0C43A0A-1D40-4114-B6A0-7FDF7B792946}"/>
    <cellStyle name="Note 4 2 8 3" xfId="3788" xr:uid="{D44E794F-1D2B-4B3B-8B3C-5B17D039D211}"/>
    <cellStyle name="Note 4 2 8 3 2" xfId="39873" xr:uid="{50B9793E-C506-4E0F-8C14-E3D58F7B289B}"/>
    <cellStyle name="Note 4 2 8 4" xfId="37363" xr:uid="{32A7D251-9D7D-4EB7-9D9D-9194B0AE25AC}"/>
    <cellStyle name="Note 4 2 9" xfId="1790" xr:uid="{5502AFA5-8D15-4BD9-8901-66965D32BF62}"/>
    <cellStyle name="Note 4 2 9 2" xfId="6107" xr:uid="{F67AC4A3-5FA9-4DEA-ADD7-A7C2090A1C1D}"/>
    <cellStyle name="Note 4 2 9 2 2" xfId="8693" xr:uid="{DD34454A-2493-4DE1-A215-431A6F961566}"/>
    <cellStyle name="Note 4 2 9 2 2 2" xfId="12689" xr:uid="{441D75FC-39B3-44F9-B239-9C75D4570476}"/>
    <cellStyle name="Note 4 2 9 2 2 2 2" xfId="21678" xr:uid="{98AD5F59-8455-42E8-8F23-4B57A628022C}"/>
    <cellStyle name="Note 4 2 9 2 2 2 2 2" xfId="25964" xr:uid="{505AAF03-B74B-420F-83E7-8EC5D0BF1951}"/>
    <cellStyle name="Note 4 2 9 2 2 2 3" xfId="30474" xr:uid="{8E4F2B7C-BD8A-422B-9CEE-0468763212D7}"/>
    <cellStyle name="Note 4 2 9 2 2 3" xfId="17682" xr:uid="{B6E5BE83-CDDB-43B9-9B4F-8961E5806733}"/>
    <cellStyle name="Note 4 2 9 2 2 3 2" xfId="23351" xr:uid="{E5581029-46F3-441B-9859-D1AF6D7E445B}"/>
    <cellStyle name="Note 4 2 9 2 2 4" xfId="36783" xr:uid="{299BA31C-221E-418D-9F33-9FAF108BA4BA}"/>
    <cellStyle name="Note 4 2 9 2 3" xfId="11330" xr:uid="{49594549-116F-49A5-8B47-2C000BD0FFAA}"/>
    <cellStyle name="Note 4 2 9 2 3 2" xfId="20319" xr:uid="{9F486561-2F8C-4FCC-A8D6-3D5EA95279D5}"/>
    <cellStyle name="Note 4 2 9 2 3 2 2" xfId="40783" xr:uid="{399099EE-7739-4CE2-92C7-87C99721A7E2}"/>
    <cellStyle name="Note 4 2 9 2 3 3" xfId="34432" xr:uid="{E942237A-8305-4219-B581-58551B0D5835}"/>
    <cellStyle name="Note 4 2 9 2 4" xfId="15096" xr:uid="{FD00EE41-3C76-4920-B2D2-9E8475308013}"/>
    <cellStyle name="Note 4 2 9 2 4 2" xfId="41428" xr:uid="{1BFE523C-9555-460C-B545-3ED37E709695}"/>
    <cellStyle name="Note 4 2 9 2 5" xfId="25196" xr:uid="{2C629A80-122D-4B7E-9DAE-A306CB543015}"/>
    <cellStyle name="Note 4 2 9 3" xfId="4227" xr:uid="{A933FBCD-CFC9-4320-B2B3-1496E5A4B4C4}"/>
    <cellStyle name="Note 4 2 9 3 2" xfId="43124" xr:uid="{ED8F5CA9-F3C5-4357-9EE1-EB1AC33007CF}"/>
    <cellStyle name="Note 4 2 9 4" xfId="38461" xr:uid="{C6438474-347B-48A9-968B-9B5FDF986B54}"/>
    <cellStyle name="Note 4 20" xfId="29364" xr:uid="{FDB0FFD2-D069-405F-A026-C9A8DB50658F}"/>
    <cellStyle name="Note 4 20 2" xfId="44909" xr:uid="{C8864DD9-115A-4523-AB5F-4DFD911BF356}"/>
    <cellStyle name="Note 4 20 2 2" xfId="57327" xr:uid="{9D8BDFCC-AA60-4816-B56B-910876A23B60}"/>
    <cellStyle name="Note 4 20 2 3" xfId="50545" xr:uid="{AFA63B2B-6E89-4484-8712-43BC70FCDAB8}"/>
    <cellStyle name="Note 4 20 3" xfId="52147" xr:uid="{AB07E47D-F88F-4B89-87F7-392689D7DA7B}"/>
    <cellStyle name="Note 4 20 3 2" xfId="58928" xr:uid="{B50091CB-2F39-4ED9-9ED8-E84B13BDFDD8}"/>
    <cellStyle name="Note 4 20 4" xfId="48952" xr:uid="{8CA765A7-5064-46BC-9F1A-826049A068F2}"/>
    <cellStyle name="Note 4 20 4 2" xfId="55735" xr:uid="{1582BF18-D13A-4F00-A709-1115CABEB4DE}"/>
    <cellStyle name="Note 4 20 5" xfId="48662" xr:uid="{382E1340-6D36-4CE3-9639-2AEB4A8F1CB3}"/>
    <cellStyle name="Note 4 20 5 2" xfId="55451" xr:uid="{431D494A-8094-4BC2-A0CF-19AE0F5907FC}"/>
    <cellStyle name="Note 4 20 6" xfId="53737" xr:uid="{A412B8D8-9BE4-466C-9651-AF6E67FD120B}"/>
    <cellStyle name="Note 4 20 7" xfId="47048" xr:uid="{5A7BE730-F2BD-4596-A12D-5CA6F46BE134}"/>
    <cellStyle name="Note 4 21" xfId="44949" xr:uid="{682E3A4A-44FE-46AF-A205-0B9DEA952047}"/>
    <cellStyle name="Note 4 21 2" xfId="50605" xr:uid="{C1323918-3E10-46ED-8475-DFCEDF0F1D27}"/>
    <cellStyle name="Note 4 21 2 2" xfId="57387" xr:uid="{BA140360-A793-44E4-810A-1E80CB166622}"/>
    <cellStyle name="Note 4 21 3" xfId="52419" xr:uid="{69DF076F-398E-4749-8E33-F0691ADC6F01}"/>
    <cellStyle name="Note 4 21 3 2" xfId="59200" xr:uid="{DF4F6B34-FF12-4B32-A1B8-5003BBC00A19}"/>
    <cellStyle name="Note 4 21 4" xfId="48722" xr:uid="{2AC68354-FEFA-437B-9B87-80C991049E07}"/>
    <cellStyle name="Note 4 21 4 2" xfId="55511" xr:uid="{888BD462-C03C-40B8-A364-0FA5DF5D455B}"/>
    <cellStyle name="Note 4 21 5" xfId="53797" xr:uid="{067403E4-474F-4F7F-96D4-2A7F99B782AF}"/>
    <cellStyle name="Note 4 21 6" xfId="47108" xr:uid="{77A06674-CAE7-4C26-9F39-068DD0F94DC2}"/>
    <cellStyle name="Note 4 22" xfId="45040" xr:uid="{DF35D972-94EE-4292-A29A-B291939C55B8}"/>
    <cellStyle name="Note 4 22 2" xfId="50601" xr:uid="{1205B85C-F6DE-4646-86DB-A5A9E5357D10}"/>
    <cellStyle name="Note 4 22 2 2" xfId="57383" xr:uid="{703CAC39-51EC-40A8-8858-5D13CC7647B9}"/>
    <cellStyle name="Note 4 22 3" xfId="52415" xr:uid="{2944CEE7-5FB7-41EF-9E5B-75F5E4DD1F7F}"/>
    <cellStyle name="Note 4 22 3 2" xfId="59196" xr:uid="{38E74602-E38D-4BFB-98EE-19DD0C2E03E2}"/>
    <cellStyle name="Note 4 22 4" xfId="48718" xr:uid="{905C3141-B3B4-4B99-831F-E25BD2754B75}"/>
    <cellStyle name="Note 4 22 4 2" xfId="55507" xr:uid="{38201C3C-603D-493B-AFB4-73CFA2064883}"/>
    <cellStyle name="Note 4 22 5" xfId="53793" xr:uid="{2E17FCF2-2DD3-4C28-9FDC-D362159E8CD8}"/>
    <cellStyle name="Note 4 22 6" xfId="47104" xr:uid="{7EB63D0D-1C16-4678-982A-C8EFB2350E23}"/>
    <cellStyle name="Note 4 23" xfId="45065" xr:uid="{8DC052EE-F17A-4541-8979-F8FA1BAB53EC}"/>
    <cellStyle name="Note 4 23 2" xfId="50630" xr:uid="{D9206B69-4FC3-4CAB-BB38-941498FB2E5C}"/>
    <cellStyle name="Note 4 23 2 2" xfId="57412" xr:uid="{EE488AA1-72A7-42EB-A6F5-2F15F16F6E28}"/>
    <cellStyle name="Note 4 23 3" xfId="52444" xr:uid="{ECED17AB-32CF-41A7-AFEC-683CBEBB8523}"/>
    <cellStyle name="Note 4 23 3 2" xfId="59225" xr:uid="{FD3A9845-FD02-431E-BAAD-1F41505F63F2}"/>
    <cellStyle name="Note 4 23 4" xfId="48747" xr:uid="{1AFFEB23-0EA3-438A-901D-770D67EC3E1B}"/>
    <cellStyle name="Note 4 23 4 2" xfId="55536" xr:uid="{CC7EE062-5311-4947-B4DF-0F3B078197B8}"/>
    <cellStyle name="Note 4 23 5" xfId="53822" xr:uid="{FE47A193-A2CD-4AC0-8962-5E96980B36FA}"/>
    <cellStyle name="Note 4 23 6" xfId="47133" xr:uid="{A654F2E9-4931-437A-93C5-D1D295A50399}"/>
    <cellStyle name="Note 4 24" xfId="45103" xr:uid="{533DA77D-89F9-4569-8F54-740C077C85DE}"/>
    <cellStyle name="Note 4 24 2" xfId="50686" xr:uid="{9331FC33-29C7-4F09-B458-594D8C94B9C2}"/>
    <cellStyle name="Note 4 24 2 2" xfId="57468" xr:uid="{C772F0D8-E17C-45A7-BFBD-461E7566747A}"/>
    <cellStyle name="Note 4 24 3" xfId="52497" xr:uid="{A8C8A6A8-0525-4E4E-8F62-4A79CD6361B4}"/>
    <cellStyle name="Note 4 24 3 2" xfId="59278" xr:uid="{F0EFA577-6064-4755-AD6F-0C4C5D38ED95}"/>
    <cellStyle name="Note 4 24 4" xfId="48801" xr:uid="{555BAB24-26CA-4C69-BAB1-4C3CDA4926DF}"/>
    <cellStyle name="Note 4 24 4 2" xfId="55587" xr:uid="{173653F8-A20D-416E-8C2A-3B9B6C0AEBE4}"/>
    <cellStyle name="Note 4 24 5" xfId="53875" xr:uid="{4FDD05FF-C0FA-4F02-A585-AC4A987E97E4}"/>
    <cellStyle name="Note 4 24 6" xfId="47189" xr:uid="{42FBCC1C-A727-459B-8E02-FF7732EA5D39}"/>
    <cellStyle name="Note 4 25" xfId="45120" xr:uid="{0AB5E3A2-EEE9-4045-9102-AFFBAFE9814F}"/>
    <cellStyle name="Note 4 25 2" xfId="50753" xr:uid="{7E8BCD98-41CB-4D15-B6EB-8ED632A928C2}"/>
    <cellStyle name="Note 4 25 2 2" xfId="57535" xr:uid="{AA07BD96-CB05-438D-BFF1-CD54A1835357}"/>
    <cellStyle name="Note 4 25 3" xfId="52562" xr:uid="{4497CB00-6BC1-4E9A-8C29-0DDAD964A3F3}"/>
    <cellStyle name="Note 4 25 3 2" xfId="59343" xr:uid="{3F504CB4-A71C-410E-A5C4-B31A409A8560}"/>
    <cellStyle name="Note 4 25 4" xfId="48859" xr:uid="{58F8083D-6145-4C46-A2A4-9949698440E7}"/>
    <cellStyle name="Note 4 25 4 2" xfId="55641" xr:uid="{843955F5-9BEE-4386-BCC7-A32C01684DF1}"/>
    <cellStyle name="Note 4 25 5" xfId="53940" xr:uid="{41AB27A5-9E25-47C5-AC8A-D3413412EAEA}"/>
    <cellStyle name="Note 4 25 6" xfId="47257" xr:uid="{7B410169-8FB4-4FD0-BDC8-3DA9CA4D0CBD}"/>
    <cellStyle name="Note 4 26" xfId="45176" xr:uid="{C1CFC481-979A-44C8-9D72-F0E2E82407D2}"/>
    <cellStyle name="Note 4 26 2" xfId="50730" xr:uid="{7ACA8356-F53D-4FAA-91A9-2E65E629A09C}"/>
    <cellStyle name="Note 4 26 2 2" xfId="57512" xr:uid="{BC4E9FB7-2131-4F79-834F-D36D80CD2CBC}"/>
    <cellStyle name="Note 4 26 3" xfId="52541" xr:uid="{3CBF4AEC-853B-48C1-A22F-E7B9FB963060}"/>
    <cellStyle name="Note 4 26 3 2" xfId="59322" xr:uid="{C93365ED-9401-40F7-9765-16AA4C703837}"/>
    <cellStyle name="Note 4 26 4" xfId="53919" xr:uid="{427A88B1-4577-4118-B4C8-9CF1C38DAC7E}"/>
    <cellStyle name="Note 4 26 5" xfId="47233" xr:uid="{94AD72E2-E326-4B6C-9B15-0EF203B9C385}"/>
    <cellStyle name="Note 4 27" xfId="45222" xr:uid="{4C95475B-AADD-4577-8C4A-92B98F38FC98}"/>
    <cellStyle name="Note 4 27 2" xfId="55768" xr:uid="{2FAB4217-BDC7-4544-9922-076F256CA28F}"/>
    <cellStyle name="Note 4 27 3" xfId="48985" xr:uid="{6D42F13A-66A6-4686-9788-39AD4BBC3DC5}"/>
    <cellStyle name="Note 4 28" xfId="45278" xr:uid="{6848A80C-105E-4FBE-BC46-FAC7978E6421}"/>
    <cellStyle name="Note 4 28 2" xfId="59087" xr:uid="{0EBC6CD5-C812-4F91-9D53-58924261A9E1}"/>
    <cellStyle name="Note 4 28 3" xfId="52306" xr:uid="{B492CA22-5EAC-4D43-AFCF-567ECC7E1C11}"/>
    <cellStyle name="Note 4 29" xfId="45204" xr:uid="{E07A168D-299D-4418-A01D-7FC986BAA999}"/>
    <cellStyle name="Note 4 29 2" xfId="52624" xr:uid="{2B65AC14-FC9F-4250-B6B9-62F418106A67}"/>
    <cellStyle name="Note 4 3" xfId="278" xr:uid="{4DC63450-A7B5-4C4D-ACA4-567FFC6B9999}"/>
    <cellStyle name="Note 4 3 10" xfId="6580" xr:uid="{3B38C3CC-17E2-473D-807F-1472BEA1E3AD}"/>
    <cellStyle name="Note 4 3 10 2" xfId="11791" xr:uid="{69CFC2CE-05E4-48B5-A95C-44EED438744C}"/>
    <cellStyle name="Note 4 3 10 2 2" xfId="20780" xr:uid="{BF32EFDD-4250-4468-8769-355ECBAB1209}"/>
    <cellStyle name="Note 4 3 10 2 2 2" xfId="32794" xr:uid="{A14DBB83-B4E4-4584-A0D2-2F0D539BC33B}"/>
    <cellStyle name="Note 4 3 10 2 3" xfId="40191" xr:uid="{E2BD813F-71E0-470F-97EC-1EF5252EB08F}"/>
    <cellStyle name="Note 4 3 10 3" xfId="15569" xr:uid="{4F1EFC26-1FF6-4A6D-943A-9995E5F4173B}"/>
    <cellStyle name="Note 4 3 10 3 2" xfId="37977" xr:uid="{BC63CACF-A563-4552-A197-825E30FC600E}"/>
    <cellStyle name="Note 4 3 10 4" xfId="29864" xr:uid="{C17C1D63-695D-4C52-9BAA-E869C8170623}"/>
    <cellStyle name="Note 4 3 11" xfId="9154" xr:uid="{DA62526C-2D1C-4849-8EBF-D636E38BAF10}"/>
    <cellStyle name="Note 4 3 11 2" xfId="18143" xr:uid="{0F73DE48-F63E-46B1-A648-60347348052B}"/>
    <cellStyle name="Note 4 3 11 2 2" xfId="43449" xr:uid="{3063D13D-FB66-4C56-9B43-B86C0FEEBB3C}"/>
    <cellStyle name="Note 4 3 11 3" xfId="41443" xr:uid="{200D1D39-3299-40C1-81BB-F5849D49AA77}"/>
    <cellStyle name="Note 4 3 12" xfId="9702" xr:uid="{BC27E2A6-6E74-49E7-A3D9-4FBF51A6E7F5}"/>
    <cellStyle name="Note 4 3 12 2" xfId="18691" xr:uid="{D61B4E34-9D8B-413C-8D0E-223C71703149}"/>
    <cellStyle name="Note 4 3 12 2 2" xfId="39378" xr:uid="{9092E900-95AB-403D-A0C7-C6F24741B2E4}"/>
    <cellStyle name="Note 4 3 12 3" xfId="36046" xr:uid="{5D4CC003-3B10-4346-80F9-F3D3F32DA893}"/>
    <cellStyle name="Note 4 3 13" xfId="2284" xr:uid="{BAF4BCC7-7347-4E07-AF94-5FDAFE5A912F}"/>
    <cellStyle name="Note 4 3 13 2" xfId="25899" xr:uid="{86B381B2-7DB3-482F-86AF-43154A00289A}"/>
    <cellStyle name="Note 4 3 14" xfId="13193" xr:uid="{F8ABB9BF-1951-4157-8A7C-801C30D6DAAE}"/>
    <cellStyle name="Note 4 3 14 2" xfId="27316" xr:uid="{7B918F28-1DFC-4CCC-BB57-FB9FAD4417FE}"/>
    <cellStyle name="Note 4 3 15" xfId="34845" xr:uid="{2F18CFDC-2E0E-4961-AD2D-FE05DB356746}"/>
    <cellStyle name="Note 4 3 16" xfId="44268" xr:uid="{DEE81B56-865C-414B-BC34-AF5003182817}"/>
    <cellStyle name="Note 4 3 17" xfId="45558" xr:uid="{C44CC921-84AF-478D-AA25-87EB6FA475D7}"/>
    <cellStyle name="Note 4 3 2" xfId="413" xr:uid="{743AF019-2424-4CCF-AD62-CEC4A772FA52}"/>
    <cellStyle name="Note 4 3 2 10" xfId="9279" xr:uid="{9463F151-6DD3-403F-809B-3D13E44D6023}"/>
    <cellStyle name="Note 4 3 2 10 2" xfId="18268" xr:uid="{78DBAA6E-0610-4BB9-841B-A6A867635BC4}"/>
    <cellStyle name="Note 4 3 2 10 2 2" xfId="39396" xr:uid="{301F1B97-4AFC-49F8-B0C3-35762957983D}"/>
    <cellStyle name="Note 4 3 2 10 3" xfId="37885" xr:uid="{1C7E48B3-5C54-4DF5-AF8A-BB8AFC21A786}"/>
    <cellStyle name="Note 4 3 2 11" xfId="9444" xr:uid="{7A915C2F-8580-4B14-AA21-F8E849D04651}"/>
    <cellStyle name="Note 4 3 2 11 2" xfId="18433" xr:uid="{289162BE-CACF-427D-97D3-BB673E58C4D7}"/>
    <cellStyle name="Note 4 3 2 11 2 2" xfId="42696" xr:uid="{615B9609-0A55-4AC9-96BE-D851F58DDC72}"/>
    <cellStyle name="Note 4 3 2 11 3" xfId="41421" xr:uid="{A15DD1F1-86FD-434E-A52E-4A9A4FB96805}"/>
    <cellStyle name="Note 4 3 2 12" xfId="2419" xr:uid="{1E87DEB4-229A-477B-958E-483D70490600}"/>
    <cellStyle name="Note 4 3 2 12 2" xfId="22807" xr:uid="{FCF9ABC8-71AD-4CD4-BDE7-2715AEC00AFC}"/>
    <cellStyle name="Note 4 3 2 13" xfId="13328" xr:uid="{36B95530-C03C-4F04-9FA0-B6D67EBBFF42}"/>
    <cellStyle name="Note 4 3 2 13 2" xfId="36905" xr:uid="{A60C0B1E-1091-4B39-A5F3-78A480160A3C}"/>
    <cellStyle name="Note 4 3 2 14" xfId="34222" xr:uid="{E0F15DB5-8C94-4449-A398-0A2EBB0D3CAB}"/>
    <cellStyle name="Note 4 3 2 15" xfId="46073" xr:uid="{97C3A9CB-01EC-4AA2-9AE9-CF77455DB493}"/>
    <cellStyle name="Note 4 3 2 2" xfId="762" xr:uid="{A85C27F0-5D32-4DB0-A1C2-FBEF75EBA937}"/>
    <cellStyle name="Note 4 3 2 2 2" xfId="5133" xr:uid="{DE95A291-742A-4F05-99FC-47A2A531683B}"/>
    <cellStyle name="Note 4 3 2 2 2 2" xfId="7719" xr:uid="{D0045791-BB88-4C23-B06A-E7FE069FC4C9}"/>
    <cellStyle name="Note 4 3 2 2 2 2 2" xfId="12385" xr:uid="{36978F9C-83B2-4C60-BBDF-04720270FDB0}"/>
    <cellStyle name="Note 4 3 2 2 2 2 2 2" xfId="21374" xr:uid="{2C7B90BE-C63B-48D6-B163-EFE02621C447}"/>
    <cellStyle name="Note 4 3 2 2 2 2 2 2 2" xfId="27247" xr:uid="{D5B1DC03-AF96-4DE8-B134-A54CD7D0429D}"/>
    <cellStyle name="Note 4 3 2 2 2 2 2 3" xfId="37366" xr:uid="{1D4C30D3-E862-4317-8B6B-7092929FAB93}"/>
    <cellStyle name="Note 4 3 2 2 2 2 3" xfId="16708" xr:uid="{0C0B0465-F6DC-4386-B38C-170410AACF0F}"/>
    <cellStyle name="Note 4 3 2 2 2 2 3 2" xfId="42212" xr:uid="{EB387692-17CF-40FD-9A1E-616E063C46E4}"/>
    <cellStyle name="Note 4 3 2 2 2 2 4" xfId="30189" xr:uid="{09AEF01E-BA7B-43C5-895C-F9F1758CF626}"/>
    <cellStyle name="Note 4 3 2 2 2 3" xfId="10356" xr:uid="{E6A173BA-3586-4B74-93B8-B0FA8C95BA42}"/>
    <cellStyle name="Note 4 3 2 2 2 3 2" xfId="19345" xr:uid="{C94FC0A5-9887-4DB5-A194-BF765430E8BD}"/>
    <cellStyle name="Note 4 3 2 2 2 3 2 2" xfId="27703" xr:uid="{58B38C33-E7BA-4930-92AC-0ABD6B9AD422}"/>
    <cellStyle name="Note 4 3 2 2 2 3 3" xfId="40015" xr:uid="{2B0AAC39-E6C2-4537-A1A9-5EF6D412EB1B}"/>
    <cellStyle name="Note 4 3 2 2 2 4" xfId="14122" xr:uid="{D0847245-B333-4CCE-9042-6E781CF5DF57}"/>
    <cellStyle name="Note 4 3 2 2 2 4 2" xfId="43465" xr:uid="{BB3EC092-4873-49D1-9BEE-5505056FD5F3}"/>
    <cellStyle name="Note 4 3 2 2 2 5" xfId="41511" xr:uid="{CAE20475-91CC-499C-9AB8-C510A96961C1}"/>
    <cellStyle name="Note 4 3 2 2 2 6" xfId="56346" xr:uid="{A721D8B5-6D8E-46E7-9BAA-639FEA1EC3A4}"/>
    <cellStyle name="Note 4 3 2 2 3" xfId="3199" xr:uid="{DF6990CC-3F1C-4EDF-8DB8-722133688944}"/>
    <cellStyle name="Note 4 3 2 2 3 2" xfId="26189" xr:uid="{548373CB-5734-429B-A113-A1E6329B6745}"/>
    <cellStyle name="Note 4 3 2 2 4" xfId="31670" xr:uid="{011A2FB5-CFAF-49DD-B381-CB2705A13182}"/>
    <cellStyle name="Note 4 3 2 2 5" xfId="49564" xr:uid="{9A11DD4B-A423-47F6-9528-ED17577152A7}"/>
    <cellStyle name="Note 4 3 2 3" xfId="1107" xr:uid="{72B3C7E5-E508-4BE6-9CF2-F6E4790B3EDB}"/>
    <cellStyle name="Note 4 3 2 3 2" xfId="5454" xr:uid="{24FE1F2D-FC8B-4694-9F95-FCDD45DEB936}"/>
    <cellStyle name="Note 4 3 2 3 2 2" xfId="8040" xr:uid="{35D55A97-9D68-4B24-B092-34447D8F2322}"/>
    <cellStyle name="Note 4 3 2 3 2 2 2" xfId="12488" xr:uid="{42139370-E784-4B1A-A4F0-ACB233D976B3}"/>
    <cellStyle name="Note 4 3 2 3 2 2 2 2" xfId="21477" xr:uid="{2D48AA19-98C2-47A2-BEB0-F6B99F970DC0}"/>
    <cellStyle name="Note 4 3 2 3 2 2 2 2 2" xfId="32024" xr:uid="{A66DED92-E372-4F57-B2B0-6DA456C8F5F0}"/>
    <cellStyle name="Note 4 3 2 3 2 2 2 3" xfId="28016" xr:uid="{39233FC5-052D-477C-9E61-59B9B26BA820}"/>
    <cellStyle name="Note 4 3 2 3 2 2 3" xfId="17029" xr:uid="{B2EBE771-D717-4F3E-BFD9-DB39C99271B4}"/>
    <cellStyle name="Note 4 3 2 3 2 2 3 2" xfId="33248" xr:uid="{B839F520-CD93-479C-81BD-24EF64A6FEDB}"/>
    <cellStyle name="Note 4 3 2 3 2 2 4" xfId="25039" xr:uid="{C09C082F-474F-43F7-BBFE-415BA27D8C02}"/>
    <cellStyle name="Note 4 3 2 3 2 3" xfId="10677" xr:uid="{071296D0-49A8-4376-AE40-7F2C3EB880EC}"/>
    <cellStyle name="Note 4 3 2 3 2 3 2" xfId="19666" xr:uid="{46980AEF-1070-4FC6-A0E8-A8A782ACD806}"/>
    <cellStyle name="Note 4 3 2 3 2 3 2 2" xfId="34616" xr:uid="{69444823-24C6-4ED7-AA88-E593C3888506}"/>
    <cellStyle name="Note 4 3 2 3 2 3 3" xfId="41671" xr:uid="{71B93DAF-EFE1-4D70-AC0A-0289B74CB906}"/>
    <cellStyle name="Note 4 3 2 3 2 4" xfId="14443" xr:uid="{37DF3D4C-D3F7-48FC-8D51-268C3B5445DB}"/>
    <cellStyle name="Note 4 3 2 3 2 4 2" xfId="43109" xr:uid="{124D592E-442D-4C63-B1D9-85BFB5A5752A}"/>
    <cellStyle name="Note 4 3 2 3 2 5" xfId="42614" xr:uid="{E57A6EFB-6CC4-4A8F-A588-8075726B0922}"/>
    <cellStyle name="Note 4 3 2 3 2 6" xfId="57788" xr:uid="{C24E81C5-7354-443B-AA08-A554A36BA4E9}"/>
    <cellStyle name="Note 4 3 2 3 3" xfId="3544" xr:uid="{97C4A9B5-8DB3-4F37-82C7-5E58F2022CA3}"/>
    <cellStyle name="Note 4 3 2 3 3 2" xfId="36846" xr:uid="{6EB925B6-0E72-42E9-B16B-2CC76D46A850}"/>
    <cellStyle name="Note 4 3 2 3 4" xfId="24442" xr:uid="{0DE3E7D1-F57F-44EC-849A-334A44245711}"/>
    <cellStyle name="Note 4 3 2 3 5" xfId="51006" xr:uid="{BF4146C7-48BC-4B0B-B17E-0503E1F1415F}"/>
    <cellStyle name="Note 4 3 2 4" xfId="1451" xr:uid="{B6FD686F-C423-4093-B120-8BBEF4FA3459}"/>
    <cellStyle name="Note 4 3 2 4 2" xfId="5796" xr:uid="{30D4B662-B6D9-4E74-A929-15EDADE78ABB}"/>
    <cellStyle name="Note 4 3 2 4 2 2" xfId="8382" xr:uid="{A7760053-2E53-4CA0-8E8E-AD0976472579}"/>
    <cellStyle name="Note 4 3 2 4 2 2 2" xfId="12591" xr:uid="{365B799D-7C97-4B2F-BEA6-3A5006DA059E}"/>
    <cellStyle name="Note 4 3 2 4 2 2 2 2" xfId="21580" xr:uid="{204A2769-2C8D-4F5A-8BF8-57A9887BD074}"/>
    <cellStyle name="Note 4 3 2 4 2 2 2 2 2" xfId="41810" xr:uid="{E345EE14-76DF-43D2-A12E-63FEA7671EBD}"/>
    <cellStyle name="Note 4 3 2 4 2 2 2 3" xfId="29559" xr:uid="{D7F0AF72-C1AE-442B-A6F5-32E1B68EDE95}"/>
    <cellStyle name="Note 4 3 2 4 2 2 3" xfId="17371" xr:uid="{0053FC75-8BA2-4B34-B3D8-0FDF29B62234}"/>
    <cellStyle name="Note 4 3 2 4 2 2 3 2" xfId="32046" xr:uid="{D2D02187-904A-4319-828D-850CEC81482F}"/>
    <cellStyle name="Note 4 3 2 4 2 2 4" xfId="37702" xr:uid="{85DC2DD3-97BD-47BB-B1F3-F63F5486354F}"/>
    <cellStyle name="Note 4 3 2 4 2 3" xfId="11019" xr:uid="{0DA0CE83-7C07-4999-83C1-38988DA6680D}"/>
    <cellStyle name="Note 4 3 2 4 2 3 2" xfId="20008" xr:uid="{96C9D2A8-4406-43E2-ABCF-985BD4D82476}"/>
    <cellStyle name="Note 4 3 2 4 2 3 2 2" xfId="31398" xr:uid="{30EB9ADF-F09D-4AF3-90A6-FBA6157F5E5B}"/>
    <cellStyle name="Note 4 3 2 4 2 3 3" xfId="26990" xr:uid="{1BEFB44D-4D99-4D6E-AB87-168D2B0BAE58}"/>
    <cellStyle name="Note 4 3 2 4 2 4" xfId="14785" xr:uid="{CA503EEC-EC88-4CD8-A63A-58E38FE76309}"/>
    <cellStyle name="Note 4 3 2 4 2 4 2" xfId="33038" xr:uid="{B62541B1-E6C6-4B97-8DA5-A2E816ECDA0D}"/>
    <cellStyle name="Note 4 3 2 4 2 5" xfId="38083" xr:uid="{8C8BA82E-55F2-41CB-B4FE-BFE3EA7AF61A}"/>
    <cellStyle name="Note 4 3 2 4 2 6" xfId="54491" xr:uid="{56C87EC4-CAEC-4159-BECB-1298E3BB733E}"/>
    <cellStyle name="Note 4 3 2 4 3" xfId="3888" xr:uid="{D478D7A9-AC1B-4D02-AF52-3FB5BE2D0F61}"/>
    <cellStyle name="Note 4 3 2 4 3 2" xfId="23796" xr:uid="{172E167D-B401-417F-858F-2E1B9C26000B}"/>
    <cellStyle name="Note 4 3 2 4 4" xfId="39263" xr:uid="{01A929D6-6AAD-4431-91B9-4C9491A5D102}"/>
    <cellStyle name="Note 4 3 2 4 5" xfId="47681" xr:uid="{BD1DFEB8-4EC5-4341-8969-C3CDB2A2391A}"/>
    <cellStyle name="Note 4 3 2 5" xfId="1727" xr:uid="{9EC6799B-A776-4F67-8D87-B4BB8A6C6021}"/>
    <cellStyle name="Note 4 3 2 5 2" xfId="6053" xr:uid="{37D3162D-463E-4D57-A7C0-8BC2741EC1DC}"/>
    <cellStyle name="Note 4 3 2 5 2 2" xfId="8639" xr:uid="{C918DFA8-C3E5-459C-84EA-087C360C26F2}"/>
    <cellStyle name="Note 4 3 2 5 2 2 2" xfId="12675" xr:uid="{B55ED0A6-3704-4EDC-985E-754B4279B537}"/>
    <cellStyle name="Note 4 3 2 5 2 2 2 2" xfId="21664" xr:uid="{D8D1C21C-4E2E-48F3-A53C-D1613041A887}"/>
    <cellStyle name="Note 4 3 2 5 2 2 2 2 2" xfId="31577" xr:uid="{F8EC9E4B-3F49-4A8C-BE6B-6D03037A4199}"/>
    <cellStyle name="Note 4 3 2 5 2 2 2 3" xfId="37239" xr:uid="{F17C2D88-4D69-4194-8ADE-89C270607DFE}"/>
    <cellStyle name="Note 4 3 2 5 2 2 3" xfId="17628" xr:uid="{DE0A6D81-1827-40BD-9EBB-8DF1DB774FE2}"/>
    <cellStyle name="Note 4 3 2 5 2 2 3 2" xfId="30788" xr:uid="{CB68462E-2EAF-418E-B9B8-984F207B6AB7}"/>
    <cellStyle name="Note 4 3 2 5 2 2 4" xfId="23871" xr:uid="{406F9127-4DC8-4777-A359-A1CC538D6BCF}"/>
    <cellStyle name="Note 4 3 2 5 2 3" xfId="11276" xr:uid="{DA74C751-75AF-4182-9BB3-96DCD0AC921F}"/>
    <cellStyle name="Note 4 3 2 5 2 3 2" xfId="20265" xr:uid="{2643B05D-66AE-447A-92E2-837CAAD57987}"/>
    <cellStyle name="Note 4 3 2 5 2 3 2 2" xfId="23993" xr:uid="{9446EB58-4AB8-4FB8-B1C5-D745BB64C5DE}"/>
    <cellStyle name="Note 4 3 2 5 2 3 3" xfId="22145" xr:uid="{066B9199-7BEE-4277-BF2C-EB3A0A5671E4}"/>
    <cellStyle name="Note 4 3 2 5 2 4" xfId="15042" xr:uid="{40C8C971-CFDC-4061-A6EF-F12B58337588}"/>
    <cellStyle name="Note 4 3 2 5 2 4 2" xfId="43518" xr:uid="{BEB13463-F53B-43FE-AA90-8809C5607835}"/>
    <cellStyle name="Note 4 3 2 5 2 5" xfId="29970" xr:uid="{3CE6187F-F4C4-4534-9F62-5B93E044A6C1}"/>
    <cellStyle name="Note 4 3 2 5 3" xfId="4164" xr:uid="{1C063D95-0218-4F59-8358-FD3020252742}"/>
    <cellStyle name="Note 4 3 2 5 3 2" xfId="31932" xr:uid="{9E8D5368-B0BB-4638-9756-740A93A4DA72}"/>
    <cellStyle name="Note 4 3 2 5 4" xfId="22520" xr:uid="{C6435EC6-5B7E-4144-BEED-3847151666AF}"/>
    <cellStyle name="Note 4 3 2 5 5" xfId="52931" xr:uid="{091E56CF-8470-45CA-81BE-EB121CDDB410}"/>
    <cellStyle name="Note 4 3 2 6" xfId="2070" xr:uid="{BC965897-AA6B-4BFC-BE4C-1887B91347D7}"/>
    <cellStyle name="Note 4 3 2 6 2" xfId="6373" xr:uid="{269A4045-60B3-47CE-B01A-FFD39DFD945A}"/>
    <cellStyle name="Note 4 3 2 6 2 2" xfId="8959" xr:uid="{E04CF6E4-9F20-4E8E-BC11-E2617FEF433D}"/>
    <cellStyle name="Note 4 3 2 6 2 2 2" xfId="12766" xr:uid="{F371F612-70B7-452E-B32B-6B2DC4C1FBBF}"/>
    <cellStyle name="Note 4 3 2 6 2 2 2 2" xfId="21755" xr:uid="{BBF777F2-EC29-4F71-8F1C-411135AECA18}"/>
    <cellStyle name="Note 4 3 2 6 2 2 2 2 2" xfId="42580" xr:uid="{8BC052A6-3935-4AB7-9C4A-674A444F3943}"/>
    <cellStyle name="Note 4 3 2 6 2 2 2 3" xfId="23547" xr:uid="{9F3B4A50-E66C-4460-9832-1A10FC0447B8}"/>
    <cellStyle name="Note 4 3 2 6 2 2 3" xfId="17948" xr:uid="{777AC50E-7AC6-4FD3-B39F-50149B7593C3}"/>
    <cellStyle name="Note 4 3 2 6 2 2 3 2" xfId="38726" xr:uid="{C89EDD73-C950-477F-A35D-9609E58507B9}"/>
    <cellStyle name="Note 4 3 2 6 2 2 4" xfId="33071" xr:uid="{10C15C03-B45C-49E1-A85F-B8C7F147C073}"/>
    <cellStyle name="Note 4 3 2 6 2 3" xfId="11596" xr:uid="{62DA1666-E1B4-45C3-8251-0AAC63C09E1E}"/>
    <cellStyle name="Note 4 3 2 6 2 3 2" xfId="20585" xr:uid="{8FDA7972-4C41-4087-8606-5C46C802CABA}"/>
    <cellStyle name="Note 4 3 2 6 2 3 2 2" xfId="38692" xr:uid="{197BD73E-1408-45A1-83EC-315745114762}"/>
    <cellStyle name="Note 4 3 2 6 2 3 3" xfId="37775" xr:uid="{9F52EAED-ACE2-4126-9AC9-8D0002D14D04}"/>
    <cellStyle name="Note 4 3 2 6 2 4" xfId="15362" xr:uid="{FCA4B3C1-B480-4C3B-923F-A5F17D290D8A}"/>
    <cellStyle name="Note 4 3 2 6 2 4 2" xfId="41261" xr:uid="{A86BAAA5-BD48-4D27-B3F5-9E7E3F5E2718}"/>
    <cellStyle name="Note 4 3 2 6 2 5" xfId="24765" xr:uid="{8F838722-5DFC-404A-AADD-E7AAE9DD9D83}"/>
    <cellStyle name="Note 4 3 2 6 3" xfId="4507" xr:uid="{0F546273-66FF-4B41-A341-88866AEF1856}"/>
    <cellStyle name="Note 4 3 2 6 3 2" xfId="35030" xr:uid="{2879478F-229D-408A-92FB-A560FF890A8A}"/>
    <cellStyle name="Note 4 3 2 6 4" xfId="30330" xr:uid="{8637D214-C7D3-4A10-AAA5-5D5E734B3C7E}"/>
    <cellStyle name="Note 4 3 2 7" xfId="2880" xr:uid="{5281F4CD-674D-45DF-98E5-DD8D326AA6E9}"/>
    <cellStyle name="Note 4 3 2 7 2" xfId="7030" xr:uid="{14A74DE1-530D-4726-AC06-AF0053645849}"/>
    <cellStyle name="Note 4 3 2 7 2 2" xfId="12157" xr:uid="{3150010A-1482-4251-A281-F7F55CF2A93C}"/>
    <cellStyle name="Note 4 3 2 7 2 2 2" xfId="21146" xr:uid="{5049A64B-B8F9-4DA3-8546-3F971F4774B5}"/>
    <cellStyle name="Note 4 3 2 7 2 2 2 2" xfId="26372" xr:uid="{9C8DE9BB-62A8-4976-9DD4-C06B08BD0183}"/>
    <cellStyle name="Note 4 3 2 7 2 2 3" xfId="42354" xr:uid="{EAEE0518-9073-4B69-B53E-9EB3F653C60C}"/>
    <cellStyle name="Note 4 3 2 7 2 3" xfId="16019" xr:uid="{C69DC5A6-8A0B-427B-986A-E201875A300D}"/>
    <cellStyle name="Note 4 3 2 7 2 3 2" xfId="32542" xr:uid="{EB298EC9-B942-4884-A067-8405DE7676DD}"/>
    <cellStyle name="Note 4 3 2 7 2 4" xfId="26579" xr:uid="{95B9B971-4A65-4CC1-B5E7-877C3C99069F}"/>
    <cellStyle name="Note 4 3 2 7 3" xfId="9593" xr:uid="{5E2DC6D5-0D47-4A38-827D-51E7ECD7EA52}"/>
    <cellStyle name="Note 4 3 2 7 3 2" xfId="18582" xr:uid="{1D8CFA86-FC9C-4921-A199-A71EC13E1077}"/>
    <cellStyle name="Note 4 3 2 7 3 2 2" xfId="37349" xr:uid="{7DB5B6B2-A5BC-42FD-B97E-0F299F1B578B}"/>
    <cellStyle name="Note 4 3 2 7 3 3" xfId="40712" xr:uid="{00FC88F3-2FA8-4255-A543-5903B8F3FAB5}"/>
    <cellStyle name="Note 4 3 2 7 4" xfId="34725" xr:uid="{170A8E9B-7689-4425-9C76-590FA8D5FA6D}"/>
    <cellStyle name="Note 4 3 2 8" xfId="4809" xr:uid="{1D2712C8-632E-4E10-8410-94B7BB23B686}"/>
    <cellStyle name="Note 4 3 2 8 2" xfId="7395" xr:uid="{314E7BD2-5E60-4E35-8CA7-65BC9A005292}"/>
    <cellStyle name="Note 4 3 2 8 2 2" xfId="12289" xr:uid="{F3C18E33-E323-43DB-BC12-14D790522F4B}"/>
    <cellStyle name="Note 4 3 2 8 2 2 2" xfId="21278" xr:uid="{D7B66FF6-551C-4E86-9B80-1782DC4E6A23}"/>
    <cellStyle name="Note 4 3 2 8 2 2 2 2" xfId="39645" xr:uid="{E7420A15-60D9-41F9-BB45-311B423C2CC2}"/>
    <cellStyle name="Note 4 3 2 8 2 2 3" xfId="43789" xr:uid="{180E8F82-EAA9-4463-9917-265994808E52}"/>
    <cellStyle name="Note 4 3 2 8 2 3" xfId="16384" xr:uid="{C74F42F1-DAE5-4A8A-977A-F02692AE0CE7}"/>
    <cellStyle name="Note 4 3 2 8 2 3 2" xfId="42974" xr:uid="{BC5F4277-889F-4BCB-8D39-D7035019B77C}"/>
    <cellStyle name="Note 4 3 2 8 2 4" xfId="38258" xr:uid="{C0EE5AA5-90BC-446B-BE36-F755DEA8914B}"/>
    <cellStyle name="Note 4 3 2 8 3" xfId="10032" xr:uid="{013A9A75-4326-4E95-BA07-278A6BDB602B}"/>
    <cellStyle name="Note 4 3 2 8 3 2" xfId="19021" xr:uid="{7E602172-876F-4D80-A2ED-BF83F5AAAF2D}"/>
    <cellStyle name="Note 4 3 2 8 3 2 2" xfId="24684" xr:uid="{61695905-5BED-4A4E-9F17-5A70666E34B3}"/>
    <cellStyle name="Note 4 3 2 8 3 3" xfId="39971" xr:uid="{9EDFDF16-D356-4F2B-8422-4E87AC399087}"/>
    <cellStyle name="Note 4 3 2 8 4" xfId="13798" xr:uid="{46E6E023-1CCE-4A37-877B-56890C7495AF}"/>
    <cellStyle name="Note 4 3 2 8 4 2" xfId="35151" xr:uid="{36483FEB-5C86-4FC7-BC46-7BDB45159184}"/>
    <cellStyle name="Note 4 3 2 8 5" xfId="25836" xr:uid="{5F1A1FE6-E7ED-4DC0-9B4B-8967BA2BF90A}"/>
    <cellStyle name="Note 4 3 2 9" xfId="6715" xr:uid="{706327E0-CA0D-4D8D-8CB9-152A8667322C}"/>
    <cellStyle name="Note 4 3 2 9 2" xfId="11916" xr:uid="{15085342-7349-4708-9DDF-B276F841541C}"/>
    <cellStyle name="Note 4 3 2 9 2 2" xfId="20905" xr:uid="{5C84DB13-A93D-4BC9-B27E-101E2F3F9A87}"/>
    <cellStyle name="Note 4 3 2 9 2 2 2" xfId="37002" xr:uid="{59E9108A-C060-4BB4-AE7A-3604584C9038}"/>
    <cellStyle name="Note 4 3 2 9 2 3" xfId="26703" xr:uid="{0BEE572B-A16E-4901-BCB4-4E0570584F94}"/>
    <cellStyle name="Note 4 3 2 9 3" xfId="15704" xr:uid="{2ED38C5F-181C-4241-96B2-0D7A08429E03}"/>
    <cellStyle name="Note 4 3 2 9 3 2" xfId="37486" xr:uid="{C5F11A6A-4AEF-4963-B4D8-51865524E7B3}"/>
    <cellStyle name="Note 4 3 2 9 4" xfId="31059" xr:uid="{5940F30D-6D81-41BE-809F-E232B8216120}"/>
    <cellStyle name="Note 4 3 3" xfId="627" xr:uid="{B1C9F86C-999B-4939-BF73-4067C7858A77}"/>
    <cellStyle name="Note 4 3 3 2" xfId="5008" xr:uid="{0F0979E6-16C4-4C67-A284-40EF5F73B2C9}"/>
    <cellStyle name="Note 4 3 3 2 2" xfId="7594" xr:uid="{2811B7AA-F009-46A8-9FE4-3195C68DD48E}"/>
    <cellStyle name="Note 4 3 3 2 2 2" xfId="12348" xr:uid="{23ADB72C-9075-49F1-891D-9144A8A4FD87}"/>
    <cellStyle name="Note 4 3 3 2 2 2 2" xfId="21337" xr:uid="{B747B9EF-F53B-443E-918C-E779E5B65CAF}"/>
    <cellStyle name="Note 4 3 3 2 2 2 2 2" xfId="40386" xr:uid="{D78DEE4B-0E1A-4CFA-9F18-71CB6818D3E8}"/>
    <cellStyle name="Note 4 3 3 2 2 2 3" xfId="27267" xr:uid="{06782BA8-9445-42F2-BEAF-6140298F40C8}"/>
    <cellStyle name="Note 4 3 3 2 2 3" xfId="16583" xr:uid="{94D306A4-CB11-40B2-8326-06B8567FA44F}"/>
    <cellStyle name="Note 4 3 3 2 2 3 2" xfId="32832" xr:uid="{F2C03EE4-9620-4608-9F7A-E50203855FAF}"/>
    <cellStyle name="Note 4 3 3 2 2 4" xfId="33649" xr:uid="{E3A29FBF-64FF-4AA7-80CE-113C4E0991CB}"/>
    <cellStyle name="Note 4 3 3 2 2 5" xfId="56754" xr:uid="{749295D8-218E-489F-A444-810EE03E4718}"/>
    <cellStyle name="Note 4 3 3 2 3" xfId="10231" xr:uid="{D83EC54C-65B9-4524-BF8D-E0A7F5C96795}"/>
    <cellStyle name="Note 4 3 3 2 3 2" xfId="19220" xr:uid="{4FC1B240-9FD8-4CBD-BB31-B6437B34F030}"/>
    <cellStyle name="Note 4 3 3 2 3 2 2" xfId="37718" xr:uid="{495B091D-4E55-494A-8BD2-9338A3C0BD89}"/>
    <cellStyle name="Note 4 3 3 2 3 3" xfId="27185" xr:uid="{D098AE51-5AFF-4155-A743-313AE48CBB85}"/>
    <cellStyle name="Note 4 3 3 2 4" xfId="13997" xr:uid="{938AC37D-F85A-4E2B-AB59-0DF96214AA60}"/>
    <cellStyle name="Note 4 3 3 2 4 2" xfId="36699" xr:uid="{75B0CB72-388F-4545-ACCA-37C5C3448724}"/>
    <cellStyle name="Note 4 3 3 2 5" xfId="42875" xr:uid="{0E93B6ED-744D-4C51-B5AC-6BA2BD4E58CD}"/>
    <cellStyle name="Note 4 3 3 2 6" xfId="49972" xr:uid="{A6E502F8-8A7A-4916-819A-D9A526D504C7}"/>
    <cellStyle name="Note 4 3 3 3" xfId="3064" xr:uid="{B34F10DA-2BCE-44C5-8DAA-4B7D694442C8}"/>
    <cellStyle name="Note 4 3 3 3 2" xfId="37577" xr:uid="{12B6FF84-6118-4146-9088-35558BAA860D}"/>
    <cellStyle name="Note 4 3 3 3 2 2" xfId="57988" xr:uid="{0A665CFC-401D-47F9-94BC-FECAA1147471}"/>
    <cellStyle name="Note 4 3 3 3 3" xfId="51206" xr:uid="{26F2A43A-71B9-4C17-A570-C6FBECE49B54}"/>
    <cellStyle name="Note 4 3 3 4" xfId="23764" xr:uid="{37FAD530-6E0C-41A7-94EA-8A4E2B3E172C}"/>
    <cellStyle name="Note 4 3 3 4 2" xfId="54881" xr:uid="{8A82A45A-3A52-456D-BB04-F25734D1D7FE}"/>
    <cellStyle name="Note 4 3 3 4 3" xfId="48089" xr:uid="{55FD5A80-C69E-450D-AD7A-D39EB2EAEA0B}"/>
    <cellStyle name="Note 4 3 3 5" xfId="53181" xr:uid="{78F6EEC9-B4D9-4965-82FD-182ACA77A2E7}"/>
    <cellStyle name="Note 4 3 3 6" xfId="46475" xr:uid="{6D8F8319-428F-4F99-B66D-0145BEA74353}"/>
    <cellStyle name="Note 4 3 4" xfId="972" xr:uid="{687748CE-D89D-4E97-BBB8-35858633A1C6}"/>
    <cellStyle name="Note 4 3 4 2" xfId="5329" xr:uid="{6EA1E37E-ED93-4CE0-A50C-192F386EFE66}"/>
    <cellStyle name="Note 4 3 4 2 2" xfId="7915" xr:uid="{DBDF05DC-76D3-4FAB-A893-E430F1EECD6A}"/>
    <cellStyle name="Note 4 3 4 2 2 2" xfId="12450" xr:uid="{739DD31D-2222-4AE3-B098-A6314CF0692D}"/>
    <cellStyle name="Note 4 3 4 2 2 2 2" xfId="21439" xr:uid="{4AF008A2-F634-4FFF-8737-A2E11A1F6D60}"/>
    <cellStyle name="Note 4 3 4 2 2 2 2 2" xfId="30691" xr:uid="{5AEB45B0-7B69-4FD5-B20E-D1EB450FC69A}"/>
    <cellStyle name="Note 4 3 4 2 2 2 3" xfId="39826" xr:uid="{4F0CABAA-40BD-4B1B-AD08-86B021B1B7D8}"/>
    <cellStyle name="Note 4 3 4 2 2 3" xfId="16904" xr:uid="{C52CCA7C-700C-4B3F-853E-4938441EA6B9}"/>
    <cellStyle name="Note 4 3 4 2 2 3 2" xfId="42528" xr:uid="{2B392149-E57C-40E5-9E46-2886688DF647}"/>
    <cellStyle name="Note 4 3 4 2 2 4" xfId="24162" xr:uid="{BD62B929-4C7B-4402-8E6D-A380D928464B}"/>
    <cellStyle name="Note 4 3 4 2 3" xfId="10552" xr:uid="{5DDF607B-4981-4725-8A8D-441AEF02B2EC}"/>
    <cellStyle name="Note 4 3 4 2 3 2" xfId="19541" xr:uid="{6301C7BD-3E2C-418C-A666-7DEC7EB8408A}"/>
    <cellStyle name="Note 4 3 4 2 3 2 2" xfId="38902" xr:uid="{FF0691F8-9985-4F8D-AD9D-4385DE7A6633}"/>
    <cellStyle name="Note 4 3 4 2 3 3" xfId="32245" xr:uid="{5F634F58-0126-4FB9-BD81-CE720E3F0F9C}"/>
    <cellStyle name="Note 4 3 4 2 4" xfId="14318" xr:uid="{E7A8C088-2F44-4029-8ACC-8AA6B83B2BB7}"/>
    <cellStyle name="Note 4 3 4 2 4 2" xfId="25898" xr:uid="{BAAF27D5-E032-418B-ABDF-C55315E54A33}"/>
    <cellStyle name="Note 4 3 4 2 5" xfId="27769" xr:uid="{B88DCD6D-3760-4B7D-9C8B-FF431832A297}"/>
    <cellStyle name="Note 4 3 4 2 6" xfId="55874" xr:uid="{3E2BA451-E1D1-494A-9F73-62DD5A15BFC8}"/>
    <cellStyle name="Note 4 3 4 3" xfId="3409" xr:uid="{FEF33FC9-A8E1-49F8-BA47-A76C2F02D7E0}"/>
    <cellStyle name="Note 4 3 4 3 2" xfId="43079" xr:uid="{4995E709-11A0-4062-B688-B91C9D6E8C55}"/>
    <cellStyle name="Note 4 3 4 4" xfId="43000" xr:uid="{27C860B0-2FA1-4900-BCA0-5AE6DAB146D3}"/>
    <cellStyle name="Note 4 3 4 5" xfId="49092" xr:uid="{BCBB4FA0-A8C1-45B0-9C58-493816106E8F}"/>
    <cellStyle name="Note 4 3 5" xfId="1316" xr:uid="{31454E77-4C70-4ADB-97E7-849267521829}"/>
    <cellStyle name="Note 4 3 5 2" xfId="5661" xr:uid="{90193AA1-B37D-42A6-AD7F-ED279129458A}"/>
    <cellStyle name="Note 4 3 5 2 2" xfId="8247" xr:uid="{FFAB273B-6A17-4101-8D44-714E0203AB18}"/>
    <cellStyle name="Note 4 3 5 2 2 2" xfId="12549" xr:uid="{B66EDCA5-DD7D-44DC-8C79-08A7C5EF64F9}"/>
    <cellStyle name="Note 4 3 5 2 2 2 2" xfId="21538" xr:uid="{ED6F738C-028F-479E-AB14-74597913663D}"/>
    <cellStyle name="Note 4 3 5 2 2 2 2 2" xfId="35357" xr:uid="{545C7BA0-A66A-4D75-98D5-4E40ED044004}"/>
    <cellStyle name="Note 4 3 5 2 2 2 3" xfId="35566" xr:uid="{4E716AF7-1101-4EAB-8271-8D4C1D0B36FF}"/>
    <cellStyle name="Note 4 3 5 2 2 3" xfId="17236" xr:uid="{94EC2AC8-6598-4531-8289-F57704A5A2D0}"/>
    <cellStyle name="Note 4 3 5 2 2 3 2" xfId="32513" xr:uid="{BD38E037-8F66-4A32-9EB4-54C1A1261F2E}"/>
    <cellStyle name="Note 4 3 5 2 2 4" xfId="33394" xr:uid="{9AD81F50-FA44-4141-A130-5605E5012881}"/>
    <cellStyle name="Note 4 3 5 2 3" xfId="10884" xr:uid="{005AFD3A-FECA-4C2D-AFCA-AC28FCA6E1D1}"/>
    <cellStyle name="Note 4 3 5 2 3 2" xfId="19873" xr:uid="{7492C0F3-143A-4D01-8491-1A616888F2DC}"/>
    <cellStyle name="Note 4 3 5 2 3 2 2" xfId="23503" xr:uid="{66333820-E9B0-42CA-ABFA-CB5CDC69043F}"/>
    <cellStyle name="Note 4 3 5 2 3 3" xfId="23952" xr:uid="{B8A8F0E6-36A0-4318-BC05-F9DC7B9F13CC}"/>
    <cellStyle name="Note 4 3 5 2 4" xfId="14650" xr:uid="{71721324-679F-4CDE-B8C3-0FE51509CFCD}"/>
    <cellStyle name="Note 4 3 5 2 4 2" xfId="39676" xr:uid="{9EE04D7D-7E11-439B-9ABC-5BD9C0A121D2}"/>
    <cellStyle name="Note 4 3 5 2 5" xfId="27891" xr:uid="{BFA0DA63-19C9-41DF-BC1D-93B66025548F}"/>
    <cellStyle name="Note 4 3 5 2 6" xfId="57948" xr:uid="{87715311-79B2-4FE0-9D63-682A0E999607}"/>
    <cellStyle name="Note 4 3 5 3" xfId="3753" xr:uid="{C9FC81CF-0B3A-478B-A198-1237C04A9009}"/>
    <cellStyle name="Note 4 3 5 3 2" xfId="43344" xr:uid="{0E76C0BD-6F4F-48FD-A917-E2615108CD26}"/>
    <cellStyle name="Note 4 3 5 4" xfId="35198" xr:uid="{6887D4DF-13CF-46F2-8A4B-1C3E695251D8}"/>
    <cellStyle name="Note 4 3 5 5" xfId="51166" xr:uid="{65A96BD9-3231-4842-A7B8-B67F9E9104C7}"/>
    <cellStyle name="Note 4 3 6" xfId="1830" xr:uid="{257FA059-03FA-4813-B20E-0A23659FEB98}"/>
    <cellStyle name="Note 4 3 6 2" xfId="6147" xr:uid="{98397E62-AF94-46AD-ADE3-01459495DD43}"/>
    <cellStyle name="Note 4 3 6 2 2" xfId="8733" xr:uid="{5A9082F2-18B0-4EC6-8533-4815E1B24977}"/>
    <cellStyle name="Note 4 3 6 2 2 2" xfId="12699" xr:uid="{895EC004-5894-4BC2-A960-43F789D60E3F}"/>
    <cellStyle name="Note 4 3 6 2 2 2 2" xfId="21688" xr:uid="{7D31C1D5-CA06-4C97-8E8E-0E59CF322997}"/>
    <cellStyle name="Note 4 3 6 2 2 2 2 2" xfId="36488" xr:uid="{35BCBB79-E7F3-4C05-9D4A-154F3F5CC732}"/>
    <cellStyle name="Note 4 3 6 2 2 2 3" xfId="24181" xr:uid="{5296A5CC-F1FC-4066-9385-047FA391F366}"/>
    <cellStyle name="Note 4 3 6 2 2 3" xfId="17722" xr:uid="{4529CA30-521B-46FC-A487-9B1C18998822}"/>
    <cellStyle name="Note 4 3 6 2 2 3 2" xfId="32735" xr:uid="{30F7BC6E-3948-4CE3-87DD-92DAC8499218}"/>
    <cellStyle name="Note 4 3 6 2 2 4" xfId="43172" xr:uid="{C09951AB-DC51-4FA0-9804-D35C63DA4E1C}"/>
    <cellStyle name="Note 4 3 6 2 3" xfId="11370" xr:uid="{6A51C513-19B5-45B7-B7E7-77E71A118CFC}"/>
    <cellStyle name="Note 4 3 6 2 3 2" xfId="20359" xr:uid="{1BA4EE2E-FC2D-41EF-AC6E-D70778C0866F}"/>
    <cellStyle name="Note 4 3 6 2 3 2 2" xfId="37204" xr:uid="{9D67AA72-5B4B-4035-9C4A-724447A4CB95}"/>
    <cellStyle name="Note 4 3 6 2 3 3" xfId="30971" xr:uid="{90C94BE5-51B1-49AC-B4CE-420DB54EA9DC}"/>
    <cellStyle name="Note 4 3 6 2 4" xfId="15136" xr:uid="{CC3C27D1-9771-411C-88CD-7551B94A4B01}"/>
    <cellStyle name="Note 4 3 6 2 4 2" xfId="35116" xr:uid="{133CE222-7C4A-4ED9-8896-C68A9314427F}"/>
    <cellStyle name="Note 4 3 6 2 5" xfId="44016" xr:uid="{04825D07-19A7-4397-AB17-A34720AB1129}"/>
    <cellStyle name="Note 4 3 6 2 6" xfId="54043" xr:uid="{19C8681D-4DB2-4908-B45B-EC207418D063}"/>
    <cellStyle name="Note 4 3 6 3" xfId="4267" xr:uid="{3AE9753D-976E-4CBA-9DEE-2D2FEE26D721}"/>
    <cellStyle name="Note 4 3 6 3 2" xfId="39509" xr:uid="{46387CB0-14A6-4A63-A57E-D3DBA1F30324}"/>
    <cellStyle name="Note 4 3 6 4" xfId="34573" xr:uid="{330D84E7-4DBC-48D2-8B96-DF930A6F1BEC}"/>
    <cellStyle name="Note 4 3 6 5" xfId="47375" xr:uid="{FE41189F-F470-427A-88A2-0675714F68AD}"/>
    <cellStyle name="Note 4 3 7" xfId="1719" xr:uid="{D8E3A968-E36C-43D0-B08E-04688F0CB7A7}"/>
    <cellStyle name="Note 4 3 7 2" xfId="6045" xr:uid="{408A5DE1-3ECB-4B40-BBE4-8CFDE7F10929}"/>
    <cellStyle name="Note 4 3 7 2 2" xfId="8631" xr:uid="{B7350B3B-F1CC-4718-A44F-693B454DFFA8}"/>
    <cellStyle name="Note 4 3 7 2 2 2" xfId="12671" xr:uid="{5D857A35-9707-4906-BFA3-02B289D55737}"/>
    <cellStyle name="Note 4 3 7 2 2 2 2" xfId="21660" xr:uid="{B7332D2E-E7E0-4EE2-87A5-910D67988249}"/>
    <cellStyle name="Note 4 3 7 2 2 2 2 2" xfId="33820" xr:uid="{AA9EAFCF-DBF8-4C2A-BD77-41AFFB959886}"/>
    <cellStyle name="Note 4 3 7 2 2 2 3" xfId="39482" xr:uid="{F71A7E74-9A2D-47E5-90F6-CC6C6273FA68}"/>
    <cellStyle name="Note 4 3 7 2 2 3" xfId="17620" xr:uid="{0CE16229-098D-4707-B5E4-395CBF581E22}"/>
    <cellStyle name="Note 4 3 7 2 2 3 2" xfId="26293" xr:uid="{51FE85B8-878C-4ABE-A842-3774978DE53E}"/>
    <cellStyle name="Note 4 3 7 2 2 4" xfId="31763" xr:uid="{E836AA0D-1971-4ACC-944D-9E0654130A2F}"/>
    <cellStyle name="Note 4 3 7 2 3" xfId="11268" xr:uid="{2D628F2C-DA6B-449F-8A0B-E537849AF112}"/>
    <cellStyle name="Note 4 3 7 2 3 2" xfId="20257" xr:uid="{0A11F3DF-AF85-4706-9448-95447DE4DEC3}"/>
    <cellStyle name="Note 4 3 7 2 3 2 2" xfId="30727" xr:uid="{FCB1833E-E487-45A1-82F3-D2218ABAE92B}"/>
    <cellStyle name="Note 4 3 7 2 3 3" xfId="40068" xr:uid="{FD5BA66B-0454-4644-A9C3-8EB8F2EBFF17}"/>
    <cellStyle name="Note 4 3 7 2 4" xfId="15034" xr:uid="{97C903C2-656C-4BDF-9BB8-0D9A45B0229A}"/>
    <cellStyle name="Note 4 3 7 2 4 2" xfId="23878" xr:uid="{A7B0EC8C-9994-4894-9042-087D0F1B8AE1}"/>
    <cellStyle name="Note 4 3 7 2 5" xfId="24514" xr:uid="{2FBB1141-2C62-43DC-A601-9168CFEB5A40}"/>
    <cellStyle name="Note 4 3 7 3" xfId="4156" xr:uid="{F592E77D-01C8-457D-87C2-AD36D74FF913}"/>
    <cellStyle name="Note 4 3 7 3 2" xfId="34743" xr:uid="{E70AFB4A-6138-4C1E-AB7E-A09F60C18795}"/>
    <cellStyle name="Note 4 3 7 4" xfId="43807" xr:uid="{300763F7-A148-459D-8C29-C5DF10B4F2E8}"/>
    <cellStyle name="Note 4 3 7 5" xfId="52668" xr:uid="{DC5C030F-AD79-4113-BE4C-4723EA21C605}"/>
    <cellStyle name="Note 4 3 8" xfId="2746" xr:uid="{33C2AE49-0F0E-40D1-9080-B70AD66C7B6F}"/>
    <cellStyle name="Note 4 3 8 2" xfId="6926" xr:uid="{E2463ADB-02E4-41EE-A9EB-0FA92B738FD6}"/>
    <cellStyle name="Note 4 3 8 2 2" xfId="12060" xr:uid="{B6E36E4B-09C3-41CB-9A6D-9119327BF4DC}"/>
    <cellStyle name="Note 4 3 8 2 2 2" xfId="21049" xr:uid="{0C31C122-8915-4981-9A71-75A3F8B82446}"/>
    <cellStyle name="Note 4 3 8 2 2 2 2" xfId="22572" xr:uid="{D14D8D1F-420A-4B98-A5D2-E576941B2C74}"/>
    <cellStyle name="Note 4 3 8 2 2 3" xfId="40063" xr:uid="{22AFEDEF-B00B-43A1-88AB-E6BA496D4F6C}"/>
    <cellStyle name="Note 4 3 8 2 3" xfId="15915" xr:uid="{A3EF6479-1C77-4153-8F55-3EA011E66592}"/>
    <cellStyle name="Note 4 3 8 2 3 2" xfId="41071" xr:uid="{490EA280-B495-4287-BD40-D8C420F0E13C}"/>
    <cellStyle name="Note 4 3 8 2 4" xfId="28574" xr:uid="{2281EEF7-5A01-4499-B958-151E57521511}"/>
    <cellStyle name="Note 4 3 8 3" xfId="9490" xr:uid="{968CB0FD-3274-46FA-861D-6AE230D827D2}"/>
    <cellStyle name="Note 4 3 8 3 2" xfId="18479" xr:uid="{F5CC4325-BE81-4A1A-9A66-361E10EFFBFE}"/>
    <cellStyle name="Note 4 3 8 3 2 2" xfId="33259" xr:uid="{FCD4EE0A-EC30-49D9-9940-605B51550A1B}"/>
    <cellStyle name="Note 4 3 8 3 3" xfId="42198" xr:uid="{EC15B631-8E5E-4207-A25C-C4438E9FF7F8}"/>
    <cellStyle name="Note 4 3 8 4" xfId="36583" xr:uid="{9C2903A5-AF4C-4581-B57B-A9F3ECDAB4BD}"/>
    <cellStyle name="Note 4 3 9" xfId="4684" xr:uid="{AA5AA790-8503-4CAA-A36D-2E7CEF22E202}"/>
    <cellStyle name="Note 4 3 9 2" xfId="7270" xr:uid="{B726DB0E-9DA5-4557-9BF9-E0721A5E55F5}"/>
    <cellStyle name="Note 4 3 9 2 2" xfId="12249" xr:uid="{EF1DF625-2B8C-4259-A42F-8FE3A5181BD4}"/>
    <cellStyle name="Note 4 3 9 2 2 2" xfId="21238" xr:uid="{19F7132E-8A1D-4CD7-B281-F21B16B66862}"/>
    <cellStyle name="Note 4 3 9 2 2 2 2" xfId="43251" xr:uid="{75CDF9FC-0AE2-4E2E-B527-04646B229002}"/>
    <cellStyle name="Note 4 3 9 2 2 3" xfId="43607" xr:uid="{95D92FBC-E038-4F68-A364-18BE6778EF45}"/>
    <cellStyle name="Note 4 3 9 2 3" xfId="16259" xr:uid="{9E254283-DA14-4FB2-AD86-FA54EC6C727A}"/>
    <cellStyle name="Note 4 3 9 2 3 2" xfId="25758" xr:uid="{09464F4D-C8D2-4547-8A8D-20A58582455C}"/>
    <cellStyle name="Note 4 3 9 2 4" xfId="41066" xr:uid="{037207C5-3C2E-478E-9860-9F180DEB179B}"/>
    <cellStyle name="Note 4 3 9 3" xfId="9907" xr:uid="{CA8E6A43-B76E-44A7-898A-86D79EE0D5B4}"/>
    <cellStyle name="Note 4 3 9 3 2" xfId="18896" xr:uid="{733E8367-9856-4374-9615-17573E9044D2}"/>
    <cellStyle name="Note 4 3 9 3 2 2" xfId="23134" xr:uid="{202B5879-C9C0-4BAB-9126-FD1CCE0718D0}"/>
    <cellStyle name="Note 4 3 9 3 3" xfId="41631" xr:uid="{B274284B-16B9-4AC6-81AB-31E52998B1D2}"/>
    <cellStyle name="Note 4 3 9 4" xfId="13673" xr:uid="{84AEDB07-1571-4FB9-9029-D3B0850814D9}"/>
    <cellStyle name="Note 4 3 9 4 2" xfId="41143" xr:uid="{CDFCAD36-C3DA-4164-8A36-3EE136F856DD}"/>
    <cellStyle name="Note 4 3 9 5" xfId="28225" xr:uid="{92AAD79B-8881-4CE6-8353-7DF1B16D88F2}"/>
    <cellStyle name="Note 4 30" xfId="45336" xr:uid="{38DC3EBC-7266-47EB-9FD2-1B2CE439D213}"/>
    <cellStyle name="Note 4 31" xfId="45299" xr:uid="{71C5D1FD-9C8B-4DCF-9002-8FF583D93478}"/>
    <cellStyle name="Note 4 32" xfId="45337" xr:uid="{47A92596-8884-423B-B895-43E6F43B09D4}"/>
    <cellStyle name="Note 4 33" xfId="45311" xr:uid="{3244B963-A008-4596-B2B4-710FE605A19C}"/>
    <cellStyle name="Note 4 34" xfId="44150" xr:uid="{DFD221A5-C681-4856-8965-8B2DB10A74F8}"/>
    <cellStyle name="Note 4 35" xfId="45487" xr:uid="{7E682598-979F-4AC2-A45B-411919AF1514}"/>
    <cellStyle name="Note 4 4" xfId="324" xr:uid="{777B8DF6-58F7-4EBF-8F7B-1C300E013FC3}"/>
    <cellStyle name="Note 4 4 10" xfId="6626" xr:uid="{F0DBAB98-8F60-46FF-A825-938370E549AD}"/>
    <cellStyle name="Note 4 4 10 2" xfId="11832" xr:uid="{9782DDA6-639A-4DA8-B9C8-95F84C7A2941}"/>
    <cellStyle name="Note 4 4 10 2 2" xfId="20821" xr:uid="{74C78B99-7193-4C8C-8FD5-ADF0F7E52923}"/>
    <cellStyle name="Note 4 4 10 2 2 2" xfId="38598" xr:uid="{BEEA749E-8799-4AAD-9809-FA708765064D}"/>
    <cellStyle name="Note 4 4 10 2 3" xfId="33359" xr:uid="{3F3F8F33-6A65-474E-9F87-47F16658EC8C}"/>
    <cellStyle name="Note 4 4 10 3" xfId="15615" xr:uid="{79BF55F3-03E7-4697-A4F4-8B4DF30C2BAA}"/>
    <cellStyle name="Note 4 4 10 3 2" xfId="28101" xr:uid="{8FD81B3E-2029-465C-8A1D-DE0096795E56}"/>
    <cellStyle name="Note 4 4 10 4" xfId="34953" xr:uid="{F3BB9843-173F-4494-A29A-E7E644EC7EE2}"/>
    <cellStyle name="Note 4 4 11" xfId="9195" xr:uid="{A118DC55-8B84-485F-9018-F1D76A9276B6}"/>
    <cellStyle name="Note 4 4 11 2" xfId="18184" xr:uid="{5BCB13EC-8429-4366-8E37-9A29F6A5EE3C}"/>
    <cellStyle name="Note 4 4 11 2 2" xfId="32174" xr:uid="{074068A6-486F-48F5-8CFA-C5E4B85C4487}"/>
    <cellStyle name="Note 4 4 11 3" xfId="22801" xr:uid="{700FC8A4-1D2A-4A5B-9C32-697FA77F3FCA}"/>
    <cellStyle name="Note 4 4 12" xfId="12413" xr:uid="{E8C39896-5042-4382-A549-40E629B4D2C0}"/>
    <cellStyle name="Note 4 4 12 2" xfId="21402" xr:uid="{9A5EE0D7-4162-4DF3-8CCF-CC53E91C55A3}"/>
    <cellStyle name="Note 4 4 12 2 2" xfId="37749" xr:uid="{C46E799B-6EBF-4A50-87CD-3FB77CE63486}"/>
    <cellStyle name="Note 4 4 12 3" xfId="30710" xr:uid="{23E61388-7228-46BE-9FEE-5036E96C1E2E}"/>
    <cellStyle name="Note 4 4 13" xfId="2330" xr:uid="{4C234F02-0643-4BAB-BEA3-DB537AE9253B}"/>
    <cellStyle name="Note 4 4 13 2" xfId="37447" xr:uid="{875D7A27-1C93-4922-A91B-6DD129F73244}"/>
    <cellStyle name="Note 4 4 14" xfId="13239" xr:uid="{DDCFCD4C-D185-4381-8C97-602FD20992CD}"/>
    <cellStyle name="Note 4 4 14 2" xfId="30641" xr:uid="{4F027359-28C2-4CD6-823C-714069790717}"/>
    <cellStyle name="Note 4 4 15" xfId="25862" xr:uid="{EDFE5642-7562-46AF-B176-6A0DB96B5AAB}"/>
    <cellStyle name="Note 4 4 16" xfId="44211" xr:uid="{2BA34E81-E527-4BBD-A24A-46F8E736EEA6}"/>
    <cellStyle name="Note 4 4 17" xfId="45609" xr:uid="{6D636E9A-3D28-4282-A59E-274A7BF81216}"/>
    <cellStyle name="Note 4 4 2" xfId="456" xr:uid="{A8846A37-273B-4E52-B0B6-53CFA6E52903}"/>
    <cellStyle name="Note 4 4 2 10" xfId="9320" xr:uid="{E878043A-DA64-4C1F-BA6D-02EB7BE520CA}"/>
    <cellStyle name="Note 4 4 2 10 2" xfId="18309" xr:uid="{678D92E8-C919-46C2-BCA1-AE2E368BEAE6}"/>
    <cellStyle name="Note 4 4 2 10 2 2" xfId="28387" xr:uid="{BACD30AF-C754-4A11-8006-74E7FD787A7E}"/>
    <cellStyle name="Note 4 4 2 10 3" xfId="36915" xr:uid="{0A8AE63E-9DC2-448F-A73B-B0C6602C8BC8}"/>
    <cellStyle name="Note 4 4 2 11" xfId="12518" xr:uid="{1C4755B3-6A71-4508-9EE7-F4AD20DB0CCD}"/>
    <cellStyle name="Note 4 4 2 11 2" xfId="21507" xr:uid="{66EC2D92-334A-406C-B31F-0836CEE0CE54}"/>
    <cellStyle name="Note 4 4 2 11 2 2" xfId="38223" xr:uid="{B2575F3B-FC52-4F35-98E3-C7F6AE7960A2}"/>
    <cellStyle name="Note 4 4 2 11 3" xfId="38397" xr:uid="{D774BB08-2C34-48EF-AF9C-7A83D00E5D6A}"/>
    <cellStyle name="Note 4 4 2 12" xfId="2462" xr:uid="{2C51B3C3-E1D6-4939-A71C-33784A80A26F}"/>
    <cellStyle name="Note 4 4 2 12 2" xfId="29387" xr:uid="{FBAAEE44-73EB-4806-9331-F8DB79033A39}"/>
    <cellStyle name="Note 4 4 2 13" xfId="13371" xr:uid="{620F3D63-12D3-45B7-B023-F7D4F08544C4}"/>
    <cellStyle name="Note 4 4 2 13 2" xfId="23586" xr:uid="{3169830D-B5BA-40FD-A415-E6B915DF33A9}"/>
    <cellStyle name="Note 4 4 2 14" xfId="27156" xr:uid="{CBC8FFD2-C121-4349-B50D-5AB4A71FA008}"/>
    <cellStyle name="Note 4 4 2 15" xfId="46121" xr:uid="{442C76AF-A461-4B6F-83BF-289DE313C07A}"/>
    <cellStyle name="Note 4 4 2 2" xfId="805" xr:uid="{09E10031-FCE4-4E3F-9329-E7E0A7DC5325}"/>
    <cellStyle name="Note 4 4 2 2 2" xfId="5174" xr:uid="{F60E51D5-F670-4D10-B1F7-C6D2AB6076DA}"/>
    <cellStyle name="Note 4 4 2 2 2 2" xfId="7760" xr:uid="{0AC25AF1-AA7A-4B61-A3EC-08819EDDC66B}"/>
    <cellStyle name="Note 4 4 2 2 2 2 2" xfId="12402" xr:uid="{31F08C0E-D171-4761-AEA0-0D32766494B9}"/>
    <cellStyle name="Note 4 4 2 2 2 2 2 2" xfId="21391" xr:uid="{D68D07B3-C336-4AC5-A3A6-75E056DFA3BB}"/>
    <cellStyle name="Note 4 4 2 2 2 2 2 2 2" xfId="28184" xr:uid="{39B4F476-C4D9-418F-81AE-967EE8F88B11}"/>
    <cellStyle name="Note 4 4 2 2 2 2 2 3" xfId="41297" xr:uid="{323D9917-787F-406C-A75B-090BA40D4934}"/>
    <cellStyle name="Note 4 4 2 2 2 2 3" xfId="16749" xr:uid="{AC9205AA-2865-4965-8DDD-2143D7EAB385}"/>
    <cellStyle name="Note 4 4 2 2 2 2 3 2" xfId="26169" xr:uid="{D3A91034-0881-4749-A9AA-5115F9794F13}"/>
    <cellStyle name="Note 4 4 2 2 2 2 4" xfId="41239" xr:uid="{54D6016A-C71F-4777-8174-53505FDE5798}"/>
    <cellStyle name="Note 4 4 2 2 2 3" xfId="10397" xr:uid="{8FF676D5-E070-4635-B4F7-C1DFE5DB4D53}"/>
    <cellStyle name="Note 4 4 2 2 2 3 2" xfId="19386" xr:uid="{26CC4F51-EA9F-43A7-8991-BEA33B065A25}"/>
    <cellStyle name="Note 4 4 2 2 2 3 2 2" xfId="23319" xr:uid="{6A0F7EE8-575A-4B1D-BACB-B4ECFC025022}"/>
    <cellStyle name="Note 4 4 2 2 2 3 3" xfId="34735" xr:uid="{02E6B2E9-26F1-4D59-B6B3-417D543141CE}"/>
    <cellStyle name="Note 4 4 2 2 2 4" xfId="14163" xr:uid="{5019E409-7EAB-44A0-8DA9-570ECE94E7F9}"/>
    <cellStyle name="Note 4 4 2 2 2 4 2" xfId="34487" xr:uid="{562F234E-B3A4-4BE5-86C6-64A8FC0B21C4}"/>
    <cellStyle name="Note 4 4 2 2 2 5" xfId="33366" xr:uid="{3D0102BE-BEC0-4143-8328-4BB7D8EF62FF}"/>
    <cellStyle name="Note 4 4 2 2 2 6" xfId="56397" xr:uid="{D974EC23-0085-4646-8676-411F9268267B}"/>
    <cellStyle name="Note 4 4 2 2 3" xfId="3242" xr:uid="{BB6A1CE9-D4E9-44C1-B5FA-0801F5305C0E}"/>
    <cellStyle name="Note 4 4 2 2 3 2" xfId="32476" xr:uid="{9528FC14-0A73-418A-BC71-9471212A52FD}"/>
    <cellStyle name="Note 4 4 2 2 4" xfId="36718" xr:uid="{AF1C39F2-1D5A-4C13-A07B-7790C8F0B68B}"/>
    <cellStyle name="Note 4 4 2 2 5" xfId="49615" xr:uid="{12EB5FDA-8C31-4350-BABD-D29A93557FA2}"/>
    <cellStyle name="Note 4 4 2 3" xfId="1150" xr:uid="{95D2F450-4757-4A28-96BF-0ECF2B63A7AC}"/>
    <cellStyle name="Note 4 4 2 3 2" xfId="5495" xr:uid="{A1C2FE42-1AD3-4E1C-9FA1-835B7E4B21C1}"/>
    <cellStyle name="Note 4 4 2 3 2 2" xfId="8081" xr:uid="{2F07B652-F152-4A40-AA5F-C19561D7308F}"/>
    <cellStyle name="Note 4 4 2 3 2 2 2" xfId="12504" xr:uid="{7A39CAEC-457A-443B-87F7-F7C440D2C7E1}"/>
    <cellStyle name="Note 4 4 2 3 2 2 2 2" xfId="21493" xr:uid="{59F09C4B-9801-429D-8457-20A9BE2649AA}"/>
    <cellStyle name="Note 4 4 2 3 2 2 2 2 2" xfId="39205" xr:uid="{CFDC6F54-4696-4CC5-9048-1ADC66F9EDF0}"/>
    <cellStyle name="Note 4 4 2 3 2 2 2 3" xfId="39403" xr:uid="{A67F4049-590A-4205-9CEA-33C0E04987DC}"/>
    <cellStyle name="Note 4 4 2 3 2 2 3" xfId="17070" xr:uid="{BDDF38D1-A6EF-4189-A43B-573616A00D96}"/>
    <cellStyle name="Note 4 4 2 3 2 2 3 2" xfId="39104" xr:uid="{36904E98-F0E2-4350-A775-768CA0FA7B10}"/>
    <cellStyle name="Note 4 4 2 3 2 2 4" xfId="37864" xr:uid="{9A2F5A91-BFCE-4E05-93CA-BE71B3F576B9}"/>
    <cellStyle name="Note 4 4 2 3 2 3" xfId="10718" xr:uid="{B47D03D2-CED4-4380-8F3F-95DD624F1876}"/>
    <cellStyle name="Note 4 4 2 3 2 3 2" xfId="19707" xr:uid="{53BDBB91-D7B6-4885-974F-78FB7654B6D6}"/>
    <cellStyle name="Note 4 4 2 3 2 3 2 2" xfId="24474" xr:uid="{A43A3149-6E08-42CB-959F-8522D055F4AF}"/>
    <cellStyle name="Note 4 4 2 3 2 3 3" xfId="22128" xr:uid="{739A32DB-9C68-4819-9211-3961021E6817}"/>
    <cellStyle name="Note 4 4 2 3 2 4" xfId="14484" xr:uid="{82FBCF83-0186-4233-9F7D-83697F176A8F}"/>
    <cellStyle name="Note 4 4 2 3 2 4 2" xfId="31690" xr:uid="{F5B5BD14-174D-44B7-8480-ED25A09DBC06}"/>
    <cellStyle name="Note 4 4 2 3 2 5" xfId="37979" xr:uid="{26D08AD4-74A8-462D-BD78-AC26F83BDB35}"/>
    <cellStyle name="Note 4 4 2 3 2 6" xfId="58490" xr:uid="{915A2BEF-B144-4DF7-8365-76F0733F5BC3}"/>
    <cellStyle name="Note 4 4 2 3 3" xfId="3587" xr:uid="{61D0721D-F285-4D65-9CBD-782876109532}"/>
    <cellStyle name="Note 4 4 2 3 3 2" xfId="23711" xr:uid="{0562F60F-E1B5-4846-B266-25CBC09E6F05}"/>
    <cellStyle name="Note 4 4 2 3 4" xfId="25816" xr:uid="{985C1973-0FDD-4708-8104-A4EDF629D62B}"/>
    <cellStyle name="Note 4 4 2 3 5" xfId="51709" xr:uid="{24F32283-7287-4662-8926-40E6D8161C82}"/>
    <cellStyle name="Note 4 4 2 4" xfId="1494" xr:uid="{2783EC56-CBDE-46CE-AC70-B9BC0ED3EFF3}"/>
    <cellStyle name="Note 4 4 2 4 2" xfId="5839" xr:uid="{A09A3596-794D-4C91-A243-542B9E8F65E7}"/>
    <cellStyle name="Note 4 4 2 4 2 2" xfId="8425" xr:uid="{BEDF74BD-20F4-40BE-A1D8-2795E0F4D8F3}"/>
    <cellStyle name="Note 4 4 2 4 2 2 2" xfId="12609" xr:uid="{744CA5CA-DDAD-425C-BF0B-C90AFFC5F2D3}"/>
    <cellStyle name="Note 4 4 2 4 2 2 2 2" xfId="21598" xr:uid="{4C922818-471D-4ADF-862F-A1AAD385093E}"/>
    <cellStyle name="Note 4 4 2 4 2 2 2 2 2" xfId="32313" xr:uid="{1B4D0835-2828-461B-9A80-9D45B5B2AD83}"/>
    <cellStyle name="Note 4 4 2 4 2 2 2 3" xfId="38060" xr:uid="{ED5FB39C-8E8C-481B-99D4-72FD4FDCEBC2}"/>
    <cellStyle name="Note 4 4 2 4 2 2 3" xfId="17414" xr:uid="{7183C0F1-9248-4593-A287-311F7678DEB6}"/>
    <cellStyle name="Note 4 4 2 4 2 2 3 2" xfId="23612" xr:uid="{D1C05A29-7B44-4CF3-B6A3-CA9A998DD635}"/>
    <cellStyle name="Note 4 4 2 4 2 2 4" xfId="39097" xr:uid="{CEE2BB8B-84F3-4155-BEBD-91F60281C4D2}"/>
    <cellStyle name="Note 4 4 2 4 2 3" xfId="11062" xr:uid="{7BCFA816-9484-41FC-9B40-8DA79B0C61D0}"/>
    <cellStyle name="Note 4 4 2 4 2 3 2" xfId="20051" xr:uid="{45CDBD92-303D-4FC4-A430-E68FE5C7C492}"/>
    <cellStyle name="Note 4 4 2 4 2 3 2 2" xfId="36428" xr:uid="{438A3541-28F3-472F-8AD2-B084DA1DCC0C}"/>
    <cellStyle name="Note 4 4 2 4 2 3 3" xfId="26712" xr:uid="{4BB27037-AC82-4BAC-8C6D-F85978E313B8}"/>
    <cellStyle name="Note 4 4 2 4 2 4" xfId="14828" xr:uid="{714A0B7C-3A9C-493D-A650-E7FE1BC795AF}"/>
    <cellStyle name="Note 4 4 2 4 2 4 2" xfId="42836" xr:uid="{902F783D-5197-44F2-8331-0A098AAFD20A}"/>
    <cellStyle name="Note 4 4 2 4 2 5" xfId="39462" xr:uid="{5FD662FD-9DC5-42DF-8E8C-8F65DB8FCEC7}"/>
    <cellStyle name="Note 4 4 2 4 2 6" xfId="54539" xr:uid="{ECD93C5A-F597-433C-BFED-8A932B7400D5}"/>
    <cellStyle name="Note 4 4 2 4 3" xfId="3931" xr:uid="{D5F3DFEB-7C69-40B0-B700-035CC200874E}"/>
    <cellStyle name="Note 4 4 2 4 3 2" xfId="25521" xr:uid="{5570C5EA-E61F-493A-A97D-3E39ECB73A00}"/>
    <cellStyle name="Note 4 4 2 4 4" xfId="27499" xr:uid="{03E7277A-B0A1-4E12-8B48-B676AC54C712}"/>
    <cellStyle name="Note 4 4 2 4 5" xfId="47732" xr:uid="{8D0F61CF-D66B-4B11-A6D9-66DE03FEDCD5}"/>
    <cellStyle name="Note 4 4 2 5" xfId="545" xr:uid="{69A7C84D-8390-47B4-8386-B0B507392BA2}"/>
    <cellStyle name="Note 4 4 2 5 2" xfId="4939" xr:uid="{9AE8EB0E-83CA-4F3A-A169-A107EA313DA1}"/>
    <cellStyle name="Note 4 4 2 5 2 2" xfId="7525" xr:uid="{F432D8D1-6669-4C89-B5A5-CDA6899EF87B}"/>
    <cellStyle name="Note 4 4 2 5 2 2 2" xfId="12331" xr:uid="{2C2C8E74-0C2E-4D39-A1B9-2E922FBB0F7B}"/>
    <cellStyle name="Note 4 4 2 5 2 2 2 2" xfId="21320" xr:uid="{35E47148-B0B0-45A5-AE03-2F6B5C293791}"/>
    <cellStyle name="Note 4 4 2 5 2 2 2 2 2" xfId="40611" xr:uid="{22EF3038-92C7-4D45-B710-99EFA4624517}"/>
    <cellStyle name="Note 4 4 2 5 2 2 2 3" xfId="35047" xr:uid="{A9F0886E-3CD2-4FB1-8E57-0255A2B8FF7E}"/>
    <cellStyle name="Note 4 4 2 5 2 2 3" xfId="16514" xr:uid="{58B4C96D-09DF-4E78-85D5-6F635CA233F7}"/>
    <cellStyle name="Note 4 4 2 5 2 2 3 2" xfId="33347" xr:uid="{0463288C-C2D9-4F08-B739-5B434D391FBA}"/>
    <cellStyle name="Note 4 4 2 5 2 2 4" xfId="35773" xr:uid="{7C39B182-79D7-4249-9148-57F37E91E4A8}"/>
    <cellStyle name="Note 4 4 2 5 2 3" xfId="10162" xr:uid="{AE596F9A-5282-4C67-9374-4845771EB690}"/>
    <cellStyle name="Note 4 4 2 5 2 3 2" xfId="19151" xr:uid="{36BD5D1C-9771-4775-B724-02CBA15D59A3}"/>
    <cellStyle name="Note 4 4 2 5 2 3 2 2" xfId="32753" xr:uid="{29133E0C-3EC2-42A4-958C-BEDDB852B6CE}"/>
    <cellStyle name="Note 4 4 2 5 2 3 3" xfId="40552" xr:uid="{A460F5BC-77AB-4BBD-8B5E-7C12301D70B8}"/>
    <cellStyle name="Note 4 4 2 5 2 4" xfId="13928" xr:uid="{6618D0E8-E8F6-4CD6-AFA6-8D26866370F7}"/>
    <cellStyle name="Note 4 4 2 5 2 4 2" xfId="29067" xr:uid="{3D404D60-119D-4115-B45A-8510C2612DC1}"/>
    <cellStyle name="Note 4 4 2 5 2 5" xfId="35309" xr:uid="{D413C77A-1EC8-4F3C-AA29-DC1F8D883992}"/>
    <cellStyle name="Note 4 4 2 5 3" xfId="2982" xr:uid="{43177B05-089D-4D15-9963-D387365A9684}"/>
    <cellStyle name="Note 4 4 2 5 3 2" xfId="24864" xr:uid="{10D2435E-7323-4D78-A391-85235809A6D5}"/>
    <cellStyle name="Note 4 4 2 5 4" xfId="33403" xr:uid="{32B9E8D4-E53E-4D48-A720-F13938484F27}"/>
    <cellStyle name="Note 4 4 2 5 5" xfId="52960" xr:uid="{FF60B896-2041-4BA9-9896-4D82697478F5}"/>
    <cellStyle name="Note 4 4 2 6" xfId="2113" xr:uid="{2C3820F3-EE73-4AEB-9802-031022E07F81}"/>
    <cellStyle name="Note 4 4 2 6 2" xfId="6414" xr:uid="{62A9D4E0-62CD-42BF-8030-B777D0C16862}"/>
    <cellStyle name="Note 4 4 2 6 2 2" xfId="9000" xr:uid="{4B61B7A0-9FDD-460D-8969-7A4B192C715B}"/>
    <cellStyle name="Note 4 4 2 6 2 2 2" xfId="12783" xr:uid="{7353C301-1B02-4510-AB4A-1A302A6C82EF}"/>
    <cellStyle name="Note 4 4 2 6 2 2 2 2" xfId="21772" xr:uid="{A16D7C75-7822-4C71-90BE-E110960B166E}"/>
    <cellStyle name="Note 4 4 2 6 2 2 2 2 2" xfId="40019" xr:uid="{85BB125A-DB59-4CAF-A91A-1A059350E234}"/>
    <cellStyle name="Note 4 4 2 6 2 2 2 3" xfId="35225" xr:uid="{BE8B31EE-3D4E-4B39-927E-4CF1F682A8BD}"/>
    <cellStyle name="Note 4 4 2 6 2 2 3" xfId="17989" xr:uid="{4A781BD4-72A0-4111-AC4E-9FE3FC0BEC89}"/>
    <cellStyle name="Note 4 4 2 6 2 2 3 2" xfId="41109" xr:uid="{950A0E51-67D6-41F7-BB83-18023C30D70F}"/>
    <cellStyle name="Note 4 4 2 6 2 2 4" xfId="25154" xr:uid="{C16AFB6C-7051-426D-A964-BE0D3E8C5D11}"/>
    <cellStyle name="Note 4 4 2 6 2 3" xfId="11637" xr:uid="{9CB02AE9-7293-4ECF-957B-D9A690B25E7A}"/>
    <cellStyle name="Note 4 4 2 6 2 3 2" xfId="20626" xr:uid="{BBD24BC3-39BB-4B0A-928F-BDEA58DB8823}"/>
    <cellStyle name="Note 4 4 2 6 2 3 2 2" xfId="39295" xr:uid="{D0A08B23-AEF3-402F-A9F9-C890D8B89BAE}"/>
    <cellStyle name="Note 4 4 2 6 2 3 3" xfId="27465" xr:uid="{F4C842CB-7F17-4199-AAEC-4BEBA5101189}"/>
    <cellStyle name="Note 4 4 2 6 2 4" xfId="15403" xr:uid="{4BAB413F-95F7-47A1-8E13-B7FA57D872DA}"/>
    <cellStyle name="Note 4 4 2 6 2 4 2" xfId="27771" xr:uid="{2962B4DC-37C3-436C-B74E-9B152343AFAC}"/>
    <cellStyle name="Note 4 4 2 6 2 5" xfId="29415" xr:uid="{20AC70AA-B173-46FE-A07B-E36732AFCB18}"/>
    <cellStyle name="Note 4 4 2 6 3" xfId="4550" xr:uid="{ED59C8AD-1250-49CC-BCAD-08C67C514B76}"/>
    <cellStyle name="Note 4 4 2 6 3 2" xfId="42225" xr:uid="{D22D2C17-EB5D-481A-842E-207AAB26660D}"/>
    <cellStyle name="Note 4 4 2 6 4" xfId="23928" xr:uid="{691405D3-7CA1-4FFC-9EC8-936D180F7668}"/>
    <cellStyle name="Note 4 4 2 7" xfId="2923" xr:uid="{1082B0B1-3EE6-47E8-9623-289077F8C327}"/>
    <cellStyle name="Note 4 4 2 7 2" xfId="7073" xr:uid="{4BDCE959-F9A6-4D83-BA53-12612CEC2729}"/>
    <cellStyle name="Note 4 4 2 7 2 2" xfId="12199" xr:uid="{0EF103CE-30C5-4C69-B1C3-108ABBF25D88}"/>
    <cellStyle name="Note 4 4 2 7 2 2 2" xfId="21188" xr:uid="{B46454D3-0819-45E6-B873-2F223534DEA4}"/>
    <cellStyle name="Note 4 4 2 7 2 2 2 2" xfId="41454" xr:uid="{A7119A6F-288A-4649-988E-65C70E7DDB60}"/>
    <cellStyle name="Note 4 4 2 7 2 2 3" xfId="42458" xr:uid="{265DC617-3E4C-4FCD-A4F2-A9987A406122}"/>
    <cellStyle name="Note 4 4 2 7 2 3" xfId="16062" xr:uid="{7D001E98-A8F0-4769-9252-D029D7A7E257}"/>
    <cellStyle name="Note 4 4 2 7 2 3 2" xfId="33294" xr:uid="{E12B00CE-DA0F-41DE-8F4C-B6A6E8379FAC}"/>
    <cellStyle name="Note 4 4 2 7 2 4" xfId="30964" xr:uid="{2450662D-7C7D-46E7-AE92-3294B2452CF0}"/>
    <cellStyle name="Note 4 4 2 7 3" xfId="9636" xr:uid="{6B681C5F-F251-4914-BA38-D51B7480614F}"/>
    <cellStyle name="Note 4 4 2 7 3 2" xfId="18625" xr:uid="{5776BA0C-4A78-442D-9832-9A9D615462A3}"/>
    <cellStyle name="Note 4 4 2 7 3 2 2" xfId="24324" xr:uid="{4BE5AA29-B307-4095-B4A2-7D1CEC65504B}"/>
    <cellStyle name="Note 4 4 2 7 3 3" xfId="35257" xr:uid="{F282C885-F61C-41F0-ADAB-1AEE4274A86B}"/>
    <cellStyle name="Note 4 4 2 7 4" xfId="22541" xr:uid="{AC934C23-8A6C-4728-849A-493E5FFD3952}"/>
    <cellStyle name="Note 4 4 2 8" xfId="4850" xr:uid="{B7350DFD-474E-457F-BC29-0928EC43408E}"/>
    <cellStyle name="Note 4 4 2 8 2" xfId="7436" xr:uid="{DF54519B-C4C0-41E7-BA56-DCDF72959704}"/>
    <cellStyle name="Note 4 4 2 8 2 2" xfId="12304" xr:uid="{4781C956-243D-4EA2-A523-0A9FEC9541CE}"/>
    <cellStyle name="Note 4 4 2 8 2 2 2" xfId="21293" xr:uid="{6734A3DA-AFEF-49D3-A6A3-A01FB7A44F24}"/>
    <cellStyle name="Note 4 4 2 8 2 2 2 2" xfId="26582" xr:uid="{3D781E30-33DC-454C-8759-50E8F455A9D3}"/>
    <cellStyle name="Note 4 4 2 8 2 2 3" xfId="34372" xr:uid="{6B275EA0-92D3-4B58-AA79-45513A49D8BD}"/>
    <cellStyle name="Note 4 4 2 8 2 3" xfId="16425" xr:uid="{4670B4EA-6801-4A76-8929-852011477668}"/>
    <cellStyle name="Note 4 4 2 8 2 3 2" xfId="31588" xr:uid="{2FA1750F-0C75-4734-BA1C-36648E990032}"/>
    <cellStyle name="Note 4 4 2 8 2 4" xfId="33938" xr:uid="{5CCA5CE7-A9ED-4B69-9BD2-56EFBBC9154D}"/>
    <cellStyle name="Note 4 4 2 8 3" xfId="10073" xr:uid="{67ABAFB4-BDAE-499A-84D3-B993E8A6711F}"/>
    <cellStyle name="Note 4 4 2 8 3 2" xfId="19062" xr:uid="{24E363F2-4F8A-40CA-9E96-36404A3299F1}"/>
    <cellStyle name="Note 4 4 2 8 3 2 2" xfId="30647" xr:uid="{0014E1B7-1CDA-4C69-8366-9E644780DC98}"/>
    <cellStyle name="Note 4 4 2 8 3 3" xfId="34729" xr:uid="{975D5570-88C1-4A5F-A1B6-4D4C99C99F15}"/>
    <cellStyle name="Note 4 4 2 8 4" xfId="13839" xr:uid="{7E9CDB8D-8E11-4A3A-8120-7F43A1BB702E}"/>
    <cellStyle name="Note 4 4 2 8 4 2" xfId="24989" xr:uid="{EBF908F8-E974-46A0-A505-699E9C9D067E}"/>
    <cellStyle name="Note 4 4 2 8 5" xfId="28495" xr:uid="{AC91DE82-5680-43DC-B23F-762017792701}"/>
    <cellStyle name="Note 4 4 2 9" xfId="6758" xr:uid="{E206A2B0-64DE-4FB1-9762-2C9D0C5AB118}"/>
    <cellStyle name="Note 4 4 2 9 2" xfId="11957" xr:uid="{B3DDF135-DC06-40F9-9095-BB6FB2E0557B}"/>
    <cellStyle name="Note 4 4 2 9 2 2" xfId="20946" xr:uid="{A4C45E04-A418-4D2B-AF63-E1059EBBE37E}"/>
    <cellStyle name="Note 4 4 2 9 2 2 2" xfId="35459" xr:uid="{E9A167D9-F287-42CF-9DFC-C02BF6344865}"/>
    <cellStyle name="Note 4 4 2 9 2 3" xfId="37569" xr:uid="{1D641FFD-18A0-41FA-A663-22473967B06F}"/>
    <cellStyle name="Note 4 4 2 9 3" xfId="15747" xr:uid="{C68F19F8-7CD7-4FD6-82EE-FE47C8AE6C1F}"/>
    <cellStyle name="Note 4 4 2 9 3 2" xfId="25720" xr:uid="{5C133D1F-4378-4F8D-AE11-65E50F14F871}"/>
    <cellStyle name="Note 4 4 2 9 4" xfId="29520" xr:uid="{CD09BB1C-4012-4794-9A8D-6132B864CC5A}"/>
    <cellStyle name="Note 4 4 3" xfId="673" xr:uid="{E57AA146-7452-47DD-91F7-54F7421A38D2}"/>
    <cellStyle name="Note 4 4 3 2" xfId="5049" xr:uid="{636149CA-F6B5-4F56-BA1F-49E004CA9E5D}"/>
    <cellStyle name="Note 4 4 3 2 2" xfId="7635" xr:uid="{CF6F40FF-989B-4BEF-8296-B6DCD26F5C7C}"/>
    <cellStyle name="Note 4 4 3 2 2 2" xfId="12364" xr:uid="{0A86E278-EAC9-4DB7-B64B-6EE49B265B3F}"/>
    <cellStyle name="Note 4 4 3 2 2 2 2" xfId="21353" xr:uid="{B6024DF1-22CA-403A-890B-CCCCC99C3F97}"/>
    <cellStyle name="Note 4 4 3 2 2 2 2 2" xfId="27917" xr:uid="{0B32F950-DC06-4637-9B20-9C0F0661A591}"/>
    <cellStyle name="Note 4 4 3 2 2 2 3" xfId="41056" xr:uid="{39CCF5B2-C72E-4A92-8FB1-9C84BB2A38E3}"/>
    <cellStyle name="Note 4 4 3 2 2 3" xfId="16624" xr:uid="{54DA5AE0-5F96-4202-8D57-A2404531F1FE}"/>
    <cellStyle name="Note 4 4 3 2 2 3 2" xfId="39907" xr:uid="{223C69E1-E23D-4CC0-9A85-EB795A8FAEBC}"/>
    <cellStyle name="Note 4 4 3 2 2 4" xfId="40172" xr:uid="{BF31DFB1-CB49-41E4-AFC5-44FAFAC378E6}"/>
    <cellStyle name="Note 4 4 3 2 2 5" xfId="56802" xr:uid="{9B83CF5A-EDC0-487D-A746-2B7EF59ED862}"/>
    <cellStyle name="Note 4 4 3 2 3" xfId="10272" xr:uid="{78CD5046-5433-4993-B8A8-312874CB67F4}"/>
    <cellStyle name="Note 4 4 3 2 3 2" xfId="19261" xr:uid="{698C30BE-B08C-4F31-8A65-8D18FE8836D4}"/>
    <cellStyle name="Note 4 4 3 2 3 2 2" xfId="33637" xr:uid="{1ED9AD11-0701-4D85-904D-AC01D1A8F4BA}"/>
    <cellStyle name="Note 4 4 3 2 3 3" xfId="23973" xr:uid="{9C3A670A-5C0A-49A7-AE7C-F202616738C2}"/>
    <cellStyle name="Note 4 4 3 2 4" xfId="14038" xr:uid="{70F18DAF-B2E1-4B51-A7CD-09FC5A764573}"/>
    <cellStyle name="Note 4 4 3 2 4 2" xfId="24426" xr:uid="{0417C6B3-1B77-4B8E-9BEC-E6D046F8C136}"/>
    <cellStyle name="Note 4 4 3 2 5" xfId="28984" xr:uid="{144DFD10-55DB-4CEF-B13D-5A398D04FFEE}"/>
    <cellStyle name="Note 4 4 3 2 6" xfId="50020" xr:uid="{A33BD026-0F87-4250-9B5E-C9F2892A0FB7}"/>
    <cellStyle name="Note 4 4 3 3" xfId="3110" xr:uid="{1DBB9E6D-A9F0-4E76-B76D-73AAD9334D93}"/>
    <cellStyle name="Note 4 4 3 3 2" xfId="25824" xr:uid="{640DD1C5-84DF-4FE0-8C16-726650AD458D}"/>
    <cellStyle name="Note 4 4 3 3 2 2" xfId="58628" xr:uid="{56A37628-9747-4F72-B4C0-0FD0679D7AD7}"/>
    <cellStyle name="Note 4 4 3 3 3" xfId="51847" xr:uid="{3600763B-6241-4FF6-B2C3-272BE1D0B8B0}"/>
    <cellStyle name="Note 4 4 3 4" xfId="44012" xr:uid="{974C273D-DB4E-4484-ABEB-9F6E8AB89FD3}"/>
    <cellStyle name="Note 4 4 3 4 2" xfId="54929" xr:uid="{4F12709F-3FAC-4577-8A1E-2BC75F05AC7A}"/>
    <cellStyle name="Note 4 4 3 4 3" xfId="48137" xr:uid="{9DE1F5C3-4BD5-41BB-B68C-B6B192AE3CAB}"/>
    <cellStyle name="Note 4 4 3 5" xfId="53229" xr:uid="{BAF89C6D-3914-45F2-9819-7D60EBFB935E}"/>
    <cellStyle name="Note 4 4 3 6" xfId="46523" xr:uid="{B1A1F13F-11E5-4838-8350-66B7CB0BC3C0}"/>
    <cellStyle name="Note 4 4 4" xfId="1018" xr:uid="{6DBE1CB9-9520-41A5-9152-81228BFCD8E5}"/>
    <cellStyle name="Note 4 4 4 2" xfId="5370" xr:uid="{EA7B16D3-7F72-45DD-A190-325275F8E759}"/>
    <cellStyle name="Note 4 4 4 2 2" xfId="7956" xr:uid="{69334F04-7BD2-410B-A9B0-ADCF4E6F7EEE}"/>
    <cellStyle name="Note 4 4 4 2 2 2" xfId="12465" xr:uid="{79B01F80-3EBE-45E7-80C9-9874D7ABB708}"/>
    <cellStyle name="Note 4 4 4 2 2 2 2" xfId="21454" xr:uid="{247530F2-8548-4D59-993A-6F03CFA5271D}"/>
    <cellStyle name="Note 4 4 4 2 2 2 2 2" xfId="38826" xr:uid="{1F988CD1-111A-42B1-BBD2-972C3CDA496A}"/>
    <cellStyle name="Note 4 4 4 2 2 2 3" xfId="29931" xr:uid="{6D228F86-1F84-49FC-955C-B3F079507D74}"/>
    <cellStyle name="Note 4 4 4 2 2 3" xfId="16945" xr:uid="{F156D94C-EB8E-4AE8-8259-1BDA388E0777}"/>
    <cellStyle name="Note 4 4 4 2 2 3 2" xfId="43132" xr:uid="{3D47C7E7-58DC-4F36-86A9-60A5D55BAAB2}"/>
    <cellStyle name="Note 4 4 4 2 2 4" xfId="39795" xr:uid="{7C59946F-BE62-4B27-A976-C6B998586097}"/>
    <cellStyle name="Note 4 4 4 2 3" xfId="10593" xr:uid="{DB0ADB4F-B409-4D5E-9BC9-B06D7A66DF26}"/>
    <cellStyle name="Note 4 4 4 2 3 2" xfId="19582" xr:uid="{7558BA84-F19A-4D4B-8229-5D96A1D7D0A2}"/>
    <cellStyle name="Note 4 4 4 2 3 2 2" xfId="22724" xr:uid="{8516022F-176D-442C-A2B9-4DADF4A97662}"/>
    <cellStyle name="Note 4 4 4 2 3 3" xfId="43894" xr:uid="{5C3B44D9-8B72-4FB0-9F0E-E93DDC2D8BF4}"/>
    <cellStyle name="Note 4 4 4 2 4" xfId="14359" xr:uid="{95F3D055-3822-4034-ACA3-3257583BC532}"/>
    <cellStyle name="Note 4 4 4 2 4 2" xfId="30483" xr:uid="{3885091B-557D-4861-A18A-CBA28A5FAB20}"/>
    <cellStyle name="Note 4 4 4 2 5" xfId="30023" xr:uid="{80EB6535-8D56-40DB-8FDF-DC6E3EDC64D9}"/>
    <cellStyle name="Note 4 4 4 2 6" xfId="55925" xr:uid="{34D9177B-69D3-450C-8D09-416B89A912D0}"/>
    <cellStyle name="Note 4 4 4 3" xfId="3455" xr:uid="{B852FE29-3724-4E74-BE09-D1F605F45791}"/>
    <cellStyle name="Note 4 4 4 3 2" xfId="36560" xr:uid="{665CB986-B7BA-43D9-940B-437ECFD2C8F6}"/>
    <cellStyle name="Note 4 4 4 4" xfId="36377" xr:uid="{20954822-76D2-46C7-8601-BA36DD015AAB}"/>
    <cellStyle name="Note 4 4 4 5" xfId="49143" xr:uid="{F322C589-A481-437B-AE17-E131E1B1E9FC}"/>
    <cellStyle name="Note 4 4 5" xfId="1362" xr:uid="{95367F63-6103-4A40-A88F-1B421912B390}"/>
    <cellStyle name="Note 4 4 5 2" xfId="5707" xr:uid="{5EB64F4D-E014-4F2E-8967-243229E5E5CA}"/>
    <cellStyle name="Note 4 4 5 2 2" xfId="8293" xr:uid="{D1786CED-44BA-414C-B80B-27C00901132A}"/>
    <cellStyle name="Note 4 4 5 2 2 2" xfId="12567" xr:uid="{D9182E28-BCCD-4390-A432-88EF197DDA14}"/>
    <cellStyle name="Note 4 4 5 2 2 2 2" xfId="21556" xr:uid="{540457B1-D773-4B67-AF54-AE72E0A4749E}"/>
    <cellStyle name="Note 4 4 5 2 2 2 2 2" xfId="36581" xr:uid="{B08338F0-11F7-428A-A8BC-286D29AA14E8}"/>
    <cellStyle name="Note 4 4 5 2 2 2 3" xfId="33229" xr:uid="{FE64E71E-196C-4EEA-B64D-99DF1BE0248A}"/>
    <cellStyle name="Note 4 4 5 2 2 3" xfId="17282" xr:uid="{7719511D-4404-47B1-8798-0E00339558D3}"/>
    <cellStyle name="Note 4 4 5 2 2 3 2" xfId="39455" xr:uid="{83D0DD09-F8DB-4A76-91D6-E05C45D795A7}"/>
    <cellStyle name="Note 4 4 5 2 2 4" xfId="24616" xr:uid="{462DB4A9-731F-4698-B94B-D33A7B2C624F}"/>
    <cellStyle name="Note 4 4 5 2 3" xfId="10930" xr:uid="{C6926F4E-0767-49CF-A19E-ACBB4D9CD49D}"/>
    <cellStyle name="Note 4 4 5 2 3 2" xfId="19919" xr:uid="{0AFEB3FD-A518-4160-8A2C-10149D97F93B}"/>
    <cellStyle name="Note 4 4 5 2 3 2 2" xfId="43381" xr:uid="{8EE947A8-2DBB-45F0-A042-9B0365DAD856}"/>
    <cellStyle name="Note 4 4 5 2 3 3" xfId="39970" xr:uid="{6344A10A-AFDC-4496-B42F-28A1A562FB7B}"/>
    <cellStyle name="Note 4 4 5 2 4" xfId="14696" xr:uid="{28F43CA9-108D-4BEB-A718-C44E397832E7}"/>
    <cellStyle name="Note 4 4 5 2 4 2" xfId="26258" xr:uid="{1CE84BB3-C6DE-49A7-81BA-C096247A18BF}"/>
    <cellStyle name="Note 4 4 5 2 5" xfId="32880" xr:uid="{B664AB32-BA75-49A7-92BF-35104F4A4613}"/>
    <cellStyle name="Note 4 4 5 2 6" xfId="57953" xr:uid="{3B8D03E6-E22C-4D83-875E-F1A57EBEA5E8}"/>
    <cellStyle name="Note 4 4 5 3" xfId="3799" xr:uid="{728F501F-BC9C-4121-9D62-0C1377C6ED33}"/>
    <cellStyle name="Note 4 4 5 3 2" xfId="33233" xr:uid="{78774F5C-5C10-48D1-9374-E967363810D2}"/>
    <cellStyle name="Note 4 4 5 4" xfId="26141" xr:uid="{1BEDF91A-59E4-40FD-B956-63B068D2C214}"/>
    <cellStyle name="Note 4 4 5 5" xfId="51171" xr:uid="{043A0393-68D5-4A80-8C2E-637F69F4DB40}"/>
    <cellStyle name="Note 4 4 6" xfId="1706" xr:uid="{E42BB24E-632D-4C87-86F1-DF4D254B8196}"/>
    <cellStyle name="Note 4 4 6 2" xfId="6032" xr:uid="{33017A64-F64D-4163-B32A-04D370219646}"/>
    <cellStyle name="Note 4 4 6 2 2" xfId="8618" xr:uid="{2648AF1B-6DF3-4EB4-8B71-35AF93E623D8}"/>
    <cellStyle name="Note 4 4 6 2 2 2" xfId="12666" xr:uid="{43BEB356-EECD-4A91-BF3E-1A9FB00E382D}"/>
    <cellStyle name="Note 4 4 6 2 2 2 2" xfId="21655" xr:uid="{411DF399-5B4C-4C8A-A91C-D6ADA61E8050}"/>
    <cellStyle name="Note 4 4 6 2 2 2 2 2" xfId="32707" xr:uid="{FAA012A3-64D8-4FE3-8CD0-2BFB71657507}"/>
    <cellStyle name="Note 4 4 6 2 2 2 3" xfId="38369" xr:uid="{6532D260-A050-415D-9072-15147B9CFC7F}"/>
    <cellStyle name="Note 4 4 6 2 2 3" xfId="17607" xr:uid="{46C23E41-B15F-464F-94C3-B2D6539B968B}"/>
    <cellStyle name="Note 4 4 6 2 2 3 2" xfId="33969" xr:uid="{8F2A11CE-017E-4597-B03A-7321F095D3CE}"/>
    <cellStyle name="Note 4 4 6 2 2 4" xfId="35308" xr:uid="{1012FC65-979D-47A5-BC66-629EAEDA5A74}"/>
    <cellStyle name="Note 4 4 6 2 3" xfId="11255" xr:uid="{AF8CFC52-717B-48B0-90B4-01F0B760A728}"/>
    <cellStyle name="Note 4 4 6 2 3 2" xfId="20244" xr:uid="{270B0807-139D-4C35-9A20-A311D77FE6F1}"/>
    <cellStyle name="Note 4 4 6 2 3 2 2" xfId="39753" xr:uid="{45A4B229-3DF6-4AA4-AA04-6D016D5FCC7F}"/>
    <cellStyle name="Note 4 4 6 2 3 3" xfId="26396" xr:uid="{CA6F9273-927B-4AE4-8F1E-3CE705B589AB}"/>
    <cellStyle name="Note 4 4 6 2 4" xfId="15021" xr:uid="{B5F00CAE-7B04-43F5-A792-9343284DD9F7}"/>
    <cellStyle name="Note 4 4 6 2 4 2" xfId="25945" xr:uid="{24146523-0502-4317-AAE5-E81ACEF43B4F}"/>
    <cellStyle name="Note 4 4 6 2 5" xfId="38702" xr:uid="{1B095A17-BFE8-4136-B0C6-45580D5A5FFA}"/>
    <cellStyle name="Note 4 4 6 2 6" xfId="54091" xr:uid="{666279AA-DE87-4741-BA16-C6BBCB4CE1B6}"/>
    <cellStyle name="Note 4 4 6 3" xfId="4143" xr:uid="{5003BE1E-5A5C-4F0D-9FF5-540A004AC42E}"/>
    <cellStyle name="Note 4 4 6 3 2" xfId="33082" xr:uid="{90D8D98C-35B9-498F-906A-F1F4E93C0191}"/>
    <cellStyle name="Note 4 4 6 4" xfId="39730" xr:uid="{6AE03F37-CA7E-451F-86C4-539E98B1F94A}"/>
    <cellStyle name="Note 4 4 6 5" xfId="47414" xr:uid="{3F32EA39-806E-46EF-90F0-BF127FADD9F0}"/>
    <cellStyle name="Note 4 4 7" xfId="1981" xr:uid="{4EE94E8F-0C97-4102-AABC-D07DE385D2F9}"/>
    <cellStyle name="Note 4 4 7 2" xfId="6289" xr:uid="{B74FEAA3-63DF-4BD1-A5F1-C6788E33D2E1}"/>
    <cellStyle name="Note 4 4 7 2 2" xfId="8875" xr:uid="{A0E96411-4D97-4229-9AC6-9347A15F6565}"/>
    <cellStyle name="Note 4 4 7 2 2 2" xfId="12746" xr:uid="{15BE4103-CFFE-44C4-ADFC-238A01AF2B28}"/>
    <cellStyle name="Note 4 4 7 2 2 2 2" xfId="21735" xr:uid="{416D4855-88AB-4132-A924-D15153875DBE}"/>
    <cellStyle name="Note 4 4 7 2 2 2 2 2" xfId="40953" xr:uid="{4839BE3B-561F-469E-9794-886F4685BC21}"/>
    <cellStyle name="Note 4 4 7 2 2 2 3" xfId="22595" xr:uid="{61C12667-9780-4C87-880A-042F7FF5CD97}"/>
    <cellStyle name="Note 4 4 7 2 2 3" xfId="17864" xr:uid="{40FF114A-3A9E-4859-86ED-B546F7A246D2}"/>
    <cellStyle name="Note 4 4 7 2 2 3 2" xfId="24797" xr:uid="{1DE73B2C-602E-4E4D-9EDA-41763158FAE7}"/>
    <cellStyle name="Note 4 4 7 2 2 4" xfId="22777" xr:uid="{8E065598-0240-4054-94D7-23A799BAD8A6}"/>
    <cellStyle name="Note 4 4 7 2 3" xfId="11512" xr:uid="{14A35908-05C5-431D-9203-4D02464AFADA}"/>
    <cellStyle name="Note 4 4 7 2 3 2" xfId="20501" xr:uid="{BB9EE223-B7DD-4803-AA77-4B35642348B3}"/>
    <cellStyle name="Note 4 4 7 2 3 2 2" xfId="37154" xr:uid="{392CC8DE-BA1B-4C12-9A8A-18C1F630E43D}"/>
    <cellStyle name="Note 4 4 7 2 3 3" xfId="38946" xr:uid="{7129449A-6B30-439D-AD1D-5831893F7D33}"/>
    <cellStyle name="Note 4 4 7 2 4" xfId="15278" xr:uid="{DC232CCF-BE72-4607-8A12-51F4027BAD49}"/>
    <cellStyle name="Note 4 4 7 2 4 2" xfId="28897" xr:uid="{AE3DE04F-F915-4F8F-A12F-4C2ECB12F51B}"/>
    <cellStyle name="Note 4 4 7 2 5" xfId="43966" xr:uid="{0902A2E9-84CF-4ACD-830F-8F80B31E95EB}"/>
    <cellStyle name="Note 4 4 7 3" xfId="4418" xr:uid="{7A9572B9-689A-47A1-BEC7-9E26520F9325}"/>
    <cellStyle name="Note 4 4 7 3 2" xfId="23786" xr:uid="{497D3546-CF8B-44E8-95D3-BCC6FC8F7124}"/>
    <cellStyle name="Note 4 4 7 4" xfId="35786" xr:uid="{95CBF132-91CB-43AD-9823-602682A26C6A}"/>
    <cellStyle name="Note 4 4 7 5" xfId="52697" xr:uid="{75481279-D0A2-4A0A-9C02-590CC7A9EA5F}"/>
    <cellStyle name="Note 4 4 8" xfId="2792" xr:uid="{32843BE8-C7B7-4771-971B-D656C90BA050}"/>
    <cellStyle name="Note 4 4 8 2" xfId="6942" xr:uid="{A6F58D2E-324F-49EE-9E23-3DEB81361721}"/>
    <cellStyle name="Note 4 4 8 2 2" xfId="12071" xr:uid="{79FB3E34-07D4-456F-9487-AEBAAABA53C1}"/>
    <cellStyle name="Note 4 4 8 2 2 2" xfId="21060" xr:uid="{25365C20-2672-408F-852B-B6A9F3C8D06F}"/>
    <cellStyle name="Note 4 4 8 2 2 2 2" xfId="39187" xr:uid="{84EB5614-D872-4C70-A5ED-5DEB5DCB91C7}"/>
    <cellStyle name="Note 4 4 8 2 2 3" xfId="34269" xr:uid="{643FEB86-B8C9-402E-9654-3ED2ADA04E2A}"/>
    <cellStyle name="Note 4 4 8 2 3" xfId="15931" xr:uid="{0D608B6C-A891-4030-944E-45B57655984A}"/>
    <cellStyle name="Note 4 4 8 2 3 2" xfId="30385" xr:uid="{2824F3A4-38E4-4CA5-92A1-A86CB7B34B67}"/>
    <cellStyle name="Note 4 4 8 2 4" xfId="27884" xr:uid="{5D2467C7-2AD3-4B0A-9F02-61B2668D2315}"/>
    <cellStyle name="Note 4 4 8 3" xfId="9505" xr:uid="{AC1E9DF8-B709-4042-8448-CCAA1D15B9D1}"/>
    <cellStyle name="Note 4 4 8 3 2" xfId="18494" xr:uid="{B7D95E83-0093-4366-BB03-D3FF983A21DA}"/>
    <cellStyle name="Note 4 4 8 3 2 2" xfId="39035" xr:uid="{9FFAB306-498F-4C5C-AADE-F88EC29E3114}"/>
    <cellStyle name="Note 4 4 8 3 3" xfId="23024" xr:uid="{FE876292-0334-4DBA-AF1C-F12D105B7934}"/>
    <cellStyle name="Note 4 4 8 4" xfId="25441" xr:uid="{EBA3E095-70A4-4F5D-85A8-B83089513422}"/>
    <cellStyle name="Note 4 4 9" xfId="4725" xr:uid="{1E72F771-8386-4B41-A467-66E8EBE00B9A}"/>
    <cellStyle name="Note 4 4 9 2" xfId="7311" xr:uid="{9EDDDB91-9D4F-4E66-A4D0-ACAA1D32E14C}"/>
    <cellStyle name="Note 4 4 9 2 2" xfId="12267" xr:uid="{DD41221F-9F19-4D9E-8C3D-F858693C87F6}"/>
    <cellStyle name="Note 4 4 9 2 2 2" xfId="21256" xr:uid="{FF8FFB15-D1F8-44CE-8F60-933A143ECB3B}"/>
    <cellStyle name="Note 4 4 9 2 2 2 2" xfId="33288" xr:uid="{44AAF8E7-BEA6-4764-9B26-1292B1E8F2BD}"/>
    <cellStyle name="Note 4 4 9 2 2 3" xfId="35708" xr:uid="{155A806E-954E-48F8-9B7E-C0DC916AAD3C}"/>
    <cellStyle name="Note 4 4 9 2 3" xfId="16300" xr:uid="{2418110D-3E54-4FAC-8DB1-88D340D6785E}"/>
    <cellStyle name="Note 4 4 9 2 3 2" xfId="29589" xr:uid="{605B684F-234F-48F9-9550-EE99515156C6}"/>
    <cellStyle name="Note 4 4 9 2 4" xfId="27699" xr:uid="{AF92CF45-22DA-4A25-B75D-BD3DB49A9CFF}"/>
    <cellStyle name="Note 4 4 9 3" xfId="9948" xr:uid="{52CC6F8A-7AA4-4100-9C94-F33EBB20F96F}"/>
    <cellStyle name="Note 4 4 9 3 2" xfId="18937" xr:uid="{99B47055-3D3D-4AC8-85C9-8EBBEA29157D}"/>
    <cellStyle name="Note 4 4 9 3 2 2" xfId="23252" xr:uid="{9B956C3D-52F2-4101-909F-D40D4A738237}"/>
    <cellStyle name="Note 4 4 9 3 3" xfId="39950" xr:uid="{004E943C-F0C7-4067-A8CE-AC5DAC3452F6}"/>
    <cellStyle name="Note 4 4 9 4" xfId="13714" xr:uid="{6420878B-EB43-44C7-8BE6-F5976BAB4920}"/>
    <cellStyle name="Note 4 4 9 4 2" xfId="25213" xr:uid="{8195EA40-F9EF-412E-9BC1-C70ACEE95880}"/>
    <cellStyle name="Note 4 4 9 5" xfId="36717" xr:uid="{F8F11180-18A0-4336-9FC3-67DF50CFFAEA}"/>
    <cellStyle name="Note 4 5" xfId="232" xr:uid="{B275AFA9-15D8-4BD0-9434-CA6D9A4D8FA2}"/>
    <cellStyle name="Note 4 5 10" xfId="9116" xr:uid="{39E14607-F7A8-49B8-9A2F-9B53A3313D41}"/>
    <cellStyle name="Note 4 5 10 2" xfId="18105" xr:uid="{DF12487C-7509-4AF5-9823-34906F72D4C2}"/>
    <cellStyle name="Note 4 5 10 2 2" xfId="43157" xr:uid="{8AE8E8C9-02BB-407C-8DFC-2A6C67C8D3AE}"/>
    <cellStyle name="Note 4 5 10 3" xfId="39910" xr:uid="{F8F5FB88-7E4E-4A81-B0B7-42AF6452CCCB}"/>
    <cellStyle name="Note 4 5 11" xfId="12429" xr:uid="{D30137C4-86BD-4489-AF16-231C855A5389}"/>
    <cellStyle name="Note 4 5 11 2" xfId="21418" xr:uid="{1546C180-5614-4BF3-8C1C-12D81A0F0B44}"/>
    <cellStyle name="Note 4 5 11 2 2" xfId="32999" xr:uid="{D71D2B45-3299-4512-8774-BC85F997D09D}"/>
    <cellStyle name="Note 4 5 11 3" xfId="35975" xr:uid="{D4A3EC5C-8C84-4423-AFE2-9FAF4278FBC9}"/>
    <cellStyle name="Note 4 5 12" xfId="2238" xr:uid="{4923DD2A-9126-4ADC-9857-2EF2DC5FDDB5}"/>
    <cellStyle name="Note 4 5 12 2" xfId="34889" xr:uid="{4980F763-AF55-443F-995E-2C007EC49B1E}"/>
    <cellStyle name="Note 4 5 13" xfId="13147" xr:uid="{A01C63DB-52BF-4A1D-BB7A-E1E9CBEE2922}"/>
    <cellStyle name="Note 4 5 13 2" xfId="33539" xr:uid="{E8548A8C-6E40-46F9-AA56-D5484A233D22}"/>
    <cellStyle name="Note 4 5 14" xfId="26783" xr:uid="{4B384624-ABBD-49E9-ACCE-FAD66847DC9B}"/>
    <cellStyle name="Note 4 5 15" xfId="44423" xr:uid="{6F687B77-BA33-4BA3-95C9-754F50663BEA}"/>
    <cellStyle name="Note 4 5 16" xfId="45578" xr:uid="{66DD785F-0F08-4726-8A22-9C6CDE550C09}"/>
    <cellStyle name="Note 4 5 2" xfId="581" xr:uid="{93ABE27E-7BD1-4098-8D08-7BB62DFF80CF}"/>
    <cellStyle name="Note 4 5 2 2" xfId="4970" xr:uid="{D4F5758D-E1B5-431A-AD4D-337395B37465}"/>
    <cellStyle name="Note 4 5 2 2 2" xfId="7556" xr:uid="{F96D4CE0-7A17-4634-B8C3-4E49D6B653B0}"/>
    <cellStyle name="Note 4 5 2 2 2 2" xfId="12340" xr:uid="{04DE4CDA-5881-4F9C-956A-04E75228EC94}"/>
    <cellStyle name="Note 4 5 2 2 2 2 2" xfId="21329" xr:uid="{A1FFB375-383D-4E82-B50D-2ED624C6D3C3}"/>
    <cellStyle name="Note 4 5 2 2 2 2 2 2" xfId="26428" xr:uid="{7DC03516-5050-46EC-AF15-8D775A5185BC}"/>
    <cellStyle name="Note 4 5 2 2 2 2 3" xfId="33753" xr:uid="{6426D977-A44E-454F-A016-7351B3C252A9}"/>
    <cellStyle name="Note 4 5 2 2 2 3" xfId="16545" xr:uid="{35841254-5695-49AC-93B3-AD186C5E9EE1}"/>
    <cellStyle name="Note 4 5 2 2 2 3 2" xfId="32628" xr:uid="{31533F2B-24E4-4229-B3AC-9BF2DA5EF45B}"/>
    <cellStyle name="Note 4 5 2 2 2 4" xfId="33745" xr:uid="{81FE9406-217B-49C9-BF64-D53BF27BEBB4}"/>
    <cellStyle name="Note 4 5 2 2 2 5" xfId="56366" xr:uid="{A9FE66CE-E9C7-4BB7-B8A9-B4B57E4620B8}"/>
    <cellStyle name="Note 4 5 2 2 3" xfId="10193" xr:uid="{3C2ADE49-C485-4FEB-AF0B-C14D0FA088C1}"/>
    <cellStyle name="Note 4 5 2 2 3 2" xfId="19182" xr:uid="{B3637560-9E80-42AC-B19D-220CB1E90351}"/>
    <cellStyle name="Note 4 5 2 2 3 2 2" xfId="37302" xr:uid="{529CE6A1-AC55-4F8B-8DDC-A18EEF59326D}"/>
    <cellStyle name="Note 4 5 2 2 3 3" xfId="42730" xr:uid="{A6DF87E7-CB6F-479B-9467-4D5D031F696D}"/>
    <cellStyle name="Note 4 5 2 2 4" xfId="13959" xr:uid="{77A27917-8BCF-41A7-88A2-ADF0927CB6E0}"/>
    <cellStyle name="Note 4 5 2 2 4 2" xfId="36414" xr:uid="{EB186B3E-81F0-4331-9392-06F6B1ED0613}"/>
    <cellStyle name="Note 4 5 2 2 5" xfId="39665" xr:uid="{A41CBFD8-E117-4938-B934-5C00602E5DFF}"/>
    <cellStyle name="Note 4 5 2 2 6" xfId="49584" xr:uid="{1C597E70-E093-4B54-8439-E2A29CE26B0E}"/>
    <cellStyle name="Note 4 5 2 3" xfId="3018" xr:uid="{6C419219-07E6-475B-ACD6-64F4AE7EDD82}"/>
    <cellStyle name="Note 4 5 2 3 2" xfId="22400" xr:uid="{6ADAEA79-531F-4E52-BA93-4E3E7977E4B0}"/>
    <cellStyle name="Note 4 5 2 3 2 2" xfId="58407" xr:uid="{DFAA9BCC-C536-471B-B1AC-035222139CC8}"/>
    <cellStyle name="Note 4 5 2 3 3" xfId="51626" xr:uid="{D345C7F7-4C0D-4EDC-9B03-1D7DB8A72124}"/>
    <cellStyle name="Note 4 5 2 4" xfId="31365" xr:uid="{9A62F3D8-E3F0-4F95-B504-F1722C907FB4}"/>
    <cellStyle name="Note 4 5 2 4 2" xfId="54508" xr:uid="{05ED4B02-1BB7-4590-BFA9-7CDFEC9D2418}"/>
    <cellStyle name="Note 4 5 2 4 3" xfId="47701" xr:uid="{7A291D4D-2C4C-4ED2-9768-A70D26110135}"/>
    <cellStyle name="Note 4 5 2 5" xfId="52941" xr:uid="{40949120-97F9-4376-8A9D-0114447B457E}"/>
    <cellStyle name="Note 4 5 2 6" xfId="46090" xr:uid="{C2AD4240-FEE9-4FBC-962A-759B7E856B9C}"/>
    <cellStyle name="Note 4 5 3" xfId="926" xr:uid="{5474D237-9123-423F-956A-8615B313CF84}"/>
    <cellStyle name="Note 4 5 3 2" xfId="5291" xr:uid="{2EE1C885-F189-434F-8086-649A4D99CC84}"/>
    <cellStyle name="Note 4 5 3 2 2" xfId="7877" xr:uid="{41FF2B9C-4CDF-421E-B9C1-6946EE802103}"/>
    <cellStyle name="Note 4 5 3 2 2 2" xfId="12441" xr:uid="{3B09B352-12AE-4B61-BCFD-8FDB7037DB37}"/>
    <cellStyle name="Note 4 5 3 2 2 2 2" xfId="21430" xr:uid="{4B9262FA-2FE4-43A9-9587-A76AF3989577}"/>
    <cellStyle name="Note 4 5 3 2 2 2 2 2" xfId="37432" xr:uid="{A5C0664B-4D78-4236-967B-57B804BD613A}"/>
    <cellStyle name="Note 4 5 3 2 2 2 3" xfId="31251" xr:uid="{D63E363B-CEEA-4305-B296-64A990BF5445}"/>
    <cellStyle name="Note 4 5 3 2 2 3" xfId="16866" xr:uid="{0C0BB942-FB12-4A67-B73E-D5B01C01530C}"/>
    <cellStyle name="Note 4 5 3 2 2 3 2" xfId="39513" xr:uid="{B5B3DFD7-2129-4B2E-B9AB-1DE41B337B7C}"/>
    <cellStyle name="Note 4 5 3 2 2 4" xfId="23749" xr:uid="{8CD164DF-D8AB-4227-91DE-F3EB00884801}"/>
    <cellStyle name="Note 4 5 3 2 2 5" xfId="56771" xr:uid="{62423DE0-D846-4A45-A0D1-8212FD33EA04}"/>
    <cellStyle name="Note 4 5 3 2 3" xfId="10514" xr:uid="{BD0CB469-6AF2-4542-8CE5-BE64E003B90C}"/>
    <cellStyle name="Note 4 5 3 2 3 2" xfId="19503" xr:uid="{187C7558-4C7C-4C55-A9CC-FD5D841DC682}"/>
    <cellStyle name="Note 4 5 3 2 3 2 2" xfId="41371" xr:uid="{4760F75F-B802-4ADA-9C85-65030B7E34B9}"/>
    <cellStyle name="Note 4 5 3 2 3 3" xfId="38918" xr:uid="{332CCC39-5C63-400F-A224-F94446E95D1E}"/>
    <cellStyle name="Note 4 5 3 2 4" xfId="14280" xr:uid="{5707782F-2664-4474-8CF9-BA57E32FEC3A}"/>
    <cellStyle name="Note 4 5 3 2 4 2" xfId="25632" xr:uid="{D0F7D01C-7A3F-4435-9B8D-4E8620A167E6}"/>
    <cellStyle name="Note 4 5 3 2 5" xfId="27644" xr:uid="{B5FC88F5-247D-4DE3-814D-1BF33EAABE85}"/>
    <cellStyle name="Note 4 5 3 2 6" xfId="49989" xr:uid="{E57E0CBB-A099-4A58-AA39-D114DA0589AC}"/>
    <cellStyle name="Note 4 5 3 3" xfId="3363" xr:uid="{AF52C5B6-F4DE-45AE-B589-0C987182C6E5}"/>
    <cellStyle name="Note 4 5 3 3 2" xfId="33459" xr:uid="{1DE084AA-0697-4569-BFE2-7E564083F49F}"/>
    <cellStyle name="Note 4 5 3 3 2 2" xfId="57786" xr:uid="{717431A0-8ED9-4122-888E-8CE6407A359E}"/>
    <cellStyle name="Note 4 5 3 3 3" xfId="51004" xr:uid="{BF01149B-62BC-4793-9F05-D9C3A5ABDCF7}"/>
    <cellStyle name="Note 4 5 3 4" xfId="30535" xr:uid="{485215B7-3C9C-4D7E-940D-83CB955C735D}"/>
    <cellStyle name="Note 4 5 3 4 2" xfId="54898" xr:uid="{5F4D6A34-D121-451B-BB8A-111F15E047A9}"/>
    <cellStyle name="Note 4 5 3 4 3" xfId="48106" xr:uid="{8962A474-775B-47E8-AC5E-3BD538045147}"/>
    <cellStyle name="Note 4 5 3 5" xfId="53198" xr:uid="{BCC1DF78-61C7-4E0F-AED9-EBA261455F05}"/>
    <cellStyle name="Note 4 5 3 6" xfId="46492" xr:uid="{CBB97159-04E2-4E9B-94A6-1B6CB22364B0}"/>
    <cellStyle name="Note 4 5 4" xfId="1270" xr:uid="{55C7B437-4C99-4FF0-8DFC-C007DDF8831D}"/>
    <cellStyle name="Note 4 5 4 2" xfId="5615" xr:uid="{0E40183D-297C-4003-B327-35698EFA0CB1}"/>
    <cellStyle name="Note 4 5 4 2 2" xfId="8201" xr:uid="{B9E23151-A060-4926-BFBE-1E975A1C89B7}"/>
    <cellStyle name="Note 4 5 4 2 2 2" xfId="12538" xr:uid="{D2AF0602-3B97-440F-AB85-07CBAA09E84E}"/>
    <cellStyle name="Note 4 5 4 2 2 2 2" xfId="21527" xr:uid="{4672BA4D-01FD-41D6-B4DE-883BDD575149}"/>
    <cellStyle name="Note 4 5 4 2 2 2 2 2" xfId="25922" xr:uid="{38AF5961-0A94-4649-989F-BF7AC84905AB}"/>
    <cellStyle name="Note 4 5 4 2 2 2 3" xfId="26094" xr:uid="{9169D03C-C637-4DD4-B4FF-842B25979138}"/>
    <cellStyle name="Note 4 5 4 2 2 3" xfId="17190" xr:uid="{0B2B026B-89B8-4BDC-AF71-674925BAE453}"/>
    <cellStyle name="Note 4 5 4 2 2 3 2" xfId="36731" xr:uid="{669BE797-6F01-47FB-8521-11B822599B32}"/>
    <cellStyle name="Note 4 5 4 2 2 4" xfId="31060" xr:uid="{00BFF79A-B2E5-4D40-AAEF-5B341B717C56}"/>
    <cellStyle name="Note 4 5 4 2 3" xfId="10838" xr:uid="{98E3FBC5-37C6-4E5F-AD78-33F7FBDA9234}"/>
    <cellStyle name="Note 4 5 4 2 3 2" xfId="19827" xr:uid="{47DF4CDA-50A7-4EE3-8FCB-B959D52E2208}"/>
    <cellStyle name="Note 4 5 4 2 3 2 2" xfId="37894" xr:uid="{7BF8D5C3-72E6-4213-81E7-105B53EC1866}"/>
    <cellStyle name="Note 4 5 4 2 3 3" xfId="37789" xr:uid="{46A23E9C-85E1-4EA6-8E69-34E31339329C}"/>
    <cellStyle name="Note 4 5 4 2 4" xfId="14604" xr:uid="{349F7E6E-F5B0-4080-996B-588BB37E8EE9}"/>
    <cellStyle name="Note 4 5 4 2 4 2" xfId="32759" xr:uid="{5FFE5CAD-E239-4F4C-B407-704A8FC264CF}"/>
    <cellStyle name="Note 4 5 4 2 5" xfId="29580" xr:uid="{088FD5B0-87FF-4FC9-A738-449C05A780D1}"/>
    <cellStyle name="Note 4 5 4 2 6" xfId="55894" xr:uid="{C478E58C-ADDF-473F-A4A5-FEFA7FD26215}"/>
    <cellStyle name="Note 4 5 4 3" xfId="3707" xr:uid="{D1BA1EBF-93C4-4E9E-9CF3-A536D09CFE52}"/>
    <cellStyle name="Note 4 5 4 3 2" xfId="23477" xr:uid="{C17830C2-9840-4655-9FBE-CA1FD7758C5D}"/>
    <cellStyle name="Note 4 5 4 4" xfId="34435" xr:uid="{F7115143-1E15-4F7B-ADD8-E264FA091897}"/>
    <cellStyle name="Note 4 5 4 5" xfId="49112" xr:uid="{B62185E6-30BE-4C05-9CCF-DF5B08F0E4A5}"/>
    <cellStyle name="Note 4 5 5" xfId="1586" xr:uid="{B13B789E-50A6-4DE5-A3C9-4B395FBAD2AF}"/>
    <cellStyle name="Note 4 5 5 2" xfId="5931" xr:uid="{20963291-E0F9-4CC5-9B5E-56BBFA529EE0}"/>
    <cellStyle name="Note 4 5 5 2 2" xfId="8517" xr:uid="{02CC8D1F-6B1E-46C7-894D-D64ED0183495}"/>
    <cellStyle name="Note 4 5 5 2 2 2" xfId="12639" xr:uid="{595CC751-6A89-44C0-BE10-546912DE6085}"/>
    <cellStyle name="Note 4 5 5 2 2 2 2" xfId="21628" xr:uid="{5D717E4D-B0B4-4FE0-9548-76CA8F861EC0}"/>
    <cellStyle name="Note 4 5 5 2 2 2 2 2" xfId="27867" xr:uid="{172D813C-C20C-486B-8D7C-408586A8FD9F}"/>
    <cellStyle name="Note 4 5 5 2 2 2 3" xfId="36259" xr:uid="{C70A9C5E-0A8A-407B-AB6C-3CB22931A44D}"/>
    <cellStyle name="Note 4 5 5 2 2 3" xfId="17506" xr:uid="{CE0B0FF2-AAB3-48DE-ACEC-65E40BA39074}"/>
    <cellStyle name="Note 4 5 5 2 2 3 2" xfId="36765" xr:uid="{790C57C1-3289-4097-B5BA-11B9893560C8}"/>
    <cellStyle name="Note 4 5 5 2 2 4" xfId="34532" xr:uid="{4FA34AA6-3194-40E1-9845-05714605BE87}"/>
    <cellStyle name="Note 4 5 5 2 3" xfId="11154" xr:uid="{6367A16D-E7D1-4595-8BDA-E2014C5D4054}"/>
    <cellStyle name="Note 4 5 5 2 3 2" xfId="20143" xr:uid="{66EB6A2B-4918-4D4F-ABE5-DA6621C54BF9}"/>
    <cellStyle name="Note 4 5 5 2 3 2 2" xfId="36872" xr:uid="{54CB416B-A769-4FD5-B34F-7279434F5DEA}"/>
    <cellStyle name="Note 4 5 5 2 3 3" xfId="36668" xr:uid="{61983816-57AB-4970-AD40-DA8271033C5E}"/>
    <cellStyle name="Note 4 5 5 2 4" xfId="14920" xr:uid="{7EC09D77-5ACE-42BE-9204-9790DD875CCB}"/>
    <cellStyle name="Note 4 5 5 2 4 2" xfId="30545" xr:uid="{A14E00A7-955B-4B7E-B871-60EE15AA9546}"/>
    <cellStyle name="Note 4 5 5 2 5" xfId="42932" xr:uid="{77DC9102-3891-47E2-B34C-5769700FA747}"/>
    <cellStyle name="Note 4 5 5 2 6" xfId="57831" xr:uid="{39829DA0-7176-466E-8814-AAD1F01652CD}"/>
    <cellStyle name="Note 4 5 5 3" xfId="4023" xr:uid="{BA658D75-B8A6-402D-BA5E-8314F3DE4130}"/>
    <cellStyle name="Note 4 5 5 3 2" xfId="32812" xr:uid="{07FA858D-83EB-4446-A868-0C848C318ECF}"/>
    <cellStyle name="Note 4 5 5 4" xfId="36003" xr:uid="{8F3AC364-593D-4924-9839-8D2D80600EA2}"/>
    <cellStyle name="Note 4 5 5 5" xfId="51049" xr:uid="{19498672-B6B5-48B8-AA57-A0AC69CEEB48}"/>
    <cellStyle name="Note 4 5 6" xfId="1673" xr:uid="{17A53E3E-E418-40D9-8C37-BC3D594964FF}"/>
    <cellStyle name="Note 4 5 6 2" xfId="6001" xr:uid="{3BD25F85-DE32-4ADF-81CA-9CA7969B2358}"/>
    <cellStyle name="Note 4 5 6 2 2" xfId="8587" xr:uid="{02D71196-5170-42C5-8F2F-B0B077932C5D}"/>
    <cellStyle name="Note 4 5 6 2 2 2" xfId="12655" xr:uid="{ED8DE169-C281-4181-B91B-7B14A686B17C}"/>
    <cellStyle name="Note 4 5 6 2 2 2 2" xfId="21644" xr:uid="{B63D9AFC-20C0-4187-B85A-68E2A887B77B}"/>
    <cellStyle name="Note 4 5 6 2 2 2 2 2" xfId="39247" xr:uid="{AC422A22-B43F-4413-A5BE-90CE829060AA}"/>
    <cellStyle name="Note 4 5 6 2 2 2 3" xfId="28189" xr:uid="{4101A240-2226-4E8D-81DA-0B9C1A5EF014}"/>
    <cellStyle name="Note 4 5 6 2 2 3" xfId="17576" xr:uid="{A19A9699-1D33-4DC0-BC70-BFD4F489311A}"/>
    <cellStyle name="Note 4 5 6 2 2 3 2" xfId="37114" xr:uid="{5FACB0B2-5269-4B52-8E47-CB6C72F67EC1}"/>
    <cellStyle name="Note 4 5 6 2 2 4" xfId="38174" xr:uid="{B8029642-CC30-4282-BB26-D28721704492}"/>
    <cellStyle name="Note 4 5 6 2 3" xfId="11224" xr:uid="{87B792B1-483C-423E-A2A9-FBF9066B65A0}"/>
    <cellStyle name="Note 4 5 6 2 3 2" xfId="20213" xr:uid="{DD0F1C8F-1570-4D43-9354-3A23F4037B4E}"/>
    <cellStyle name="Note 4 5 6 2 3 2 2" xfId="34059" xr:uid="{DCF33930-23FE-4F53-B215-07E4B09FD328}"/>
    <cellStyle name="Note 4 5 6 2 3 3" xfId="36186" xr:uid="{A77A6D27-A1E4-4C22-90AF-5D178583C0CB}"/>
    <cellStyle name="Note 4 5 6 2 4" xfId="14990" xr:uid="{FCB9AF52-C935-4F37-A727-2C24AADBF84A}"/>
    <cellStyle name="Note 4 5 6 2 4 2" xfId="28043" xr:uid="{BD34C7E1-9D3C-45C1-91B3-23C769341650}"/>
    <cellStyle name="Note 4 5 6 2 5" xfId="22164" xr:uid="{5188A194-64EE-40B9-92BF-6D7B41165B7B}"/>
    <cellStyle name="Note 4 5 6 2 6" xfId="54060" xr:uid="{108227B6-DCC8-4791-803A-1A8A0F3C06CA}"/>
    <cellStyle name="Note 4 5 6 3" xfId="4110" xr:uid="{317D689F-875E-4964-A463-024E3AC3FC0E}"/>
    <cellStyle name="Note 4 5 6 3 2" xfId="31821" xr:uid="{C020DE11-87CE-4B78-A8F2-545AC47FC1B4}"/>
    <cellStyle name="Note 4 5 6 4" xfId="43937" xr:uid="{867CAB8E-30BE-42C8-929C-0D191F8097A9}"/>
    <cellStyle name="Note 4 5 6 5" xfId="47387" xr:uid="{08BB5442-BEFA-4154-ABDA-461126DF9962}"/>
    <cellStyle name="Note 4 5 7" xfId="2700" xr:uid="{3F3763E0-5B6A-407A-95A2-2F9379E97F4D}"/>
    <cellStyle name="Note 4 5 7 2" xfId="6890" xr:uid="{BE8D71F6-1138-4279-8CDF-13F79A4EB769}"/>
    <cellStyle name="Note 4 5 7 2 2" xfId="12031" xr:uid="{6EF42DA1-E7F5-481F-AFFA-CCCB5793C125}"/>
    <cellStyle name="Note 4 5 7 2 2 2" xfId="21020" xr:uid="{A7F15DC6-2FF8-49BF-8066-5622E1D8D851}"/>
    <cellStyle name="Note 4 5 7 2 2 2 2" xfId="42510" xr:uid="{D31E1A28-3AB4-4A9E-8814-86D89575B82E}"/>
    <cellStyle name="Note 4 5 7 2 2 3" xfId="43798" xr:uid="{BE2DC42F-AB35-401F-A25C-EC360F018D12}"/>
    <cellStyle name="Note 4 5 7 2 3" xfId="15879" xr:uid="{40EBBA0B-F760-40D3-A421-AA0850D449AF}"/>
    <cellStyle name="Note 4 5 7 2 3 2" xfId="36957" xr:uid="{C4D89D1B-4149-4ACB-9F00-BE228379B0F5}"/>
    <cellStyle name="Note 4 5 7 2 4" xfId="44025" xr:uid="{1702A3E4-5127-44AF-A25B-006BA6C6C5D7}"/>
    <cellStyle name="Note 4 5 7 3" xfId="9461" xr:uid="{C66B81AE-2372-40BB-986F-B8DFCBADC987}"/>
    <cellStyle name="Note 4 5 7 3 2" xfId="18450" xr:uid="{C327391A-6EF7-4BB4-84D3-BA7AEF61A16D}"/>
    <cellStyle name="Note 4 5 7 3 2 2" xfId="26122" xr:uid="{E8AE4B12-2303-4870-9247-5AF17BF1A186}"/>
    <cellStyle name="Note 4 5 7 3 3" xfId="40800" xr:uid="{7B8A7992-19F8-4213-A2BA-CC0AC8E71DD5}"/>
    <cellStyle name="Note 4 5 7 4" xfId="43185" xr:uid="{3698924B-FD2E-4594-965A-8E350617AC73}"/>
    <cellStyle name="Note 4 5 7 5" xfId="52678" xr:uid="{D9216B4D-5628-4DFE-9654-E593A73B4A9C}"/>
    <cellStyle name="Note 4 5 8" xfId="4646" xr:uid="{F99046CD-4040-4653-AE2D-A1DEB37CC46D}"/>
    <cellStyle name="Note 4 5 8 2" xfId="7232" xr:uid="{A4FFE1B4-ABDE-42B2-B6D6-36684A2FC01B}"/>
    <cellStyle name="Note 4 5 8 2 2" xfId="12240" xr:uid="{4CE56A38-5CEB-40B1-BC0C-40D5668E3592}"/>
    <cellStyle name="Note 4 5 8 2 2 2" xfId="21229" xr:uid="{5707AB32-E2F7-43A6-97CD-C0DFBE2FD4B9}"/>
    <cellStyle name="Note 4 5 8 2 2 2 2" xfId="22812" xr:uid="{DB92AC42-DCFA-4D37-8C9D-9AD01B01F692}"/>
    <cellStyle name="Note 4 5 8 2 2 3" xfId="29678" xr:uid="{2D33263E-6704-48EE-8D88-C2721AE7EA32}"/>
    <cellStyle name="Note 4 5 8 2 3" xfId="16221" xr:uid="{221712E6-3AB4-4A51-90DB-D71FF82C54AD}"/>
    <cellStyle name="Note 4 5 8 2 3 2" xfId="29564" xr:uid="{6485E310-E664-4BE5-9117-DF9A46E15837}"/>
    <cellStyle name="Note 4 5 8 2 4" xfId="40799" xr:uid="{AB996FF2-17D8-4788-9F34-FF53DB841243}"/>
    <cellStyle name="Note 4 5 8 3" xfId="9869" xr:uid="{B58C8AD6-1562-47FD-803B-57EDA6F2F04A}"/>
    <cellStyle name="Note 4 5 8 3 2" xfId="18858" xr:uid="{412DDA6F-E7EA-41EC-9F89-2D9981B2186C}"/>
    <cellStyle name="Note 4 5 8 3 2 2" xfId="22849" xr:uid="{E5053476-3249-4FB8-9923-981C81C05308}"/>
    <cellStyle name="Note 4 5 8 3 3" xfId="40085" xr:uid="{6A80EB82-5C64-4083-A5A8-7C67AE45DA33}"/>
    <cellStyle name="Note 4 5 8 4" xfId="13635" xr:uid="{EEB7CBD2-8BA3-42AF-B5B5-547357E3B4E9}"/>
    <cellStyle name="Note 4 5 8 4 2" xfId="40826" xr:uid="{01818EB1-A56D-4AB6-A9CD-047AB80A3F97}"/>
    <cellStyle name="Note 4 5 8 5" xfId="27958" xr:uid="{215E2B95-16BC-4520-BB55-8D811FC46C7E}"/>
    <cellStyle name="Note 4 5 9" xfId="6534" xr:uid="{3643CF1A-897A-4C14-B72C-2E1393C45CEA}"/>
    <cellStyle name="Note 4 5 9 2" xfId="11753" xr:uid="{2AF3FF24-81C6-4C13-9798-85255AAD1AB2}"/>
    <cellStyle name="Note 4 5 9 2 2" xfId="20742" xr:uid="{318722E4-2135-455F-8D8B-285A97BEAE56}"/>
    <cellStyle name="Note 4 5 9 2 2 2" xfId="32528" xr:uid="{1614860F-A95A-4A4B-BC84-29788A098A49}"/>
    <cellStyle name="Note 4 5 9 2 3" xfId="26528" xr:uid="{A1D205AD-5B64-4DAF-809F-90B7C3AF1506}"/>
    <cellStyle name="Note 4 5 9 3" xfId="15523" xr:uid="{DD6E94AB-3205-4874-9857-BD5C46CC4E3D}"/>
    <cellStyle name="Note 4 5 9 3 2" xfId="41505" xr:uid="{99B6C73E-3283-4A3B-92A1-45DE4F963565}"/>
    <cellStyle name="Note 4 5 9 4" xfId="23795" xr:uid="{6A669035-5DC8-47AC-ADC7-BDCB46AF5E57}"/>
    <cellStyle name="Note 4 6" xfId="370" xr:uid="{BEB29AB1-461F-4547-BE86-730B94C2AF4F}"/>
    <cellStyle name="Note 4 6 10" xfId="9241" xr:uid="{29C39D1F-6912-4383-B64A-24ABF10553A6}"/>
    <cellStyle name="Note 4 6 10 2" xfId="18230" xr:uid="{EFE50EC7-981E-4EB4-AC73-200C0CE8E625}"/>
    <cellStyle name="Note 4 6 10 2 2" xfId="39129" xr:uid="{D2AD5E87-562F-404C-87B1-6AB8F1E45007}"/>
    <cellStyle name="Note 4 6 10 3" xfId="34071" xr:uid="{91A3E6D9-A747-44C8-94A9-CA731AF0BC3F}"/>
    <cellStyle name="Note 4 6 11" xfId="9735" xr:uid="{140DF2E2-DC2B-4313-B29B-5D4E1F6AF708}"/>
    <cellStyle name="Note 4 6 11 2" xfId="18724" xr:uid="{7922957B-01EC-44A6-BF1F-CAA4FC042833}"/>
    <cellStyle name="Note 4 6 11 2 2" xfId="29275" xr:uid="{A2A0613F-CB09-4CE6-9E7A-9B2D077C234F}"/>
    <cellStyle name="Note 4 6 11 3" xfId="43812" xr:uid="{011A6E58-7CB4-4D14-A82C-87611C30BD4D}"/>
    <cellStyle name="Note 4 6 12" xfId="2376" xr:uid="{73B3D008-DD75-4BB0-B6E7-EAE792EEA591}"/>
    <cellStyle name="Note 4 6 12 2" xfId="39822" xr:uid="{7F673E48-2B44-46A3-B74D-4EABF81E372A}"/>
    <cellStyle name="Note 4 6 13" xfId="13285" xr:uid="{336B1750-E18E-4B24-9842-71CB7E9C1AAC}"/>
    <cellStyle name="Note 4 6 13 2" xfId="29484" xr:uid="{CF7E8813-5B56-408B-8F71-0120F6081C6E}"/>
    <cellStyle name="Note 4 6 14" xfId="37410" xr:uid="{707E0D98-5EB8-47F8-9A84-7358EF823A98}"/>
    <cellStyle name="Note 4 6 15" xfId="44383" xr:uid="{988FE453-2653-4EA1-967C-102B2D66CAF8}"/>
    <cellStyle name="Note 4 6 16" xfId="45672" xr:uid="{B61F06DA-E534-4446-BC5E-7502A651DEB0}"/>
    <cellStyle name="Note 4 6 2" xfId="719" xr:uid="{006E03A0-16B2-461B-9401-18567E6E71ED}"/>
    <cellStyle name="Note 4 6 2 2" xfId="5095" xr:uid="{747F0B3D-4368-4C0F-BC05-19B27DC2FF13}"/>
    <cellStyle name="Note 4 6 2 2 2" xfId="7681" xr:uid="{B651C745-67C8-4F40-933E-F015AA3112CC}"/>
    <cellStyle name="Note 4 6 2 2 2 2" xfId="12375" xr:uid="{CDD652AD-2F4D-4631-AC24-CE13DA45A0D3}"/>
    <cellStyle name="Note 4 6 2 2 2 2 2" xfId="21364" xr:uid="{E6349C49-B4E6-4354-80F8-B600938D2727}"/>
    <cellStyle name="Note 4 6 2 2 2 2 2 2" xfId="38185" xr:uid="{01D10195-3244-4BD2-A1E8-FC32A60CEECA}"/>
    <cellStyle name="Note 4 6 2 2 2 2 3" xfId="29356" xr:uid="{44DB4EC1-3C85-44EE-B0CA-4D146673D202}"/>
    <cellStyle name="Note 4 6 2 2 2 3" xfId="16670" xr:uid="{4C9E9314-3E47-4EA9-9CD9-B011145ED355}"/>
    <cellStyle name="Note 4 6 2 2 2 3 2" xfId="41945" xr:uid="{91D1EE47-95A1-4C96-BB95-BF9EAD600E9E}"/>
    <cellStyle name="Note 4 6 2 2 2 4" xfId="29923" xr:uid="{C747E8E9-13A5-49C0-8345-F325A4C60E5B}"/>
    <cellStyle name="Note 4 6 2 2 2 5" xfId="56460" xr:uid="{5105D95B-E55B-4812-BD52-90D9D5761A33}"/>
    <cellStyle name="Note 4 6 2 2 3" xfId="10318" xr:uid="{E6DA2D65-16A1-4384-A3DD-AC92E562101A}"/>
    <cellStyle name="Note 4 6 2 2 3 2" xfId="19307" xr:uid="{02F90CC1-3AC9-41C3-B186-1DCFBCF73882}"/>
    <cellStyle name="Note 4 6 2 2 3 2 2" xfId="27418" xr:uid="{40C823FA-F948-4CB1-BC97-9CD11FAE2198}"/>
    <cellStyle name="Note 4 6 2 2 3 3" xfId="33309" xr:uid="{9004CEC6-D7C8-483F-83C9-899476351030}"/>
    <cellStyle name="Note 4 6 2 2 4" xfId="14084" xr:uid="{B9F55E33-F5D3-4130-94AB-1C064AB11EC6}"/>
    <cellStyle name="Note 4 6 2 2 4 2" xfId="43190" xr:uid="{FEADA58F-A33A-4CB7-90AD-1FFEB0ACDEFA}"/>
    <cellStyle name="Note 4 6 2 2 5" xfId="41092" xr:uid="{E45C0278-9D0A-4653-84E9-D54ADC14C1A0}"/>
    <cellStyle name="Note 4 6 2 2 6" xfId="49678" xr:uid="{A7B8409C-9E1B-4CC3-9CA6-30DC131DD6A4}"/>
    <cellStyle name="Note 4 6 2 3" xfId="3156" xr:uid="{6B555278-A360-482E-BDD0-ECA7546FFECB}"/>
    <cellStyle name="Note 4 6 2 3 2" xfId="37295" xr:uid="{DEBC8DF2-D610-4F33-A7B4-983778A3D3E9}"/>
    <cellStyle name="Note 4 6 2 3 2 2" xfId="57959" xr:uid="{3F63700B-3392-4252-B3D9-8B91D1C6EEAB}"/>
    <cellStyle name="Note 4 6 2 3 3" xfId="51177" xr:uid="{09B15D2D-A665-48E8-B6BE-45829A23AC61}"/>
    <cellStyle name="Note 4 6 2 4" xfId="25660" xr:uid="{72B3E5EF-673D-4B77-9F77-2D815D858BAD}"/>
    <cellStyle name="Note 4 6 2 4 2" xfId="54599" xr:uid="{4781F81F-13B4-4B58-8E13-DBE913FB66CD}"/>
    <cellStyle name="Note 4 6 2 4 3" xfId="47795" xr:uid="{A86EA457-12BF-458E-BEA3-63363C7A0A3E}"/>
    <cellStyle name="Note 4 6 2 5" xfId="52994" xr:uid="{C7FDDF70-6078-4891-874C-688E440376A1}"/>
    <cellStyle name="Note 4 6 2 6" xfId="46181" xr:uid="{676C65DA-1686-4F07-A5B5-C78DA2E84178}"/>
    <cellStyle name="Note 4 6 3" xfId="1064" xr:uid="{B0ABA1EC-9EBC-4C77-A623-0ED5B83CB132}"/>
    <cellStyle name="Note 4 6 3 2" xfId="5416" xr:uid="{1291207F-88ED-4CC4-BB17-5FEDBD8872CE}"/>
    <cellStyle name="Note 4 6 3 2 2" xfId="8002" xr:uid="{25A5FA75-8469-4779-867B-4382E6135F01}"/>
    <cellStyle name="Note 4 6 3 2 2 2" xfId="12479" xr:uid="{A4688D63-C10D-418B-982D-545A10C25EE2}"/>
    <cellStyle name="Note 4 6 3 2 2 2 2" xfId="21468" xr:uid="{A862FF7E-78A7-4BBB-8B3B-6201965E0808}"/>
    <cellStyle name="Note 4 6 3 2 2 2 2 2" xfId="40641" xr:uid="{1D29287C-AB59-456D-A5E1-3FCA05D4B393}"/>
    <cellStyle name="Note 4 6 3 2 2 2 3" xfId="29013" xr:uid="{DEE4165A-203C-4285-8436-F8C28874B89B}"/>
    <cellStyle name="Note 4 6 3 2 2 3" xfId="16991" xr:uid="{80ED2A70-A21C-4DBB-B0D1-B1184AD696BB}"/>
    <cellStyle name="Note 4 6 3 2 2 3 2" xfId="36454" xr:uid="{6E5C70DA-81C2-4BF0-B8E9-749EAD8AD7A9}"/>
    <cellStyle name="Note 4 6 3 2 2 4" xfId="24798" xr:uid="{088B14AB-DC58-4D7C-A821-A3ED027D9809}"/>
    <cellStyle name="Note 4 6 3 2 2 5" xfId="56862" xr:uid="{F62D9638-A278-4430-8B17-14B9164C85D9}"/>
    <cellStyle name="Note 4 6 3 2 3" xfId="10639" xr:uid="{AF8B6E4C-0B14-4F02-94B7-18227A6CE951}"/>
    <cellStyle name="Note 4 6 3 2 3 2" xfId="19628" xr:uid="{C961B0C0-CFD1-4EF0-B8EA-1FC2F1ED7F20}"/>
    <cellStyle name="Note 4 6 3 2 3 2 2" xfId="34045" xr:uid="{F383D96A-1038-48B0-A514-12F3C2C68354}"/>
    <cellStyle name="Note 4 6 3 2 3 3" xfId="40200" xr:uid="{C7ADCFA1-ECDC-418F-BB5E-87D1939FFE5A}"/>
    <cellStyle name="Note 4 6 3 2 4" xfId="14405" xr:uid="{57498E31-16A9-423C-B0D1-DD5B9DD5981D}"/>
    <cellStyle name="Note 4 6 3 2 4 2" xfId="24052" xr:uid="{623EC040-6BAC-46F3-953E-1D8315BF8245}"/>
    <cellStyle name="Note 4 6 3 2 5" xfId="35426" xr:uid="{5855E778-3E6C-4B00-8E24-6BBA59A4221A}"/>
    <cellStyle name="Note 4 6 3 2 6" xfId="50080" xr:uid="{E84AEB3F-F533-49E7-82CD-C7865D710466}"/>
    <cellStyle name="Note 4 6 3 3" xfId="3501" xr:uid="{F273CA38-3E8A-4537-A5A9-A06323944244}"/>
    <cellStyle name="Note 4 6 3 3 2" xfId="41706" xr:uid="{7CC1BF62-3FE3-4AFD-A60E-E779591E16CD}"/>
    <cellStyle name="Note 4 6 3 3 2 2" xfId="58068" xr:uid="{D39A9098-F0E6-473A-A19B-AD7061684ECE}"/>
    <cellStyle name="Note 4 6 3 3 3" xfId="51286" xr:uid="{681D5ECF-8909-48E8-865C-197CE3290F6B}"/>
    <cellStyle name="Note 4 6 3 4" xfId="39886" xr:uid="{E51BEEE4-7BA3-40EB-B3DB-3E35568E1E3F}"/>
    <cellStyle name="Note 4 6 3 4 2" xfId="54989" xr:uid="{A06CE86E-B05F-4DE0-92EA-1A6243CD8D08}"/>
    <cellStyle name="Note 4 6 3 4 3" xfId="48197" xr:uid="{F20B963E-2FB5-4960-9642-FA4B95E2BAA1}"/>
    <cellStyle name="Note 4 6 3 5" xfId="53289" xr:uid="{0659B25D-9944-4D46-A6E4-5A961CE449BB}"/>
    <cellStyle name="Note 4 6 3 6" xfId="46583" xr:uid="{BB1B8561-F9F7-40B7-8B1F-70DDEAD805C3}"/>
    <cellStyle name="Note 4 6 4" xfId="1408" xr:uid="{B75FA1A9-FA15-4C6D-94A8-9DC6DD60E85C}"/>
    <cellStyle name="Note 4 6 4 2" xfId="5753" xr:uid="{39AD5948-5533-4CD5-AABA-C2E368C6F00C}"/>
    <cellStyle name="Note 4 6 4 2 2" xfId="8339" xr:uid="{BA27EBC5-2F61-4E83-BB95-56CC5833A857}"/>
    <cellStyle name="Note 4 6 4 2 2 2" xfId="12581" xr:uid="{7F99E512-54D8-440E-97E3-29C71EAC53F5}"/>
    <cellStyle name="Note 4 6 4 2 2 2 2" xfId="21570" xr:uid="{12EF1CB7-3BF3-448F-B0B7-321DAE761B7A}"/>
    <cellStyle name="Note 4 6 4 2 2 2 2 2" xfId="31907" xr:uid="{175B97D1-EC2F-433B-BDD7-498A4F484B04}"/>
    <cellStyle name="Note 4 6 4 2 2 2 3" xfId="29802" xr:uid="{9D6002D7-6745-4721-BDAB-1649DA2D70C4}"/>
    <cellStyle name="Note 4 6 4 2 2 3" xfId="17328" xr:uid="{11B69186-10D1-4EE9-921F-DD03FEFFD1F1}"/>
    <cellStyle name="Note 4 6 4 2 2 3 2" xfId="22429" xr:uid="{C6AA3541-2D58-4725-81DD-817D5419D31C}"/>
    <cellStyle name="Note 4 6 4 2 2 4" xfId="30170" xr:uid="{4C96BC6D-812C-4C79-A63E-5D44BFCA4BE1}"/>
    <cellStyle name="Note 4 6 4 2 3" xfId="10976" xr:uid="{7E6491A9-405B-4CC3-A928-91B9CFC3C38C}"/>
    <cellStyle name="Note 4 6 4 2 3 2" xfId="19965" xr:uid="{5536F402-F094-43F2-BCB0-97C1B93B1874}"/>
    <cellStyle name="Note 4 6 4 2 3 2 2" xfId="33261" xr:uid="{D713F3E8-A8A2-4E6F-B673-859016E4B975}"/>
    <cellStyle name="Note 4 6 4 2 3 3" xfId="40061" xr:uid="{88912786-78EF-4B81-A144-6B9B40965D56}"/>
    <cellStyle name="Note 4 6 4 2 4" xfId="14742" xr:uid="{552FC7DB-F68F-44BD-854C-198E5AB3451D}"/>
    <cellStyle name="Note 4 6 4 2 4 2" xfId="36293" xr:uid="{04F98A24-7AE2-471C-8A31-E3B303152553}"/>
    <cellStyle name="Note 4 6 4 2 5" xfId="40135" xr:uid="{37CA5500-3A6A-4B05-B901-A75C53DB9448}"/>
    <cellStyle name="Note 4 6 4 2 6" xfId="55988" xr:uid="{DBB48D9C-548C-466A-ABF4-FD0675D3F92E}"/>
    <cellStyle name="Note 4 6 4 3" xfId="3845" xr:uid="{457E3E0C-D1AD-4CDA-9BB2-257E198A53D7}"/>
    <cellStyle name="Note 4 6 4 3 2" xfId="36955" xr:uid="{10FED57A-D588-4A41-9FE6-43D6118C31FB}"/>
    <cellStyle name="Note 4 6 4 4" xfId="40657" xr:uid="{4FC3C781-FF4E-4309-8CB9-22C7086E46D9}"/>
    <cellStyle name="Note 4 6 4 5" xfId="49206" xr:uid="{3A73BC6C-1362-4125-A6CA-B1DF69B214FD}"/>
    <cellStyle name="Note 4 6 5" xfId="1788" xr:uid="{16BAB43D-61C0-4077-A703-668FEC817305}"/>
    <cellStyle name="Note 4 6 5 2" xfId="6105" xr:uid="{8E4611E8-3B60-48CB-A337-858AB17D6825}"/>
    <cellStyle name="Note 4 6 5 2 2" xfId="8691" xr:uid="{C04A189B-44AE-40F7-96D1-1BE00650D1C1}"/>
    <cellStyle name="Note 4 6 5 2 2 2" xfId="12687" xr:uid="{821C49C1-67CE-4981-B23D-E5FC635CE4E7}"/>
    <cellStyle name="Note 4 6 5 2 2 2 2" xfId="21676" xr:uid="{BB238BCC-8109-4F43-92A4-5529FE5F0E78}"/>
    <cellStyle name="Note 4 6 5 2 2 2 2 2" xfId="29261" xr:uid="{8D8C0C82-D300-447C-A7D5-81E9E2B3214F}"/>
    <cellStyle name="Note 4 6 5 2 2 2 3" xfId="34117" xr:uid="{B93DE22E-E775-4B67-B6F5-D7F7AE865129}"/>
    <cellStyle name="Note 4 6 5 2 2 3" xfId="17680" xr:uid="{998E0649-E577-40B4-8A7E-B193127068DA}"/>
    <cellStyle name="Note 4 6 5 2 2 3 2" xfId="34844" xr:uid="{77AC41D1-2823-4601-A7A1-1F56A59C8B77}"/>
    <cellStyle name="Note 4 6 5 2 2 4" xfId="40630" xr:uid="{455B4BCC-7BA9-491D-98C4-1A20D927A17E}"/>
    <cellStyle name="Note 4 6 5 2 3" xfId="11328" xr:uid="{F98339D1-CE36-4662-A2B8-D3463EFA52F6}"/>
    <cellStyle name="Note 4 6 5 2 3 2" xfId="20317" xr:uid="{CF42E3D0-E217-4A8D-9CAD-EB97906BB553}"/>
    <cellStyle name="Note 4 6 5 2 3 2 2" xfId="39180" xr:uid="{A6A1C4C4-777A-44CC-8165-FC7A8F45C953}"/>
    <cellStyle name="Note 4 6 5 2 3 3" xfId="37832" xr:uid="{0FFD7DF4-A1C2-4254-B538-E88C48BF0F6C}"/>
    <cellStyle name="Note 4 6 5 2 4" xfId="15094" xr:uid="{641C1F9A-EB9E-467B-B4BB-F7D6672B623E}"/>
    <cellStyle name="Note 4 6 5 2 4 2" xfId="39803" xr:uid="{EE5CB644-EF60-4093-B502-EDBF70792568}"/>
    <cellStyle name="Note 4 6 5 2 5" xfId="28603" xr:uid="{732B1F9C-5351-4F90-81E9-FD730D201717}"/>
    <cellStyle name="Note 4 6 5 2 6" xfId="57647" xr:uid="{4FFE2FC4-D239-4302-9AD8-769DFED48008}"/>
    <cellStyle name="Note 4 6 5 3" xfId="4225" xr:uid="{EEE68E47-F598-45E9-9A68-C0A379C8ED0B}"/>
    <cellStyle name="Note 4 6 5 3 2" xfId="25727" xr:uid="{6E1DEC80-6018-4575-A1C5-974A75A6C232}"/>
    <cellStyle name="Note 4 6 5 4" xfId="42308" xr:uid="{D48C4C93-DF98-4298-8D61-173C79FE5F1A}"/>
    <cellStyle name="Note 4 6 5 5" xfId="50865" xr:uid="{06AB46D6-9646-4C6B-A55B-95F7B928D589}"/>
    <cellStyle name="Note 4 6 6" xfId="2027" xr:uid="{3D98C446-5DB0-49BE-96A5-B2E7956B38C0}"/>
    <cellStyle name="Note 4 6 6 2" xfId="6335" xr:uid="{03EF9574-8474-47F5-8A85-742CDFAAA763}"/>
    <cellStyle name="Note 4 6 6 2 2" xfId="8921" xr:uid="{7009D081-AE51-4A1B-9B0F-33A656A59118}"/>
    <cellStyle name="Note 4 6 6 2 2 2" xfId="12757" xr:uid="{47FF7FF8-BFFA-4F99-8C89-1FD671BC9285}"/>
    <cellStyle name="Note 4 6 6 2 2 2 2" xfId="21746" xr:uid="{3993A85B-9BF2-4369-B1C1-30398BD06C04}"/>
    <cellStyle name="Note 4 6 6 2 2 2 2 2" xfId="43678" xr:uid="{728071C5-520F-4414-8E8C-A7ED6E537B1E}"/>
    <cellStyle name="Note 4 6 6 2 2 2 3" xfId="39210" xr:uid="{69143451-12B4-4519-8196-32A3E21FF953}"/>
    <cellStyle name="Note 4 6 6 2 2 3" xfId="17910" xr:uid="{28DCD252-29A0-420C-A519-CB27989592D4}"/>
    <cellStyle name="Note 4 6 6 2 2 3 2" xfId="30494" xr:uid="{11FC0FA8-CDF8-4A61-B345-91CF2D587ACB}"/>
    <cellStyle name="Note 4 6 6 2 2 4" xfId="25950" xr:uid="{B93C3CCD-C85F-426E-8310-FB9F9285FBC4}"/>
    <cellStyle name="Note 4 6 6 2 3" xfId="11558" xr:uid="{AA9A3738-F847-4012-A9A3-85DB1DA81E5D}"/>
    <cellStyle name="Note 4 6 6 2 3 2" xfId="20547" xr:uid="{6E2AF700-E661-4927-9611-468914DE8ECB}"/>
    <cellStyle name="Note 4 6 6 2 3 2 2" xfId="43710" xr:uid="{45BBC1FF-BC4D-49B8-9F95-2B8E301FA7ED}"/>
    <cellStyle name="Note 4 6 6 2 3 3" xfId="40080" xr:uid="{9EB1B8BF-9F21-4C27-9717-1C412658C46F}"/>
    <cellStyle name="Note 4 6 6 2 4" xfId="15324" xr:uid="{4925D7C7-7EC7-4123-AAC3-C37B99CAC50F}"/>
    <cellStyle name="Note 4 6 6 2 4 2" xfId="41020" xr:uid="{F7EDD9B0-CBFC-41C6-A118-9D73EE96B3D7}"/>
    <cellStyle name="Note 4 6 6 2 5" xfId="24499" xr:uid="{7F595D33-D66D-4B30-83D0-9913ABBBDFD8}"/>
    <cellStyle name="Note 4 6 6 2 6" xfId="54151" xr:uid="{B381E57D-BA94-4388-84DC-A1E6D0DB76C3}"/>
    <cellStyle name="Note 4 6 6 3" xfId="4464" xr:uid="{3CC37BBD-A117-4690-BB39-D226DBC2B38F}"/>
    <cellStyle name="Note 4 6 6 3 2" xfId="25418" xr:uid="{58E1FED8-4FCC-40FD-9BB1-F7EF62EEEDA2}"/>
    <cellStyle name="Note 4 6 6 4" xfId="28961" xr:uid="{1588C3AC-A3A9-412F-AEAA-6C538CDF8C92}"/>
    <cellStyle name="Note 4 6 6 5" xfId="47439" xr:uid="{CB46E4EA-CF13-47D5-9282-D9EB569317E0}"/>
    <cellStyle name="Note 4 6 7" xfId="2838" xr:uid="{CE9D3367-5D8C-44B3-A81C-20B9958DCF56}"/>
    <cellStyle name="Note 4 6 7 2" xfId="6988" xr:uid="{005B168E-DC23-4313-8C8B-9C5AFFE134DE}"/>
    <cellStyle name="Note 4 6 7 2 2" xfId="12117" xr:uid="{1D063A73-F631-4C9A-AF8A-1B6095B4B615}"/>
    <cellStyle name="Note 4 6 7 2 2 2" xfId="21106" xr:uid="{010A8BC7-CD8A-421B-A677-FE350F262C9F}"/>
    <cellStyle name="Note 4 6 7 2 2 2 2" xfId="23047" xr:uid="{716E3546-F261-444A-8E58-D3AF1981A133}"/>
    <cellStyle name="Note 4 6 7 2 2 3" xfId="24686" xr:uid="{34909FC3-A8FC-4733-AB32-BEBA8DDC77CE}"/>
    <cellStyle name="Note 4 6 7 2 3" xfId="15977" xr:uid="{D88E0397-04A2-4BC0-8883-D7921F506A9E}"/>
    <cellStyle name="Note 4 6 7 2 3 2" xfId="22306" xr:uid="{F4DA3F23-A3C2-4D17-B329-216377279F41}"/>
    <cellStyle name="Note 4 6 7 2 4" xfId="32865" xr:uid="{C32F6375-2055-4B8C-A9E2-E0E0A3C9B39D}"/>
    <cellStyle name="Note 4 6 7 3" xfId="9551" xr:uid="{C88DA779-4AB2-469C-8FA0-A076397EDEA5}"/>
    <cellStyle name="Note 4 6 7 3 2" xfId="18540" xr:uid="{D88B00DD-7681-4F5E-9D74-1724839E8CA4}"/>
    <cellStyle name="Note 4 6 7 3 2 2" xfId="39332" xr:uid="{97DD3D37-4A13-4659-B2B4-0669C22862B4}"/>
    <cellStyle name="Note 4 6 7 3 3" xfId="42915" xr:uid="{ADBF738C-F955-4B26-B10E-429922F43B1A}"/>
    <cellStyle name="Note 4 6 7 4" xfId="37006" xr:uid="{1A172D70-30F2-43DE-9EEC-0BE1A1183069}"/>
    <cellStyle name="Note 4 6 7 5" xfId="52731" xr:uid="{02D20A16-E8FE-4844-AC42-76F81DB90AA4}"/>
    <cellStyle name="Note 4 6 8" xfId="4771" xr:uid="{2EE6C57A-F394-4703-809F-D6EF1A8AD354}"/>
    <cellStyle name="Note 4 6 8 2" xfId="7357" xr:uid="{7F5F771D-DE17-498A-99EE-0385F94F9EF4}"/>
    <cellStyle name="Note 4 6 8 2 2" xfId="12279" xr:uid="{8F444D70-992E-4438-AF65-C14B51005E36}"/>
    <cellStyle name="Note 4 6 8 2 2 2" xfId="21268" xr:uid="{C984ABF5-E534-4E52-9BA4-BEDCF2A82AA9}"/>
    <cellStyle name="Note 4 6 8 2 2 2 2" xfId="23852" xr:uid="{6E580A7C-51CA-4BFA-A89D-CFC854402360}"/>
    <cellStyle name="Note 4 6 8 2 2 3" xfId="41395" xr:uid="{FE81BA2A-192A-43CD-82EB-5973B7D94B19}"/>
    <cellStyle name="Note 4 6 8 2 3" xfId="16346" xr:uid="{9CB36ED9-2E96-4F67-9FD7-060CF1C1135C}"/>
    <cellStyle name="Note 4 6 8 2 3 2" xfId="42683" xr:uid="{C585FA16-FC1E-4188-A063-D0077703E2A7}"/>
    <cellStyle name="Note 4 6 8 2 4" xfId="37996" xr:uid="{DA89FBAF-FCF6-41F2-A58E-4A884851FB07}"/>
    <cellStyle name="Note 4 6 8 3" xfId="9994" xr:uid="{2192C1DD-EAFC-4555-BC53-1A4646862102}"/>
    <cellStyle name="Note 4 6 8 3 2" xfId="18983" xr:uid="{52D0291E-F14C-4A23-B483-CE4D74FBD5A2}"/>
    <cellStyle name="Note 4 6 8 3 2 2" xfId="24593" xr:uid="{34756916-A84B-4F99-B8C0-173315B84D28}"/>
    <cellStyle name="Note 4 6 8 3 3" xfId="34460" xr:uid="{D2F96268-3223-4276-8BB1-D0E2B816AF8A}"/>
    <cellStyle name="Note 4 6 8 4" xfId="13760" xr:uid="{314B40E4-C01C-499B-9DB9-8E791C7AE749}"/>
    <cellStyle name="Note 4 6 8 4 2" xfId="34843" xr:uid="{EA9EFB14-9EB0-44A3-BF16-90A0CC97D54B}"/>
    <cellStyle name="Note 4 6 8 5" xfId="25571" xr:uid="{B354B198-AB8E-411E-871D-420CE6AB213A}"/>
    <cellStyle name="Note 4 6 9" xfId="6672" xr:uid="{4F69D0BE-7D25-45F8-AB2F-4AF0119388E2}"/>
    <cellStyle name="Note 4 6 9 2" xfId="11878" xr:uid="{1D800A5F-4FD7-4F01-AB50-42AC6B667E15}"/>
    <cellStyle name="Note 4 6 9 2 2" xfId="20867" xr:uid="{DE2934A7-5867-48F0-8D47-5E0C5F617828}"/>
    <cellStyle name="Note 4 6 9 2 2 2" xfId="36742" xr:uid="{2F24A33F-F6FF-42F6-A9BA-8A3BC07AC46A}"/>
    <cellStyle name="Note 4 6 9 2 3" xfId="22533" xr:uid="{2C7B1F89-E467-443D-B807-52F8AB51EAF0}"/>
    <cellStyle name="Note 4 6 9 3" xfId="15661" xr:uid="{DDA87136-0D3D-46E1-AF15-33FA9635AD50}"/>
    <cellStyle name="Note 4 6 9 3 2" xfId="34273" xr:uid="{F9A74F03-C0A5-48DC-A557-7B41150AA575}"/>
    <cellStyle name="Note 4 6 9 4" xfId="25970" xr:uid="{426D7F32-E936-48C5-9134-53E41AC1C1FE}"/>
    <cellStyle name="Note 4 7" xfId="512" xr:uid="{FF38EFCE-E16F-4BFC-9A4A-DB70B5D84372}"/>
    <cellStyle name="Note 4 7 10" xfId="44474" xr:uid="{293A60F9-B679-4D18-8B33-AB163272E9F0}"/>
    <cellStyle name="Note 4 7 11" xfId="45708" xr:uid="{98CC5F7E-929A-492E-8903-0DBC7616DCA9}"/>
    <cellStyle name="Note 4 7 2" xfId="861" xr:uid="{18528A62-75FC-40D4-9BB9-9B7078B550FC}"/>
    <cellStyle name="Note 4 7 2 2" xfId="5230" xr:uid="{8161877A-370A-4606-8970-FF716967896D}"/>
    <cellStyle name="Note 4 7 2 2 2" xfId="7816" xr:uid="{7EA1DEB8-F881-413D-92FB-50C40D9197AE}"/>
    <cellStyle name="Note 4 7 2 2 2 2" xfId="12419" xr:uid="{0A31EE3B-6213-4842-ADC8-402CCB5A78F1}"/>
    <cellStyle name="Note 4 7 2 2 2 2 2" xfId="21408" xr:uid="{D42A3D1A-BF01-4695-856C-AB3E16CD6340}"/>
    <cellStyle name="Note 4 7 2 2 2 2 2 2" xfId="31055" xr:uid="{A554BC6F-1322-4831-92E0-30C999540D4C}"/>
    <cellStyle name="Note 4 7 2 2 2 2 3" xfId="40180" xr:uid="{C4127434-DE1B-4660-AB2C-C15012C9C13B}"/>
    <cellStyle name="Note 4 7 2 2 2 3" xfId="16805" xr:uid="{04023D2B-1E68-4CD9-A35A-AA93A0C9C2E1}"/>
    <cellStyle name="Note 4 7 2 2 2 3 2" xfId="25574" xr:uid="{DB757675-3113-4379-89CC-F713A0990B7B}"/>
    <cellStyle name="Note 4 7 2 2 2 4" xfId="30961" xr:uid="{A4D41A2C-12D4-4F66-AFD5-8717013647B7}"/>
    <cellStyle name="Note 4 7 2 2 2 5" xfId="56496" xr:uid="{E08A282A-0B22-4080-95BA-AF08B05C6955}"/>
    <cellStyle name="Note 4 7 2 2 3" xfId="10453" xr:uid="{78BB759A-BF8F-42D7-9ADD-4E0BF573CD5B}"/>
    <cellStyle name="Note 4 7 2 2 3 2" xfId="19442" xr:uid="{0DB56524-5E37-496E-B038-6D726275EA8B}"/>
    <cellStyle name="Note 4 7 2 2 3 2 2" xfId="22990" xr:uid="{213CF635-AE30-412C-9382-178B4992A48B}"/>
    <cellStyle name="Note 4 7 2 2 3 3" xfId="24269" xr:uid="{6A0768C7-D105-48AF-8865-EFF33ED23A8B}"/>
    <cellStyle name="Note 4 7 2 2 4" xfId="14219" xr:uid="{D0B7CFC0-698D-4372-89F6-B1A80FC2E7C1}"/>
    <cellStyle name="Note 4 7 2 2 4 2" xfId="29503" xr:uid="{D5FD7B39-DF81-45F5-AF3B-0794FAE35F54}"/>
    <cellStyle name="Note 4 7 2 2 5" xfId="31472" xr:uid="{D59A9564-BC4A-42F2-914B-BE07BF6C3614}"/>
    <cellStyle name="Note 4 7 2 2 6" xfId="49714" xr:uid="{66A8257F-1154-49F2-8F56-FF8B0EB9AA42}"/>
    <cellStyle name="Note 4 7 2 3" xfId="3298" xr:uid="{25C2D348-FF88-42F3-9B8B-911453AE21DC}"/>
    <cellStyle name="Note 4 7 2 3 2" xfId="24726" xr:uid="{DF6B39A5-2AC6-4622-8A2B-4636242C3662}"/>
    <cellStyle name="Note 4 7 2 3 2 2" xfId="58112" xr:uid="{668B11CF-CCB3-4FA7-B72E-C1FDEAD026DA}"/>
    <cellStyle name="Note 4 7 2 3 3" xfId="51330" xr:uid="{24FB6CDD-BFB9-4893-8293-1B452C6FA682}"/>
    <cellStyle name="Note 4 7 2 4" xfId="36045" xr:uid="{7924A62C-512F-4A6A-A827-86016C435B50}"/>
    <cellStyle name="Note 4 7 2 4 2" xfId="54635" xr:uid="{66A5E260-9BFE-4594-BF85-531CC4EEBA1B}"/>
    <cellStyle name="Note 4 7 2 4 3" xfId="47831" xr:uid="{604B2EA4-C81D-4CC5-BDC3-60DFFEEDF0BF}"/>
    <cellStyle name="Note 4 7 2 5" xfId="53015" xr:uid="{050C8EBE-38A0-48C1-A1E6-71FB395E6B86}"/>
    <cellStyle name="Note 4 7 2 6" xfId="46217" xr:uid="{E09EF60A-B850-4825-8B0E-3D6A81670031}"/>
    <cellStyle name="Note 4 7 3" xfId="1206" xr:uid="{28387248-CC46-4C84-A6B4-49CBE66B6B19}"/>
    <cellStyle name="Note 4 7 3 2" xfId="5551" xr:uid="{48C5EB27-487E-41D0-B319-CF40DA92B14B}"/>
    <cellStyle name="Note 4 7 3 2 2" xfId="8137" xr:uid="{531401AB-86DB-4542-8834-3DFC3120B68D}"/>
    <cellStyle name="Note 4 7 3 2 2 2" xfId="12517" xr:uid="{64E83E96-8699-42B8-B9F3-8620493CA691}"/>
    <cellStyle name="Note 4 7 3 2 2 2 2" xfId="21506" xr:uid="{3391E08F-2E4A-4449-9264-FC9C02538936}"/>
    <cellStyle name="Note 4 7 3 2 2 2 2 2" xfId="29082" xr:uid="{F60A1765-DD72-4AEC-82C5-BC7D393DFC51}"/>
    <cellStyle name="Note 4 7 3 2 2 2 3" xfId="29257" xr:uid="{D7EE9BF1-3D9F-4AAF-8EE2-A5C73D2DAD5D}"/>
    <cellStyle name="Note 4 7 3 2 2 3" xfId="17126" xr:uid="{B66FE49C-4F92-4BAC-98A1-DF61C60ED287}"/>
    <cellStyle name="Note 4 7 3 2 2 3 2" xfId="30329" xr:uid="{3E83C51A-AF4C-49E4-B03F-6DE821549F46}"/>
    <cellStyle name="Note 4 7 3 2 2 4" xfId="29115" xr:uid="{F13ABE36-2642-4E2B-92BF-B389A75C7CDE}"/>
    <cellStyle name="Note 4 7 3 2 2 5" xfId="56898" xr:uid="{8E34C876-13BA-4B47-B660-5C44CDE84ACA}"/>
    <cellStyle name="Note 4 7 3 2 3" xfId="10774" xr:uid="{AC5BD9D1-ACE4-4E25-955D-1C9FEF230E4F}"/>
    <cellStyle name="Note 4 7 3 2 3 2" xfId="19763" xr:uid="{DDD2607B-5CA0-419E-ACCC-3C848B209E2C}"/>
    <cellStyle name="Note 4 7 3 2 3 2 2" xfId="23699" xr:uid="{8868DA53-8F53-478D-B547-4FB97E1E7601}"/>
    <cellStyle name="Note 4 7 3 2 3 3" xfId="36514" xr:uid="{A2D9AECB-20BD-438F-8391-F1D919FA289F}"/>
    <cellStyle name="Note 4 7 3 2 4" xfId="14540" xr:uid="{06EDFBEF-7AC8-49FF-ACE2-5FE3EFE21FD2}"/>
    <cellStyle name="Note 4 7 3 2 4 2" xfId="42849" xr:uid="{6CD9AECD-1D91-403C-A1FF-DF13F00D8D8E}"/>
    <cellStyle name="Note 4 7 3 2 5" xfId="29300" xr:uid="{5847AF2D-2674-4177-BC14-60A6EC91E9BB}"/>
    <cellStyle name="Note 4 7 3 2 6" xfId="50116" xr:uid="{F8E43336-D4EE-45BC-A244-0B10486A9FAE}"/>
    <cellStyle name="Note 4 7 3 3" xfId="3643" xr:uid="{EAAE3D3A-8160-4A71-AA71-8E5D1B3C01BD}"/>
    <cellStyle name="Note 4 7 3 3 2" xfId="29613" xr:uid="{D18421B7-FB7D-4406-BA5D-81D527818BFB}"/>
    <cellStyle name="Note 4 7 3 3 2 2" xfId="55793" xr:uid="{82D17A24-8BD4-48C1-B1D5-B4A152717E23}"/>
    <cellStyle name="Note 4 7 3 3 3" xfId="49010" xr:uid="{D777D439-F961-4858-B760-BCE1775F4A17}"/>
    <cellStyle name="Note 4 7 3 4" xfId="39852" xr:uid="{3D52C8EB-C2FC-442C-9855-CA564894C187}"/>
    <cellStyle name="Note 4 7 3 4 2" xfId="55025" xr:uid="{52532FB9-3A3D-4BE0-B871-E7362068265E}"/>
    <cellStyle name="Note 4 7 3 4 3" xfId="48233" xr:uid="{E75F6A49-B0C2-46E3-989E-AA78A3A50329}"/>
    <cellStyle name="Note 4 7 3 5" xfId="53325" xr:uid="{673DDB83-B72A-42DB-A8FE-B2BAEEDEBF8E}"/>
    <cellStyle name="Note 4 7 3 6" xfId="46619" xr:uid="{67E1D538-C247-4B40-A672-9E9E4401B9C6}"/>
    <cellStyle name="Note 4 7 4" xfId="1550" xr:uid="{97700A21-A1B7-4AFD-89A7-C735281B5FF8}"/>
    <cellStyle name="Note 4 7 4 2" xfId="5895" xr:uid="{FA0DC1F7-9E59-424B-BDDF-FE512D99D539}"/>
    <cellStyle name="Note 4 7 4 2 2" xfId="8481" xr:uid="{6077C0B6-3F31-4C27-80D7-5BD40FC73F31}"/>
    <cellStyle name="Note 4 7 4 2 2 2" xfId="12625" xr:uid="{229B2D02-6A29-403A-AE24-01EAD28BBCB1}"/>
    <cellStyle name="Note 4 7 4 2 2 2 2" xfId="21614" xr:uid="{2005ECC5-7BD7-4726-87CF-0C82816FDA82}"/>
    <cellStyle name="Note 4 7 4 2 2 2 2 2" xfId="22493" xr:uid="{473112A3-F70B-452C-84CE-E0775E5F1AEE}"/>
    <cellStyle name="Note 4 7 4 2 2 2 3" xfId="32627" xr:uid="{D60A63A5-3674-48B6-84F3-A04384D40A54}"/>
    <cellStyle name="Note 4 7 4 2 2 3" xfId="17470" xr:uid="{7BB0B17E-BC1E-44DC-83F6-4FBE6CD45C48}"/>
    <cellStyle name="Note 4 7 4 2 2 3 2" xfId="22376" xr:uid="{C508CCE6-6463-4813-ADAE-CB20A766BF4C}"/>
    <cellStyle name="Note 4 7 4 2 2 4" xfId="30354" xr:uid="{C6E1CBAB-12C9-494F-A738-503FB8517524}"/>
    <cellStyle name="Note 4 7 4 2 3" xfId="11118" xr:uid="{F3B8A770-52F1-4121-94BD-19B78337E125}"/>
    <cellStyle name="Note 4 7 4 2 3 2" xfId="20107" xr:uid="{D1B29E26-2F71-46DB-B68B-804855793028}"/>
    <cellStyle name="Note 4 7 4 2 3 2 2" xfId="35799" xr:uid="{C0327381-5779-47D0-80B4-0EC66316E382}"/>
    <cellStyle name="Note 4 7 4 2 3 3" xfId="36246" xr:uid="{D955BD18-EE1D-4077-B4BB-AB5083A18B5D}"/>
    <cellStyle name="Note 4 7 4 2 4" xfId="14884" xr:uid="{092C4697-039B-4D46-80B5-1C3175452A17}"/>
    <cellStyle name="Note 4 7 4 2 4 2" xfId="33821" xr:uid="{E70DF92D-98B2-4F65-9100-12FCD932850C}"/>
    <cellStyle name="Note 4 7 4 2 5" xfId="39066" xr:uid="{69583935-C9DA-4751-AFAB-40A090ADAF83}"/>
    <cellStyle name="Note 4 7 4 2 6" xfId="56024" xr:uid="{3C81643C-10FA-424F-84C5-70385A909CFC}"/>
    <cellStyle name="Note 4 7 4 3" xfId="3987" xr:uid="{7D42A3D5-26A7-4FE7-BB92-FF1DC6A17BF9}"/>
    <cellStyle name="Note 4 7 4 3 2" xfId="28962" xr:uid="{6FF03407-4234-4926-A785-78826507A9FE}"/>
    <cellStyle name="Note 4 7 4 4" xfId="40607" xr:uid="{2023896B-F6A6-4DAC-92EA-3D063F023733}"/>
    <cellStyle name="Note 4 7 4 5" xfId="49242" xr:uid="{F4386365-B554-4F67-8677-1D1612E097B7}"/>
    <cellStyle name="Note 4 7 5" xfId="1862" xr:uid="{FD48E4E7-1926-4FF5-AC4A-D845D87B56B3}"/>
    <cellStyle name="Note 4 7 5 2" xfId="6178" xr:uid="{9F1CB8E9-8044-4E0A-A973-FAD571B64698}"/>
    <cellStyle name="Note 4 7 5 2 2" xfId="8764" xr:uid="{9D622407-9775-4BDD-9F90-01B0EB960EC6}"/>
    <cellStyle name="Note 4 7 5 2 2 2" xfId="12707" xr:uid="{402AF2DE-05BC-4C70-93BD-2DF339CF5AD7}"/>
    <cellStyle name="Note 4 7 5 2 2 2 2" xfId="21696" xr:uid="{6A7335B8-1C81-4CE2-8A6B-F1AFC3A2367D}"/>
    <cellStyle name="Note 4 7 5 2 2 2 2 2" xfId="26424" xr:uid="{F55B793B-18E8-42C3-84C5-48AC651443AA}"/>
    <cellStyle name="Note 4 7 5 2 2 2 3" xfId="44013" xr:uid="{4D6F8118-58B6-4504-B76F-C2455FFA755A}"/>
    <cellStyle name="Note 4 7 5 2 2 3" xfId="17753" xr:uid="{456FB220-C00C-4BC1-A76C-8720AC70B21A}"/>
    <cellStyle name="Note 4 7 5 2 2 3 2" xfId="37264" xr:uid="{847FDDF7-C3CF-4719-BF4C-0CE4A5A15CFD}"/>
    <cellStyle name="Note 4 7 5 2 2 4" xfId="24922" xr:uid="{31567AC6-17C3-4465-803F-51960015B831}"/>
    <cellStyle name="Note 4 7 5 2 3" xfId="11401" xr:uid="{AF1EA0E6-BCDC-4568-B786-617EE5BBFE36}"/>
    <cellStyle name="Note 4 7 5 2 3 2" xfId="20390" xr:uid="{1A6A6C37-412F-4B54-9408-753D8B09E731}"/>
    <cellStyle name="Note 4 7 5 2 3 2 2" xfId="34125" xr:uid="{8669E169-B396-4CDC-8A6C-EFE2B388AB26}"/>
    <cellStyle name="Note 4 7 5 2 3 3" xfId="43849" xr:uid="{3FDC5447-A514-43B5-9C73-3BEFB6F87C97}"/>
    <cellStyle name="Note 4 7 5 2 4" xfId="15167" xr:uid="{32559526-7483-4D1D-BABB-3E8B068F6D3D}"/>
    <cellStyle name="Note 4 7 5 2 4 2" xfId="39562" xr:uid="{3C30D775-66DE-4E5D-AF55-68692BCE7B88}"/>
    <cellStyle name="Note 4 7 5 2 5" xfId="43662" xr:uid="{FC975C2F-32FD-4257-B74E-2759C786AE0E}"/>
    <cellStyle name="Note 4 7 5 2 6" xfId="58505" xr:uid="{973946F2-A964-4F70-AAAF-A66189165EFD}"/>
    <cellStyle name="Note 4 7 5 3" xfId="4299" xr:uid="{EDA4FC7B-C01B-4789-874C-BDEA77556629}"/>
    <cellStyle name="Note 4 7 5 3 2" xfId="30669" xr:uid="{DFA5268B-281A-4B23-88DC-4466259A0633}"/>
    <cellStyle name="Note 4 7 5 4" xfId="43629" xr:uid="{73404EBE-2EE8-46EC-A2FA-FE8C26E9C4FE}"/>
    <cellStyle name="Note 4 7 5 5" xfId="51724" xr:uid="{7FEDE29D-0756-481F-B15D-6B5CBA6725ED}"/>
    <cellStyle name="Note 4 7 6" xfId="2169" xr:uid="{D5CB00BF-56D8-4291-9001-955894499785}"/>
    <cellStyle name="Note 4 7 6 2" xfId="6470" xr:uid="{34617E1A-2BF6-424D-9768-698735ED6FA8}"/>
    <cellStyle name="Note 4 7 6 2 2" xfId="9056" xr:uid="{879F16F6-7222-416D-94AC-11F69CC6118C}"/>
    <cellStyle name="Note 4 7 6 2 2 2" xfId="12798" xr:uid="{86F133E6-9F5A-4992-9B09-DAE1AEEEDE1F}"/>
    <cellStyle name="Note 4 7 6 2 2 2 2" xfId="21787" xr:uid="{8E3704E4-2757-4B68-A44D-059E750506FE}"/>
    <cellStyle name="Note 4 7 6 2 2 2 2 2" xfId="36437" xr:uid="{37E40876-369F-496E-AEEF-F6C10476CFD4}"/>
    <cellStyle name="Note 4 7 6 2 2 2 3" xfId="28227" xr:uid="{06407D50-A722-4DEB-BE81-D55ED6C33233}"/>
    <cellStyle name="Note 4 7 6 2 2 3" xfId="18045" xr:uid="{2A7EDF95-07BD-455F-BCAB-2ACEE390CCFC}"/>
    <cellStyle name="Note 4 7 6 2 2 3 2" xfId="37542" xr:uid="{97935C32-883A-469D-BC8E-1DE085CFEAD0}"/>
    <cellStyle name="Note 4 7 6 2 2 4" xfId="32767" xr:uid="{3DF2FB5B-5461-48C7-9640-B89E2F1F8B85}"/>
    <cellStyle name="Note 4 7 6 2 3" xfId="11693" xr:uid="{17F169C6-FBFD-455E-9691-DB9624AA0710}"/>
    <cellStyle name="Note 4 7 6 2 3 2" xfId="20682" xr:uid="{3AD7865D-0791-44E6-8CDC-E1D6A4CBE043}"/>
    <cellStyle name="Note 4 7 6 2 3 2 2" xfId="30467" xr:uid="{6E926411-8E06-4619-93E3-E99EF968EBD4}"/>
    <cellStyle name="Note 4 7 6 2 3 3" xfId="27083" xr:uid="{21F16A4F-081B-4883-A9F0-E17F64976B01}"/>
    <cellStyle name="Note 4 7 6 2 4" xfId="15459" xr:uid="{8F339C60-33A8-40AA-BE83-E25BBDEA7C20}"/>
    <cellStyle name="Note 4 7 6 2 4 2" xfId="38250" xr:uid="{E6290C2B-D448-4107-B798-27AE5358B3F5}"/>
    <cellStyle name="Note 4 7 6 2 5" xfId="39800" xr:uid="{30B8D4BE-EB50-4A5E-BC6C-D27041196304}"/>
    <cellStyle name="Note 4 7 6 2 6" xfId="54187" xr:uid="{6F7E0D3A-7AAB-4B6E-90B6-33CAE4152E5F}"/>
    <cellStyle name="Note 4 7 6 3" xfId="4606" xr:uid="{3424C9BC-1F46-4B68-AD5E-C783F19A4164}"/>
    <cellStyle name="Note 4 7 6 3 2" xfId="23248" xr:uid="{89705D32-25C9-45FB-90F8-5ECB09A24053}"/>
    <cellStyle name="Note 4 7 6 4" xfId="40423" xr:uid="{FFABA987-C751-40B3-AC5E-6CFA76B7E662}"/>
    <cellStyle name="Note 4 7 6 5" xfId="47450" xr:uid="{1A22E478-CD40-44C5-965E-2CE9FFDA08F1}"/>
    <cellStyle name="Note 4 7 7" xfId="4906" xr:uid="{7F4AC151-431A-4574-9EC2-9876628C5A53}"/>
    <cellStyle name="Note 4 7 7 2" xfId="7492" xr:uid="{F19B98FA-C26F-44F6-8FF3-B17C795CBD49}"/>
    <cellStyle name="Note 4 7 7 2 2" xfId="12317" xr:uid="{70D0295E-A7EE-4520-BF4E-41BDA3816AE8}"/>
    <cellStyle name="Note 4 7 7 2 2 2" xfId="21306" xr:uid="{36C3DC54-C0A0-4D08-9582-07E1A7EEA15E}"/>
    <cellStyle name="Note 4 7 7 2 2 2 2" xfId="38793" xr:uid="{A8F69BC9-0D7D-4D92-9063-14AB4854DB0F}"/>
    <cellStyle name="Note 4 7 7 2 2 3" xfId="41920" xr:uid="{BE712888-E538-44EF-A3A6-B7FCE9DC5F20}"/>
    <cellStyle name="Note 4 7 7 2 3" xfId="16481" xr:uid="{802E529A-CEB8-44B9-B189-6396C6AE1C36}"/>
    <cellStyle name="Note 4 7 7 2 3 2" xfId="40121" xr:uid="{96FA837C-08B7-49D5-B261-516121602B46}"/>
    <cellStyle name="Note 4 7 7 2 4" xfId="30561" xr:uid="{556DA859-AD2E-4281-9C8A-F50686424362}"/>
    <cellStyle name="Note 4 7 7 3" xfId="10129" xr:uid="{D5C0C184-00A3-498C-A0F5-93820C205AC1}"/>
    <cellStyle name="Note 4 7 7 3 2" xfId="19118" xr:uid="{61C4BD53-819E-4C0A-809C-6B0E4218AE8A}"/>
    <cellStyle name="Note 4 7 7 3 2 2" xfId="33599" xr:uid="{2D5D3CF2-CACF-4EE9-86FC-DB49BEF61BCB}"/>
    <cellStyle name="Note 4 7 7 3 3" xfId="24265" xr:uid="{87DA1B05-CA19-48D4-BE16-9089B0B42AFA}"/>
    <cellStyle name="Note 4 7 7 4" xfId="13895" xr:uid="{B108606E-328F-4D3E-969B-D2027C0D808E}"/>
    <cellStyle name="Note 4 7 7 4 2" xfId="34220" xr:uid="{FB98FB68-8BFF-4CC2-BA2D-0B015A023C4D}"/>
    <cellStyle name="Note 4 7 7 5" xfId="42021" xr:uid="{DAC0A4D4-73CF-4A8C-8C79-EE15F099939B}"/>
    <cellStyle name="Note 4 7 7 6" xfId="52752" xr:uid="{9AA01410-C888-4E32-9033-DB9739BCF18A}"/>
    <cellStyle name="Note 4 7 8" xfId="2518" xr:uid="{B51809BA-B7FE-482B-BD76-7A5C4117BC50}"/>
    <cellStyle name="Note 4 7 8 2" xfId="38696" xr:uid="{2C036E6D-89B3-4462-B38E-BCB35D514472}"/>
    <cellStyle name="Note 4 7 9" xfId="37318" xr:uid="{E6512A27-EB65-477F-B06C-26CFDE855839}"/>
    <cellStyle name="Note 4 8" xfId="215" xr:uid="{B55241A1-8B33-4E88-B802-25C03D695E37}"/>
    <cellStyle name="Note 4 8 2" xfId="2556" xr:uid="{7CEBCAD4-251B-4E44-9C4A-A1EA185DF14F}"/>
    <cellStyle name="Note 4 8 2 2" xfId="6797" xr:uid="{155D6A34-1DD7-476F-9027-B62FC36F126A}"/>
    <cellStyle name="Note 4 8 2 2 2" xfId="11992" xr:uid="{5AC98D47-2D66-4714-AB7A-AB4FB37A53BD}"/>
    <cellStyle name="Note 4 8 2 2 2 2" xfId="20981" xr:uid="{05C020C7-5A3B-4B2A-8956-13AF35C1A6B0}"/>
    <cellStyle name="Note 4 8 2 2 2 2 2" xfId="35988" xr:uid="{302FBF6B-27B7-4877-908F-2A6CE5A7F34A}"/>
    <cellStyle name="Note 4 8 2 2 2 3" xfId="37766" xr:uid="{4138B46B-4023-4A21-9C2B-3C3BA2ABB3B6}"/>
    <cellStyle name="Note 4 8 2 2 2 4" xfId="56543" xr:uid="{853E493B-A4AA-44B4-9B39-0005D33ABFFC}"/>
    <cellStyle name="Note 4 8 2 2 3" xfId="15786" xr:uid="{425928C8-CD2E-4F74-9773-85FE3A2E8A87}"/>
    <cellStyle name="Note 4 8 2 2 3 2" xfId="33983" xr:uid="{430DECFF-9D79-44B9-A1FB-7F56BBCD4E54}"/>
    <cellStyle name="Note 4 8 2 2 4" xfId="39184" xr:uid="{FD595D4F-DA67-4D5E-8718-8094DE620388}"/>
    <cellStyle name="Note 4 8 2 2 5" xfId="49761" xr:uid="{D8858597-2D9D-4C22-9CDC-E1B8EEA4DD9A}"/>
    <cellStyle name="Note 4 8 2 3" xfId="9367" xr:uid="{CE77AB9C-8467-4704-9690-628F0733651F}"/>
    <cellStyle name="Note 4 8 2 3 2" xfId="18356" xr:uid="{61398E31-318B-4B14-B449-F0B18122A37C}"/>
    <cellStyle name="Note 4 8 2 3 2 2" xfId="38691" xr:uid="{C5F9E00B-8507-4B5B-AABA-EC0032C54557}"/>
    <cellStyle name="Note 4 8 2 3 2 3" xfId="57623" xr:uid="{D2090733-B697-44A8-84F9-294AB25FDBD2}"/>
    <cellStyle name="Note 4 8 2 3 3" xfId="29291" xr:uid="{F0BE5688-395E-41F4-A1E4-717985085857}"/>
    <cellStyle name="Note 4 8 2 3 4" xfId="50841" xr:uid="{C86F5F41-6664-4F5B-B79E-91403FD2E053}"/>
    <cellStyle name="Note 4 8 2 4" xfId="13410" xr:uid="{0976E0E3-7626-4943-A466-5E4C2419C6B5}"/>
    <cellStyle name="Note 4 8 2 4 2" xfId="26333" xr:uid="{5C4E6418-624F-4FB8-9337-67055ED80D34}"/>
    <cellStyle name="Note 4 8 2 4 2 2" xfId="54679" xr:uid="{21281F28-BB2E-4BAB-8DD6-8C0E4B4BD2C6}"/>
    <cellStyle name="Note 4 8 2 4 3" xfId="47878" xr:uid="{CED1B5CB-E078-48FA-B04A-54FCD0AC3C25}"/>
    <cellStyle name="Note 4 8 2 5" xfId="33736" xr:uid="{16C665F3-F64D-4BFC-8330-69B8AAE9D7D0}"/>
    <cellStyle name="Note 4 8 2 5 2" xfId="53039" xr:uid="{868CE744-3B7E-4F03-A4C8-0A4C9620EC20}"/>
    <cellStyle name="Note 4 8 2 6" xfId="46264" xr:uid="{7B88A190-952F-40E3-9C3A-74E0746D96AD}"/>
    <cellStyle name="Note 4 8 3" xfId="2683" xr:uid="{C662ABBC-15A4-420E-B8EB-3957833F801F}"/>
    <cellStyle name="Note 4 8 3 2" xfId="39207" xr:uid="{465574E0-6147-413F-BBB6-BCC8E79D494E}"/>
    <cellStyle name="Note 4 8 3 2 2" xfId="56942" xr:uid="{9BF5C13F-C14E-4380-A422-3E52136B4A53}"/>
    <cellStyle name="Note 4 8 3 2 3" xfId="50160" xr:uid="{816C543D-A685-4AFE-80BA-032E8ADC991D}"/>
    <cellStyle name="Note 4 8 3 3" xfId="51404" xr:uid="{ADB3B406-0B02-4954-B4E1-CD28F9BD7455}"/>
    <cellStyle name="Note 4 8 3 3 2" xfId="58186" xr:uid="{0735C149-2C8E-4C33-8206-2043998FEFCE}"/>
    <cellStyle name="Note 4 8 3 4" xfId="48277" xr:uid="{E2ED5D89-205E-430B-942B-9F8BB2BCF407}"/>
    <cellStyle name="Note 4 8 3 4 2" xfId="55069" xr:uid="{0839A0A2-EFAB-4315-AFA9-494C108CCF00}"/>
    <cellStyle name="Note 4 8 3 5" xfId="53369" xr:uid="{847A385D-0877-41C1-8323-94C92594D66C}"/>
    <cellStyle name="Note 4 8 3 6" xfId="46663" xr:uid="{0EDB1F25-E9CE-4BA7-8031-A8E349BAEE7F}"/>
    <cellStyle name="Note 4 8 4" xfId="43606" xr:uid="{C669BAB2-2410-4DC7-9332-CAFCEA70AD98}"/>
    <cellStyle name="Note 4 8 4 2" xfId="56071" xr:uid="{8E64307B-6DCF-43E4-A6F4-EC12A46B2006}"/>
    <cellStyle name="Note 4 8 4 3" xfId="49289" xr:uid="{EFF8AF0D-6F48-412A-8260-5555A0F9B6E5}"/>
    <cellStyle name="Note 4 8 5" xfId="44374" xr:uid="{6A6E1BBC-3943-46D0-BEFF-18F51DC0F6B0}"/>
    <cellStyle name="Note 4 8 5 2" xfId="58073" xr:uid="{F3C9352B-C16B-4477-BBD5-534952398875}"/>
    <cellStyle name="Note 4 8 5 3" xfId="51291" xr:uid="{6E0A5E6C-3096-4982-A7E3-231A334C73AC}"/>
    <cellStyle name="Note 4 8 6" xfId="45755" xr:uid="{292830BF-E0F9-4BE6-B001-40813B78A340}"/>
    <cellStyle name="Note 4 8 6 2" xfId="54231" xr:uid="{312CE693-6720-48B2-A985-DDA9260DBFB9}"/>
    <cellStyle name="Note 4 8 7" xfId="52776" xr:uid="{59A880E7-9062-45F5-9282-AD9BFB8EF614}"/>
    <cellStyle name="Note 4 9" xfId="564" xr:uid="{476723FF-2774-4831-8C8C-A7749EADD875}"/>
    <cellStyle name="Note 4 9 2" xfId="4955" xr:uid="{B9FC87C4-E612-42D9-A3E7-55D1A8761939}"/>
    <cellStyle name="Note 4 9 2 2" xfId="7541" xr:uid="{426B5844-2639-4DA8-A65D-34954D63F85E}"/>
    <cellStyle name="Note 4 9 2 2 2" xfId="12336" xr:uid="{59BE527B-93F5-4730-8DB6-1F85CE13DA55}"/>
    <cellStyle name="Note 4 9 2 2 2 2" xfId="21325" xr:uid="{C4A9363E-D2CF-467B-97B4-B7AF4FC31749}"/>
    <cellStyle name="Note 4 9 2 2 2 2 2" xfId="33131" xr:uid="{DB547D04-13FE-43F5-A24B-3431129D6B81}"/>
    <cellStyle name="Note 4 9 2 2 2 3" xfId="42050" xr:uid="{1007BDC0-E54D-428E-9573-C6A92851C3E7}"/>
    <cellStyle name="Note 4 9 2 2 2 4" xfId="56584" xr:uid="{6D6A3793-6D7D-4711-B2E5-1E4C02EEF517}"/>
    <cellStyle name="Note 4 9 2 2 3" xfId="16530" xr:uid="{0AA9F1B8-F56E-4765-BA53-BC89C952B34B}"/>
    <cellStyle name="Note 4 9 2 2 3 2" xfId="25624" xr:uid="{7C4C0391-44CC-4C4D-B893-7CE406E7947B}"/>
    <cellStyle name="Note 4 9 2 2 4" xfId="31372" xr:uid="{3C159902-B411-446E-B680-2626C130E541}"/>
    <cellStyle name="Note 4 9 2 2 5" xfId="49802" xr:uid="{2F572EE2-2A5C-4259-B653-938472948803}"/>
    <cellStyle name="Note 4 9 2 3" xfId="10178" xr:uid="{6A83FEBE-89B4-4FD1-8FE6-9FE8BBD7434B}"/>
    <cellStyle name="Note 4 9 2 3 2" xfId="19167" xr:uid="{3EE33226-03EA-41F8-A6E6-B57B2FCEF459}"/>
    <cellStyle name="Note 4 9 2 3 2 2" xfId="22974" xr:uid="{333BAF0D-4C4C-4DF1-AEF9-BAB94393F54D}"/>
    <cellStyle name="Note 4 9 2 3 2 3" xfId="58446" xr:uid="{702B68F3-800D-4F0E-AAA0-7C9D4DFCF0D3}"/>
    <cellStyle name="Note 4 9 2 3 3" xfId="22149" xr:uid="{EF64BE45-D889-453A-B7AF-0283C887FACF}"/>
    <cellStyle name="Note 4 9 2 3 4" xfId="51665" xr:uid="{3A454841-FEF1-46ED-992F-2B95669536EA}"/>
    <cellStyle name="Note 4 9 2 4" xfId="13944" xr:uid="{C4E5285F-3727-48BC-B7DA-68C869BFA6FB}"/>
    <cellStyle name="Note 4 9 2 4 2" xfId="24795" xr:uid="{C3F262C9-5538-46BC-B7E3-F010B4E063F1}"/>
    <cellStyle name="Note 4 9 2 4 2 2" xfId="54717" xr:uid="{3516C09D-C059-4704-A525-F022EF91D891}"/>
    <cellStyle name="Note 4 9 2 4 3" xfId="47919" xr:uid="{7A30BBE0-7559-456D-A6CD-E4AC7F6DAFD4}"/>
    <cellStyle name="Note 4 9 2 5" xfId="37276" xr:uid="{F0D4D8FE-581C-480E-8149-DEE8516D3F4B}"/>
    <cellStyle name="Note 4 9 2 5 2" xfId="53062" xr:uid="{3C1AB9F2-CA5A-4A1B-980F-D07A124CAED1}"/>
    <cellStyle name="Note 4 9 2 6" xfId="46305" xr:uid="{DC649236-BBC3-45F2-AD3D-1733D2737D0F}"/>
    <cellStyle name="Note 4 9 3" xfId="3001" xr:uid="{1AFDDA4E-B2F8-417F-914D-2D8CCC1A64D0}"/>
    <cellStyle name="Note 4 9 3 2" xfId="25007" xr:uid="{B5846E84-4BF4-4105-9665-D7D7AA7D0E25}"/>
    <cellStyle name="Note 4 9 3 2 2" xfId="56980" xr:uid="{D00E2B77-85D4-48E9-8113-48C51D769E72}"/>
    <cellStyle name="Note 4 9 3 2 3" xfId="50198" xr:uid="{1D59ACCA-537D-41B1-850B-E9CA189CC1AB}"/>
    <cellStyle name="Note 4 9 3 3" xfId="51153" xr:uid="{BB93BC6E-7404-4F1B-BE1F-6B5897051B40}"/>
    <cellStyle name="Note 4 9 3 3 2" xfId="57935" xr:uid="{54FCD820-8EEE-40FA-ABF2-560D39DE63C3}"/>
    <cellStyle name="Note 4 9 3 4" xfId="48315" xr:uid="{C32B92BD-F95A-4314-BDAE-596FBDEA02F1}"/>
    <cellStyle name="Note 4 9 3 4 2" xfId="55107" xr:uid="{21C235F9-13D1-47D8-9835-46A92BB10EDC}"/>
    <cellStyle name="Note 4 9 3 5" xfId="53407" xr:uid="{9B370807-71D7-4F7D-96BF-2C0EE1E428B4}"/>
    <cellStyle name="Note 4 9 3 6" xfId="46701" xr:uid="{2FFFDF95-54D7-4474-8EB8-8EA422EF6C64}"/>
    <cellStyle name="Note 4 9 4" xfId="26843" xr:uid="{892BC880-0634-4782-81AC-7A6184143008}"/>
    <cellStyle name="Note 4 9 4 2" xfId="56112" xr:uid="{AA5200C9-199E-4B21-A69C-DBC88CBACC5D}"/>
    <cellStyle name="Note 4 9 4 3" xfId="49330" xr:uid="{264BF810-9668-49A6-ABCF-1E7862F7216C}"/>
    <cellStyle name="Note 4 9 5" xfId="44564" xr:uid="{9D6A1050-FB59-4D8C-BE24-FDCCCB6B3986}"/>
    <cellStyle name="Note 4 9 5 2" xfId="57653" xr:uid="{E618028A-9B05-45FB-BC57-05E93D4BA692}"/>
    <cellStyle name="Note 4 9 5 3" xfId="50871" xr:uid="{AB3E3EAA-738B-420D-BE0C-99B6BEF858E6}"/>
    <cellStyle name="Note 4 9 6" xfId="45796" xr:uid="{23D2DA1A-0864-4290-944B-AECE581FFF28}"/>
    <cellStyle name="Note 4 9 6 2" xfId="54269" xr:uid="{07DBEDB4-8BC4-441E-ACAE-9B17B63933C9}"/>
    <cellStyle name="Note 4 9 7" xfId="52799" xr:uid="{7CD0F9E5-5A5B-4CE4-9CAB-092201A4015F}"/>
    <cellStyle name="Note 5" xfId="130" xr:uid="{F1C4B495-2FBC-4511-9E33-DD919E81B76D}"/>
    <cellStyle name="Note 5 10" xfId="1941" xr:uid="{A70767B1-1AF0-45C3-9FFA-A13B4DD107FD}"/>
    <cellStyle name="Note 5 10 2" xfId="6252" xr:uid="{EE4FEF50-B338-4481-B3A2-13B824DFD55F}"/>
    <cellStyle name="Note 5 10 2 2" xfId="8838" xr:uid="{7FF5E87E-DF39-462F-836D-75B32A277051}"/>
    <cellStyle name="Note 5 10 2 2 2" xfId="12730" xr:uid="{D5696A55-0CB3-4BFE-A2BB-DEC5D774A432}"/>
    <cellStyle name="Note 5 10 2 2 2 2" xfId="21719" xr:uid="{B779F0B5-EBD9-4CD8-B971-D8759254A6F8}"/>
    <cellStyle name="Note 5 10 2 2 2 2 2" xfId="24688" xr:uid="{3A93A9CD-4CF0-41C1-8C2F-9288E69ADE35}"/>
    <cellStyle name="Note 5 10 2 2 2 3" xfId="39043" xr:uid="{D81E6719-DA38-4D37-B5A8-F1E4E1FE3B70}"/>
    <cellStyle name="Note 5 10 2 2 2 4" xfId="56638" xr:uid="{9DB3AAC0-76A5-4A86-BF0D-AB4B20D2F8E4}"/>
    <cellStyle name="Note 5 10 2 2 3" xfId="17827" xr:uid="{EFF9B90B-7474-486E-85E1-F608D1AAC15E}"/>
    <cellStyle name="Note 5 10 2 2 3 2" xfId="32517" xr:uid="{5097074C-F207-4139-AF53-DB4B74E2F040}"/>
    <cellStyle name="Note 5 10 2 2 4" xfId="23313" xr:uid="{C86ADE09-7FA4-4B0F-8EBE-B18556F50DCA}"/>
    <cellStyle name="Note 5 10 2 2 5" xfId="49856" xr:uid="{774FF38E-0516-4677-80DA-9F11B0302137}"/>
    <cellStyle name="Note 5 10 2 3" xfId="11475" xr:uid="{79A9FCB7-668D-473C-866A-AD3AD079CE78}"/>
    <cellStyle name="Note 5 10 2 3 2" xfId="20464" xr:uid="{6C15C8CE-E783-4E2D-8AC7-580587A5D795}"/>
    <cellStyle name="Note 5 10 2 3 2 2" xfId="27049" xr:uid="{786F7355-4405-4DA3-9AD8-0A0851869469}"/>
    <cellStyle name="Note 5 10 2 3 2 3" xfId="57806" xr:uid="{5DA78643-DE45-4B91-82E2-405939044354}"/>
    <cellStyle name="Note 5 10 2 3 3" xfId="26778" xr:uid="{88EAB117-A4DB-4BC2-BD86-6D72AAB76307}"/>
    <cellStyle name="Note 5 10 2 3 4" xfId="51024" xr:uid="{3A4B9159-8971-41FF-8CF4-1E82428F5902}"/>
    <cellStyle name="Note 5 10 2 4" xfId="15241" xr:uid="{49C0ADFC-F6A2-4072-9D73-2B6C30FABC93}"/>
    <cellStyle name="Note 5 10 2 4 2" xfId="37499" xr:uid="{C21821F5-AEAC-4ADB-9960-344BD79E3AF8}"/>
    <cellStyle name="Note 5 10 2 4 2 2" xfId="54771" xr:uid="{335F69A1-A357-4A2B-88BD-8319B2B9D6E1}"/>
    <cellStyle name="Note 5 10 2 4 3" xfId="47973" xr:uid="{4D176398-8B1F-4CDF-8813-8E2265B4E442}"/>
    <cellStyle name="Note 5 10 2 5" xfId="30149" xr:uid="{A14C8E81-6DC6-4C78-B7C2-F48F941DDB4F}"/>
    <cellStyle name="Note 5 10 2 5 2" xfId="53093" xr:uid="{4B5D6DE7-9613-43AC-A459-9CBA0BC28C1A}"/>
    <cellStyle name="Note 5 10 2 6" xfId="46359" xr:uid="{BC5C05F8-1654-4AD2-95E1-D1FC6A3DFAD9}"/>
    <cellStyle name="Note 5 10 3" xfId="4378" xr:uid="{238559C2-8C10-4DCA-9FBF-8804ABE0FC61}"/>
    <cellStyle name="Note 5 10 3 2" xfId="35091" xr:uid="{26B862B7-9D47-4406-8155-978259AB5425}"/>
    <cellStyle name="Note 5 10 3 2 2" xfId="57034" xr:uid="{1A0087E8-3297-4D91-80CF-562DBA03C8C8}"/>
    <cellStyle name="Note 5 10 3 2 3" xfId="50252" xr:uid="{82FF98BA-256E-4544-B85C-07C544F3962D}"/>
    <cellStyle name="Note 5 10 3 3" xfId="51776" xr:uid="{3BB58254-D6D7-4F18-B006-1AEC74F1A657}"/>
    <cellStyle name="Note 5 10 3 3 2" xfId="58557" xr:uid="{F0268EE9-9455-49AE-9244-F2CDDA4C7694}"/>
    <cellStyle name="Note 5 10 3 4" xfId="48369" xr:uid="{7F964D80-F711-4A61-9746-FB92DC76AC24}"/>
    <cellStyle name="Note 5 10 3 4 2" xfId="55161" xr:uid="{913460D5-DB59-4833-A40A-A17E6500EDE7}"/>
    <cellStyle name="Note 5 10 3 5" xfId="53459" xr:uid="{B4F7120E-E01B-4FBA-983F-E1F671820221}"/>
    <cellStyle name="Note 5 10 3 6" xfId="46755" xr:uid="{BB9C92A6-1C97-49DB-B779-949532E31CE6}"/>
    <cellStyle name="Note 5 10 4" xfId="28331" xr:uid="{3664D98F-62E9-4911-9637-9AB2D9D87754}"/>
    <cellStyle name="Note 5 10 4 2" xfId="56166" xr:uid="{D22DDB90-5B50-4D1B-8764-C15451B28DCA}"/>
    <cellStyle name="Note 5 10 4 3" xfId="49384" xr:uid="{79807120-4B8F-480B-B510-88B06D0B8D5D}"/>
    <cellStyle name="Note 5 10 5" xfId="44559" xr:uid="{089BEB67-83DE-4C0F-82D0-12935C69A9B0}"/>
    <cellStyle name="Note 5 10 5 2" xfId="58098" xr:uid="{EDCA6A26-2EFB-44DC-9780-788161F16E45}"/>
    <cellStyle name="Note 5 10 5 3" xfId="51316" xr:uid="{383448B3-0144-480A-8417-9E4707B2449A}"/>
    <cellStyle name="Note 5 10 6" xfId="47504" xr:uid="{37D76A0B-2E30-4D07-88D8-643002AAC9E8}"/>
    <cellStyle name="Note 5 10 6 2" xfId="54323" xr:uid="{2A797E4E-46B8-4422-9E56-3BA2CE5A63C5}"/>
    <cellStyle name="Note 5 10 7" xfId="52826" xr:uid="{83098F43-05B3-428B-B5C6-059D02403695}"/>
    <cellStyle name="Note 5 10 8" xfId="45896" xr:uid="{4CA6EF7D-CD29-4323-981A-0F0CB9E3D090}"/>
    <cellStyle name="Note 5 11" xfId="2610" xr:uid="{D577D52F-EFF3-4A70-82A3-680F044EE86A}"/>
    <cellStyle name="Note 5 11 2" xfId="6851" xr:uid="{F4D7B23F-5734-4223-BF61-71EFEB3F5CA8}"/>
    <cellStyle name="Note 5 11 2 2" xfId="12013" xr:uid="{6C1C6117-E551-42D6-8CF2-B75943E8FB9C}"/>
    <cellStyle name="Note 5 11 2 2 2" xfId="21002" xr:uid="{F02ED742-960F-49E5-AF97-68D5F8FD06F8}"/>
    <cellStyle name="Note 5 11 2 2 2 2" xfId="26779" xr:uid="{07F9C311-4B7A-4CD6-B663-8E01CC835C22}"/>
    <cellStyle name="Note 5 11 2 2 2 3" xfId="56677" xr:uid="{8FEAB083-5053-4151-BADA-34BFC8AB4169}"/>
    <cellStyle name="Note 5 11 2 2 3" xfId="43829" xr:uid="{0F36FDB9-4230-4855-B1C2-EA4A0E37E7E2}"/>
    <cellStyle name="Note 5 11 2 2 4" xfId="49895" xr:uid="{952F26E3-D0A7-446E-A150-F7A771CA385D}"/>
    <cellStyle name="Note 5 11 2 3" xfId="15840" xr:uid="{71BF0638-CE59-4574-B313-9E98A7CB79B6}"/>
    <cellStyle name="Note 5 11 2 3 2" xfId="32335" xr:uid="{89427FF7-6F7E-4A88-844B-626511F7FCD3}"/>
    <cellStyle name="Note 5 11 2 3 2 2" xfId="58187" xr:uid="{DCD7F0BA-795C-420B-8EBB-42DC82AFFC34}"/>
    <cellStyle name="Note 5 11 2 3 3" xfId="51405" xr:uid="{1E0957B6-BD26-4448-B93D-06A65D05DAC5}"/>
    <cellStyle name="Note 5 11 2 4" xfId="34044" xr:uid="{2D74176C-C1E6-4E75-93DF-C66CF7B9BAE7}"/>
    <cellStyle name="Note 5 11 2 4 2" xfId="54807" xr:uid="{24A81456-4274-4859-8ACA-816071E84A10}"/>
    <cellStyle name="Note 5 11 2 4 3" xfId="48012" xr:uid="{BF3215BB-337C-441F-A9D7-27EE518B98DF}"/>
    <cellStyle name="Note 5 11 2 5" xfId="53114" xr:uid="{418C9A7B-BB50-49A1-92F0-BFCFCBF507F3}"/>
    <cellStyle name="Note 5 11 2 6" xfId="46398" xr:uid="{E2388F63-3FBE-4A73-882A-EE8C1FC47F52}"/>
    <cellStyle name="Note 5 11 3" xfId="9421" xr:uid="{8527E7DF-CBC0-423F-BF56-D49DAC6E2D8A}"/>
    <cellStyle name="Note 5 11 3 2" xfId="18410" xr:uid="{134D7096-8017-4A06-9E7A-8327089CE651}"/>
    <cellStyle name="Note 5 11 3 2 2" xfId="29178" xr:uid="{9C744471-E39C-4D52-A31F-523850DE7B5F}"/>
    <cellStyle name="Note 5 11 3 2 2 2" xfId="57070" xr:uid="{0B8E20F2-3CE8-4B41-B813-5990DE808A2F}"/>
    <cellStyle name="Note 5 11 3 2 3" xfId="50288" xr:uid="{8D357BAB-7AF3-4095-B72D-DD0D92E185E8}"/>
    <cellStyle name="Note 5 11 3 3" xfId="35946" xr:uid="{DDF40248-73B0-48F7-860F-E6A18AB0DC08}"/>
    <cellStyle name="Note 5 11 3 3 2" xfId="55794" xr:uid="{8319BC6B-D423-465C-BE23-6A523AC51653}"/>
    <cellStyle name="Note 5 11 3 3 3" xfId="49011" xr:uid="{A97764DC-94B9-441E-9709-FA7EA2947F06}"/>
    <cellStyle name="Note 5 11 3 4" xfId="48405" xr:uid="{99D7CDE5-3CE1-48D2-BDFB-128FE2108969}"/>
    <cellStyle name="Note 5 11 3 4 2" xfId="55197" xr:uid="{835157A5-D0B6-4108-8299-1924AC2AE458}"/>
    <cellStyle name="Note 5 11 3 5" xfId="53484" xr:uid="{43ECC38D-6ACD-4C35-A93C-2D0C2C48D865}"/>
    <cellStyle name="Note 5 11 3 6" xfId="46791" xr:uid="{A71F617A-ED8C-4C55-BDB9-F10C9C601C1E}"/>
    <cellStyle name="Note 5 11 4" xfId="13464" xr:uid="{B137E6ED-FCDB-4BEB-9C5F-1F374A1B66E8}"/>
    <cellStyle name="Note 5 11 4 2" xfId="42946" xr:uid="{BB411355-7BB8-4417-B51C-8A9BEC63C95D}"/>
    <cellStyle name="Note 5 11 4 2 2" xfId="56205" xr:uid="{EFE0D3D3-D338-4269-863F-D3272202DBE7}"/>
    <cellStyle name="Note 5 11 4 3" xfId="49423" xr:uid="{9E0BF78B-4499-4755-8255-5A98CFD8E677}"/>
    <cellStyle name="Note 5 11 5" xfId="29424" xr:uid="{F9B240B8-7A25-4EAF-BA3A-FC26A79B072C}"/>
    <cellStyle name="Note 5 11 5 2" xfId="58450" xr:uid="{C8C49DFA-83F9-4A4C-9C2F-3C50993A9AA3}"/>
    <cellStyle name="Note 5 11 5 3" xfId="51669" xr:uid="{1F93C005-F2A2-4013-BBC9-532D90C99644}"/>
    <cellStyle name="Note 5 11 6" xfId="44588" xr:uid="{0DF11DDC-3AA6-4189-83F4-7FF32EAE81E1}"/>
    <cellStyle name="Note 5 11 6 2" xfId="54359" xr:uid="{4AC65D18-5934-4FDB-B735-CE2AF9DB7F8C}"/>
    <cellStyle name="Note 5 11 6 3" xfId="47543" xr:uid="{7811A8EE-38A7-4EC0-A470-884E727A2C38}"/>
    <cellStyle name="Note 5 11 7" xfId="52847" xr:uid="{86F248EA-801B-4A48-9FDF-7DF7E049D215}"/>
    <cellStyle name="Note 5 11 8" xfId="45932" xr:uid="{76D0AA49-94C3-4B8F-B9D9-8E64897258AE}"/>
    <cellStyle name="Note 5 12" xfId="6586" xr:uid="{9889B878-9482-4B42-AC77-1A8B09E9D7C3}"/>
    <cellStyle name="Note 5 12 2" xfId="11795" xr:uid="{BDC450D3-F636-4167-A8BF-21D928E7239C}"/>
    <cellStyle name="Note 5 12 2 2" xfId="20784" xr:uid="{AE1D317C-319B-4CF9-B940-B90B302932D3}"/>
    <cellStyle name="Note 5 12 2 2 2" xfId="25920" xr:uid="{31EB9339-C9B2-488A-BC9F-354E9D94290F}"/>
    <cellStyle name="Note 5 12 2 2 3" xfId="56234" xr:uid="{84A77BA9-6273-465D-AAAC-236CF8BDCFBA}"/>
    <cellStyle name="Note 5 12 2 3" xfId="26387" xr:uid="{8DC3AA22-3A6E-4E05-9E3D-6A56BBE88722}"/>
    <cellStyle name="Note 5 12 2 4" xfId="49452" xr:uid="{CA453C6C-34AF-41FA-A3F3-BEB326A3E4B5}"/>
    <cellStyle name="Note 5 12 3" xfId="15575" xr:uid="{FC719A37-8082-4755-808D-568529FDCCF2}"/>
    <cellStyle name="Note 5 12 3 2" xfId="31283" xr:uid="{B17E2FDF-4E33-4511-AFD6-0847FA7962D8}"/>
    <cellStyle name="Note 5 12 3 2 2" xfId="58983" xr:uid="{5FAF839F-9A12-4E74-A54E-388469B66EAC}"/>
    <cellStyle name="Note 5 12 3 3" xfId="52202" xr:uid="{F6BD72AC-3C30-48FB-B1E6-A25D833C3685}"/>
    <cellStyle name="Note 5 12 4" xfId="26871" xr:uid="{6D1A6E96-E0B4-4D26-A29C-44B7A4C052FF}"/>
    <cellStyle name="Note 5 12 4 2" xfId="54383" xr:uid="{364BC60A-60EE-4C7E-AAFE-CD64C098F13A}"/>
    <cellStyle name="Note 5 12 4 3" xfId="47570" xr:uid="{765AC7EB-6618-40CB-B65A-B0EAA09CD6CA}"/>
    <cellStyle name="Note 5 12 5" xfId="44686" xr:uid="{382DC0BB-7B54-4AF2-AACD-71B995951B63}"/>
    <cellStyle name="Note 5 12 5 2" xfId="52865" xr:uid="{6C318DF1-E768-4E0D-BDEA-387FB68D6A16}"/>
    <cellStyle name="Note 5 12 6" xfId="45961" xr:uid="{BB666E2E-B4E4-4DEB-AF33-0DA4932382D2}"/>
    <cellStyle name="Note 5 13" xfId="9158" xr:uid="{578F2745-70EA-4C30-92DA-5FCE490B1D7B}"/>
    <cellStyle name="Note 5 13 2" xfId="18147" xr:uid="{91CEA2A7-7924-4EB0-8A67-7BC84D4571D1}"/>
    <cellStyle name="Note 5 13 2 2" xfId="41205" xr:uid="{69AB029D-CFAA-4A61-887B-2992AE1B6ABB}"/>
    <cellStyle name="Note 5 13 2 2 2" xfId="56287" xr:uid="{D692B662-43EB-42FB-89A9-CA7EC606B748}"/>
    <cellStyle name="Note 5 13 2 3" xfId="49505" xr:uid="{A534D0DF-9654-4984-AD3B-87D7EEEDE0B8}"/>
    <cellStyle name="Note 5 13 3" xfId="23333" xr:uid="{230DBFED-2B48-4623-947D-A3B3EB2F8DCE}"/>
    <cellStyle name="Note 5 13 3 2" xfId="57815" xr:uid="{379C6655-586F-4B47-B69D-2F6FF7318289}"/>
    <cellStyle name="Note 5 13 3 3" xfId="51033" xr:uid="{04589100-8167-41DC-8C20-C3B7BF7E4668}"/>
    <cellStyle name="Note 5 13 4" xfId="44679" xr:uid="{468EB701-5F7C-45BE-BCCC-AF48BC25BE78}"/>
    <cellStyle name="Note 5 13 4 2" xfId="54432" xr:uid="{AC470D88-2332-411B-BA28-7C96DC0D5DC0}"/>
    <cellStyle name="Note 5 13 4 3" xfId="47622" xr:uid="{43099CBC-7A81-4070-9F5A-3995F00A946B}"/>
    <cellStyle name="Note 5 13 5" xfId="52895" xr:uid="{4DCB3538-14C3-4A17-B902-0650C0E09301}"/>
    <cellStyle name="Note 5 13 6" xfId="46014" xr:uid="{8D8C7EEB-3E45-4C96-B0CB-AEFEE6616B53}"/>
    <cellStyle name="Note 5 14" xfId="12714" xr:uid="{6B04029D-E8A1-4009-AEB7-0536A984C099}"/>
    <cellStyle name="Note 5 14 2" xfId="21703" xr:uid="{A59F50CA-DB98-4933-B382-F1CCD92F16DB}"/>
    <cellStyle name="Note 5 14 2 2" xfId="28965" xr:uid="{1BADD9D4-622F-4983-82C8-45B98A860210}"/>
    <cellStyle name="Note 5 14 2 2 2" xfId="57184" xr:uid="{3BAF07A6-9D24-4B8F-8BC7-31E7190DD270}"/>
    <cellStyle name="Note 5 14 2 3" xfId="50402" xr:uid="{FB6474CF-57F2-41E2-9241-E4C59CFB8D97}"/>
    <cellStyle name="Note 5 14 3" xfId="25282" xr:uid="{F92E7D78-1A95-40F0-A35D-A50D70A2AFFE}"/>
    <cellStyle name="Note 5 14 3 2" xfId="58400" xr:uid="{2E08D1C4-EDD9-495F-B61C-06D2157A1674}"/>
    <cellStyle name="Note 5 14 3 3" xfId="51619" xr:uid="{BBAA9E81-3C28-4626-8C48-E566111E3BF9}"/>
    <cellStyle name="Note 5 14 4" xfId="44710" xr:uid="{0F6DD0FF-B58C-4B6A-96C9-45A174EFB40C}"/>
    <cellStyle name="Note 5 14 4 2" xfId="55308" xr:uid="{0D480CCB-C6B1-4E32-8CE5-7E6BA2EDC692}"/>
    <cellStyle name="Note 5 14 4 3" xfId="48519" xr:uid="{49BB25A5-A3A9-45F7-8F46-9A3D45A36CB4}"/>
    <cellStyle name="Note 5 14 5" xfId="53594" xr:uid="{8CA496E5-0E40-4DC2-B1E3-5A9D9FDE9E76}"/>
    <cellStyle name="Note 5 14 6" xfId="46905" xr:uid="{8DB3C141-99E8-4939-9750-B009A01184D3}"/>
    <cellStyle name="Note 5 15" xfId="2290" xr:uid="{FD7D6396-6084-44F7-9FDA-6955735895A3}"/>
    <cellStyle name="Note 5 15 2" xfId="41052" xr:uid="{7006128F-DBEB-4E8B-A78B-DCFB5C411EBD}"/>
    <cellStyle name="Note 5 15 2 2" xfId="57214" xr:uid="{A795F632-3B1E-48B7-9C16-822140AC2F3A}"/>
    <cellStyle name="Note 5 15 2 3" xfId="50432" xr:uid="{1FE9D2EC-89AC-48E1-ABCE-056D66A63B24}"/>
    <cellStyle name="Note 5 15 3" xfId="44704" xr:uid="{BB2B914B-1EB1-4825-BBAC-A4DDEFF18A36}"/>
    <cellStyle name="Note 5 15 3 2" xfId="58815" xr:uid="{EE08E531-1E5B-4B5B-BBA1-004D47FE0DE9}"/>
    <cellStyle name="Note 5 15 3 3" xfId="52034" xr:uid="{5F1883C2-C1AA-4990-995F-2EFEC1FD3010}"/>
    <cellStyle name="Note 5 15 4" xfId="51046" xr:uid="{0384A473-1D56-430E-8397-ACDE01C050E0}"/>
    <cellStyle name="Note 5 15 4 2" xfId="57828" xr:uid="{E1A49AF9-ED30-4824-AA28-539EA3D6117F}"/>
    <cellStyle name="Note 5 15 5" xfId="48549" xr:uid="{CC2023D9-857F-4801-A18D-31F83F8F9BF9}"/>
    <cellStyle name="Note 5 15 5 2" xfId="55338" xr:uid="{C679F941-A2E2-4E7E-BEAC-EBA127600A9E}"/>
    <cellStyle name="Note 5 15 6" xfId="53624" xr:uid="{B20009E1-F2E3-4EFF-9207-5CB79DE5D2F3}"/>
    <cellStyle name="Note 5 15 7" xfId="46935" xr:uid="{2F6B00BF-7E5B-452A-83EF-AA55DF7F5B70}"/>
    <cellStyle name="Note 5 16" xfId="13199" xr:uid="{83EB15C8-F544-4B76-9402-FEBB12BABE14}"/>
    <cellStyle name="Note 5 16 2" xfId="32895" xr:uid="{C84CAAE7-708C-4C55-9E89-B1C4238A6843}"/>
    <cellStyle name="Note 5 16 2 2" xfId="57248" xr:uid="{C5733C44-DBA5-4F7E-8934-0C934FF10E30}"/>
    <cellStyle name="Note 5 16 2 3" xfId="50466" xr:uid="{805649CC-3F26-42B2-A194-88E734098310}"/>
    <cellStyle name="Note 5 16 3" xfId="44812" xr:uid="{0A55078E-D06D-474F-A902-4D565538BC62}"/>
    <cellStyle name="Note 5 16 3 2" xfId="58849" xr:uid="{A1764356-EE73-470F-9A3B-EDECDCF839FD}"/>
    <cellStyle name="Note 5 16 3 3" xfId="52068" xr:uid="{CEE05C65-5080-4CF2-B68C-31259FD7E063}"/>
    <cellStyle name="Note 5 16 4" xfId="51848" xr:uid="{115F4459-D28A-4A23-80F8-622AA1414B41}"/>
    <cellStyle name="Note 5 16 4 2" xfId="58629" xr:uid="{DC1027BE-B59D-4F39-BD2B-FDEF61404711}"/>
    <cellStyle name="Note 5 16 5" xfId="48583" xr:uid="{DBBD2E5E-F2F6-4A66-972E-1FBBE026FEA6}"/>
    <cellStyle name="Note 5 16 5 2" xfId="55372" xr:uid="{D984AD3A-73DD-4FAB-A3EA-48E3EFD7DE47}"/>
    <cellStyle name="Note 5 16 6" xfId="53658" xr:uid="{E84DF103-CD0A-45E3-8610-32A7DAC78C54}"/>
    <cellStyle name="Note 5 16 7" xfId="46969" xr:uid="{5FEA1318-F4EE-4438-9D43-B587FA508A4C}"/>
    <cellStyle name="Note 5 17" xfId="39617" xr:uid="{B9957AF1-5EE8-48B2-90E3-026D2F4E7CCF}"/>
    <cellStyle name="Note 5 17 2" xfId="44867" xr:uid="{9723929C-56F7-40B5-897B-CA42F04D8EA6}"/>
    <cellStyle name="Note 5 17 2 2" xfId="57276" xr:uid="{3A34BDF5-D1C1-4FE4-941F-C5761C103B42}"/>
    <cellStyle name="Note 5 17 2 3" xfId="50494" xr:uid="{99FB7883-A0BF-4460-8B9C-67D8BB5A600C}"/>
    <cellStyle name="Note 5 17 3" xfId="52096" xr:uid="{91D101CA-9586-4214-94D0-3CEB81CB5129}"/>
    <cellStyle name="Note 5 17 3 2" xfId="58877" xr:uid="{AC9B0249-6522-41DA-938D-6468986175C9}"/>
    <cellStyle name="Note 5 17 4" xfId="48955" xr:uid="{40C4916E-F2B8-4A8F-9584-E27DB93AC837}"/>
    <cellStyle name="Note 5 17 4 2" xfId="55738" xr:uid="{4C05AAE2-861C-4AE9-AEEB-B5FA037246ED}"/>
    <cellStyle name="Note 5 17 5" xfId="48611" xr:uid="{66645C59-55AC-4BE1-8756-DF182E22AD0A}"/>
    <cellStyle name="Note 5 17 5 2" xfId="55400" xr:uid="{7C393628-166F-4EC0-8B4D-BAF9B86412DB}"/>
    <cellStyle name="Note 5 17 6" xfId="53686" xr:uid="{73123CE7-0E1E-4315-941F-FDB27558B3D9}"/>
    <cellStyle name="Note 5 17 7" xfId="46997" xr:uid="{7E93E244-DE85-42C3-8F1B-5F2B73212ED5}"/>
    <cellStyle name="Note 5 18" xfId="44896" xr:uid="{F78EC771-9648-403E-A4C3-72B3C3D094F8}"/>
    <cellStyle name="Note 5 18 2" xfId="50483" xr:uid="{58FA5188-10F1-4ADF-8F04-B48C650CC4E7}"/>
    <cellStyle name="Note 5 18 2 2" xfId="57265" xr:uid="{07A839E8-7B60-4AB3-9283-BD22A8542E27}"/>
    <cellStyle name="Note 5 18 3" xfId="52085" xr:uid="{CC37A133-25F8-4A08-8493-63327E5DCB3F}"/>
    <cellStyle name="Note 5 18 3 2" xfId="58866" xr:uid="{73D7D70A-EA6B-48A6-9940-3570F1DF549C}"/>
    <cellStyle name="Note 5 18 4" xfId="51415" xr:uid="{E583AF73-C251-4B69-9EF3-32A9C6C8CDBF}"/>
    <cellStyle name="Note 5 18 4 2" xfId="58197" xr:uid="{4C08C913-A451-4891-AB82-DD054CBA144E}"/>
    <cellStyle name="Note 5 18 5" xfId="48600" xr:uid="{B3C44AA3-ADB7-4991-9DA1-B06ED3B269FC}"/>
    <cellStyle name="Note 5 18 5 2" xfId="55389" xr:uid="{36BF6AD2-01DB-427B-B96D-061A283A4A3F}"/>
    <cellStyle name="Note 5 18 6" xfId="53675" xr:uid="{205060CC-77F7-4C01-A1C9-13D68552891A}"/>
    <cellStyle name="Note 5 18 7" xfId="46986" xr:uid="{7EFE6586-D657-410B-BD3F-A6CC3B9D96C6}"/>
    <cellStyle name="Note 5 19" xfId="44970" xr:uid="{1C247508-FEF3-4FC1-A6A5-C8FA9C368744}"/>
    <cellStyle name="Note 5 19 2" xfId="50539" xr:uid="{57F0C32E-23E5-47DC-B69B-2AADD6DC5FA5}"/>
    <cellStyle name="Note 5 19 2 2" xfId="57321" xr:uid="{2F87E09B-FE18-4793-B049-8C0B2F82B5F2}"/>
    <cellStyle name="Note 5 19 3" xfId="52141" xr:uid="{37693849-5836-4D24-8626-BBD3C8A138C9}"/>
    <cellStyle name="Note 5 19 3 2" xfId="58922" xr:uid="{618D1230-2F31-4565-8E12-903738C4AB60}"/>
    <cellStyle name="Note 5 19 4" xfId="49032" xr:uid="{669809E4-DDA6-46F7-A867-DD127C1D81B9}"/>
    <cellStyle name="Note 5 19 4 2" xfId="55814" xr:uid="{6BD6D9EF-A122-4099-8220-5183A81D42AE}"/>
    <cellStyle name="Note 5 19 5" xfId="48656" xr:uid="{2AA9A2EB-6991-4B09-BEFE-6AE0B51D299C}"/>
    <cellStyle name="Note 5 19 5 2" xfId="55445" xr:uid="{FEECFC22-4DBB-4D17-B447-13DBAA13A84C}"/>
    <cellStyle name="Note 5 19 6" xfId="53731" xr:uid="{E094319E-42AF-4291-B15C-FC204099FB6A}"/>
    <cellStyle name="Note 5 19 7" xfId="47042" xr:uid="{01B8AAB1-426F-4035-BD42-1114CBC0DFF5}"/>
    <cellStyle name="Note 5 2" xfId="319" xr:uid="{D74159D1-FBC1-4EE9-A86D-70BB95F80C9E}"/>
    <cellStyle name="Note 5 2 10" xfId="6621" xr:uid="{4C50BABC-75C6-4216-92F2-0C48ED20BB23}"/>
    <cellStyle name="Note 5 2 10 2" xfId="11827" xr:uid="{CEB0B4EB-EF34-42F8-AEE3-E0822DE7D3B3}"/>
    <cellStyle name="Note 5 2 10 2 2" xfId="20816" xr:uid="{E4327D97-135A-4882-A45A-2706379CACFC}"/>
    <cellStyle name="Note 5 2 10 2 2 2" xfId="23918" xr:uid="{ECAB94FA-B6F7-4969-942A-A5025F676451}"/>
    <cellStyle name="Note 5 2 10 2 3" xfId="40236" xr:uid="{636AFBBA-D328-4508-B96D-45733D70CC87}"/>
    <cellStyle name="Note 5 2 10 3" xfId="15610" xr:uid="{84A21C96-82B0-4A59-90A9-A4C35911E48B}"/>
    <cellStyle name="Note 5 2 10 3 2" xfId="43198" xr:uid="{FA2CE6B4-83CD-4770-AB43-39DD6BCE0475}"/>
    <cellStyle name="Note 5 2 10 4" xfId="40713" xr:uid="{60C716EE-1284-4D85-9A95-C5F6C68D6CF5}"/>
    <cellStyle name="Note 5 2 11" xfId="9190" xr:uid="{AA9BEA8B-4F34-4C13-B357-30E745FC127D}"/>
    <cellStyle name="Note 5 2 11 2" xfId="18179" xr:uid="{009A17CE-4026-4CA8-A099-2B6D83449793}"/>
    <cellStyle name="Note 5 2 11 2 2" xfId="26624" xr:uid="{EA329A56-3C85-4345-A22F-734BF16E78C5}"/>
    <cellStyle name="Note 5 2 11 3" xfId="28006" xr:uid="{960BB535-028E-4639-A1F2-C85A987D776B}"/>
    <cellStyle name="Note 5 2 12" xfId="9824" xr:uid="{60E40855-4781-4772-8331-1218DDC5D774}"/>
    <cellStyle name="Note 5 2 12 2" xfId="18813" xr:uid="{6F0E633A-38C1-458F-9191-F45185CA9F62}"/>
    <cellStyle name="Note 5 2 12 2 2" xfId="30780" xr:uid="{E3764376-0A7A-44C2-B44E-C9331E4D133C}"/>
    <cellStyle name="Note 5 2 12 3" xfId="38931" xr:uid="{153D4BA5-FEFF-43C8-B4A0-7AC822553633}"/>
    <cellStyle name="Note 5 2 13" xfId="2325" xr:uid="{DF6124CB-1060-40CC-87CB-29A41EA4703D}"/>
    <cellStyle name="Note 5 2 13 2" xfId="30484" xr:uid="{C6017806-8E30-47E2-B421-FC9ECFF8DAEE}"/>
    <cellStyle name="Note 5 2 14" xfId="13234" xr:uid="{27E8D6A1-B8DC-41B2-865D-3630237E228B}"/>
    <cellStyle name="Note 5 2 14 2" xfId="22328" xr:uid="{3CD6EF3B-EB18-478A-ADE5-F260608D0F9F}"/>
    <cellStyle name="Note 5 2 15" xfId="24750" xr:uid="{BED4811D-F76D-4B19-A092-B6EB9CB50B92}"/>
    <cellStyle name="Note 5 2 16" xfId="44331" xr:uid="{BD70D757-EE12-49A3-B3C1-793BFB5D081D}"/>
    <cellStyle name="Note 5 2 17" xfId="45458" xr:uid="{655BADDF-A98D-4364-A19C-D7B4C3AF5DF9}"/>
    <cellStyle name="Note 5 2 2" xfId="451" xr:uid="{BAA73BE1-5D28-4215-8B3B-EE7567E34A6E}"/>
    <cellStyle name="Note 5 2 2 10" xfId="9315" xr:uid="{0F4082F0-3684-4658-9C3E-08A88C63BF31}"/>
    <cellStyle name="Note 5 2 2 10 2" xfId="18304" xr:uid="{6472AA7D-0659-408A-A75F-D863A8B99A6A}"/>
    <cellStyle name="Note 5 2 2 10 2 2" xfId="43484" xr:uid="{96A95943-BE76-4427-BA7C-AD08F92CFFB4}"/>
    <cellStyle name="Note 5 2 2 10 3" xfId="29954" xr:uid="{6DD585E2-D269-46FE-AB8A-264AD8DB07B9}"/>
    <cellStyle name="Note 5 2 2 11" xfId="9855" xr:uid="{430D9C70-6F71-419D-A669-70FDB321754D}"/>
    <cellStyle name="Note 5 2 2 11 2" xfId="18844" xr:uid="{A821BBFA-AAF8-4220-80C3-1D5F7A3D1A5D}"/>
    <cellStyle name="Note 5 2 2 11 2 2" xfId="29051" xr:uid="{2CFE563B-8433-4576-890D-0590A3C9FD02}"/>
    <cellStyle name="Note 5 2 2 11 3" xfId="37490" xr:uid="{8FCDB6EE-DAFD-4967-B633-C26B15D52E9F}"/>
    <cellStyle name="Note 5 2 2 12" xfId="2457" xr:uid="{6CDCD1A1-AA00-4306-91D1-56D88F3CEDE9}"/>
    <cellStyle name="Note 5 2 2 12 2" xfId="23085" xr:uid="{770FADF4-8435-45AD-89BC-28629037EE8E}"/>
    <cellStyle name="Note 5 2 2 13" xfId="13366" xr:uid="{56AEAFDB-88CB-436C-AA2F-486C299F0E29}"/>
    <cellStyle name="Note 5 2 2 13 2" xfId="37173" xr:uid="{0AF3A8C2-C141-4A75-833A-70E5C3A7A5A0}"/>
    <cellStyle name="Note 5 2 2 14" xfId="39225" xr:uid="{DD6B9CEE-0791-4E75-9AA0-586DE280B8FF}"/>
    <cellStyle name="Note 5 2 2 15" xfId="45954" xr:uid="{B02E82F4-A804-4851-BF1B-503A11DC9B46}"/>
    <cellStyle name="Note 5 2 2 2" xfId="800" xr:uid="{9CAC7945-CB2C-4D2B-87A7-EA3AE1E8035E}"/>
    <cellStyle name="Note 5 2 2 2 2" xfId="5169" xr:uid="{871D49CD-A34B-45B9-A5AA-517046B5ECF7}"/>
    <cellStyle name="Note 5 2 2 2 2 2" xfId="7755" xr:uid="{F89E6459-DC7B-4D06-8C40-58C11C2B8358}"/>
    <cellStyle name="Note 5 2 2 2 2 2 2" xfId="12401" xr:uid="{2DA7EDAD-73A8-47CA-84DE-850ADD07D1C9}"/>
    <cellStyle name="Note 5 2 2 2 2 2 2 2" xfId="21390" xr:uid="{FBA553B2-918E-4BC5-B47F-3FAE485ECA91}"/>
    <cellStyle name="Note 5 2 2 2 2 2 2 2 2" xfId="41037" xr:uid="{3005ADD6-C922-4D4F-A1CA-4CBC8CE75DF3}"/>
    <cellStyle name="Note 5 2 2 2 2 2 2 3" xfId="31888" xr:uid="{BACCDE8E-59B0-49B0-8E87-1CF5D1D6CA77}"/>
    <cellStyle name="Note 5 2 2 2 2 2 3" xfId="16744" xr:uid="{C959177C-799E-47DC-984A-B6D24D3E0DF3}"/>
    <cellStyle name="Note 5 2 2 2 2 2 3 2" xfId="25057" xr:uid="{747583D4-6652-4024-AB57-776A4BEFF008}"/>
    <cellStyle name="Note 5 2 2 2 2 2 4" xfId="34073" xr:uid="{78DA0E3E-FC7B-4423-963A-04DB3B761FA7}"/>
    <cellStyle name="Note 5 2 2 2 2 3" xfId="10392" xr:uid="{BC51575E-8183-4B2D-9EC8-8BCD153CBC5C}"/>
    <cellStyle name="Note 5 2 2 2 2 3 2" xfId="19381" xr:uid="{011D91F3-FB14-4230-8238-36D669B26711}"/>
    <cellStyle name="Note 5 2 2 2 2 3 2 2" xfId="36739" xr:uid="{5DB60C5D-B340-478E-B127-566F8D058AEF}"/>
    <cellStyle name="Note 5 2 2 2 2 3 3" xfId="26765" xr:uid="{BD605E28-7F30-4862-B484-B9642179F6E2}"/>
    <cellStyle name="Note 5 2 2 2 2 4" xfId="14158" xr:uid="{F093FA24-641E-4ECE-ACDD-FB3FA48405F2}"/>
    <cellStyle name="Note 5 2 2 2 2 4 2" xfId="33044" xr:uid="{B1B196AF-56AB-472E-8CBA-2B7A8A42BA58}"/>
    <cellStyle name="Note 5 2 2 2 2 5" xfId="33060" xr:uid="{BEDE37D0-0752-49A6-B5AA-FF2D0DED2AF0}"/>
    <cellStyle name="Note 5 2 2 2 2 6" xfId="56227" xr:uid="{449C4A31-FCF9-4C2E-80B4-0897A294F496}"/>
    <cellStyle name="Note 5 2 2 2 3" xfId="3237" xr:uid="{3E147DAB-54E7-402D-8C36-2300B5546054}"/>
    <cellStyle name="Note 5 2 2 2 3 2" xfId="40364" xr:uid="{2850F255-F1CA-4D69-B731-9ACC12A81FC5}"/>
    <cellStyle name="Note 5 2 2 2 4" xfId="31911" xr:uid="{27DB8FCB-BC56-4B71-B946-F910086651FD}"/>
    <cellStyle name="Note 5 2 2 2 5" xfId="49445" xr:uid="{917F2AE6-2944-413F-9B84-CB5812ABE4EC}"/>
    <cellStyle name="Note 5 2 2 3" xfId="1145" xr:uid="{7DF41E15-1B1F-4679-8D1F-32071FADEE31}"/>
    <cellStyle name="Note 5 2 2 3 2" xfId="5490" xr:uid="{F40A7079-5CA0-4E94-BAB2-E7A49657EC41}"/>
    <cellStyle name="Note 5 2 2 3 2 2" xfId="8076" xr:uid="{E076E81F-ED15-430A-94F4-B9EE297D3118}"/>
    <cellStyle name="Note 5 2 2 3 2 2 2" xfId="12503" xr:uid="{CA166474-23EA-4740-BE24-9267376BA15C}"/>
    <cellStyle name="Note 5 2 2 3 2 2 2 2" xfId="21492" xr:uid="{08A72397-1869-4B63-9D42-1404468C32BF}"/>
    <cellStyle name="Note 5 2 2 3 2 2 2 2 2" xfId="30000" xr:uid="{B28253A6-50C3-4AA3-BE1B-38F14925D9E6}"/>
    <cellStyle name="Note 5 2 2 3 2 2 2 3" xfId="30197" xr:uid="{B75277D7-2B5C-4A33-8103-BF89E086902A}"/>
    <cellStyle name="Note 5 2 2 3 2 2 3" xfId="17065" xr:uid="{E3EBF4E7-D040-4925-9584-0971A70DD6A5}"/>
    <cellStyle name="Note 5 2 2 3 2 2 3 2" xfId="37992" xr:uid="{A034528F-20CD-4BD3-BC8D-D40F2B066EB5}"/>
    <cellStyle name="Note 5 2 2 3 2 2 4" xfId="23183" xr:uid="{22B73BB1-EAB8-48B6-9E92-03EC03B77D8E}"/>
    <cellStyle name="Note 5 2 2 3 2 3" xfId="10713" xr:uid="{C775F91D-B7CD-4007-9617-98E7E9BC41E0}"/>
    <cellStyle name="Note 5 2 2 3 2 3 2" xfId="19702" xr:uid="{57A3E173-F407-4438-84DB-4005E28FD2F0}"/>
    <cellStyle name="Note 5 2 2 3 2 3 2 2" xfId="41452" xr:uid="{DB891C95-6AED-435C-94E1-8707E9CE0C6C}"/>
    <cellStyle name="Note 5 2 2 3 2 3 3" xfId="37533" xr:uid="{56E380D4-6B22-409C-9138-AF1A4CDE8E41}"/>
    <cellStyle name="Note 5 2 2 3 2 4" xfId="14479" xr:uid="{0CD53233-C1C1-4A48-AB0C-323CFB3E56C0}"/>
    <cellStyle name="Note 5 2 2 3 2 4 2" xfId="25946" xr:uid="{427A6E39-FBF6-486B-8A54-C768BCE5F0F3}"/>
    <cellStyle name="Note 5 2 2 3 2 5" xfId="23298" xr:uid="{639C71E0-92F6-4D14-95E9-2FED80A7E8D3}"/>
    <cellStyle name="Note 5 2 2 3 2 6" xfId="58287" xr:uid="{C79923A5-FE45-4355-8666-B77753C16443}"/>
    <cellStyle name="Note 5 2 2 3 3" xfId="3582" xr:uid="{28BBB006-51AB-4391-BE59-9D7D4AAFAC80}"/>
    <cellStyle name="Note 5 2 2 3 3 2" xfId="37109" xr:uid="{ED5CE715-9022-419F-B258-5FD1834967F8}"/>
    <cellStyle name="Note 5 2 2 3 4" xfId="24704" xr:uid="{70C80D21-40E7-469C-BEB2-79DB826FFA26}"/>
    <cellStyle name="Note 5 2 2 3 5" xfId="51505" xr:uid="{433BF5E6-2990-4F06-A099-EFD7FAC13798}"/>
    <cellStyle name="Note 5 2 2 4" xfId="1489" xr:uid="{9993B07B-AD84-4761-99CC-92CCE39A8DB8}"/>
    <cellStyle name="Note 5 2 2 4 2" xfId="5834" xr:uid="{0C830A4F-B050-43B1-BE8D-A0F8E318F037}"/>
    <cellStyle name="Note 5 2 2 4 2 2" xfId="8420" xr:uid="{77E6A203-23B4-4704-BBC7-ECCA628A72EF}"/>
    <cellStyle name="Note 5 2 2 4 2 2 2" xfId="12607" xr:uid="{ABA9E14B-3F08-42E7-88EE-B86DED82CF48}"/>
    <cellStyle name="Note 5 2 2 4 2 2 2 2" xfId="21596" xr:uid="{494CAD4F-1855-47F5-ABD1-77469D333AD7}"/>
    <cellStyle name="Note 5 2 2 4 2 2 2 2 2" xfId="23195" xr:uid="{E9D3F2F9-CD15-4FD2-B1A8-18FA76F90E72}"/>
    <cellStyle name="Note 5 2 2 4 2 2 2 3" xfId="41906" xr:uid="{4DF035E1-3286-4EBF-AF2C-121D1785D96D}"/>
    <cellStyle name="Note 5 2 2 4 2 2 3" xfId="17409" xr:uid="{C625B1B7-C6E6-4964-A9D8-3C79BED9F51D}"/>
    <cellStyle name="Note 5 2 2 4 2 2 3 2" xfId="37025" xr:uid="{FB30114D-15EF-42FD-A5A4-230E283DDF80}"/>
    <cellStyle name="Note 5 2 2 4 2 2 4" xfId="37985" xr:uid="{E27CB73E-2F99-4CD5-9E4B-FA6B1EEE21AF}"/>
    <cellStyle name="Note 5 2 2 4 2 3" xfId="11057" xr:uid="{3712F329-ABE1-4504-BFE6-1D223D6CC624}"/>
    <cellStyle name="Note 5 2 2 4 2 3 2" xfId="20046" xr:uid="{92E2BF63-2FE3-4111-8A53-E397492AC191}"/>
    <cellStyle name="Note 5 2 2 4 2 3 2 2" xfId="31665" xr:uid="{385A8AE4-37C2-4D2A-9DBF-16EDB920EC5F}"/>
    <cellStyle name="Note 5 2 2 4 2 3 3" xfId="31034" xr:uid="{B5FC6824-859B-4655-B9DF-196E25049EA2}"/>
    <cellStyle name="Note 5 2 2 4 2 4" xfId="14823" xr:uid="{1A720472-EAB6-49E8-88A7-1C0D3E4352A8}"/>
    <cellStyle name="Note 5 2 2 4 2 4 2" xfId="41723" xr:uid="{0D12A19A-B21C-4FAB-BE39-9B3D69C9F264}"/>
    <cellStyle name="Note 5 2 2 4 2 5" xfId="38349" xr:uid="{BE4CE5E0-258F-447C-9396-0825CE0DD182}"/>
    <cellStyle name="Note 5 2 2 4 2 6" xfId="54377" xr:uid="{45447C7B-89C0-494A-B1E9-06F5CEA17571}"/>
    <cellStyle name="Note 5 2 2 4 3" xfId="3926" xr:uid="{4EBE147D-3245-4F1C-9724-4C4DBD81FF4A}"/>
    <cellStyle name="Note 5 2 2 4 3 2" xfId="24409" xr:uid="{08AC57A2-BC71-4C6A-8E54-1BDAC3FE4F90}"/>
    <cellStyle name="Note 5 2 2 4 4" xfId="39529" xr:uid="{78742BEB-55E1-4838-AB5C-F4AA69478920}"/>
    <cellStyle name="Note 5 2 2 4 5" xfId="47564" xr:uid="{8EDC92BA-604B-4402-9D97-463AD374BE33}"/>
    <cellStyle name="Note 5 2 2 5" xfId="167" xr:uid="{CD5DDCCF-0D4A-4D79-B6D6-DFF80E772303}"/>
    <cellStyle name="Note 5 2 2 5 2" xfId="2605" xr:uid="{70E236EF-B42C-43C7-9660-6F46E5296E25}"/>
    <cellStyle name="Note 5 2 2 5 2 2" xfId="6846" xr:uid="{81BDD93B-2008-45C6-A5BD-4B6208EB1CEB}"/>
    <cellStyle name="Note 5 2 2 5 2 2 2" xfId="12011" xr:uid="{CE508B5E-C7F8-4D82-BE1C-A48C8CDC0F55}"/>
    <cellStyle name="Note 5 2 2 5 2 2 2 2" xfId="21000" xr:uid="{2CCC0E34-5D34-4E5E-AC77-8AFCCCE507EA}"/>
    <cellStyle name="Note 5 2 2 5 2 2 2 2 2" xfId="30776" xr:uid="{F5AB1754-F100-4A3D-9F2E-B609C0600FB6}"/>
    <cellStyle name="Note 5 2 2 5 2 2 2 3" xfId="26433" xr:uid="{AC94AC0F-2D24-4A94-AA36-72072B79C4C7}"/>
    <cellStyle name="Note 5 2 2 5 2 2 3" xfId="15835" xr:uid="{2B1DF56D-E9F1-4739-9809-DD936572558C}"/>
    <cellStyle name="Note 5 2 2 5 2 2 3 2" xfId="29648" xr:uid="{FFEF8510-75A0-45B0-95AD-BE59E52F95BA}"/>
    <cellStyle name="Note 5 2 2 5 2 2 4" xfId="32931" xr:uid="{8A2DA4D4-D605-4344-BCE5-E3A69AF56EF9}"/>
    <cellStyle name="Note 5 2 2 5 2 3" xfId="9416" xr:uid="{080F98EB-CFD1-4267-9739-26F33233A721}"/>
    <cellStyle name="Note 5 2 2 5 2 3 2" xfId="18405" xr:uid="{98951406-B182-4BC3-BBFC-D91E5C539334}"/>
    <cellStyle name="Note 5 2 2 5 2 3 2 2" xfId="22839" xr:uid="{56A5D5E8-E5D6-407A-9DF8-28E9A455513A}"/>
    <cellStyle name="Note 5 2 2 5 2 3 3" xfId="25267" xr:uid="{2057C0CD-91A6-4666-91AA-E8A4AADA0C03}"/>
    <cellStyle name="Note 5 2 2 5 2 4" xfId="13459" xr:uid="{E15EDFAD-6D72-48E6-B55D-F9AA6B9533BE}"/>
    <cellStyle name="Note 5 2 2 5 2 4 2" xfId="41833" xr:uid="{9F554AA8-161D-45FD-A1BD-F290A806A21C}"/>
    <cellStyle name="Note 5 2 2 5 2 5" xfId="23128" xr:uid="{DAC178DF-0283-41B7-B869-B24927C5CA91}"/>
    <cellStyle name="Note 5 2 2 5 3" xfId="2635" xr:uid="{09808C43-28BC-43B0-A379-B7C27877B397}"/>
    <cellStyle name="Note 5 2 2 5 3 2" xfId="40163" xr:uid="{AA04BB98-FA9E-42EB-BC03-BEC7A006C9CA}"/>
    <cellStyle name="Note 5 2 2 5 4" xfId="38610" xr:uid="{8F7DAAFA-584B-43BA-A35F-EC10D0118846}"/>
    <cellStyle name="Note 5 2 2 5 5" xfId="52859" xr:uid="{A7FFF889-4F50-4220-8F07-3CA30A8AE563}"/>
    <cellStyle name="Note 5 2 2 6" xfId="2108" xr:uid="{EDA14AFD-63BD-4318-BE40-1D517E0552C5}"/>
    <cellStyle name="Note 5 2 2 6 2" xfId="6409" xr:uid="{7172E11B-5D8B-425D-AFFF-C24E2711DB11}"/>
    <cellStyle name="Note 5 2 2 6 2 2" xfId="8995" xr:uid="{3BBF106E-5CE7-47BB-9A03-DAB2F596F399}"/>
    <cellStyle name="Note 5 2 2 6 2 2 2" xfId="12782" xr:uid="{F5A10ED6-2C56-49DB-92F1-32BA5E41071A}"/>
    <cellStyle name="Note 5 2 2 6 2 2 2 2" xfId="21771" xr:uid="{E7B45EA7-2CD2-4DB6-BACB-1214EF2A6C11}"/>
    <cellStyle name="Note 5 2 2 6 2 2 2 2 2" xfId="30760" xr:uid="{26C0CE5B-0E0A-4C13-B4DD-3938440236E9}"/>
    <cellStyle name="Note 5 2 2 6 2 2 2 3" xfId="36297" xr:uid="{DF14EB02-7420-48EE-9D32-3D8B7C155C8A}"/>
    <cellStyle name="Note 5 2 2 6 2 2 3" xfId="17984" xr:uid="{2AA80A2A-D7EA-4380-BFA2-F7B42AE1CB2D}"/>
    <cellStyle name="Note 5 2 2 6 2 2 3 2" xfId="33943" xr:uid="{2D1FE671-76B5-4CE3-B736-D0DF01DCBC35}"/>
    <cellStyle name="Note 5 2 2 6 2 2 4" xfId="35713" xr:uid="{D863B5F2-CF37-468C-A2E1-EC259927C222}"/>
    <cellStyle name="Note 5 2 2 6 2 3" xfId="11632" xr:uid="{8E5207EB-BDD9-4E58-9480-23E9F2B1BAF9}"/>
    <cellStyle name="Note 5 2 2 6 2 3 2" xfId="20621" xr:uid="{23B9700F-7B12-4D34-A27E-0D16F232FB80}"/>
    <cellStyle name="Note 5 2 2 6 2 3 2 2" xfId="38183" xr:uid="{69108543-811D-461C-B2AF-47EA2228CE75}"/>
    <cellStyle name="Note 5 2 2 6 2 3 3" xfId="37820" xr:uid="{CA23B3DB-8DA9-4EDF-98A3-4C23E043EA3C}"/>
    <cellStyle name="Note 5 2 2 6 2 4" xfId="15398" xr:uid="{0456FF72-BF65-4E9A-AD40-569C89F1BBD0}"/>
    <cellStyle name="Note 5 2 2 6 2 4 2" xfId="42868" xr:uid="{A2028DFE-24CC-4F61-BEDF-B80FC939F8F7}"/>
    <cellStyle name="Note 5 2 2 6 2 5" xfId="23115" xr:uid="{7D8B5070-CE8B-4B83-BEE6-38EC9652F055}"/>
    <cellStyle name="Note 5 2 2 6 3" xfId="4545" xr:uid="{52EC6DC4-49C1-4F51-8E38-CD6E39B2DE70}"/>
    <cellStyle name="Note 5 2 2 6 3 2" xfId="35322" xr:uid="{10B53D68-C980-4894-8479-029DFFF27F08}"/>
    <cellStyle name="Note 5 2 2 6 4" xfId="38744" xr:uid="{E70C453D-4407-4721-9914-3DD93DE79920}"/>
    <cellStyle name="Note 5 2 2 7" xfId="2918" xr:uid="{51DEEFB6-896A-4C3E-AEAC-70385BDDCD1A}"/>
    <cellStyle name="Note 5 2 2 7 2" xfId="7068" xr:uid="{E1A60C37-BFB4-46CA-AFCE-47ABC84F0DA8}"/>
    <cellStyle name="Note 5 2 2 7 2 2" xfId="12194" xr:uid="{191B81E0-0F5B-4FA6-9114-2908A0042EBD}"/>
    <cellStyle name="Note 5 2 2 7 2 2 2" xfId="21183" xr:uid="{245E3E8E-C2B9-49EC-99C6-5DAD9AF2DF25}"/>
    <cellStyle name="Note 5 2 2 7 2 2 2 2" xfId="34264" xr:uid="{8A90CAE0-7CA5-47E2-B91A-08F3A35DBBF2}"/>
    <cellStyle name="Note 5 2 2 7 2 2 3" xfId="41329" xr:uid="{E30AEB61-32B5-4E67-B3BF-99D5AEA44A9A}"/>
    <cellStyle name="Note 5 2 2 7 2 3" xfId="16057" xr:uid="{91442A95-B493-441E-AA43-8164DAEE01AA}"/>
    <cellStyle name="Note 5 2 2 7 2 3 2" xfId="32193" xr:uid="{FE82A93A-1C42-4330-9305-F9C43261BD78}"/>
    <cellStyle name="Note 5 2 2 7 2 4" xfId="43794" xr:uid="{852A6B6B-4D81-4BA9-8749-CCE7491AF6BF}"/>
    <cellStyle name="Note 5 2 2 7 3" xfId="9631" xr:uid="{3C0164CB-B63E-4232-A11C-8239DE7E25DA}"/>
    <cellStyle name="Note 5 2 2 7 3 2" xfId="18620" xr:uid="{BF9CE7B5-DCDF-4D00-AB6E-A21C089272A8}"/>
    <cellStyle name="Note 5 2 2 7 3 2 2" xfId="26875" xr:uid="{93817368-4F82-48F6-912F-81875FCC065B}"/>
    <cellStyle name="Note 5 2 2 7 3 3" xfId="40975" xr:uid="{C52B4D2C-AE06-40F6-B3B6-9E64F4F6B45A}"/>
    <cellStyle name="Note 5 2 2 7 4" xfId="26829" xr:uid="{0353FF0A-718E-4541-9510-C3478C30DE89}"/>
    <cellStyle name="Note 5 2 2 8" xfId="4845" xr:uid="{3C2E334F-4647-495F-B424-98528F965057}"/>
    <cellStyle name="Note 5 2 2 8 2" xfId="7431" xr:uid="{F78722B6-C710-43DB-B35F-43043A65D47C}"/>
    <cellStyle name="Note 5 2 2 8 2 2" xfId="12303" xr:uid="{FEA5DB9E-27D5-45D8-8AF3-8F36A04BB426}"/>
    <cellStyle name="Note 5 2 2 8 2 2 2" xfId="21292" xr:uid="{C196DA95-E5D3-4329-8E07-D2FC068E94F7}"/>
    <cellStyle name="Note 5 2 2 8 2 2 2 2" xfId="39870" xr:uid="{FE5CF612-EAED-47E1-9EE7-19149130D6D5}"/>
    <cellStyle name="Note 5 2 2 8 2 2 3" xfId="26386" xr:uid="{3C5A55BD-BA87-4E03-BB02-8E807ED8AAB4}"/>
    <cellStyle name="Note 5 2 2 8 2 3" xfId="16420" xr:uid="{72FC2FF1-1790-414C-A751-05B61F22F6F8}"/>
    <cellStyle name="Note 5 2 2 8 2 3 2" xfId="25844" xr:uid="{7784CB4E-49A7-46DD-A0DD-D1D4E5AD6846}"/>
    <cellStyle name="Note 5 2 2 8 2 4" xfId="32825" xr:uid="{67FE7596-5817-451C-9198-1414E69FBD8F}"/>
    <cellStyle name="Note 5 2 2 8 3" xfId="10068" xr:uid="{2C32BF23-A04E-4FD8-939D-07D4D0ABE586}"/>
    <cellStyle name="Note 5 2 2 8 3 2" xfId="19057" xr:uid="{F19B4B25-03D6-4D33-A1FB-431A45299B17}"/>
    <cellStyle name="Note 5 2 2 8 3 2 2" xfId="22362" xr:uid="{1E1A8F81-CD82-4DA6-AE3D-C6620FE95DA0}"/>
    <cellStyle name="Note 5 2 2 8 3 3" xfId="26769" xr:uid="{157DD05D-55EC-4DAC-98C6-FC11C17AD157}"/>
    <cellStyle name="Note 5 2 2 8 4" xfId="13834" xr:uid="{BC41B1BD-DD95-4924-B753-6EF414E5690A}"/>
    <cellStyle name="Note 5 2 2 8 4 2" xfId="27493" xr:uid="{395E5640-05D4-44B5-98A2-86E9F6D0D479}"/>
    <cellStyle name="Note 5 2 2 8 5" xfId="43592" xr:uid="{1128BCF5-B855-4457-8353-4C6CA837E810}"/>
    <cellStyle name="Note 5 2 2 9" xfId="6753" xr:uid="{C3C6FF5B-8A66-496C-B97D-F8F7154831FB}"/>
    <cellStyle name="Note 5 2 2 9 2" xfId="11952" xr:uid="{3DF5454E-AD96-46C3-9EE0-36056803AEBE}"/>
    <cellStyle name="Note 5 2 2 9 2 2" xfId="20941" xr:uid="{9D746FBA-D891-456A-8F3A-CCEDFA183F2C}"/>
    <cellStyle name="Note 5 2 2 9 2 2 2" xfId="41152" xr:uid="{73F7D3F6-E40C-4EFF-9F14-0CE6EB88D155}"/>
    <cellStyle name="Note 5 2 2 9 2 3" xfId="34513" xr:uid="{C901460C-555E-40C4-A687-48CC7D72048C}"/>
    <cellStyle name="Note 5 2 2 9 3" xfId="15742" xr:uid="{89CBB951-CF53-444E-945B-8E191EAFA555}"/>
    <cellStyle name="Note 5 2 2 9 3 2" xfId="24608" xr:uid="{825ED3E4-E297-4C8D-83FC-7B6694E34927}"/>
    <cellStyle name="Note 5 2 2 9 4" xfId="28523" xr:uid="{3FDE421F-15F2-432A-86BF-EA086DF4979D}"/>
    <cellStyle name="Note 5 2 3" xfId="668" xr:uid="{6BF00502-C625-478D-BF3C-6565505BE79C}"/>
    <cellStyle name="Note 5 2 3 2" xfId="5044" xr:uid="{CC0AE98F-74F0-4364-8132-4AF24605D2E2}"/>
    <cellStyle name="Note 5 2 3 2 2" xfId="7630" xr:uid="{1440726E-851D-48A8-8476-E9FDE75634D0}"/>
    <cellStyle name="Note 5 2 3 2 2 2" xfId="12363" xr:uid="{EAC547F8-4E55-4BF2-987B-E0154ECB5C36}"/>
    <cellStyle name="Note 5 2 3 2 2 2 2" xfId="21352" xr:uid="{7129CC69-7EE6-4852-A11F-C8A5D6A81131}"/>
    <cellStyle name="Note 5 2 3 2 2 2 2 2" xfId="40770" xr:uid="{672E0D9B-D3EA-42F0-9FC2-F96A807549CE}"/>
    <cellStyle name="Note 5 2 3 2 2 2 3" xfId="31647" xr:uid="{2374387D-3468-4715-9560-B9B8364A9CDC}"/>
    <cellStyle name="Note 5 2 3 2 2 3" xfId="16619" xr:uid="{0843C877-E3F7-4FBC-9E47-E7489A375D9A}"/>
    <cellStyle name="Note 5 2 3 2 2 3 2" xfId="24182" xr:uid="{C1689FC5-0410-4990-94A9-702B3C5D17FA}"/>
    <cellStyle name="Note 5 2 3 2 2 4" xfId="39912" xr:uid="{F2DC454F-A96E-4A71-8BA2-6E488213C05E}"/>
    <cellStyle name="Note 5 2 3 2 2 5" xfId="56252" xr:uid="{180B9409-75E6-411A-825B-DA1D4429FD3F}"/>
    <cellStyle name="Note 5 2 3 2 3" xfId="10267" xr:uid="{BEAC7858-70BB-4913-A9AF-96ADA3B236C8}"/>
    <cellStyle name="Note 5 2 3 2 3 2" xfId="19256" xr:uid="{2BE749E6-B184-4574-890B-92BBFBB81C3C}"/>
    <cellStyle name="Note 5 2 3 2 3 2 2" xfId="32525" xr:uid="{656E2E84-88A7-4366-9F91-69E46858346E}"/>
    <cellStyle name="Note 5 2 3 2 3 3" xfId="27606" xr:uid="{B4E03D51-BB8E-4000-93EA-1A7FE47BE8E7}"/>
    <cellStyle name="Note 5 2 3 2 4" xfId="14033" xr:uid="{69DE8D69-ACE3-4658-9C5F-0C483B9652FF}"/>
    <cellStyle name="Note 5 2 3 2 4 2" xfId="26938" xr:uid="{70322DA7-2332-4C0E-A3C4-8DFE5D48788F}"/>
    <cellStyle name="Note 5 2 3 2 5" xfId="22628" xr:uid="{566C9734-5E14-44DC-A8D2-6570DC1FBCBA}"/>
    <cellStyle name="Note 5 2 3 2 6" xfId="49470" xr:uid="{9C9B63A6-EA10-417D-A5BC-7943D2DC3657}"/>
    <cellStyle name="Note 5 2 3 3" xfId="3105" xr:uid="{B62152F2-EAC9-407C-A710-92051AA79631}"/>
    <cellStyle name="Note 5 2 3 3 2" xfId="24712" xr:uid="{85288346-3331-4910-9D4A-BD042C174C0F}"/>
    <cellStyle name="Note 5 2 3 3 2 2" xfId="58090" xr:uid="{2EB57427-D26B-4BC3-A496-2FB75FD92AC2}"/>
    <cellStyle name="Note 5 2 3 3 3" xfId="51308" xr:uid="{22062B75-3386-4CE3-96C5-F036B9FF74F3}"/>
    <cellStyle name="Note 5 2 3 4" xfId="43752" xr:uid="{BD313143-BAB8-4083-BFF7-AB7D328ABF75}"/>
    <cellStyle name="Note 5 2 3 4 2" xfId="54400" xr:uid="{59F77571-740E-47CB-886A-3C538C56094E}"/>
    <cellStyle name="Note 5 2 3 4 3" xfId="47588" xr:uid="{1C9AFC72-9D3C-40DF-97A9-8BEE6CF76FE8}"/>
    <cellStyle name="Note 5 2 3 5" xfId="52875" xr:uid="{4A7C14AE-574B-4F41-BCF0-B6884A3069B4}"/>
    <cellStyle name="Note 5 2 3 6" xfId="45979" xr:uid="{76BDB546-E0E5-4A5E-A73D-B39716857329}"/>
    <cellStyle name="Note 5 2 4" xfId="1013" xr:uid="{C5224DBF-C286-4E4B-A306-F287B06430CE}"/>
    <cellStyle name="Note 5 2 4 2" xfId="5365" xr:uid="{CCD84E18-95B5-4235-AA96-3274E6C0F3ED}"/>
    <cellStyle name="Note 5 2 4 2 2" xfId="7951" xr:uid="{C3BA4714-F7F8-413C-9E2A-FAEA2CFF41F1}"/>
    <cellStyle name="Note 5 2 4 2 2 2" xfId="12464" xr:uid="{91C87C45-212E-47C9-8FC5-594C498CB9FA}"/>
    <cellStyle name="Note 5 2 4 2 2 2 2" xfId="21453" xr:uid="{80FB62BC-8DAC-480B-AF6C-937F5AED8312}"/>
    <cellStyle name="Note 5 2 4 2 2 2 2 2" xfId="29679" xr:uid="{6E5527C0-EA8E-4075-83F0-9FE0531FB2EC}"/>
    <cellStyle name="Note 5 2 4 2 2 2 3" xfId="42983" xr:uid="{278823BA-6A27-488C-B603-E021823AB5D8}"/>
    <cellStyle name="Note 5 2 4 2 2 3" xfId="16940" xr:uid="{DD2E433C-2E40-49D2-A670-D4FC1F573267}"/>
    <cellStyle name="Note 5 2 4 2 2 3 2" xfId="42018" xr:uid="{F3A2B018-3F47-4E43-9216-7ED5C6B22537}"/>
    <cellStyle name="Note 5 2 4 2 2 4" xfId="24021" xr:uid="{2579E765-F866-40B0-8824-CEF4A75E4332}"/>
    <cellStyle name="Note 5 2 4 2 3" xfId="10588" xr:uid="{A58AA1E3-1075-4273-83F2-576AAAFDC127}"/>
    <cellStyle name="Note 5 2 4 2 3 2" xfId="19577" xr:uid="{11D83C7F-2478-4641-99DB-35CB507DDA84}"/>
    <cellStyle name="Note 5 2 4 2 3 2 2" xfId="27935" xr:uid="{54036BA5-D552-47A3-AD67-C5A8EDB7B6BA}"/>
    <cellStyle name="Note 5 2 4 2 3 3" xfId="32289" xr:uid="{2F848EF9-05A0-4CEC-9A92-4EC65368D23A}"/>
    <cellStyle name="Note 5 2 4 2 4" xfId="14354" xr:uid="{5F805925-1484-440A-AC0A-F1D0C87EC770}"/>
    <cellStyle name="Note 5 2 4 2 4 2" xfId="29436" xr:uid="{38AF92F7-F9AF-4B77-A214-C1E2B4D02D2F}"/>
    <cellStyle name="Note 5 2 4 2 5" xfId="28975" xr:uid="{0D270D01-2CC9-4291-B1F5-73E2475092E1}"/>
    <cellStyle name="Note 5 2 4 2 6" xfId="55699" xr:uid="{5484A6D0-4826-4D3B-BC4D-AB6AC66FE711}"/>
    <cellStyle name="Note 5 2 4 3" xfId="3450" xr:uid="{8400995C-94E6-4DB3-A718-0F42ADDF74E8}"/>
    <cellStyle name="Note 5 2 4 3 2" xfId="31769" xr:uid="{6327ABFC-9AB7-4F90-BDBD-57220CC6C384}"/>
    <cellStyle name="Note 5 2 4 4" xfId="31614" xr:uid="{D09D6DBB-A4E8-4D16-8C56-3A26EBA61CDD}"/>
    <cellStyle name="Note 5 2 4 5" xfId="48916" xr:uid="{6DE96B24-27E5-486B-B5D7-D771C8822A5C}"/>
    <cellStyle name="Note 5 2 5" xfId="1357" xr:uid="{1ECA2620-50D1-4B3B-BF50-E6625524B825}"/>
    <cellStyle name="Note 5 2 5 2" xfId="5702" xr:uid="{B5E44386-A0ED-45E9-90BA-E0108E7551EB}"/>
    <cellStyle name="Note 5 2 5 2 2" xfId="8288" xr:uid="{80F808D3-6025-4A40-9E35-984BBDF77FBD}"/>
    <cellStyle name="Note 5 2 5 2 2 2" xfId="12564" xr:uid="{96BA8A37-F261-4F77-9CE5-FFCE80F0B23A}"/>
    <cellStyle name="Note 5 2 5 2 2 2 2" xfId="21553" xr:uid="{985369D6-2505-4B2C-90AA-A8CF5053A824}"/>
    <cellStyle name="Note 5 2 5 2 2 2 2 2" xfId="28345" xr:uid="{F0F6FABC-DEBF-4394-9159-BCD5355B12B0}"/>
    <cellStyle name="Note 5 2 5 2 2 2 3" xfId="28643" xr:uid="{14529229-BE05-408D-AFA3-6F08BF6CF746}"/>
    <cellStyle name="Note 5 2 5 2 2 3" xfId="17277" xr:uid="{83F1DD78-AFB6-44C5-A5F0-F03D20E7A183}"/>
    <cellStyle name="Note 5 2 5 2 2 3 2" xfId="38342" xr:uid="{861A9418-CEAF-475A-876E-81DD5FAAA117}"/>
    <cellStyle name="Note 5 2 5 2 2 4" xfId="27066" xr:uid="{12D26B84-C571-4058-AB3E-2864E33D0689}"/>
    <cellStyle name="Note 5 2 5 2 3" xfId="10925" xr:uid="{B1AE7C89-C4F3-493E-8D61-1B4903AD7CB1}"/>
    <cellStyle name="Note 5 2 5 2 3 2" xfId="19914" xr:uid="{7860A191-CCD5-4EFC-A781-ED504C4E7106}"/>
    <cellStyle name="Note 5 2 5 2 3 2 2" xfId="42268" xr:uid="{95A6D7DC-0C9A-414E-98D7-BC5B8BA7A8E9}"/>
    <cellStyle name="Note 5 2 5 2 3 3" xfId="41634" xr:uid="{1D9FF6EE-03E4-4561-8CBB-B5AAE3F9AC8F}"/>
    <cellStyle name="Note 5 2 5 2 4" xfId="14691" xr:uid="{5352F9D4-59F3-41EA-9B86-8D27B9A99C39}"/>
    <cellStyle name="Note 5 2 5 2 4 2" xfId="31233" xr:uid="{2AB38231-5F21-4127-B32B-9F6D61C5B263}"/>
    <cellStyle name="Note 5 2 5 2 5" xfId="36365" xr:uid="{598F4612-2C9D-4008-8F66-D7E9EEC686DE}"/>
    <cellStyle name="Note 5 2 5 2 6" xfId="58616" xr:uid="{58CC4AFE-BC55-4CA2-9254-56E4238DD0B3}"/>
    <cellStyle name="Note 5 2 5 3" xfId="3794" xr:uid="{B1913874-291A-4A01-A4F2-F5C4A9A62EFF}"/>
    <cellStyle name="Note 5 2 5 3 2" xfId="32132" xr:uid="{DAFF23D6-A61F-4129-B4D3-6B5E1EE94DA4}"/>
    <cellStyle name="Note 5 2 5 4" xfId="25029" xr:uid="{EBEAEE36-C284-4284-975B-4CFA73A98DCB}"/>
    <cellStyle name="Note 5 2 5 5" xfId="51835" xr:uid="{513426EC-8347-47F4-8AC7-0FB83E66F26A}"/>
    <cellStyle name="Note 5 2 6" xfId="548" xr:uid="{6DFCAAC5-286D-4E7E-9DEA-9EC2C3169EAC}"/>
    <cellStyle name="Note 5 2 6 2" xfId="4941" xr:uid="{A76044D6-E8B9-4A60-89DE-EE1FFDE97435}"/>
    <cellStyle name="Note 5 2 6 2 2" xfId="7527" xr:uid="{A7DC573C-4C87-43C5-AF7E-BD4BDE6F5D3A}"/>
    <cellStyle name="Note 5 2 6 2 2 2" xfId="12333" xr:uid="{CBFFA619-44AC-49BF-AED3-0D60D6534F49}"/>
    <cellStyle name="Note 5 2 6 2 2 2 2" xfId="21322" xr:uid="{5B38B9AA-8165-477D-9DC4-F273D2D8F616}"/>
    <cellStyle name="Note 5 2 6 2 2 2 2 2" xfId="36764" xr:uid="{3CE660E5-7998-4CAF-AA8A-216558A294F1}"/>
    <cellStyle name="Note 5 2 6 2 2 2 3" xfId="23523" xr:uid="{BD193ED3-60A9-4344-8DBF-C6D510C56292}"/>
    <cellStyle name="Note 5 2 6 2 2 3" xfId="16516" xr:uid="{4ECD200F-F33B-4C02-AE4F-C2A0AE19E355}"/>
    <cellStyle name="Note 5 2 6 2 2 3 2" xfId="29736" xr:uid="{CFAB3E94-B57D-4D6E-B5BE-D483EB76B350}"/>
    <cellStyle name="Note 5 2 6 2 2 4" xfId="40398" xr:uid="{1A8F50E9-FF09-4207-B995-B490C56C06D0}"/>
    <cellStyle name="Note 5 2 6 2 3" xfId="10164" xr:uid="{B8F5A63F-10D2-4C07-BCB5-7EDB1F1FFA1A}"/>
    <cellStyle name="Note 5 2 6 2 3 2" xfId="19153" xr:uid="{1873DA1C-183B-4211-B46C-AE5B35B9D0FB}"/>
    <cellStyle name="Note 5 2 6 2 3 2 2" xfId="29176" xr:uid="{B2E6DD3A-AD64-4625-BD33-8F1CDAD1B1DB}"/>
    <cellStyle name="Note 5 2 6 2 3 3" xfId="23966" xr:uid="{F3544595-6DA3-41E8-84E1-2D37ACA4D4E6}"/>
    <cellStyle name="Note 5 2 6 2 4" xfId="13930" xr:uid="{DBD677AF-ECED-4E1B-B9A1-DF772955C832}"/>
    <cellStyle name="Note 5 2 6 2 4 2" xfId="25771" xr:uid="{DB96E7D1-E0F9-44E7-AB5E-310411CDBBAD}"/>
    <cellStyle name="Note 5 2 6 2 5" xfId="23726" xr:uid="{27BEC1FA-F08C-4338-AE1F-2C7A3C75888D}"/>
    <cellStyle name="Note 5 2 6 2 6" xfId="53983" xr:uid="{86CB9E33-6B7D-4152-B106-5DD514793206}"/>
    <cellStyle name="Note 5 2 6 3" xfId="2985" xr:uid="{2A0EECC4-BF11-4E19-9179-7437A3FE632F}"/>
    <cellStyle name="Note 5 2 6 3 2" xfId="29273" xr:uid="{AF0F410D-8928-4B87-944F-79ABF1DDEAE4}"/>
    <cellStyle name="Note 5 2 6 4" xfId="38966" xr:uid="{7FA37725-903A-4BA1-B930-7462320D2D8E}"/>
    <cellStyle name="Note 5 2 6 5" xfId="47308" xr:uid="{2B5A532B-ED38-4B37-8E71-B43DEAF477DF}"/>
    <cellStyle name="Note 5 2 7" xfId="1976" xr:uid="{1B9B5068-6D1E-449A-9433-F393F85A3ECF}"/>
    <cellStyle name="Note 5 2 7 2" xfId="6284" xr:uid="{C83C53BD-E0E8-4EB7-AF2F-B64818DC2EB7}"/>
    <cellStyle name="Note 5 2 7 2 2" xfId="8870" xr:uid="{0AE17106-D620-4854-9046-DAEEAC268E2B}"/>
    <cellStyle name="Note 5 2 7 2 2 2" xfId="12744" xr:uid="{5753008C-8A2D-4E3A-A674-26554142E087}"/>
    <cellStyle name="Note 5 2 7 2 2 2 2" xfId="21733" xr:uid="{FCE2175C-4F20-4522-886C-C34038F431CE}"/>
    <cellStyle name="Note 5 2 7 2 2 2 2 2" xfId="39350" xr:uid="{D2A4E8B9-ACFA-4A32-A4E9-313F3ACD5A22}"/>
    <cellStyle name="Note 5 2 7 2 2 2 3" xfId="37593" xr:uid="{82538382-5D90-42E0-9D58-D8271A09AF12}"/>
    <cellStyle name="Note 5 2 7 2 2 3" xfId="17859" xr:uid="{A43C3D97-AF7E-4461-822D-73B1A4649F39}"/>
    <cellStyle name="Note 5 2 7 2 2 3 2" xfId="27273" xr:uid="{B00F9B68-AE9C-44E7-9F34-315E19A87B1C}"/>
    <cellStyle name="Note 5 2 7 2 2 4" xfId="27986" xr:uid="{E49DC7AD-9E82-43DE-8BEE-C98A5E3025A2}"/>
    <cellStyle name="Note 5 2 7 2 3" xfId="11507" xr:uid="{59C02D8C-807D-479D-BD2A-30B071C19D04}"/>
    <cellStyle name="Note 5 2 7 2 3 2" xfId="20496" xr:uid="{F4BF5C2D-EFB2-4A80-A143-9DACD2E1A36C}"/>
    <cellStyle name="Note 5 2 7 2 3 2 2" xfId="30191" xr:uid="{D86D21AE-60F6-4D5D-93B8-DC983CF6FC4E}"/>
    <cellStyle name="Note 5 2 7 2 3 3" xfId="41653" xr:uid="{22BFB75A-90E1-4F32-8CE3-1F380C733411}"/>
    <cellStyle name="Note 5 2 7 2 4" xfId="15273" xr:uid="{4A56D51B-D833-4129-8382-CCAE9C153D4B}"/>
    <cellStyle name="Note 5 2 7 2 4 2" xfId="22528" xr:uid="{553B5590-F2D3-42CA-8188-12ADB3C16C2B}"/>
    <cellStyle name="Note 5 2 7 2 5" xfId="43705" xr:uid="{98E71D12-C42A-4FE7-B0E7-1E26FE1A9A4B}"/>
    <cellStyle name="Note 5 2 7 3" xfId="4413" xr:uid="{6A571F42-40AD-49DB-8F76-D9B46D891960}"/>
    <cellStyle name="Note 5 2 7 3 2" xfId="37305" xr:uid="{068BB8C3-004F-4CEC-94B6-D18606421968}"/>
    <cellStyle name="Note 5 2 7 4" xfId="31256" xr:uid="{1E4CF22D-A606-4B9F-99E6-461115D1EC25}"/>
    <cellStyle name="Note 5 2 7 5" xfId="52600" xr:uid="{7D1D27FA-59A0-41FE-9B29-DAB5BE0B51D5}"/>
    <cellStyle name="Note 5 2 8" xfId="2787" xr:uid="{96AFBDB1-60BC-4C5B-BA6F-3961A3495286}"/>
    <cellStyle name="Note 5 2 8 2" xfId="6937" xr:uid="{8734015C-39E4-456D-90ED-CF0F259E0E3B}"/>
    <cellStyle name="Note 5 2 8 2 2" xfId="12066" xr:uid="{DA34A867-56D7-4BF8-B902-D1A30C03B6ED}"/>
    <cellStyle name="Note 5 2 8 2 2 2" xfId="21055" xr:uid="{49F238B3-781F-4E6C-8B28-3B7234282F21}"/>
    <cellStyle name="Note 5 2 8 2 2 2 2" xfId="38075" xr:uid="{CB2FA33C-4120-49A9-BEF5-3BEA6BE303A1}"/>
    <cellStyle name="Note 5 2 8 2 2 3" xfId="42734" xr:uid="{DC2EA768-061C-4532-A0B5-7F82DC8513AC}"/>
    <cellStyle name="Note 5 2 8 2 3" xfId="15926" xr:uid="{9DD87BAE-A0AA-4A1C-AAEA-FB16DA75EEF4}"/>
    <cellStyle name="Note 5 2 8 2 3 2" xfId="29338" xr:uid="{7503FE9F-43C3-4505-B822-BC83E5F51319}"/>
    <cellStyle name="Note 5 2 8 2 4" xfId="42981" xr:uid="{AB01CC64-54C7-4EE7-9460-23125106C5B3}"/>
    <cellStyle name="Note 5 2 8 3" xfId="9500" xr:uid="{5E06037A-A60F-41EE-8430-6B526A6FDAD2}"/>
    <cellStyle name="Note 5 2 8 3 2" xfId="18489" xr:uid="{8FC7BA10-143B-48B4-8B4B-C08144E1856A}"/>
    <cellStyle name="Note 5 2 8 3 2 2" xfId="37923" xr:uid="{36FA948D-00A3-484B-81E6-7976ADA1485C}"/>
    <cellStyle name="Note 5 2 8 3 3" xfId="28214" xr:uid="{4F5E2FAE-66BA-484A-A612-CF70EACA508D}"/>
    <cellStyle name="Note 5 2 8 4" xfId="24329" xr:uid="{C4BF235B-BA41-457A-8453-D1AAC91637DB}"/>
    <cellStyle name="Note 5 2 9" xfId="4720" xr:uid="{516F6F33-045F-44F9-A77F-8EA534066E7E}"/>
    <cellStyle name="Note 5 2 9 2" xfId="7306" xr:uid="{89FF6437-CA4A-4CB2-BF4C-C239B7B3CD81}"/>
    <cellStyle name="Note 5 2 9 2 2" xfId="12265" xr:uid="{636ABF01-5055-460D-BD13-07C8CF5EDA51}"/>
    <cellStyle name="Note 5 2 9 2 2 2" xfId="21254" xr:uid="{E07EB917-5B2A-4F93-8215-02D4247C9E40}"/>
    <cellStyle name="Note 5 2 9 2 2 2 2" xfId="37750" xr:uid="{FF7CDD6D-7026-423A-8487-5CFEBADD0ADF}"/>
    <cellStyle name="Note 5 2 9 2 2 3" xfId="39937" xr:uid="{D6EBC4F4-65D2-496D-BBA1-21E3A45B6B33}"/>
    <cellStyle name="Note 5 2 9 2 3" xfId="16295" xr:uid="{C552E502-71FD-4178-B5DB-3D783CCD126C}"/>
    <cellStyle name="Note 5 2 9 2 3 2" xfId="28590" xr:uid="{C919D323-A03F-46B9-BE58-0EE1927E9A72}"/>
    <cellStyle name="Note 5 2 9 2 4" xfId="39704" xr:uid="{65D218DF-286F-48CB-AA81-BDA1BBC8D8A9}"/>
    <cellStyle name="Note 5 2 9 3" xfId="9943" xr:uid="{6867120D-4172-4E57-9A82-5A7013869B66}"/>
    <cellStyle name="Note 5 2 9 3 2" xfId="18932" xr:uid="{529A1D02-6D21-4B78-A360-6C6F664E8885}"/>
    <cellStyle name="Note 5 2 9 3 2 2" xfId="33270" xr:uid="{3DA68DD4-9835-4E8C-B511-9AED6918E633}"/>
    <cellStyle name="Note 5 2 9 3 3" xfId="41685" xr:uid="{8A4BDE21-5327-43CC-A196-66DE267D464B}"/>
    <cellStyle name="Note 5 2 9 4" xfId="13709" xr:uid="{85913B25-5D32-4A54-BD1B-97211CCBA2A1}"/>
    <cellStyle name="Note 5 2 9 4 2" xfId="40091" xr:uid="{215DD7E3-C254-4B14-A90A-614C33D48320}"/>
    <cellStyle name="Note 5 2 9 5" xfId="31910" xr:uid="{EF5873A6-00CF-4199-86DB-1226FD1EA2ED}"/>
    <cellStyle name="Note 5 20" xfId="44976" xr:uid="{8B73325D-9D19-4D72-AC34-F56583FE1520}"/>
    <cellStyle name="Note 5 20 2" xfId="50556" xr:uid="{31EBDE02-3CF8-40A7-95F7-438136831F34}"/>
    <cellStyle name="Note 5 20 2 2" xfId="57338" xr:uid="{5C989E6C-F941-44CC-BDFD-0A0A60760A14}"/>
    <cellStyle name="Note 5 20 3" xfId="52158" xr:uid="{6E31271C-2844-44B8-8A8F-36F4599291EF}"/>
    <cellStyle name="Note 5 20 3 2" xfId="58939" xr:uid="{40B8A999-7984-4A62-A319-0D82800306CA}"/>
    <cellStyle name="Note 5 20 4" xfId="48907" xr:uid="{E8ADB383-ACC7-43AA-9BD2-CFD3EC3CC20B}"/>
    <cellStyle name="Note 5 20 4 2" xfId="55688" xr:uid="{73DF567A-0C3D-4060-95C0-42ECBE92B033}"/>
    <cellStyle name="Note 5 20 5" xfId="48673" xr:uid="{8BAD03EF-6E78-46AC-8E8B-33F63EECB569}"/>
    <cellStyle name="Note 5 20 5 2" xfId="55462" xr:uid="{E8A7756B-3F40-48AD-BCCD-E99E882E0BB3}"/>
    <cellStyle name="Note 5 20 6" xfId="53748" xr:uid="{BA78C38E-33E9-4D12-98CD-8F478FE763C1}"/>
    <cellStyle name="Note 5 20 7" xfId="47059" xr:uid="{C88F39B2-148F-433D-9F2B-D51D097B34C3}"/>
    <cellStyle name="Note 5 21" xfId="44999" xr:uid="{D4CA3610-E52F-486A-958B-57E435847E3D}"/>
    <cellStyle name="Note 5 21 2" xfId="50645" xr:uid="{C3C1ED3C-0F5B-40C5-BE5C-5EA1172004BF}"/>
    <cellStyle name="Note 5 21 2 2" xfId="57427" xr:uid="{CD747616-41DB-44D7-A708-9B009AED3498}"/>
    <cellStyle name="Note 5 21 3" xfId="52456" xr:uid="{14095C11-0D8E-4051-8FB0-A9355BE5FE2E}"/>
    <cellStyle name="Note 5 21 3 2" xfId="59237" xr:uid="{7227D5B6-5B51-4A87-8FB2-817C5FAA0075}"/>
    <cellStyle name="Note 5 21 4" xfId="48762" xr:uid="{B7880600-10A5-4227-AC31-B0FDEB04CDD1}"/>
    <cellStyle name="Note 5 21 4 2" xfId="55548" xr:uid="{3B49C96A-3201-4C75-9A21-244D080241A3}"/>
    <cellStyle name="Note 5 21 5" xfId="53834" xr:uid="{FAFEA628-D387-4145-B0B1-AB2E4A614F31}"/>
    <cellStyle name="Note 5 21 6" xfId="47148" xr:uid="{A5CB51F8-4AED-45E2-BDB8-4D4349C9FF95}"/>
    <cellStyle name="Note 5 22" xfId="45062" xr:uid="{F0D623ED-029A-4EB7-AE7C-A6C42218C324}"/>
    <cellStyle name="Note 5 22 2" xfId="50662" xr:uid="{286AA73A-C8C9-4BDA-88D3-B1FE496A1761}"/>
    <cellStyle name="Note 5 22 2 2" xfId="57444" xr:uid="{61650BA3-FE26-4EDC-8949-C73EDFD1CF59}"/>
    <cellStyle name="Note 5 22 3" xfId="52473" xr:uid="{75EF09F6-57B9-4E0A-817A-25E81391B650}"/>
    <cellStyle name="Note 5 22 3 2" xfId="59254" xr:uid="{420E7697-8695-4641-B1FD-5FBE996FC3EA}"/>
    <cellStyle name="Note 5 22 4" xfId="48779" xr:uid="{59C5FBB0-51B1-47E2-B8F4-DEB3D60986B5}"/>
    <cellStyle name="Note 5 22 4 2" xfId="55565" xr:uid="{4B38924D-FC4F-49C2-AF64-15B03BBD88FE}"/>
    <cellStyle name="Note 5 22 5" xfId="53851" xr:uid="{DA57EA5C-EB38-420B-8951-EFD06282C1DD}"/>
    <cellStyle name="Note 5 22 6" xfId="47165" xr:uid="{B5B8AC25-8B16-4B07-A600-3C5462E2CF2A}"/>
    <cellStyle name="Note 5 23" xfId="45019" xr:uid="{2F924D0B-F5DA-4518-B144-CF5FF8963B76}"/>
    <cellStyle name="Note 5 23 2" xfId="50678" xr:uid="{5AB689F9-EF26-4401-A4E5-F6078D3206C2}"/>
    <cellStyle name="Note 5 23 2 2" xfId="57460" xr:uid="{EB670F2B-2562-42BA-B107-54B95B40724B}"/>
    <cellStyle name="Note 5 23 3" xfId="52489" xr:uid="{E27CCAC4-2877-4483-BAAF-1CEB000C99D9}"/>
    <cellStyle name="Note 5 23 3 2" xfId="59270" xr:uid="{0AB71625-16E4-4766-AB47-BAB240485881}"/>
    <cellStyle name="Note 5 23 4" xfId="48795" xr:uid="{C273DF72-3D0E-4BC5-B05E-ABA21D0B31B1}"/>
    <cellStyle name="Note 5 23 4 2" xfId="55581" xr:uid="{23AE2B8A-D743-4AE4-9757-D4C0F60BEC37}"/>
    <cellStyle name="Note 5 23 5" xfId="53867" xr:uid="{3BE93141-FC74-497F-8AE8-B63EB9E78068}"/>
    <cellStyle name="Note 5 23 6" xfId="47181" xr:uid="{99F1A125-8529-419C-BA04-85E147617BFE}"/>
    <cellStyle name="Note 5 24" xfId="45098" xr:uid="{07E5D1AC-0F1B-45FD-A2B4-E816FECA52E1}"/>
    <cellStyle name="Note 5 24 2" xfId="50745" xr:uid="{C05087E6-A04F-489E-B174-BFAF3FE661DA}"/>
    <cellStyle name="Note 5 24 2 2" xfId="57527" xr:uid="{2AAB1126-6DE3-40B4-9BB5-30DA297FB7D4}"/>
    <cellStyle name="Note 5 24 3" xfId="52554" xr:uid="{0006E1C1-43E0-48F3-A628-704E6BF19C2F}"/>
    <cellStyle name="Note 5 24 3 2" xfId="59335" xr:uid="{0F90F9E3-BAC8-47DE-99E2-1FE7B4CFCE92}"/>
    <cellStyle name="Note 5 24 4" xfId="48852" xr:uid="{8C1880E5-E84E-4A92-ACDC-11B9AE812CAB}"/>
    <cellStyle name="Note 5 24 4 2" xfId="55634" xr:uid="{6443CC0B-4F62-469B-B572-78A8180FD92F}"/>
    <cellStyle name="Note 5 24 5" xfId="53932" xr:uid="{29300867-7EF0-4205-8C8E-2D306D757FC4}"/>
    <cellStyle name="Note 5 24 6" xfId="47249" xr:uid="{FD8D8E1A-C428-4F89-951E-5EAAC301DBD4}"/>
    <cellStyle name="Note 5 25" xfId="45169" xr:uid="{A4684E3F-439F-428D-9530-69FEDD12B2F0}"/>
    <cellStyle name="Note 5 25 2" xfId="50775" xr:uid="{13D08012-0183-414F-A1F0-8BB7EF781C68}"/>
    <cellStyle name="Note 5 25 2 2" xfId="57557" xr:uid="{9E958547-82EA-4A6E-B0DD-4B586FCEEF40}"/>
    <cellStyle name="Note 5 25 3" xfId="52584" xr:uid="{269B532E-E2F2-4515-B75B-E796E912CAC2}"/>
    <cellStyle name="Note 5 25 3 2" xfId="59365" xr:uid="{7D1CB7D7-E7BE-49D5-B795-34E83DA462D4}"/>
    <cellStyle name="Note 5 25 4" xfId="48872" xr:uid="{B094A21D-E3E6-4B7D-897F-F806F474060F}"/>
    <cellStyle name="Note 5 25 4 2" xfId="55653" xr:uid="{4A5F0805-B34A-47E3-AAC1-7D8CB4CA5950}"/>
    <cellStyle name="Note 5 25 5" xfId="53962" xr:uid="{ACC2A215-E9AE-4848-9BEB-D8725A7E4199}"/>
    <cellStyle name="Note 5 25 6" xfId="47279" xr:uid="{E63C7D72-BC9E-4E27-8968-317127C6C1D7}"/>
    <cellStyle name="Note 5 26" xfId="45144" xr:uid="{73AE3DB1-29BA-4C4D-93C6-4021BB3A00C4}"/>
    <cellStyle name="Note 5 26 2" xfId="50788" xr:uid="{EDBD77B9-F50C-4345-862D-648EDC902F8B}"/>
    <cellStyle name="Note 5 26 2 2" xfId="57570" xr:uid="{2D356BF4-AF78-4427-93B2-B48BE2C1FAC6}"/>
    <cellStyle name="Note 5 26 3" xfId="52597" xr:uid="{F272F254-8390-495E-A283-ECE1BBE19EE3}"/>
    <cellStyle name="Note 5 26 3 2" xfId="59378" xr:uid="{7C6F07F0-102A-4E60-AFAE-3FCDDD6BE233}"/>
    <cellStyle name="Note 5 26 4" xfId="53975" xr:uid="{63303313-3E36-4916-86C4-BCABAD86489C}"/>
    <cellStyle name="Note 5 26 5" xfId="47292" xr:uid="{8A01B679-C1E2-4058-8021-A476B95CB5E7}"/>
    <cellStyle name="Note 5 27" xfId="45261" xr:uid="{00209625-6A36-453F-96C1-76D4ED230F8A}"/>
    <cellStyle name="Note 5 27 2" xfId="55711" xr:uid="{9C829B1F-BD17-4EDA-A79C-95DC1F2D305C}"/>
    <cellStyle name="Note 5 27 3" xfId="48928" xr:uid="{36431143-6D82-4A0B-87D6-B38BFAB4F194}"/>
    <cellStyle name="Note 5 28" xfId="45258" xr:uid="{E0C635C1-6CD4-41D5-8E99-AEA06707CA4F}"/>
    <cellStyle name="Note 5 28 2" xfId="57778" xr:uid="{E1490EDF-A13F-4677-AC21-ADE81959D320}"/>
    <cellStyle name="Note 5 28 3" xfId="50996" xr:uid="{70845F0A-5331-4F6A-B7B3-71AAEAE80D7A}"/>
    <cellStyle name="Note 5 29" xfId="45187" xr:uid="{A6D617CB-230A-447A-B6CC-8F7DF75A1D79}"/>
    <cellStyle name="Note 5 29 2" xfId="52606" xr:uid="{0058FDB5-0A59-4035-8EA5-ADD656FE334D}"/>
    <cellStyle name="Note 5 3" xfId="417" xr:uid="{05DEB3D1-31D5-43B7-BA88-2791B56E9EA1}"/>
    <cellStyle name="Note 5 3 10" xfId="9283" xr:uid="{DC8F1AF4-C9BA-4227-A403-80E9113ACE50}"/>
    <cellStyle name="Note 5 3 10 2" xfId="18272" xr:uid="{98DE47DE-AA84-44D4-A5A9-7A6BC3B2E3F6}"/>
    <cellStyle name="Note 5 3 10 2 2" xfId="37153" xr:uid="{7169DED8-4219-44CC-850D-0AAB154A26C3}"/>
    <cellStyle name="Note 5 3 10 3" xfId="29792" xr:uid="{F9A08480-A3D7-4D5B-A982-00C7EE3342E7}"/>
    <cellStyle name="Note 5 3 11" xfId="9749" xr:uid="{A5CFF742-3436-4E1A-81B4-33728C795734}"/>
    <cellStyle name="Note 5 3 11 2" xfId="18738" xr:uid="{54EE263E-DB81-48BB-B653-7CA901CFB51E}"/>
    <cellStyle name="Note 5 3 11 2 2" xfId="22289" xr:uid="{D0EFCE6D-E751-45D2-9826-C3487C0589AC}"/>
    <cellStyle name="Note 5 3 11 3" xfId="41690" xr:uid="{587983D1-9A6C-4D7C-82DA-CFBFAEE1A51B}"/>
    <cellStyle name="Note 5 3 12" xfId="2423" xr:uid="{2411AE32-2C17-44A0-8A1B-CBA99CF6CF84}"/>
    <cellStyle name="Note 5 3 12 2" xfId="42133" xr:uid="{4B351DDA-584C-4FD6-88A3-88BDCE67BF17}"/>
    <cellStyle name="Note 5 3 13" xfId="13332" xr:uid="{247DE381-0114-4224-B464-B6CBF3287C23}"/>
    <cellStyle name="Note 5 3 13 2" xfId="22681" xr:uid="{643BFDF9-C8E6-415E-BF91-223EC87081A7}"/>
    <cellStyle name="Note 5 3 14" xfId="31996" xr:uid="{F8F539F6-D035-4218-8A21-4F253E2F45E7}"/>
    <cellStyle name="Note 5 3 15" xfId="44348" xr:uid="{A63B6EFC-F63C-4617-975C-0CAC6E6F0860}"/>
    <cellStyle name="Note 5 3 16" xfId="45573" xr:uid="{249C0F43-1A1C-4DA6-B900-1266D2BE3454}"/>
    <cellStyle name="Note 5 3 2" xfId="766" xr:uid="{370732CC-30BD-467F-87D3-190206D6B84F}"/>
    <cellStyle name="Note 5 3 2 2" xfId="5137" xr:uid="{B8846677-4E37-40E7-813D-902386CECEA3}"/>
    <cellStyle name="Note 5 3 2 2 2" xfId="7723" xr:uid="{33B60847-2E54-42FA-86A8-8E4A9C536D1C}"/>
    <cellStyle name="Note 5 3 2 2 2 2" xfId="12388" xr:uid="{F0E8B5B8-8A82-46CC-940A-9233111B8ECF}"/>
    <cellStyle name="Note 5 3 2 2 2 2 2" xfId="21377" xr:uid="{8AA385E7-B161-4246-AC93-24D0BBB60838}"/>
    <cellStyle name="Note 5 3 2 2 2 2 2 2" xfId="22842" xr:uid="{69CFC91B-8DD1-42AA-8CB1-D1D37DC091AD}"/>
    <cellStyle name="Note 5 3 2 2 2 2 3" xfId="35523" xr:uid="{C4B342C8-C099-428C-BCDF-F4D6DE1BFA04}"/>
    <cellStyle name="Note 5 3 2 2 2 3" xfId="16712" xr:uid="{B39EEF59-EFE2-4B68-8D8C-9813EFE037DB}"/>
    <cellStyle name="Note 5 3 2 2 2 3 2" xfId="33915" xr:uid="{A8863647-E55B-498C-AEE2-83E4E56BF854}"/>
    <cellStyle name="Note 5 3 2 2 2 4" xfId="28145" xr:uid="{3DA4C41B-C5D1-4A00-AAF3-8272EA48BD04}"/>
    <cellStyle name="Note 5 3 2 2 2 5" xfId="56361" xr:uid="{DB4374D4-80BF-4657-A8CF-91A22FE4330F}"/>
    <cellStyle name="Note 5 3 2 2 3" xfId="10360" xr:uid="{63CAD656-7204-475F-AF5D-FFFA840AF543}"/>
    <cellStyle name="Note 5 3 2 2 3 2" xfId="19349" xr:uid="{E71F0A3C-986F-407A-994E-C2C4592D486C}"/>
    <cellStyle name="Note 5 3 2 2 3 2 2" xfId="24410" xr:uid="{6574CE62-AD62-4330-8E5B-B73329D1E563}"/>
    <cellStyle name="Note 5 3 2 2 3 3" xfId="40527" xr:uid="{E0387D28-9F50-48A2-8801-CF2EE2144EE3}"/>
    <cellStyle name="Note 5 3 2 2 4" xfId="14126" xr:uid="{16F0CEB7-8B24-451F-B636-7879B5CFCFDE}"/>
    <cellStyle name="Note 5 3 2 2 4 2" xfId="41221" xr:uid="{1A6ACC90-B44A-4BCE-A681-640A1C9C18BE}"/>
    <cellStyle name="Note 5 3 2 2 5" xfId="33211" xr:uid="{64B20251-E09D-4CC2-9590-EBC0D1A566F1}"/>
    <cellStyle name="Note 5 3 2 2 6" xfId="49579" xr:uid="{8A134EA7-07D2-47C4-93E9-DBE9D58DC74D}"/>
    <cellStyle name="Note 5 3 2 3" xfId="3203" xr:uid="{0D2BD50F-2EF3-4357-84C2-1261F908C240}"/>
    <cellStyle name="Note 5 3 2 3 2" xfId="39739" xr:uid="{9BE83FAF-33B1-44CC-9F51-17C0FE5BD1A9}"/>
    <cellStyle name="Note 5 3 2 3 2 2" xfId="58116" xr:uid="{1BD83BCF-2441-4846-ABA4-4ACB79C382D5}"/>
    <cellStyle name="Note 5 3 2 3 3" xfId="51334" xr:uid="{8900032F-66DE-498A-A30C-09363CBB3ECE}"/>
    <cellStyle name="Note 5 3 2 4" xfId="27427" xr:uid="{AA834786-AD8D-4016-9205-1B3488025E51}"/>
    <cellStyle name="Note 5 3 2 4 2" xfId="54506" xr:uid="{C5C15E0D-B13B-4CB0-8935-331778FBDFA9}"/>
    <cellStyle name="Note 5 3 2 4 3" xfId="47696" xr:uid="{5B53E593-2DC2-4F38-A292-D454F77D6F10}"/>
    <cellStyle name="Note 5 3 2 5" xfId="52940" xr:uid="{CF1E4FDA-C9E6-42D4-A05D-5AA3889FB116}"/>
    <cellStyle name="Note 5 3 2 6" xfId="46088" xr:uid="{AC814D10-76D7-40ED-9579-9369069C2A05}"/>
    <cellStyle name="Note 5 3 3" xfId="1111" xr:uid="{A7DD9FFD-2093-4744-8863-BF33CE7289DA}"/>
    <cellStyle name="Note 5 3 3 2" xfId="5458" xr:uid="{4D20C730-83DB-4892-9A89-4D298777C315}"/>
    <cellStyle name="Note 5 3 3 2 2" xfId="8044" xr:uid="{A00EAB1A-03FB-44BC-8573-83670DB409D0}"/>
    <cellStyle name="Note 5 3 3 2 2 2" xfId="12490" xr:uid="{5073345D-9E34-41C2-9849-539DEBC16CA8}"/>
    <cellStyle name="Note 5 3 3 2 2 2 2" xfId="21479" xr:uid="{6DF5F9E7-89F7-4228-8BD9-5FD2F3A31C5B}"/>
    <cellStyle name="Note 5 3 3 2 2 2 2 2" xfId="28557" xr:uid="{0E991CA6-EA6D-4132-A1F3-8BD53915E009}"/>
    <cellStyle name="Note 5 3 3 2 2 2 3" xfId="27210" xr:uid="{75E9D0BE-0C7D-4DE4-91CE-1F0D1D37193B}"/>
    <cellStyle name="Note 5 3 3 2 2 3" xfId="17033" xr:uid="{BCEC5690-A3C6-4222-880D-BFD5E0CA2D22}"/>
    <cellStyle name="Note 5 3 3 2 2 3 2" xfId="35941" xr:uid="{48203B1B-03AB-444E-BE82-74C3DA34B81E}"/>
    <cellStyle name="Note 5 3 3 2 2 4" xfId="38588" xr:uid="{E3928D39-604F-46BB-8E45-0F587701947A}"/>
    <cellStyle name="Note 5 3 3 2 2 5" xfId="56769" xr:uid="{75425E10-FA50-4934-8FBC-CD4814F5936C}"/>
    <cellStyle name="Note 5 3 3 2 3" xfId="10681" xr:uid="{70282B64-F955-4DAF-AC6D-C0BEEDFAC0EB}"/>
    <cellStyle name="Note 5 3 3 2 3 2" xfId="19670" xr:uid="{0BCE3101-2350-4C9A-AD63-43E43F1DB2EB}"/>
    <cellStyle name="Note 5 3 3 2 3 2 2" xfId="32180" xr:uid="{24939DEB-BB2F-4A91-8CF1-A7686F7E88EA}"/>
    <cellStyle name="Note 5 3 3 2 3 3" xfId="42722" xr:uid="{ACCFC3D1-99F9-4F14-A163-70FFB8BC9425}"/>
    <cellStyle name="Note 5 3 3 2 4" xfId="14447" xr:uid="{274EC853-DE88-4B54-A10D-53A5C6EEDB89}"/>
    <cellStyle name="Note 5 3 3 2 4 2" xfId="40864" xr:uid="{8D5A63A1-51F2-4D92-8EB6-BF4824C14BBF}"/>
    <cellStyle name="Note 5 3 3 2 5" xfId="23176" xr:uid="{1F477BD6-2C2F-4398-BFB2-789BA8B62AC1}"/>
    <cellStyle name="Note 5 3 3 2 6" xfId="49987" xr:uid="{2EA19EEB-2931-43FF-93A9-130D10D1C264}"/>
    <cellStyle name="Note 5 3 3 3" xfId="3548" xr:uid="{E879955C-8193-49A7-93D8-F1E371228E9D}"/>
    <cellStyle name="Note 5 3 3 3 2" xfId="22607" xr:uid="{676F0B52-3140-4D8E-9701-E6E4175691A3}"/>
    <cellStyle name="Note 5 3 3 3 2 2" xfId="58558" xr:uid="{CC3CFAE6-5BD6-4B81-9736-770223F39FC2}"/>
    <cellStyle name="Note 5 3 3 3 3" xfId="51777" xr:uid="{985470CA-BFE3-4C75-AD11-49E7A06125F0}"/>
    <cellStyle name="Note 5 3 3 4" xfId="37991" xr:uid="{855E6994-E6F1-4E27-B750-568CF8C4CFDA}"/>
    <cellStyle name="Note 5 3 3 4 2" xfId="54896" xr:uid="{826F401A-9653-4709-AD8F-4CA5043D1B4D}"/>
    <cellStyle name="Note 5 3 3 4 3" xfId="48104" xr:uid="{3BA0D85F-F333-4A5E-B267-E66F63B14BE1}"/>
    <cellStyle name="Note 5 3 3 5" xfId="53196" xr:uid="{F1EEC16B-0635-4A46-867B-6A20DA8DCFBC}"/>
    <cellStyle name="Note 5 3 3 6" xfId="46490" xr:uid="{720800F5-1668-4049-A60D-40DA1C62D60B}"/>
    <cellStyle name="Note 5 3 4" xfId="1455" xr:uid="{A0DE5066-6CEC-4E4D-9600-86F2C12433A9}"/>
    <cellStyle name="Note 5 3 4 2" xfId="5800" xr:uid="{0DB252B5-C99D-4D48-87A4-93B3C015CBFD}"/>
    <cellStyle name="Note 5 3 4 2 2" xfId="8386" xr:uid="{F624C060-4292-4C82-AE29-84FDF801717A}"/>
    <cellStyle name="Note 5 3 4 2 2 2" xfId="12593" xr:uid="{A1EE56C7-AF11-409A-8F7A-6E7762435514}"/>
    <cellStyle name="Note 5 3 4 2 2 2 2" xfId="21582" xr:uid="{219489A2-8FD1-4024-94D0-F7340C7E7F5D}"/>
    <cellStyle name="Note 5 3 4 2 2 2 2 2" xfId="37964" xr:uid="{BA3D98B6-DEFD-4E33-89AD-6736951EC956}"/>
    <cellStyle name="Note 5 3 4 2 2 2 3" xfId="26455" xr:uid="{A26F33A1-A06D-4B78-BAC9-EFB56AFEF16C}"/>
    <cellStyle name="Note 5 3 4 2 2 3" xfId="17375" xr:uid="{71397D1C-8392-49A2-8244-47D28861344F}"/>
    <cellStyle name="Note 5 3 4 2 2 3 2" xfId="22516" xr:uid="{99E232E9-1BC4-498E-B322-682EF0F31998}"/>
    <cellStyle name="Note 5 3 4 2 2 4" xfId="29656" xr:uid="{C9A92366-9EBF-4B7F-89FC-AA66562AB21F}"/>
    <cellStyle name="Note 5 3 4 2 3" xfId="11023" xr:uid="{76208367-335E-4C25-9259-E589A581EF79}"/>
    <cellStyle name="Note 5 3 4 2 3 2" xfId="20012" xr:uid="{9677BB27-02F3-4FB0-ADA8-6454E6690C39}"/>
    <cellStyle name="Note 5 3 4 2 3 2 2" xfId="27130" xr:uid="{DDCDF82F-30FD-4C6F-A030-AA1C23B34CB3}"/>
    <cellStyle name="Note 5 3 4 2 3 3" xfId="34925" xr:uid="{A4B48723-1887-403D-8171-67EE0B72DD40}"/>
    <cellStyle name="Note 5 3 4 2 4" xfId="14789" xr:uid="{EBFA6C12-FE1E-4240-9BF4-55E59752BB1C}"/>
    <cellStyle name="Note 5 3 4 2 4 2" xfId="26164" xr:uid="{837FEB92-1A0E-40BE-9CAB-3AE05A7BE1A9}"/>
    <cellStyle name="Note 5 3 4 2 5" xfId="29990" xr:uid="{3766E873-474B-4C47-B889-3EA7E4D5E787}"/>
    <cellStyle name="Note 5 3 4 2 6" xfId="55889" xr:uid="{0D46BFD3-56FD-4843-9399-A1A12A03D9C2}"/>
    <cellStyle name="Note 5 3 4 3" xfId="3892" xr:uid="{9ADC2D3D-BC2F-470B-9782-DF97B11F3360}"/>
    <cellStyle name="Note 5 3 4 3 2" xfId="29336" xr:uid="{9B75D9CA-FBED-449B-A9D9-6C48A56181DC}"/>
    <cellStyle name="Note 5 3 4 4" xfId="37020" xr:uid="{2D6F3200-9206-4148-B84B-64062C69F0AB}"/>
    <cellStyle name="Note 5 3 4 5" xfId="49107" xr:uid="{24A849CB-7568-4428-8FCD-44E39B3C7FC8}"/>
    <cellStyle name="Note 5 3 5" xfId="1712" xr:uid="{E6047359-76E8-492B-A18D-8997AD5C78DC}"/>
    <cellStyle name="Note 5 3 5 2" xfId="6038" xr:uid="{9350B29F-1D14-43A4-89B0-EE1578363899}"/>
    <cellStyle name="Note 5 3 5 2 2" xfId="8624" xr:uid="{98C96E8E-FBF6-43CE-9CB7-85C8C76810DB}"/>
    <cellStyle name="Note 5 3 5 2 2 2" xfId="12669" xr:uid="{080C6A31-8579-4679-97BD-77085910DD0C}"/>
    <cellStyle name="Note 5 3 5 2 2 2 2" xfId="21658" xr:uid="{7B6E22C9-62B6-484D-AF89-6678A89B2733}"/>
    <cellStyle name="Note 5 3 5 2 2 2 2 2" xfId="38270" xr:uid="{C34C2CAB-8A4A-4B6E-977F-EB6F6F675CE0}"/>
    <cellStyle name="Note 5 3 5 2 2 2 3" xfId="43329" xr:uid="{8AC88282-E286-420C-8B3E-AD468DB59D75}"/>
    <cellStyle name="Note 5 3 5 2 2 3" xfId="17613" xr:uid="{CE3632E2-5449-4225-B05E-FC73BE95956F}"/>
    <cellStyle name="Note 5 3 5 2 2 3 2" xfId="28282" xr:uid="{6949523F-8040-4E40-9F4B-8764CEF6BD90}"/>
    <cellStyle name="Note 5 3 5 2 2 4" xfId="29316" xr:uid="{C3BE28F6-6163-48BC-B822-5E272F4686F6}"/>
    <cellStyle name="Note 5 3 5 2 3" xfId="11261" xr:uid="{ABED4CD4-2499-4B13-AB33-58579C1FC3F9}"/>
    <cellStyle name="Note 5 3 5 2 3 2" xfId="20250" xr:uid="{709FA403-045E-46E9-9A99-36E1F27CF190}"/>
    <cellStyle name="Note 5 3 5 2 3 2 2" xfId="33077" xr:uid="{C169AA32-3AFB-4F14-8694-A67E9AC5AA6B}"/>
    <cellStyle name="Note 5 3 5 2 3 3" xfId="31129" xr:uid="{75E0D851-2AB1-49D7-BFAE-52DF4575BF0F}"/>
    <cellStyle name="Note 5 3 5 2 4" xfId="15027" xr:uid="{B1286A3A-6C5F-4D4A-9DEA-E174A4CD3E9D}"/>
    <cellStyle name="Note 5 3 5 2 4 2" xfId="41098" xr:uid="{FBF3B6AB-2E11-45C1-91AE-354CB4AEE69F}"/>
    <cellStyle name="Note 5 3 5 2 5" xfId="26848" xr:uid="{4791A298-67EA-43A0-97D9-0DD40DB6F1B9}"/>
    <cellStyle name="Note 5 3 5 2 6" xfId="58959" xr:uid="{20653ABA-A835-4B56-85C6-F2282DCCA38A}"/>
    <cellStyle name="Note 5 3 5 3" xfId="4149" xr:uid="{D7ADEEFF-1384-4DBC-8490-4ECAA0876DC8}"/>
    <cellStyle name="Note 5 3 5 3 2" xfId="43833" xr:uid="{BEDE51B5-0183-47EB-8CC5-EA70DD431793}"/>
    <cellStyle name="Note 5 3 5 4" xfId="25120" xr:uid="{DF3A76E3-837C-4066-B4B8-67A586421AD3}"/>
    <cellStyle name="Note 5 3 5 5" xfId="52178" xr:uid="{55C2E3C1-EA4E-4179-9DAA-7E80A23033D0}"/>
    <cellStyle name="Note 5 3 6" xfId="2074" xr:uid="{36857E3F-DFB5-4F18-84F3-C5AE89567D11}"/>
    <cellStyle name="Note 5 3 6 2" xfId="6377" xr:uid="{C1F6833F-7503-407A-8A17-E4E47F943172}"/>
    <cellStyle name="Note 5 3 6 2 2" xfId="8963" xr:uid="{FB6A6254-8FD2-44E2-9389-4A97E3AC191F}"/>
    <cellStyle name="Note 5 3 6 2 2 2" xfId="12768" xr:uid="{D17BE0C5-A225-455A-A9BE-822D57F4931B}"/>
    <cellStyle name="Note 5 3 6 2 2 2 2" xfId="21757" xr:uid="{6F42CC8A-C09D-46CB-81F4-348E8835A348}"/>
    <cellStyle name="Note 5 3 6 2 2 2 2 2" xfId="38733" xr:uid="{1EFB7E23-3AF6-4D41-ADA8-683717C43B86}"/>
    <cellStyle name="Note 5 3 6 2 2 2 3" xfId="32665" xr:uid="{B3C4F7E8-0C1D-4527-B5A7-9C8101CD51BB}"/>
    <cellStyle name="Note 5 3 6 2 2 3" xfId="17952" xr:uid="{AF0D23BE-0567-4837-8CB6-693AC149C311}"/>
    <cellStyle name="Note 5 3 6 2 2 3 2" xfId="35812" xr:uid="{4CDE7531-DC51-4F01-B777-B6AAC1CF7F0D}"/>
    <cellStyle name="Note 5 3 6 2 2 4" xfId="26376" xr:uid="{A64D824D-BD3E-4F2B-9E6A-CA0F9F17451B}"/>
    <cellStyle name="Note 5 3 6 2 3" xfId="11600" xr:uid="{B28AF98B-44E9-4823-97D4-6AB6AB1806D5}"/>
    <cellStyle name="Note 5 3 6 2 3 2" xfId="20589" xr:uid="{BDDB9C11-DA45-4D0F-8439-66AFAB0E6359}"/>
    <cellStyle name="Note 5 3 6 2 3 2 2" xfId="30752" xr:uid="{6374AE58-1149-4C94-9463-2718E56E9D76}"/>
    <cellStyle name="Note 5 3 6 2 3 3" xfId="40035" xr:uid="{CCE4032F-50B1-47F9-B8BC-2BE6437C9ED0}"/>
    <cellStyle name="Note 5 3 6 2 4" xfId="15366" xr:uid="{9CFD01AC-B889-4C59-B65B-7222709E2D93}"/>
    <cellStyle name="Note 5 3 6 2 4 2" xfId="36652" xr:uid="{505E0D93-64D8-47A9-B8C7-CE5D73F002B4}"/>
    <cellStyle name="Note 5 3 6 2 5" xfId="38314" xr:uid="{A8047655-2CCE-4004-9AD6-B5930E150A27}"/>
    <cellStyle name="Note 5 3 6 2 6" xfId="54058" xr:uid="{5BA7ED50-72C6-44EB-A723-D7D3B415BC4A}"/>
    <cellStyle name="Note 5 3 6 3" xfId="4511" xr:uid="{09DC1A3F-EBB1-4F8C-A7AA-8516A9F776CA}"/>
    <cellStyle name="Note 5 3 6 3 2" xfId="32625" xr:uid="{061974C6-AAF8-45F3-8266-06600A94422A}"/>
    <cellStyle name="Note 5 3 6 4" xfId="28286" xr:uid="{C5DB8404-4122-4E4C-9EEF-2061BC136FE0}"/>
    <cellStyle name="Note 5 3 6 5" xfId="47382" xr:uid="{DCC77910-4725-449C-BCFF-6045B0A5DD8F}"/>
    <cellStyle name="Note 5 3 7" xfId="2884" xr:uid="{17BACDC9-E560-4B68-B732-EA56D7BCD455}"/>
    <cellStyle name="Note 5 3 7 2" xfId="7034" xr:uid="{488E8E72-0FBC-4F4C-B052-FB2E5D799736}"/>
    <cellStyle name="Note 5 3 7 2 2" xfId="12161" xr:uid="{964033AB-92AA-4930-981F-6830E3F450CD}"/>
    <cellStyle name="Note 5 3 7 2 2 2" xfId="21150" xr:uid="{ADBE4CE0-B076-484E-B1F7-3A119F7D82A3}"/>
    <cellStyle name="Note 5 3 7 2 2 2 2" xfId="39921" xr:uid="{B152FEE9-CBAE-41F5-A332-0B3FE3B359BE}"/>
    <cellStyle name="Note 5 3 7 2 2 3" xfId="34057" xr:uid="{732962DC-249F-498E-BF52-1F521E95007E}"/>
    <cellStyle name="Note 5 3 7 2 3" xfId="16023" xr:uid="{3DF6CC6D-FC05-46E2-ABE2-E61C2DA6A410}"/>
    <cellStyle name="Note 5 3 7 2 3 2" xfId="25668" xr:uid="{651A8BC1-916A-49FC-A31C-180367430441}"/>
    <cellStyle name="Note 5 3 7 2 4" xfId="40128" xr:uid="{9744A7FF-E6C9-4EAA-AF3D-A42153853584}"/>
    <cellStyle name="Note 5 3 7 3" xfId="9597" xr:uid="{F04CAFFE-75DC-4DE9-8575-293E4437F142}"/>
    <cellStyle name="Note 5 3 7 3 2" xfId="18586" xr:uid="{16160B54-6A7A-4A3D-8363-AA5EB0CA9C61}"/>
    <cellStyle name="Note 5 3 7 3 2 2" xfId="23162" xr:uid="{6BBC0F88-6538-46F1-A724-9E2760800F9C}"/>
    <cellStyle name="Note 5 3 7 3 3" xfId="36024" xr:uid="{253D62B1-6C81-4603-BD22-9516324D3593}"/>
    <cellStyle name="Note 5 3 7 4" xfId="34186" xr:uid="{51175386-7E05-4F20-968C-139F24806B3E}"/>
    <cellStyle name="Note 5 3 7 5" xfId="52677" xr:uid="{9C8CED6D-EC0F-4034-9A4F-4F8049136C5D}"/>
    <cellStyle name="Note 5 3 8" xfId="4813" xr:uid="{995947B4-CA10-4A7C-A199-4B3C9ED5C3BD}"/>
    <cellStyle name="Note 5 3 8 2" xfId="7399" xr:uid="{FE9B2205-0991-4FEB-93BB-CA254AE8CD54}"/>
    <cellStyle name="Note 5 3 8 2 2" xfId="12291" xr:uid="{D9ED580B-5E16-48A9-AC95-B4D35D2ABFDC}"/>
    <cellStyle name="Note 5 3 8 2 2 2" xfId="21280" xr:uid="{863F6BEF-E728-4B02-AF90-B7A2CAFABFE4}"/>
    <cellStyle name="Note 5 3 8 2 2 2 2" xfId="41248" xr:uid="{4329C358-0861-40CF-A5A8-68BDCAFDE5F3}"/>
    <cellStyle name="Note 5 3 8 2 2 3" xfId="39942" xr:uid="{DDA2AFA1-E524-4DD3-8328-89C2CCC04ED5}"/>
    <cellStyle name="Note 5 3 8 2 3" xfId="16388" xr:uid="{03C607EA-AD82-4653-A2DC-397380D48A14}"/>
    <cellStyle name="Note 5 3 8 2 3 2" xfId="40730" xr:uid="{A30E91B9-2BC0-4C1D-8C33-C9EE5D41AA44}"/>
    <cellStyle name="Note 5 3 8 2 4" xfId="30165" xr:uid="{8F1C902E-BC52-4DBF-ABC3-126AFCB01490}"/>
    <cellStyle name="Note 5 3 8 3" xfId="10036" xr:uid="{8CEED921-9607-4F55-A0CA-CA54F36FA7C5}"/>
    <cellStyle name="Note 5 3 8 3 2" xfId="19025" xr:uid="{2B3547F1-1F1E-48DB-880F-7B5B056A67E1}"/>
    <cellStyle name="Note 5 3 8 3 2 2" xfId="38233" xr:uid="{B7B68FBD-B65E-4B10-BA92-2DA3D90376F8}"/>
    <cellStyle name="Note 5 3 8 3 3" xfId="40530" xr:uid="{E062B45E-C11F-413E-A01E-01BE6DE9477A}"/>
    <cellStyle name="Note 5 3 8 4" xfId="13802" xr:uid="{28CF0D9A-37DE-4700-B3B4-D9A4F1130A6B}"/>
    <cellStyle name="Note 5 3 8 4 2" xfId="32734" xr:uid="{9C83692F-9D33-4F99-B942-E88A0C282627}"/>
    <cellStyle name="Note 5 3 8 5" xfId="39386" xr:uid="{591AA203-0671-4DC2-8A6D-FDB7BCC32BF8}"/>
    <cellStyle name="Note 5 3 9" xfId="6719" xr:uid="{32C2C69A-4214-4EC2-B3D6-ED558D4992E0}"/>
    <cellStyle name="Note 5 3 9 2" xfId="11920" xr:uid="{A8C79565-7C64-4103-A5B9-340A64E2E6C9}"/>
    <cellStyle name="Note 5 3 9 2 2" xfId="20909" xr:uid="{98967D15-BEC2-482A-96D5-8B30C15D2ED0}"/>
    <cellStyle name="Note 5 3 9 2 2 2" xfId="22789" xr:uid="{7AB3204A-9E0C-4FB2-A30F-445CCC407904}"/>
    <cellStyle name="Note 5 3 9 2 3" xfId="32266" xr:uid="{59401565-F936-44B6-AF10-3EADFB4FCA82}"/>
    <cellStyle name="Note 5 3 9 3" xfId="15708" xr:uid="{E5E54BCA-EB22-4DE5-A21C-C63318EF1DF1}"/>
    <cellStyle name="Note 5 3 9 3 2" xfId="42513" xr:uid="{20A3550E-01EF-4BF0-BAE2-088179017218}"/>
    <cellStyle name="Note 5 3 9 4" xfId="23959" xr:uid="{38BEB6D4-0271-4D40-9C75-7237FBA8ACF6}"/>
    <cellStyle name="Note 5 30" xfId="45374" xr:uid="{074B537D-DAAB-4CE7-91AF-480E5132A21D}"/>
    <cellStyle name="Note 5 31" xfId="45398" xr:uid="{35BE59E1-3AB4-4237-B103-5DFE887C41D2}"/>
    <cellStyle name="Note 5 32" xfId="45422" xr:uid="{84CAF03D-2245-4A01-A253-FD2F0FB3845E}"/>
    <cellStyle name="Note 5 33" xfId="45381" xr:uid="{0E913DBF-29D3-427C-B4F7-53F82C855493}"/>
    <cellStyle name="Note 5 34" xfId="44200" xr:uid="{28A925C2-3BB2-4FB3-B7B6-AE299DA1891A}"/>
    <cellStyle name="Note 5 35" xfId="45464" xr:uid="{200DDE4D-7B7D-4EEB-AE0E-3661301F865C}"/>
    <cellStyle name="Note 5 4" xfId="516" xr:uid="{A3B89787-D0F6-4032-BEE8-8E20499749A0}"/>
    <cellStyle name="Note 5 4 10" xfId="44306" xr:uid="{3ACAE250-9F24-405A-B1A0-22D8E1C1A0EE}"/>
    <cellStyle name="Note 5 4 11" xfId="45632" xr:uid="{4E9DF012-FC58-4C91-B877-6D01324DA30F}"/>
    <cellStyle name="Note 5 4 2" xfId="865" xr:uid="{9259ADF4-4329-49C3-92CE-BFD965BEFDA4}"/>
    <cellStyle name="Note 5 4 2 2" xfId="5234" xr:uid="{6D71E0EA-344B-4C50-8E5D-E3D9F0BCA139}"/>
    <cellStyle name="Note 5 4 2 2 2" xfId="7820" xr:uid="{2DEB6CF7-AB26-4C31-8D79-25B6D1480508}"/>
    <cellStyle name="Note 5 4 2 2 2 2" xfId="12423" xr:uid="{85BD34D9-A18E-4E0C-87AB-A2E1EE8F16E6}"/>
    <cellStyle name="Note 5 4 2 2 2 2 2" xfId="21412" xr:uid="{DAE61285-4759-4FB7-B39B-615A9B7739CB}"/>
    <cellStyle name="Note 5 4 2 2 2 2 2 2" xfId="26921" xr:uid="{61AF63BB-2C7C-456A-92B0-667791D442EE}"/>
    <cellStyle name="Note 5 4 2 2 2 2 3" xfId="37744" xr:uid="{A7866FD1-ADD4-4DC7-9931-7410373B9F48}"/>
    <cellStyle name="Note 5 4 2 2 2 3" xfId="16809" xr:uid="{A276DC31-6500-4A6C-9353-AC456B8F72B2}"/>
    <cellStyle name="Note 5 4 2 2 2 3 2" xfId="39123" xr:uid="{5CE2D1F9-7D47-422C-92E1-14FB96C5252B}"/>
    <cellStyle name="Note 5 4 2 2 2 4" xfId="23362" xr:uid="{EED47091-CC3F-419A-9DC1-EE51133C4E46}"/>
    <cellStyle name="Note 5 4 2 2 2 5" xfId="56420" xr:uid="{B9F69342-7BDE-4329-98D7-786ED1F36BE5}"/>
    <cellStyle name="Note 5 4 2 2 3" xfId="10457" xr:uid="{FF8B136E-8144-48F1-87A8-13526D944262}"/>
    <cellStyle name="Note 5 4 2 2 3 2" xfId="19446" xr:uid="{7EC29ABC-B230-45C8-8CBA-F7D435BFA72A}"/>
    <cellStyle name="Note 5 4 2 2 3 2 2" xfId="42289" xr:uid="{D6B98A25-485A-4DA2-A533-F37A93E80881}"/>
    <cellStyle name="Note 5 4 2 2 3 3" xfId="40241" xr:uid="{5820BE99-B04A-4323-8548-E64B37BA8405}"/>
    <cellStyle name="Note 5 4 2 2 4" xfId="14223" xr:uid="{60EC5390-304C-4B3D-B3F1-F48A55E27D0E}"/>
    <cellStyle name="Note 5 4 2 2 4 2" xfId="43853" xr:uid="{9FA840BE-B7DF-4D1E-9120-9C47B42AD742}"/>
    <cellStyle name="Note 5 4 2 2 5" xfId="27222" xr:uid="{D4E4271B-FD6E-4240-A6A5-7E83616D4941}"/>
    <cellStyle name="Note 5 4 2 2 6" xfId="49638" xr:uid="{1F8DD667-93B4-48DE-A9A5-8415C53A15EC}"/>
    <cellStyle name="Note 5 4 2 3" xfId="3302" xr:uid="{4CC3FDF4-4F39-4C4A-B07D-48A707C64959}"/>
    <cellStyle name="Note 5 4 2 3 2" xfId="38275" xr:uid="{23F616E3-E588-4D24-842E-4FF956F006FF}"/>
    <cellStyle name="Note 5 4 2 3 2 2" xfId="57966" xr:uid="{0DD6D7F9-10F6-41EC-ABB3-383BF47DD63E}"/>
    <cellStyle name="Note 5 4 2 3 3" xfId="51184" xr:uid="{8776316C-644D-4866-9152-E647E8C51726}"/>
    <cellStyle name="Note 5 4 2 4" xfId="24590" xr:uid="{F41C35F5-82F9-4B12-A067-4544FD72B971}"/>
    <cellStyle name="Note 5 4 2 4 2" xfId="54562" xr:uid="{3DA60A13-255F-4E7A-8C3A-CAA3EBFE5FDB}"/>
    <cellStyle name="Note 5 4 2 4 3" xfId="47755" xr:uid="{A06C0AF8-4F76-4798-8ACE-C62034B12DD5}"/>
    <cellStyle name="Note 5 4 2 5" xfId="52973" xr:uid="{8EFD1517-2DA2-449A-81D9-1364950B998B}"/>
    <cellStyle name="Note 5 4 2 6" xfId="46144" xr:uid="{6A971106-44D1-4324-8754-823FB8D5CCB4}"/>
    <cellStyle name="Note 5 4 3" xfId="1210" xr:uid="{C92E91B9-AAFB-4452-990A-338C690D09A1}"/>
    <cellStyle name="Note 5 4 3 2" xfId="5555" xr:uid="{76D03B8A-3FD8-4FEC-B78D-EA8116E76E86}"/>
    <cellStyle name="Note 5 4 3 2 2" xfId="8141" xr:uid="{45B57010-7583-4B94-ACC5-446E33BDC3D3}"/>
    <cellStyle name="Note 5 4 3 2 2 2" xfId="12520" xr:uid="{9A71D910-A71D-4FE5-98CE-F65D022482B3}"/>
    <cellStyle name="Note 5 4 3 2 2 2 2" xfId="21509" xr:uid="{03E91660-8C4F-4C1E-8B96-2AE015A78787}"/>
    <cellStyle name="Note 5 4 3 2 2 2 2 2" xfId="33772" xr:uid="{4955CE24-CC88-48CA-AD8A-776BA35F6D8A}"/>
    <cellStyle name="Note 5 4 3 2 2 2 3" xfId="33947" xr:uid="{ABA0AD3D-33C7-4F55-9258-CBF9BF7F3A88}"/>
    <cellStyle name="Note 5 4 3 2 2 3" xfId="17130" xr:uid="{8B492EE6-61D9-4CCC-AFC9-09D6CAB46D5D}"/>
    <cellStyle name="Note 5 4 3 2 2 3 2" xfId="28285" xr:uid="{430D8F17-D5B0-4A80-A0BB-46AAFF49B3A5}"/>
    <cellStyle name="Note 5 4 3 2 2 4" xfId="43215" xr:uid="{FD65466F-AEF8-4B5F-B2F3-DDCC127BB78A}"/>
    <cellStyle name="Note 5 4 3 2 2 5" xfId="56825" xr:uid="{858F43C9-715F-4A50-BC7F-8D0A9DAA12B2}"/>
    <cellStyle name="Note 5 4 3 2 3" xfId="10778" xr:uid="{D6C5FABB-BF3C-48A8-857F-28696E086079}"/>
    <cellStyle name="Note 5 4 3 2 3 2" xfId="19767" xr:uid="{7CC4A34A-37ED-4407-86D9-A7941963DD25}"/>
    <cellStyle name="Note 5 4 3 2 3 2 2" xfId="29239" xr:uid="{1425EB69-546B-453D-8D37-CFB130DA7701}"/>
    <cellStyle name="Note 5 4 3 2 3 3" xfId="23106" xr:uid="{893890C0-C771-4EE5-9B05-89950A9D3394}"/>
    <cellStyle name="Note 5 4 3 2 4" xfId="14544" xr:uid="{CCC85BE7-E804-48A5-B3AD-D60CE10DFE25}"/>
    <cellStyle name="Note 5 4 3 2 4 2" xfId="40605" xr:uid="{D6E0B957-4092-4600-BFEC-7634C361C41A}"/>
    <cellStyle name="Note 5 4 3 2 5" xfId="43400" xr:uid="{455A97E0-811C-4684-B5A8-35C1C1435946}"/>
    <cellStyle name="Note 5 4 3 2 6" xfId="50043" xr:uid="{C184AD57-871D-4CB3-A239-686E09E209D7}"/>
    <cellStyle name="Note 5 4 3 3" xfId="3647" xr:uid="{371FA852-924B-4DB8-A979-9262522E1668}"/>
    <cellStyle name="Note 5 4 3 3 2" xfId="24064" xr:uid="{ED851C98-6C93-468C-B98A-A13DE58C5E79}"/>
    <cellStyle name="Note 5 4 3 3 2 2" xfId="58032" xr:uid="{86FCC145-BF8C-4FE7-8E3A-93A264E06A1D}"/>
    <cellStyle name="Note 5 4 3 3 3" xfId="51250" xr:uid="{FB7A621F-2183-4D76-9BFA-1E2CA5B28DE0}"/>
    <cellStyle name="Note 5 4 3 4" xfId="30797" xr:uid="{F73D6884-16B5-4D88-8E07-00EC895403BA}"/>
    <cellStyle name="Note 5 4 3 4 2" xfId="54952" xr:uid="{E7CACB56-B442-4C82-8A59-601A506CCB2B}"/>
    <cellStyle name="Note 5 4 3 4 3" xfId="48160" xr:uid="{0C8C4A58-ECEA-4B5B-B131-37E60C768F28}"/>
    <cellStyle name="Note 5 4 3 5" xfId="53252" xr:uid="{A8D94A2A-689E-4A6E-8B31-053BDF838612}"/>
    <cellStyle name="Note 5 4 3 6" xfId="46546" xr:uid="{BBF5FF5D-B898-4056-A3F3-F81CEA94BDDB}"/>
    <cellStyle name="Note 5 4 4" xfId="1554" xr:uid="{C1F74ECE-898E-4FB1-881F-BF47250A8DEF}"/>
    <cellStyle name="Note 5 4 4 2" xfId="5899" xr:uid="{E1AC9EAA-A9C7-4AF2-B580-FF2A5DABD87A}"/>
    <cellStyle name="Note 5 4 4 2 2" xfId="8485" xr:uid="{D6AF7305-D455-4A60-8A0F-BD5C3D20D99F}"/>
    <cellStyle name="Note 5 4 4 2 2 2" xfId="12629" xr:uid="{8E186584-64FF-41AC-A1AA-8C17FA70308F}"/>
    <cellStyle name="Note 5 4 4 2 2 2 2" xfId="21618" xr:uid="{D03C45F2-B539-47E2-93B5-BB10F2962C4E}"/>
    <cellStyle name="Note 5 4 4 2 2 2 2 2" xfId="41851" xr:uid="{BC682519-427D-4F15-A25D-3103B6175F33}"/>
    <cellStyle name="Note 5 4 4 2 2 2 3" xfId="25753" xr:uid="{9114C919-E9D6-4DC5-BC7F-8636C34A2FCD}"/>
    <cellStyle name="Note 5 4 4 2 2 3" xfId="17474" xr:uid="{11D8687D-9383-4099-A547-8EDFAA9954AD}"/>
    <cellStyle name="Note 5 4 4 2 2 3 2" xfId="43718" xr:uid="{9EFBCE69-3902-4192-B88F-217FDC61168B}"/>
    <cellStyle name="Note 5 4 4 2 2 4" xfId="28310" xr:uid="{72390139-A453-4088-9A5A-479A23A82ADE}"/>
    <cellStyle name="Note 5 4 4 2 3" xfId="11122" xr:uid="{06F38E36-E01B-4B06-802F-69773E615B82}"/>
    <cellStyle name="Note 5 4 4 2 3 2" xfId="20111" xr:uid="{F318FE70-50E8-4426-AEA5-5CEF208AB73A}"/>
    <cellStyle name="Note 5 4 4 2 3 2 2" xfId="24326" xr:uid="{FE7B5B3C-093E-47D4-AC7A-01DFEADCB854}"/>
    <cellStyle name="Note 5 4 4 2 3 3" xfId="22976" xr:uid="{C8581E63-380E-4F05-A4BF-03A77B3CF5BF}"/>
    <cellStyle name="Note 5 4 4 2 4" xfId="14888" xr:uid="{7CBBCB8B-3778-417A-8873-0031CD1CD474}"/>
    <cellStyle name="Note 5 4 4 2 4 2" xfId="31578" xr:uid="{56E53E33-AA5C-4787-91F3-BC2E75184935}"/>
    <cellStyle name="Note 5 4 4 2 5" xfId="36822" xr:uid="{3A84CC02-E30D-4206-8B57-F95DD7755ECD}"/>
    <cellStyle name="Note 5 4 4 2 6" xfId="55948" xr:uid="{1D46A409-34DC-4AD6-8BCD-99DE5CE80AB7}"/>
    <cellStyle name="Note 5 4 4 3" xfId="3991" xr:uid="{9A1F6F95-B562-4D8D-8EEB-409B6DEFE6C2}"/>
    <cellStyle name="Note 5 4 4 3 2" xfId="43062" xr:uid="{1750440C-3F79-4D7A-B603-9A43098EC5D9}"/>
    <cellStyle name="Note 5 4 4 4" xfId="25068" xr:uid="{A327E15D-FA9D-4739-8BFF-0A229F94650D}"/>
    <cellStyle name="Note 5 4 4 5" xfId="49166" xr:uid="{FB795B05-6989-46B7-AA81-F9531C17437A}"/>
    <cellStyle name="Note 5 4 5" xfId="1866" xr:uid="{170F10D2-E57C-4C81-97CA-A4FD578329E5}"/>
    <cellStyle name="Note 5 4 5 2" xfId="6182" xr:uid="{406CD25B-A402-4292-B156-E5C79153CBFA}"/>
    <cellStyle name="Note 5 4 5 2 2" xfId="8768" xr:uid="{B58B89D1-0220-4551-88FE-AE0831437266}"/>
    <cellStyle name="Note 5 4 5 2 2 2" xfId="12710" xr:uid="{D3FAC744-745D-4D85-B7FB-9B29AE6EF6FF}"/>
    <cellStyle name="Note 5 4 5 2 2 2 2" xfId="21699" xr:uid="{48D38CF9-14E9-4B73-AC6E-B421EEF0CCAC}"/>
    <cellStyle name="Note 5 4 5 2 2 2 2 2" xfId="30738" xr:uid="{A5AC5245-8EDA-4F1D-A51A-4F099181AAC9}"/>
    <cellStyle name="Note 5 4 5 2 2 2 3" xfId="32167" xr:uid="{89062AF2-D0D3-4AE2-8EAB-9DD56B328FA3}"/>
    <cellStyle name="Note 5 4 5 2 2 3" xfId="17757" xr:uid="{AA30CC71-6539-4CD5-94D1-794D16B42736}"/>
    <cellStyle name="Note 5 4 5 2 2 3 2" xfId="23097" xr:uid="{12DD4D4B-237B-4A1A-8F75-3981DFB17A18}"/>
    <cellStyle name="Note 5 4 5 2 2 4" xfId="38471" xr:uid="{C5991F5A-3C29-4F6C-B0EE-8172EA0BDC5A}"/>
    <cellStyle name="Note 5 4 5 2 3" xfId="11405" xr:uid="{9AB4B340-FF65-4F23-BFFD-4AC8A5CD9BFF}"/>
    <cellStyle name="Note 5 4 5 2 3 2" xfId="20394" xr:uid="{77C36B56-D4A7-47A7-85B4-339D2EFCB851}"/>
    <cellStyle name="Note 5 4 5 2 3 2 2" xfId="31882" xr:uid="{DD0171E3-F52C-453A-AEB6-F2D178B2E59C}"/>
    <cellStyle name="Note 5 4 5 2 3 3" xfId="31078" xr:uid="{B67D4514-37D8-43C2-A0E1-4DFFBAF4BAC8}"/>
    <cellStyle name="Note 5 4 5 2 4" xfId="15171" xr:uid="{DC23DF03-4234-43A9-981D-0E593728F0D5}"/>
    <cellStyle name="Note 5 4 5 2 4 2" xfId="37319" xr:uid="{132FD08C-2604-4DFC-A457-8EB55AAE9D9B}"/>
    <cellStyle name="Note 5 4 5 2 5" xfId="41442" xr:uid="{B88A70F5-B1F7-449A-89A8-C1F87CC748EB}"/>
    <cellStyle name="Note 5 4 5 2 6" xfId="58551" xr:uid="{F28CD6AA-753C-4CE6-B57F-6953EF546E99}"/>
    <cellStyle name="Note 5 4 5 3" xfId="4303" xr:uid="{1BDB01D7-7F25-4DBF-9FDF-0744052DA3FD}"/>
    <cellStyle name="Note 5 4 5 3 2" xfId="43987" xr:uid="{C486A9E5-E07B-4A02-9DC1-311781DBFCFC}"/>
    <cellStyle name="Note 5 4 5 4" xfId="41402" xr:uid="{3CE13E2C-894E-4587-88A5-F4A80B9D3E4A}"/>
    <cellStyle name="Note 5 4 5 5" xfId="51770" xr:uid="{F4E5C152-6995-4120-923B-B41D5C850EA0}"/>
    <cellStyle name="Note 5 4 6" xfId="2173" xr:uid="{BE3947DB-0E79-4BB4-B9C1-A4BF8416DFE8}"/>
    <cellStyle name="Note 5 4 6 2" xfId="6474" xr:uid="{06399AE5-240B-4AD6-8692-23B809C11219}"/>
    <cellStyle name="Note 5 4 6 2 2" xfId="9060" xr:uid="{E137FDD7-8944-48B2-9889-C75B0139F19D}"/>
    <cellStyle name="Note 5 4 6 2 2 2" xfId="12801" xr:uid="{9FCE6117-8F59-42D5-B453-7436EE1FC912}"/>
    <cellStyle name="Note 5 4 6 2 2 2 2" xfId="21790" xr:uid="{7B715671-6C20-4E4F-BBE3-8E3E97E122E1}"/>
    <cellStyle name="Note 5 4 6 2 2 2 2 2" xfId="24077" xr:uid="{0388E3FA-9476-4B25-AF24-B6764622C0C6}"/>
    <cellStyle name="Note 5 4 6 2 2 2 3" xfId="36434" xr:uid="{A493548A-C2B5-4330-89CC-8F2621897DB4}"/>
    <cellStyle name="Note 5 4 6 2 2 3" xfId="18049" xr:uid="{3B9040A1-587E-46A3-98D8-9ADEE9608269}"/>
    <cellStyle name="Note 5 4 6 2 2 3 2" xfId="29515" xr:uid="{332109D6-50D6-4DDD-9E76-9D3C53D4BF7F}"/>
    <cellStyle name="Note 5 4 6 2 2 4" xfId="25893" xr:uid="{1CC6C5F8-4C3B-43DC-BC68-95BA510CD274}"/>
    <cellStyle name="Note 5 4 6 2 3" xfId="11697" xr:uid="{80F81EE6-CBBD-4528-96A8-5AD5E9FAA492}"/>
    <cellStyle name="Note 5 4 6 2 3 2" xfId="20686" xr:uid="{21674C46-6875-452C-B047-00CEF989C17C}"/>
    <cellStyle name="Note 5 4 6 2 3 2 2" xfId="28423" xr:uid="{D6BC53DE-23BC-4F91-B718-F0CFA26AA0A0}"/>
    <cellStyle name="Note 5 4 6 2 3 3" xfId="35018" xr:uid="{25F1CE17-E569-433B-97AE-1EC8BAEBEB8A}"/>
    <cellStyle name="Note 5 4 6 2 4" xfId="15463" xr:uid="{6991B41B-AA18-4DEE-85A2-CE58251D3B9D}"/>
    <cellStyle name="Note 5 4 6 2 4 2" xfId="30157" xr:uid="{C3D8988B-CCFB-4620-BB4A-8DDBAE0CEFA1}"/>
    <cellStyle name="Note 5 4 6 2 5" xfId="37576" xr:uid="{E4E39757-6D22-4653-9974-3E025606CE13}"/>
    <cellStyle name="Note 5 4 6 2 6" xfId="54114" xr:uid="{B6B00C75-A513-47E4-BF7D-2A003A6369A5}"/>
    <cellStyle name="Note 5 4 6 3" xfId="4610" xr:uid="{4B2DA498-4263-4573-9BD1-50DBB7307826}"/>
    <cellStyle name="Note 5 4 6 3 2" xfId="28788" xr:uid="{BC151D8F-AD8C-4908-B8A7-5963B79E6A77}"/>
    <cellStyle name="Note 5 4 6 4" xfId="26207" xr:uid="{F1E76B6D-1604-4562-8CF1-3001CDA2C29C}"/>
    <cellStyle name="Note 5 4 6 5" xfId="47424" xr:uid="{EA86C191-7A9A-43DF-AED9-EB4B81681956}"/>
    <cellStyle name="Note 5 4 7" xfId="4910" xr:uid="{B1C16FF7-5F12-419B-835D-5FD5D7F74D78}"/>
    <cellStyle name="Note 5 4 7 2" xfId="7496" xr:uid="{E32E533F-4069-44B5-BB3E-DF408AAC424C}"/>
    <cellStyle name="Note 5 4 7 2 2" xfId="12320" xr:uid="{ACADB65B-F093-448B-8E5A-9734A2C4CC9C}"/>
    <cellStyle name="Note 5 4 7 2 2 2" xfId="21309" xr:uid="{7968A773-2A88-433F-9481-444271817687}"/>
    <cellStyle name="Note 5 4 7 2 2 2 2" xfId="24347" xr:uid="{A175EAE1-5C65-4499-A5FB-A2E60E4EBBB3}"/>
    <cellStyle name="Note 5 4 7 2 2 3" xfId="25637" xr:uid="{58AFF04A-C039-42B0-B990-A339523B6EA4}"/>
    <cellStyle name="Note 5 4 7 2 3" xfId="16485" xr:uid="{15976523-29E2-4D51-B459-308C0F5C00A6}"/>
    <cellStyle name="Note 5 4 7 2 3 2" xfId="37682" xr:uid="{22951068-718C-45D4-9A31-32F245EB006D}"/>
    <cellStyle name="Note 5 4 7 2 4" xfId="28517" xr:uid="{04071FFB-5EAA-43CC-8B86-5B84E35B1308}"/>
    <cellStyle name="Note 5 4 7 3" xfId="10133" xr:uid="{E8820062-9477-49C2-994B-6E51F74869E5}"/>
    <cellStyle name="Note 5 4 7 3 2" xfId="19122" xr:uid="{D6E4148C-40D7-4608-93B4-9CECBD4A66F3}"/>
    <cellStyle name="Note 5 4 7 3 2 2" xfId="31356" xr:uid="{3DFA89D8-A7D8-4DB2-B806-E4A081966EC2}"/>
    <cellStyle name="Note 5 4 7 3 3" xfId="40237" xr:uid="{A076E495-DA35-4528-8CD0-DA526210E938}"/>
    <cellStyle name="Note 5 4 7 4" xfId="13899" xr:uid="{B9134F42-56A0-4122-ACC0-A0EBC6726251}"/>
    <cellStyle name="Note 5 4 7 4 2" xfId="31994" xr:uid="{A33FCF4F-62D1-4D44-965D-6D834F5E98EB}"/>
    <cellStyle name="Note 5 4 7 5" xfId="33724" xr:uid="{59F9877F-52D2-4784-BD68-CF72AAE3B711}"/>
    <cellStyle name="Note 5 4 7 6" xfId="52710" xr:uid="{E87F7C2A-8087-4729-B45C-5E67DD033FC5}"/>
    <cellStyle name="Note 5 4 8" xfId="2522" xr:uid="{EEF7818B-DFD5-4C7B-8C78-63D57D9CBF93}"/>
    <cellStyle name="Note 5 4 8 2" xfId="30774" xr:uid="{9DE38BD3-EA1C-4AF8-B441-D2A5CCDDFC2D}"/>
    <cellStyle name="Note 5 4 9" xfId="22321" xr:uid="{E2CAF175-ECFF-450F-8031-CA8686FB2307}"/>
    <cellStyle name="Note 5 5" xfId="284" xr:uid="{23550A50-0CF9-4CE2-AE18-2AD11F48C3A0}"/>
    <cellStyle name="Note 5 5 2" xfId="4688" xr:uid="{C87EF42A-07D6-4A97-9E0A-0DD92CFB0236}"/>
    <cellStyle name="Note 5 5 2 2" xfId="7274" xr:uid="{72F0002B-965B-41E9-9966-6F2E9B83A31D}"/>
    <cellStyle name="Note 5 5 2 2 2" xfId="12251" xr:uid="{7C7D112A-512B-48AF-938F-AB3489305DAE}"/>
    <cellStyle name="Note 5 5 2 2 2 2" xfId="21240" xr:uid="{8D298C07-6C8F-4727-8E3F-55AA1168A176}"/>
    <cellStyle name="Note 5 5 2 2 2 2 2" xfId="39404" xr:uid="{73159CDC-E7A7-45B6-BE77-7642A54CD83A}"/>
    <cellStyle name="Note 5 5 2 2 2 3" xfId="39760" xr:uid="{662EEF30-0BFA-4FF6-B565-71564B699F03}"/>
    <cellStyle name="Note 5 5 2 2 2 4" xfId="56439" xr:uid="{C9D8D074-23E3-4944-B901-10FE1B9DF11B}"/>
    <cellStyle name="Note 5 5 2 2 3" xfId="16263" xr:uid="{956E858B-FB38-4726-A2D1-B553E3C09C73}"/>
    <cellStyle name="Note 5 5 2 2 3 2" xfId="39307" xr:uid="{CF4B94A8-8058-473D-BD26-3BFFBBFC494A}"/>
    <cellStyle name="Note 5 5 2 2 4" xfId="36420" xr:uid="{1B34C82A-AB08-4FF8-8DE0-5D60CC163E42}"/>
    <cellStyle name="Note 5 5 2 2 5" xfId="49657" xr:uid="{751F194C-DD27-4E85-B8D6-6A1B1D18CC95}"/>
    <cellStyle name="Note 5 5 2 3" xfId="9911" xr:uid="{D4519E09-F3FC-4B71-9DB9-FD78130B0B15}"/>
    <cellStyle name="Note 5 5 2 3 2" xfId="18900" xr:uid="{631AB204-0F44-4374-A33A-9403F566ECCC}"/>
    <cellStyle name="Note 5 5 2 3 2 2" xfId="42416" xr:uid="{34A1A91F-F308-4865-B8E2-AB24F2A1E85D}"/>
    <cellStyle name="Note 5 5 2 3 2 3" xfId="57708" xr:uid="{0D91AF6F-DF97-441C-A0FD-13C9084F133C}"/>
    <cellStyle name="Note 5 5 2 3 3" xfId="42782" xr:uid="{12CB439F-BA75-4B42-9F72-C3000CD9022F}"/>
    <cellStyle name="Note 5 5 2 3 4" xfId="50926" xr:uid="{259757F9-CB97-4A59-97BE-E554E9B41A46}"/>
    <cellStyle name="Note 5 5 2 4" xfId="13677" xr:uid="{EF189EC7-BCC7-4817-AB97-6AFD16CB162A}"/>
    <cellStyle name="Note 5 5 2 4 2" xfId="36517" xr:uid="{272B231F-FBBD-4501-A2B9-65CD9A334F41}"/>
    <cellStyle name="Note 5 5 2 4 2 2" xfId="54578" xr:uid="{1B78BBE2-B883-4BF8-874F-E74CB529AF6E}"/>
    <cellStyle name="Note 5 5 2 4 3" xfId="47774" xr:uid="{E7F6231F-5C95-4DA2-BB00-B62E9C905467}"/>
    <cellStyle name="Note 5 5 2 5" xfId="35360" xr:uid="{6581D68F-30D4-4A76-96DE-67119BD16433}"/>
    <cellStyle name="Note 5 5 2 5 2" xfId="52982" xr:uid="{475DA615-AC1E-4CAC-9CE5-4AEACB30F282}"/>
    <cellStyle name="Note 5 5 2 6" xfId="46160" xr:uid="{7DAD8787-65E2-41B5-8123-43272305CC2C}"/>
    <cellStyle name="Note 5 5 3" xfId="2752" xr:uid="{549D50E3-6EDF-4052-9543-93BEF3B4F2AB}"/>
    <cellStyle name="Note 5 5 3 2" xfId="42449" xr:uid="{95FA9621-89BA-4A2F-84DB-585A5CA620CD}"/>
    <cellStyle name="Note 5 5 3 2 2" xfId="56841" xr:uid="{A3E95B65-6268-45C4-81C9-85C4B5A7AEEC}"/>
    <cellStyle name="Note 5 5 3 2 3" xfId="50059" xr:uid="{9898C32C-983E-4BEE-A0C2-28290919CB7D}"/>
    <cellStyle name="Note 5 5 3 3" xfId="51112" xr:uid="{2B24B646-CD86-43B9-B609-B59F7662BF64}"/>
    <cellStyle name="Note 5 5 3 3 2" xfId="57894" xr:uid="{D842B923-5F77-4C2B-9AFE-C7C56296BD60}"/>
    <cellStyle name="Note 5 5 3 4" xfId="48176" xr:uid="{A05D4B54-1459-4263-AACC-8C5D75E8EF5C}"/>
    <cellStyle name="Note 5 5 3 4 2" xfId="54968" xr:uid="{AF5A4649-BBBB-482A-BD0B-DCF536180E6E}"/>
    <cellStyle name="Note 5 5 3 5" xfId="53268" xr:uid="{89DDB9B2-7ECC-4A9D-8948-FC355CB3E76F}"/>
    <cellStyle name="Note 5 5 3 6" xfId="46562" xr:uid="{AB46C2A8-E5A0-4825-BC3E-51A52455ADCA}"/>
    <cellStyle name="Note 5 5 4" xfId="28892" xr:uid="{9BF88F2E-B0F7-47AB-82E1-D172FA2E067A}"/>
    <cellStyle name="Note 5 5 4 2" xfId="55967" xr:uid="{9C1BEE6C-FA17-4434-9E6D-D11FE6CEBBCB}"/>
    <cellStyle name="Note 5 5 4 3" xfId="49185" xr:uid="{BA25A971-D8A7-46EA-B264-F4A393F1FE04}"/>
    <cellStyle name="Note 5 5 5" xfId="44429" xr:uid="{155E9D40-0B54-4E60-86CA-B7DD1B1169A5}"/>
    <cellStyle name="Note 5 5 5 2" xfId="57769" xr:uid="{AA451AA2-FB3D-487C-B6C3-D7342FA619FD}"/>
    <cellStyle name="Note 5 5 5 3" xfId="50987" xr:uid="{95845019-A3CE-405B-A211-CA1D6825619F}"/>
    <cellStyle name="Note 5 5 6" xfId="45651" xr:uid="{8D9EB83B-BDE2-4B28-93B6-2F6E5E2C3A90}"/>
    <cellStyle name="Note 5 5 6 2" xfId="54130" xr:uid="{524B3376-E5D8-44E3-B8C1-08C2130564A9}"/>
    <cellStyle name="Note 5 5 7" xfId="52719" xr:uid="{27327CBC-8A56-4D6B-8A6D-42625F08267C}"/>
    <cellStyle name="Note 5 6" xfId="633" xr:uid="{D8B3E4A6-429C-4C79-BA75-6FE67F83DF19}"/>
    <cellStyle name="Note 5 6 2" xfId="5012" xr:uid="{CBBB9FD9-306A-4D1C-BFEA-7801A81AA5AA}"/>
    <cellStyle name="Note 5 6 2 2" xfId="7598" xr:uid="{CE197561-1507-498B-8B81-B1CF907501BA}"/>
    <cellStyle name="Note 5 6 2 2 2" xfId="12351" xr:uid="{8642544E-B87F-47F8-BBC2-C60D6DCE0414}"/>
    <cellStyle name="Note 5 6 2 2 2 2" xfId="21340" xr:uid="{1915729E-68E1-49B9-97D5-B9F5C667743C}"/>
    <cellStyle name="Note 5 6 2 2 2 2 2" xfId="23374" xr:uid="{E20B78BE-09C0-43DE-992B-1FEE84DA2F9B}"/>
    <cellStyle name="Note 5 6 2 2 2 3" xfId="22861" xr:uid="{1F745E90-3DBC-4C1D-975F-3FA2F941333B}"/>
    <cellStyle name="Note 5 6 2 2 2 4" xfId="56475" xr:uid="{5720530E-C219-4062-864A-3453054B93F7}"/>
    <cellStyle name="Note 5 6 2 2 3" xfId="16587" xr:uid="{F25A86E9-D6C0-4F6C-93AB-37D5EF3C9AC4}"/>
    <cellStyle name="Note 5 6 2 2 3 2" xfId="25958" xr:uid="{4E36FCE8-F2ED-4656-9A59-2046EDA0DADF}"/>
    <cellStyle name="Note 5 6 2 2 4" xfId="31406" xr:uid="{047C4D3F-0594-4366-9D48-AE4C677DDC7E}"/>
    <cellStyle name="Note 5 6 2 2 5" xfId="49693" xr:uid="{7083A63C-697F-4231-8B64-53C66613524F}"/>
    <cellStyle name="Note 5 6 2 3" xfId="10235" xr:uid="{69462660-9A06-4F59-8ECF-E87B19D0B898}"/>
    <cellStyle name="Note 5 6 2 3 2" xfId="19224" xr:uid="{FB05F05D-9479-4442-AF34-5CDFAF46594D}"/>
    <cellStyle name="Note 5 6 2 3 2 2" xfId="29672" xr:uid="{E791A7EB-7A03-4ECB-A41C-ADEE951A03BA}"/>
    <cellStyle name="Note 5 6 2 3 2 3" xfId="58067" xr:uid="{214336B2-AAC9-4FCF-BF39-D98D652B7C0C}"/>
    <cellStyle name="Note 5 6 2 3 3" xfId="35119" xr:uid="{2B60E487-7F2B-4547-ADE0-CD3E25C424CA}"/>
    <cellStyle name="Note 5 6 2 3 4" xfId="51285" xr:uid="{198E0743-B82A-48F4-BFC5-D12F18E1CCDD}"/>
    <cellStyle name="Note 5 6 2 4" xfId="14001" xr:uid="{11EE9CF1-3957-418B-A07B-F0559B6194F9}"/>
    <cellStyle name="Note 5 6 2 4 2" xfId="32386" xr:uid="{F0E56C90-52A9-4A86-8823-F2E31B80C8CD}"/>
    <cellStyle name="Note 5 6 2 4 2 2" xfId="54614" xr:uid="{7C60D7FC-9B16-49FE-8A09-3E8CF900EDAE}"/>
    <cellStyle name="Note 5 6 2 4 3" xfId="47810" xr:uid="{0328736B-5FB5-46FA-BEE5-7B9C4E51419F}"/>
    <cellStyle name="Note 5 6 2 5" xfId="40631" xr:uid="{66229663-2D18-4C72-B1CD-0E0158B8C16F}"/>
    <cellStyle name="Note 5 6 2 5 2" xfId="53003" xr:uid="{96FAA6ED-E4CB-4C68-AF52-ACA23E6CA892}"/>
    <cellStyle name="Note 5 6 2 6" xfId="46196" xr:uid="{9840F171-0841-4F04-9B9F-BC6FC0AB18DC}"/>
    <cellStyle name="Note 5 6 3" xfId="3070" xr:uid="{D1C6D595-43C5-4BDE-BCBE-9DFC0199762B}"/>
    <cellStyle name="Note 5 6 3 2" xfId="28858" xr:uid="{1043C10E-ED44-4E5B-9F4E-A2E9FB6F9E6C}"/>
    <cellStyle name="Note 5 6 3 2 2" xfId="56877" xr:uid="{E2D9C229-E5A3-43EA-80E4-0CAAD6F5C95C}"/>
    <cellStyle name="Note 5 6 3 2 3" xfId="50095" xr:uid="{644134EF-7493-45E3-9639-A5E849179F65}"/>
    <cellStyle name="Note 5 6 3 3" xfId="51560" xr:uid="{987CBBCD-CCEE-404F-8574-65BC31E1DFB6}"/>
    <cellStyle name="Note 5 6 3 3 2" xfId="58342" xr:uid="{6C4A6482-05FD-44C0-BA75-DD8E4BFE24D5}"/>
    <cellStyle name="Note 5 6 3 4" xfId="48212" xr:uid="{97A016F0-2476-42A3-A60D-A054895DCCE7}"/>
    <cellStyle name="Note 5 6 3 4 2" xfId="55004" xr:uid="{76A40EE1-0478-479B-B21A-EA85C15B5316}"/>
    <cellStyle name="Note 5 6 3 5" xfId="53304" xr:uid="{98FBC459-236C-487D-8984-DC263F50DC9D}"/>
    <cellStyle name="Note 5 6 3 6" xfId="46598" xr:uid="{9A019BE2-4B22-4011-AD0B-1CA90528B16A}"/>
    <cellStyle name="Note 5 6 4" xfId="26007" xr:uid="{3F87EBD7-66B1-4A9A-8DAE-CAB86F417188}"/>
    <cellStyle name="Note 5 6 4 2" xfId="56003" xr:uid="{A9F7584E-666B-45EF-B4FD-4FA1C351A2DF}"/>
    <cellStyle name="Note 5 6 4 3" xfId="49221" xr:uid="{BD9E9440-6AE1-4F77-A9C7-A35145207BA3}"/>
    <cellStyle name="Note 5 6 5" xfId="44448" xr:uid="{48594FE9-F644-46E7-A271-DA8DCE37B38B}"/>
    <cellStyle name="Note 5 6 5 2" xfId="58339" xr:uid="{1F7D86DC-1E49-4C01-95C5-2563F248B364}"/>
    <cellStyle name="Note 5 6 5 3" xfId="51557" xr:uid="{5C2CB36B-0F78-4DD8-BE6E-D85756B46CC9}"/>
    <cellStyle name="Note 5 6 6" xfId="45687" xr:uid="{4BD1677F-1F6A-4810-85F4-753896C3BACA}"/>
    <cellStyle name="Note 5 6 6 2" xfId="54166" xr:uid="{D36DF6F3-AF70-4C04-B90B-9FC7B832B2E2}"/>
    <cellStyle name="Note 5 6 7" xfId="52740" xr:uid="{5F54B0AF-9F81-4E8B-B5FE-A8F0EC5D5899}"/>
    <cellStyle name="Note 5 7" xfId="978" xr:uid="{6D5B45CF-2A90-4A6D-811D-73ADB4FD6A34}"/>
    <cellStyle name="Note 5 7 2" xfId="5333" xr:uid="{6A996959-86B9-4A73-8031-F8E9F0A8FC37}"/>
    <cellStyle name="Note 5 7 2 2" xfId="7919" xr:uid="{9FD19AB0-FBB5-4460-925B-D937B7AD7135}"/>
    <cellStyle name="Note 5 7 2 2 2" xfId="12452" xr:uid="{A383D673-F184-4E1F-9CDF-C9848429467A}"/>
    <cellStyle name="Note 5 7 2 2 2 2" xfId="21441" xr:uid="{0AB89D00-FA94-4BA3-B723-C41B44B3B416}"/>
    <cellStyle name="Note 5 7 2 2 2 2 2" xfId="26612" xr:uid="{88154C16-69CD-4039-91A6-58EC69ECE659}"/>
    <cellStyle name="Note 5 7 2 2 2 3" xfId="41453" xr:uid="{10C660A3-81A4-4C19-A6A1-0E18ECFAC4BF}"/>
    <cellStyle name="Note 5 7 2 2 2 4" xfId="56511" xr:uid="{D0C08435-285B-41D5-8267-0E6EF9D4AED9}"/>
    <cellStyle name="Note 5 7 2 2 3" xfId="16908" xr:uid="{DFB975CB-2E61-443C-91A7-5BB32975866E}"/>
    <cellStyle name="Note 5 7 2 2 3 2" xfId="34390" xr:uid="{B5175FA3-3064-4E94-A9F5-360A5C0C3FD1}"/>
    <cellStyle name="Note 5 7 2 2 4" xfId="30678" xr:uid="{9BBB980E-EE38-475D-8DB6-CCC449F93B49}"/>
    <cellStyle name="Note 5 7 2 2 5" xfId="49729" xr:uid="{1BB03AE0-CCFE-459E-B111-094AE2FF5BC0}"/>
    <cellStyle name="Note 5 7 2 3" xfId="10556" xr:uid="{3C3E2EA1-025A-4C85-9AD2-24CB99FDD0C1}"/>
    <cellStyle name="Note 5 7 2 3 2" xfId="19545" xr:uid="{7F2D4F1D-1190-487C-8A60-8F8A7C1C672B}"/>
    <cellStyle name="Note 5 7 2 3 2 2" xfId="40347" xr:uid="{C594747E-F4BF-4361-8DF1-6D9396830ECE}"/>
    <cellStyle name="Note 5 7 2 3 2 3" xfId="57992" xr:uid="{A359D194-9C18-43BA-B59A-82DCEDA71969}"/>
    <cellStyle name="Note 5 7 2 3 3" xfId="33348" xr:uid="{2A830F43-434D-4664-A2EB-34B1B1B247FC}"/>
    <cellStyle name="Note 5 7 2 3 4" xfId="51210" xr:uid="{6FF51BBE-FAA3-4BED-9E30-19AC3608FE4F}"/>
    <cellStyle name="Note 5 7 2 4" xfId="14322" xr:uid="{14F52CC7-4B7A-4A71-8647-6B3DCC4372DA}"/>
    <cellStyle name="Note 5 7 2 4 2" xfId="39448" xr:uid="{CF7060D0-89C5-4F68-BE6E-0A4ABA6332FF}"/>
    <cellStyle name="Note 5 7 2 4 2 2" xfId="54650" xr:uid="{B0793EB8-567F-4F4A-9DC8-9E6544AD9443}"/>
    <cellStyle name="Note 5 7 2 4 3" xfId="47846" xr:uid="{807E0DFB-CA56-485F-825F-74014B0E80AC}"/>
    <cellStyle name="Note 5 7 2 5" xfId="34225" xr:uid="{ACC69FD2-D08D-4A37-A2CF-22436828E9F3}"/>
    <cellStyle name="Note 5 7 2 5 2" xfId="53024" xr:uid="{C5CAAFEB-08C7-4AD8-BB57-22043C90A3A1}"/>
    <cellStyle name="Note 5 7 2 6" xfId="46232" xr:uid="{E4E38D3D-1B57-44C9-A6B6-09DA90EF3F57}"/>
    <cellStyle name="Note 5 7 3" xfId="3415" xr:uid="{737C8150-D87B-4CBC-AD59-455D219281EA}"/>
    <cellStyle name="Note 5 7 3 2" xfId="36988" xr:uid="{FC070FAA-A24B-4568-B021-2FEE8045FEF5}"/>
    <cellStyle name="Note 5 7 3 2 2" xfId="56913" xr:uid="{1CC2B2DC-34E6-4D18-8B6E-2B287F77CBD7}"/>
    <cellStyle name="Note 5 7 3 2 3" xfId="50131" xr:uid="{77E9DCD9-7B27-498C-B90C-455D7C5FF7E2}"/>
    <cellStyle name="Note 5 7 3 3" xfId="50399" xr:uid="{6400CAB0-B3CA-443E-89DD-9EAD46DC5E10}"/>
    <cellStyle name="Note 5 7 3 3 2" xfId="57181" xr:uid="{1F1D32C6-3471-42F0-A8D5-AC222E966D40}"/>
    <cellStyle name="Note 5 7 3 4" xfId="48248" xr:uid="{DE258E10-FF01-4573-9E2D-600A114F59AF}"/>
    <cellStyle name="Note 5 7 3 4 2" xfId="55040" xr:uid="{73B1EEBF-489D-4A06-BDE4-80445D705F37}"/>
    <cellStyle name="Note 5 7 3 5" xfId="53340" xr:uid="{DB3FD024-2223-4F16-A6C4-1CC0EAA26CCC}"/>
    <cellStyle name="Note 5 7 3 6" xfId="46634" xr:uid="{9E0B2A06-D6F8-42EC-BE37-E758B5362BEB}"/>
    <cellStyle name="Note 5 7 4" xfId="36909" xr:uid="{30706439-62B1-4DD0-AA90-36FEF005CAFE}"/>
    <cellStyle name="Note 5 7 4 2" xfId="56039" xr:uid="{39D9A648-EA14-45C6-ADFA-22E5B829EF85}"/>
    <cellStyle name="Note 5 7 4 3" xfId="49257" xr:uid="{5AD99ED0-2E73-4909-9C15-EAF79FC5D3F6}"/>
    <cellStyle name="Note 5 7 5" xfId="44497" xr:uid="{A9DAA48C-A2E3-4816-B7E5-182CED9D0801}"/>
    <cellStyle name="Note 5 7 5 2" xfId="59049" xr:uid="{110C415B-FDBE-4774-BDD9-78DBCDC6D77A}"/>
    <cellStyle name="Note 5 7 5 3" xfId="52268" xr:uid="{C4239B71-3728-428F-84F2-02754A6014A4}"/>
    <cellStyle name="Note 5 7 6" xfId="45723" xr:uid="{DACDF492-5870-4684-BCB6-D3CF740E9273}"/>
    <cellStyle name="Note 5 7 6 2" xfId="54202" xr:uid="{25A0595D-EE1A-4FBE-A07E-CFC0E8F91FEB}"/>
    <cellStyle name="Note 5 7 7" xfId="52761" xr:uid="{A7BFCF33-C720-4823-A7CA-B388D4F320BF}"/>
    <cellStyle name="Note 5 8" xfId="1322" xr:uid="{F11B98E6-B8C6-45BF-966B-8B2CD5717B78}"/>
    <cellStyle name="Note 5 8 2" xfId="5667" xr:uid="{64A8EAA5-7EF9-4E75-B3C5-BB38C545F127}"/>
    <cellStyle name="Note 5 8 2 2" xfId="8253" xr:uid="{659AD88E-BAEA-4F91-9148-ED61496CD1E9}"/>
    <cellStyle name="Note 5 8 2 2 2" xfId="12552" xr:uid="{7351BEB6-EC7F-4CAE-B53C-E3788F6F263B}"/>
    <cellStyle name="Note 5 8 2 2 2 2" xfId="21541" xr:uid="{D66D2FF4-35B3-4685-9082-B423C1427BF4}"/>
    <cellStyle name="Note 5 8 2 2 2 2 2" xfId="24933" xr:uid="{D93B8450-F323-4619-8DD1-D2114233CBF0}"/>
    <cellStyle name="Note 5 8 2 2 2 3" xfId="26320" xr:uid="{A51C50A3-23B2-4457-A22B-2745BBAE9539}"/>
    <cellStyle name="Note 5 8 2 2 2 4" xfId="56560" xr:uid="{35716D03-6629-47AF-9551-17A694C0C897}"/>
    <cellStyle name="Note 5 8 2 2 3" xfId="17242" xr:uid="{E4C1787B-EC73-4020-8D85-3D1F94F4740C}"/>
    <cellStyle name="Note 5 8 2 2 3 2" xfId="43035" xr:uid="{CFC8C54D-80EC-4AD6-8194-D35ADEE3A839}"/>
    <cellStyle name="Note 5 8 2 2 4" xfId="30886" xr:uid="{4CB21916-F0A1-4980-9211-5E6F5FE8A2A3}"/>
    <cellStyle name="Note 5 8 2 2 5" xfId="49778" xr:uid="{001EF078-609F-4C2D-A9A7-0C4A6390D65E}"/>
    <cellStyle name="Note 5 8 2 3" xfId="10890" xr:uid="{85248487-8E89-4E44-80AF-EB869E1C2ACB}"/>
    <cellStyle name="Note 5 8 2 3 2" xfId="19879" xr:uid="{F40FBD40-DD05-4234-AB5D-86BB161656BB}"/>
    <cellStyle name="Note 5 8 2 3 2 2" xfId="25747" xr:uid="{D430D426-780C-4078-98C8-FB8F056F4FDC}"/>
    <cellStyle name="Note 5 8 2 3 2 3" xfId="58286" xr:uid="{BAE6AEF5-37BA-487A-8222-36A4804C39B1}"/>
    <cellStyle name="Note 5 8 2 3 3" xfId="41348" xr:uid="{F7B5F9AA-1AA0-499E-8B22-6BCC8DFEA283}"/>
    <cellStyle name="Note 5 8 2 3 4" xfId="51504" xr:uid="{3A827DEC-2BB6-4C1F-B64E-8C31DE9EB1CA}"/>
    <cellStyle name="Note 5 8 2 4" xfId="14656" xr:uid="{C0C4C3B8-9F62-4E23-9647-B935322E795D}"/>
    <cellStyle name="Note 5 8 2 4 2" xfId="36676" xr:uid="{68F02E5B-F631-422D-AF8A-C5F69E95047D}"/>
    <cellStyle name="Note 5 8 2 4 2 2" xfId="54696" xr:uid="{93967BFC-6515-4035-940D-27F65078F770}"/>
    <cellStyle name="Note 5 8 2 4 3" xfId="47895" xr:uid="{FAEFCFFB-6B4F-4C00-80BA-B35A18383AAA}"/>
    <cellStyle name="Note 5 8 2 5" xfId="23478" xr:uid="{92EAA150-8BA4-4AFC-A564-4A2AA725C638}"/>
    <cellStyle name="Note 5 8 2 5 2" xfId="53050" xr:uid="{1403DEDB-3853-4D1F-BB31-A01CB507A7A4}"/>
    <cellStyle name="Note 5 8 2 6" xfId="46281" xr:uid="{361477CF-BE65-40E2-83A2-D00234438A32}"/>
    <cellStyle name="Note 5 8 3" xfId="3759" xr:uid="{E4E64459-6D77-4342-BD13-73630F6553FC}"/>
    <cellStyle name="Note 5 8 3 2" xfId="37254" xr:uid="{20259CE4-782C-4738-A653-9E496DF217B2}"/>
    <cellStyle name="Note 5 8 3 2 2" xfId="56959" xr:uid="{BDF5AAC4-EA27-40FF-873A-1BD092DF8B19}"/>
    <cellStyle name="Note 5 8 3 2 3" xfId="50177" xr:uid="{9055C4AB-2009-4452-98AB-02A5AF0CB073}"/>
    <cellStyle name="Note 5 8 3 3" xfId="51663" xr:uid="{331A57BB-6830-4827-B2AA-E8AD22BD719C}"/>
    <cellStyle name="Note 5 8 3 3 2" xfId="58444" xr:uid="{AFC4AD27-5653-46EA-95A6-F84BFFC6393B}"/>
    <cellStyle name="Note 5 8 3 4" xfId="48294" xr:uid="{4DC7DE60-5926-4AC8-B989-D0B34DFC38AC}"/>
    <cellStyle name="Note 5 8 3 4 2" xfId="55086" xr:uid="{932F1A4D-B9BB-4D52-B2CF-B341DA1DAA16}"/>
    <cellStyle name="Note 5 8 3 5" xfId="53386" xr:uid="{E3DE62D0-D082-4056-8718-7EA4BCCDA8D6}"/>
    <cellStyle name="Note 5 8 3 6" xfId="46680" xr:uid="{46CFCFC6-5442-4DDC-84C5-077BA0EDE48A}"/>
    <cellStyle name="Note 5 8 4" xfId="29197" xr:uid="{F013CA53-7C65-4B00-A51F-AF1A4AABB0CD}"/>
    <cellStyle name="Note 5 8 4 2" xfId="56088" xr:uid="{E066EE01-FA44-4E95-8D2B-87EAFF60E07C}"/>
    <cellStyle name="Note 5 8 4 3" xfId="49306" xr:uid="{7E01B590-573E-4C8D-AC57-AF1EA95BAF10}"/>
    <cellStyle name="Note 5 8 5" xfId="44452" xr:uid="{6FFB314E-C621-4455-AB0E-EB6919092206}"/>
    <cellStyle name="Note 5 8 5 2" xfId="58654" xr:uid="{2F1B5408-C224-4A6B-873D-D47904153747}"/>
    <cellStyle name="Note 5 8 5 3" xfId="51873" xr:uid="{8BD1A376-FBA1-4492-BC26-9A8DDA7C7F5C}"/>
    <cellStyle name="Note 5 8 6" xfId="45772" xr:uid="{21447985-61C2-41D0-B5C0-A38C3F7835EB}"/>
    <cellStyle name="Note 5 8 6 2" xfId="54248" xr:uid="{7BCEE901-0AA6-4D07-B0D4-5ABCE067EA79}"/>
    <cellStyle name="Note 5 8 7" xfId="52787" xr:uid="{D2FD65AA-0375-4ABD-A3F7-82C9113FACC8}"/>
    <cellStyle name="Note 5 9" xfId="1641" xr:uid="{41DE0AED-CA00-4A6E-9BD4-93677BE2FA7E}"/>
    <cellStyle name="Note 5 9 2" xfId="5975" xr:uid="{7EFA22DD-9D36-4F85-8C75-EA02DF76CA3E}"/>
    <cellStyle name="Note 5 9 2 2" xfId="8561" xr:uid="{2AE9C99B-E4FE-46C9-8AA8-9D395A11B13E}"/>
    <cellStyle name="Note 5 9 2 2 2" xfId="12649" xr:uid="{D2A2B6CC-A319-44C2-AF70-C17086F4B187}"/>
    <cellStyle name="Note 5 9 2 2 2 2" xfId="21638" xr:uid="{3C96D055-A968-46CA-8347-58C655CB2ABF}"/>
    <cellStyle name="Note 5 9 2 2 2 2 2" xfId="28994" xr:uid="{F9CC4C90-5137-4C0C-935A-C2191D25D16B}"/>
    <cellStyle name="Note 5 9 2 2 2 3" xfId="33876" xr:uid="{AD0372F4-6D79-4103-9AA0-46C3BE113AB4}"/>
    <cellStyle name="Note 5 9 2 2 2 4" xfId="56600" xr:uid="{29D3B4F0-2332-4F04-9D3B-12A77E55091D}"/>
    <cellStyle name="Note 5 9 2 2 3" xfId="17550" xr:uid="{A72842A5-CB5A-4620-B5A8-B4844D292778}"/>
    <cellStyle name="Note 5 9 2 2 3 2" xfId="33661" xr:uid="{4F5C832F-EF08-49D5-ADAA-55C1CE75F6B9}"/>
    <cellStyle name="Note 5 9 2 2 4" xfId="34858" xr:uid="{DA689B97-35C6-40A2-9479-359E31043089}"/>
    <cellStyle name="Note 5 9 2 2 5" xfId="49818" xr:uid="{6180602C-D2E2-4E89-BBA7-34BA895599E3}"/>
    <cellStyle name="Note 5 9 2 3" xfId="11198" xr:uid="{811594A2-7C84-4FAA-AC86-C657A27A6C72}"/>
    <cellStyle name="Note 5 9 2 3 2" xfId="20187" xr:uid="{62AA1795-0677-47C2-8455-49570CC7248B}"/>
    <cellStyle name="Note 5 9 2 3 2 2" xfId="24819" xr:uid="{5218EF8A-2AF6-4DB5-9B66-C5F0012842BD}"/>
    <cellStyle name="Note 5 9 2 3 2 3" xfId="57923" xr:uid="{5AE0917C-92F2-4995-BA31-46B4B19119E1}"/>
    <cellStyle name="Note 5 9 2 3 3" xfId="32208" xr:uid="{42B64C11-4243-4559-8FDD-901EAECAB5D9}"/>
    <cellStyle name="Note 5 9 2 3 4" xfId="51141" xr:uid="{A38C04C6-51EB-433E-AF29-76187BE10B79}"/>
    <cellStyle name="Note 5 9 2 4" xfId="14964" xr:uid="{680AB31A-CC5E-470B-B843-3132E703B997}"/>
    <cellStyle name="Note 5 9 2 4 2" xfId="25614" xr:uid="{52103458-68CA-43FE-B392-E78C6133A65A}"/>
    <cellStyle name="Note 5 9 2 4 2 2" xfId="54733" xr:uid="{4DEC8857-988B-4556-B4C5-EBA5B143384B}"/>
    <cellStyle name="Note 5 9 2 4 3" xfId="47935" xr:uid="{EE02B9CC-35CD-45A5-9AAF-0ADBCB0596D5}"/>
    <cellStyle name="Note 5 9 2 5" xfId="35838" xr:uid="{4888D7ED-32A5-4137-91CC-B488D65216CB}"/>
    <cellStyle name="Note 5 9 2 5 2" xfId="53071" xr:uid="{6367D017-551A-44FB-B2BD-1B536285ECB4}"/>
    <cellStyle name="Note 5 9 2 6" xfId="46321" xr:uid="{E5057FE1-9A51-4FAB-B002-50BB9AA553A6}"/>
    <cellStyle name="Note 5 9 3" xfId="4078" xr:uid="{965B5A5F-41AB-4128-A8C3-A2B258757B44}"/>
    <cellStyle name="Note 5 9 3 2" xfId="39722" xr:uid="{7B028A18-5906-4748-BA05-742A8A14A556}"/>
    <cellStyle name="Note 5 9 3 2 2" xfId="56996" xr:uid="{47FEDB37-94FD-48A6-ADD8-EC78694CB368}"/>
    <cellStyle name="Note 5 9 3 2 3" xfId="50214" xr:uid="{577A5430-D490-4C24-A7F5-18DB0B77BE47}"/>
    <cellStyle name="Note 5 9 3 3" xfId="51020" xr:uid="{D35658F0-0315-4044-8C95-6A2B3BEB631D}"/>
    <cellStyle name="Note 5 9 3 3 2" xfId="57802" xr:uid="{011979AD-40AA-4B85-9B83-0D39F7847FD7}"/>
    <cellStyle name="Note 5 9 3 4" xfId="48331" xr:uid="{5ADC6FC1-87C9-49D2-B53D-C8FF92ACB9B1}"/>
    <cellStyle name="Note 5 9 3 4 2" xfId="55123" xr:uid="{FC6DF246-0E8C-4F15-B5DA-5E7DEE190944}"/>
    <cellStyle name="Note 5 9 3 5" xfId="53423" xr:uid="{01DB8760-B8F7-4586-951D-D9A43128BCB9}"/>
    <cellStyle name="Note 5 9 3 6" xfId="46717" xr:uid="{97E074E4-60BE-465F-9BD3-172C3A80B6DD}"/>
    <cellStyle name="Note 5 9 4" xfId="37335" xr:uid="{FFD71731-C258-4758-ABD7-B573E92AC011}"/>
    <cellStyle name="Note 5 9 4 2" xfId="56128" xr:uid="{CF8B7677-049C-4B7B-B43D-0EFF4192ADBA}"/>
    <cellStyle name="Note 5 9 4 3" xfId="49346" xr:uid="{98C50CF5-50C5-4EF6-9539-A9BA2EE88AA6}"/>
    <cellStyle name="Note 5 9 5" xfId="44569" xr:uid="{8F5DF8DA-578E-4A22-8D3F-71D4F719FB17}"/>
    <cellStyle name="Note 5 9 5 2" xfId="58655" xr:uid="{CD0FAF55-C4CE-425E-A1A1-8CC26105849E}"/>
    <cellStyle name="Note 5 9 5 3" xfId="51874" xr:uid="{0895293C-8DC6-4F17-8C5F-BEB8647A5058}"/>
    <cellStyle name="Note 5 9 6" xfId="45812" xr:uid="{49A34DA7-BA90-4EDD-A48C-10CE0B5D6A92}"/>
    <cellStyle name="Note 5 9 6 2" xfId="54285" xr:uid="{AC3F4668-18DB-4069-8D33-4D9F90E6FCEB}"/>
    <cellStyle name="Note 5 9 7" xfId="52804" xr:uid="{2E798F9A-F559-4E64-A79D-1FEAB089FD39}"/>
    <cellStyle name="Note 6" xfId="117" xr:uid="{367B8EBB-7BD9-4A28-A3A5-E799CE737781}"/>
    <cellStyle name="Note 6 10" xfId="1779" xr:uid="{E0A8200A-BB4A-4194-9925-108B4FE81754}"/>
    <cellStyle name="Note 6 10 2" xfId="6097" xr:uid="{5B5D9191-A310-47C4-9FA0-6107985DA354}"/>
    <cellStyle name="Note 6 10 2 2" xfId="8683" xr:uid="{A8EBB05D-A433-47E4-8B4B-56AE07411994}"/>
    <cellStyle name="Note 6 10 2 2 2" xfId="12686" xr:uid="{ACB622B7-3008-4E1E-AA34-69B834E3BEEC}"/>
    <cellStyle name="Note 6 10 2 2 2 2" xfId="21675" xr:uid="{5F7007F7-0BAC-4832-8251-553F2ABFCB42}"/>
    <cellStyle name="Note 6 10 2 2 2 2 2" xfId="42248" xr:uid="{E19A550E-6F73-4C5D-81FF-C7FCF71F94ED}"/>
    <cellStyle name="Note 6 10 2 2 2 3" xfId="26130" xr:uid="{40045AE1-2A5B-4822-AB70-E77B09C57BED}"/>
    <cellStyle name="Note 6 10 2 2 2 4" xfId="56544" xr:uid="{D2EE6944-6A0D-4797-8D6E-C683127FA707}"/>
    <cellStyle name="Note 6 10 2 2 3" xfId="17672" xr:uid="{D8DF9835-4E05-4661-8DB3-E20B3B02AA4B}"/>
    <cellStyle name="Note 6 10 2 2 3 2" xfId="34364" xr:uid="{3843B3A9-569A-4CD3-AF97-24992B94B0C4}"/>
    <cellStyle name="Note 6 10 2 2 4" xfId="28774" xr:uid="{B4B1C99B-6AEC-4ECA-8ACD-26E2C3F9E4CF}"/>
    <cellStyle name="Note 6 10 2 2 5" xfId="49762" xr:uid="{8E2CD9AF-717D-4DA9-8FAB-BB5F977FDC56}"/>
    <cellStyle name="Note 6 10 2 3" xfId="11320" xr:uid="{73BBDB90-18C3-431F-8DA7-C897C806D989}"/>
    <cellStyle name="Note 6 10 2 3 2" xfId="20309" xr:uid="{77B72F6E-607B-46AE-85D1-090D34998CAF}"/>
    <cellStyle name="Note 6 10 2 3 2 2" xfId="32505" xr:uid="{F2E75A84-B1D4-4905-93BF-131D7A336AF9}"/>
    <cellStyle name="Note 6 10 2 3 2 3" xfId="59144" xr:uid="{E5F4F9ED-FC8D-457E-9224-C2C8CE1F6DA6}"/>
    <cellStyle name="Note 6 10 2 3 3" xfId="22977" xr:uid="{36F45240-D2A8-41A3-A6D3-2E66DFD4B04E}"/>
    <cellStyle name="Note 6 10 2 3 4" xfId="52363" xr:uid="{F601ECC8-95C3-4804-B457-53A6FF476F0B}"/>
    <cellStyle name="Note 6 10 2 4" xfId="15086" xr:uid="{E1581F74-3B34-48DC-A09F-5B2C15EC94B9}"/>
    <cellStyle name="Note 6 10 2 4 2" xfId="40637" xr:uid="{CCD3903E-0E84-4650-86C7-DF92BC873A32}"/>
    <cellStyle name="Note 6 10 2 4 2 2" xfId="54680" xr:uid="{655A0C87-7AAF-441E-A59E-AD36D96C78BC}"/>
    <cellStyle name="Note 6 10 2 4 3" xfId="47879" xr:uid="{C1B6F155-2AA9-48E0-A3C3-A1AE3E9EE2C2}"/>
    <cellStyle name="Note 6 10 2 5" xfId="27393" xr:uid="{C03C17EA-BF58-4804-BFAE-3CB2C1580A9C}"/>
    <cellStyle name="Note 6 10 2 5 2" xfId="53040" xr:uid="{B6C76AE2-EE67-4672-BB1C-9A18E6005369}"/>
    <cellStyle name="Note 6 10 2 6" xfId="46265" xr:uid="{EC43A832-3E2D-4D4B-A206-D9BB75DFD459}"/>
    <cellStyle name="Note 6 10 3" xfId="4216" xr:uid="{79379975-08B2-4FFD-B85A-C4B2FABC0F29}"/>
    <cellStyle name="Note 6 10 3 2" xfId="36072" xr:uid="{B15DB8C4-9DC1-485E-89A2-0A29AD0FFFAE}"/>
    <cellStyle name="Note 6 10 3 2 2" xfId="56943" xr:uid="{6E2AC5BF-73BC-4219-B297-B5049B3561C2}"/>
    <cellStyle name="Note 6 10 3 2 3" xfId="50161" xr:uid="{C7F43459-813F-46EA-B56C-A33845FE973F}"/>
    <cellStyle name="Note 6 10 3 3" xfId="50984" xr:uid="{0D6D0103-2F9C-4EB9-B8EF-639CDB389081}"/>
    <cellStyle name="Note 6 10 3 3 2" xfId="57766" xr:uid="{6C51D620-269E-48D2-A484-1147DC232DE6}"/>
    <cellStyle name="Note 6 10 3 4" xfId="48278" xr:uid="{EBF8D531-2985-4722-B588-8B517CF78527}"/>
    <cellStyle name="Note 6 10 3 4 2" xfId="55070" xr:uid="{DDCC7A4F-C5C1-449E-AE19-28BB969999CF}"/>
    <cellStyle name="Note 6 10 3 5" xfId="53370" xr:uid="{D6CFED33-E183-4462-B4CB-8A12A5E0B1C0}"/>
    <cellStyle name="Note 6 10 3 6" xfId="46664" xr:uid="{868786EC-360C-4F0D-B773-F01A7850D95F}"/>
    <cellStyle name="Note 6 10 4" xfId="28159" xr:uid="{FF9B0289-F088-4406-A349-06090854BF9E}"/>
    <cellStyle name="Note 6 10 4 2" xfId="56072" xr:uid="{9E92B548-1E3B-4AB8-92EC-69A0CA99114E}"/>
    <cellStyle name="Note 6 10 4 3" xfId="49290" xr:uid="{F1E4D482-3915-4BF1-918F-2A909CC65858}"/>
    <cellStyle name="Note 6 10 5" xfId="44602" xr:uid="{250E22F1-DA5F-42CC-B791-87E2BE013E28}"/>
    <cellStyle name="Note 6 10 5 2" xfId="57652" xr:uid="{C36788B0-6786-429E-A1F7-2DFCCB7E1EC9}"/>
    <cellStyle name="Note 6 10 5 3" xfId="50870" xr:uid="{6FADCC85-D081-4857-9765-D0F283A9ADE5}"/>
    <cellStyle name="Note 6 10 6" xfId="45756" xr:uid="{01CA3C97-B970-4872-96CD-41ABA20CD5D2}"/>
    <cellStyle name="Note 6 10 6 2" xfId="54232" xr:uid="{62E7E2DA-4DCC-4D36-B868-34AE012D6458}"/>
    <cellStyle name="Note 6 10 7" xfId="52777" xr:uid="{12C438CA-7ED8-42AA-A5B9-9ADECA538B2C}"/>
    <cellStyle name="Note 6 11" xfId="2585" xr:uid="{B64E538F-2AD8-4DC9-9997-5C0BEB345000}"/>
    <cellStyle name="Note 6 11 2" xfId="6826" xr:uid="{C1673D58-15FE-4528-83A9-3673D36AD228}"/>
    <cellStyle name="Note 6 11 2 2" xfId="12002" xr:uid="{399ECC4A-E8FA-4975-86AC-C1D6CBE75AE9}"/>
    <cellStyle name="Note 6 11 2 2 2" xfId="20991" xr:uid="{EE291679-DABA-482F-A50B-1138F05C1607}"/>
    <cellStyle name="Note 6 11 2 2 2 2" xfId="37527" xr:uid="{F38C4DD6-27A6-40EF-9CE6-35F6BC6FD847}"/>
    <cellStyle name="Note 6 11 2 2 2 3" xfId="56606" xr:uid="{8E97B8B8-7571-4546-B68E-F7E3A2629BFC}"/>
    <cellStyle name="Note 6 11 2 2 3" xfId="22624" xr:uid="{2286536C-941E-48E9-85A5-C3FCC9303A93}"/>
    <cellStyle name="Note 6 11 2 2 4" xfId="49824" xr:uid="{249170B4-8C91-41A2-A44E-CD14978365EF}"/>
    <cellStyle name="Note 6 11 2 3" xfId="15815" xr:uid="{C3127F6C-530B-440C-8819-7F2964C3683F}"/>
    <cellStyle name="Note 6 11 2 3 2" xfId="35569" xr:uid="{7D9B387F-4C63-4306-AB12-6EDADA5E1033}"/>
    <cellStyle name="Note 6 11 2 3 2 2" xfId="58282" xr:uid="{CFA1EF50-6CF3-4F9E-8586-CD89ED15A7D8}"/>
    <cellStyle name="Note 6 11 2 3 3" xfId="51500" xr:uid="{605C2426-50E4-4C4B-9E75-40184E9A1CF9}"/>
    <cellStyle name="Note 6 11 2 4" xfId="24789" xr:uid="{6ADECC21-69E0-48E2-9EEF-4440D8FBC90E}"/>
    <cellStyle name="Note 6 11 2 4 2" xfId="54739" xr:uid="{AA314C2A-F230-4B93-87FE-89D1B36B28E8}"/>
    <cellStyle name="Note 6 11 2 4 3" xfId="47941" xr:uid="{9AF8CC30-AE17-4326-9445-BE49D3D2E906}"/>
    <cellStyle name="Note 6 11 2 5" xfId="53075" xr:uid="{E909F35F-709B-4CDA-9BD8-3234982D09E6}"/>
    <cellStyle name="Note 6 11 2 6" xfId="46327" xr:uid="{43D5E170-26DD-45B6-A02F-4974E9A41348}"/>
    <cellStyle name="Note 6 11 3" xfId="9396" xr:uid="{D960CE21-E38E-42F8-963E-2CFFE32982DD}"/>
    <cellStyle name="Note 6 11 3 2" xfId="18385" xr:uid="{D842993E-A7B8-4495-BE56-611CCF064EC6}"/>
    <cellStyle name="Note 6 11 3 2 2" xfId="35023" xr:uid="{71E3826E-5402-4416-B743-BF783A4FE334}"/>
    <cellStyle name="Note 6 11 3 2 2 2" xfId="57002" xr:uid="{DBEA993E-13C3-4C44-8BF9-1F97FC231E86}"/>
    <cellStyle name="Note 6 11 3 2 3" xfId="50220" xr:uid="{606F6FD2-A815-429A-92E5-A599CA3E6128}"/>
    <cellStyle name="Note 6 11 3 3" xfId="37424" xr:uid="{5D902AE4-45CC-45BB-B8A1-C9B738ED26BA}"/>
    <cellStyle name="Note 6 11 3 3 2" xfId="57725" xr:uid="{ECEDCEEE-785C-42B3-9CC8-44A6A1AC53D0}"/>
    <cellStyle name="Note 6 11 3 3 3" xfId="50943" xr:uid="{F649AC32-3EAF-4D19-9D08-975BAAD2E5C2}"/>
    <cellStyle name="Note 6 11 3 4" xfId="48337" xr:uid="{51B81542-040E-4D47-B547-A8718FDB9BE5}"/>
    <cellStyle name="Note 6 11 3 4 2" xfId="55129" xr:uid="{F6DBAA13-D60E-433C-8EBB-446424EDA8D2}"/>
    <cellStyle name="Note 6 11 3 5" xfId="53429" xr:uid="{EF81A451-6ADB-4818-8AAD-9DD6D0E04909}"/>
    <cellStyle name="Note 6 11 3 6" xfId="46723" xr:uid="{4DF90537-61C2-4557-BC1A-EBDEAF4693DD}"/>
    <cellStyle name="Note 6 11 4" xfId="13439" xr:uid="{BADBCAA2-4C17-4919-9F22-55C74EE725D3}"/>
    <cellStyle name="Note 6 11 4 2" xfId="29815" xr:uid="{DE1FAAAB-2B92-43B4-9A00-CD626862ACD7}"/>
    <cellStyle name="Note 6 11 4 2 2" xfId="56134" xr:uid="{E6FF71DC-C166-4FDF-8655-53C7338CEB5E}"/>
    <cellStyle name="Note 6 11 4 3" xfId="49352" xr:uid="{0549665F-2113-426C-A1B6-C3F544FAC436}"/>
    <cellStyle name="Note 6 11 5" xfId="35321" xr:uid="{20DC64D0-40B6-48D6-98E9-5124536F889C}"/>
    <cellStyle name="Note 6 11 5 2" xfId="55666" xr:uid="{F083A1A0-A5C5-4D29-A219-70CE30406E4E}"/>
    <cellStyle name="Note 6 11 5 3" xfId="48885" xr:uid="{E4E60EE8-0FF1-4FA5-B3B3-7A99E3F2BBE0}"/>
    <cellStyle name="Note 6 11 6" xfId="44633" xr:uid="{E9E3FFBD-B06C-4A18-9E6C-7889EDFE4A95}"/>
    <cellStyle name="Note 6 11 6 2" xfId="54291" xr:uid="{A7000C26-FB4D-457B-B3A4-C46375A9E2AC}"/>
    <cellStyle name="Note 6 11 6 3" xfId="47472" xr:uid="{897E986F-1747-4476-9056-A90961288804}"/>
    <cellStyle name="Note 6 11 7" xfId="52808" xr:uid="{AFAAF8D9-1875-4D63-9665-DF959AF0F742}"/>
    <cellStyle name="Note 6 11 8" xfId="45864" xr:uid="{0331A8C7-5D69-467F-8E92-72446FBA665D}"/>
    <cellStyle name="Note 6 12" xfId="6573" xr:uid="{D8614BF9-4BF4-452E-B520-A56072B877C0}"/>
    <cellStyle name="Note 6 12 2" xfId="11784" xr:uid="{D44607BC-3958-4F0D-A9EB-EABAB7E60613}"/>
    <cellStyle name="Note 6 12 2 2" xfId="20773" xr:uid="{9D1F4E17-C0BE-4E20-A5A6-92EDE16AC4DE}"/>
    <cellStyle name="Note 6 12 2 2 2" xfId="37090" xr:uid="{377B3010-16EA-4584-94E1-95B9494B2336}"/>
    <cellStyle name="Note 6 12 2 2 2 2" xfId="56645" xr:uid="{FDBB37C8-DF41-4286-A6C5-0E1A95F4980F}"/>
    <cellStyle name="Note 6 12 2 2 3" xfId="49863" xr:uid="{A7A76D54-63EC-4583-83C2-B8E16048C22E}"/>
    <cellStyle name="Note 6 12 2 3" xfId="40450" xr:uid="{A5B538B7-5276-49BA-9532-3203E1A90C15}"/>
    <cellStyle name="Note 6 12 2 3 2" xfId="59095" xr:uid="{675DD6A7-4C0D-4E37-8DC8-3E3CE5176A76}"/>
    <cellStyle name="Note 6 12 2 3 3" xfId="52314" xr:uid="{46115AA1-0693-40E8-B66A-8737A97C5697}"/>
    <cellStyle name="Note 6 12 2 4" xfId="47980" xr:uid="{602567AA-46D8-430A-AA12-59E9A46A3373}"/>
    <cellStyle name="Note 6 12 2 4 2" xfId="54775" xr:uid="{6C4B096B-E88D-436C-81DC-5731AA89A5F0}"/>
    <cellStyle name="Note 6 12 2 5" xfId="53096" xr:uid="{C94CD969-791A-4841-BE5F-C3D2F00BE0CC}"/>
    <cellStyle name="Note 6 12 2 6" xfId="46366" xr:uid="{5AF73763-CF09-46DF-9B61-5A50E9162F99}"/>
    <cellStyle name="Note 6 12 3" xfId="15562" xr:uid="{AAAA6789-E2EC-4D9A-B13E-ED5240DECE1F}"/>
    <cellStyle name="Note 6 12 3 2" xfId="34773" xr:uid="{64A4421E-5767-4D37-908C-FBD5CF221168}"/>
    <cellStyle name="Note 6 12 3 2 2" xfId="57038" xr:uid="{2D506DCD-2699-43CC-A4AF-C515258628B6}"/>
    <cellStyle name="Note 6 12 3 2 3" xfId="50256" xr:uid="{2568D95A-06E0-4ACF-88CB-62F68CC2A527}"/>
    <cellStyle name="Note 6 12 3 3" xfId="51381" xr:uid="{E454117D-7552-41E9-9660-6FADA04B2B42}"/>
    <cellStyle name="Note 6 12 3 3 2" xfId="58163" xr:uid="{D40EF17E-9D6E-42BC-BE11-CD0792E20060}"/>
    <cellStyle name="Note 6 12 3 4" xfId="48373" xr:uid="{1C456D63-A62A-44E4-95FF-4A2BD1BD1409}"/>
    <cellStyle name="Note 6 12 3 4 2" xfId="55165" xr:uid="{CC016F6F-1D2C-4DC0-999C-89A9DCA55FBE}"/>
    <cellStyle name="Note 6 12 3 5" xfId="53463" xr:uid="{BC1788EA-92DF-4EA3-A80A-1B936BCFB139}"/>
    <cellStyle name="Note 6 12 3 6" xfId="46759" xr:uid="{C0D6B811-8061-4CCE-B783-33CCF0CFE605}"/>
    <cellStyle name="Note 6 12 4" xfId="32394" xr:uid="{B55B5273-8913-4A4C-BE3B-2C0AF5C711CB}"/>
    <cellStyle name="Note 6 12 4 2" xfId="56173" xr:uid="{4A9BF6E0-3D6E-4B9F-ACBD-F209F66CAD07}"/>
    <cellStyle name="Note 6 12 4 3" xfId="49391" xr:uid="{103F8F45-F192-47F1-8174-E4307AB38E17}"/>
    <cellStyle name="Note 6 12 5" xfId="44676" xr:uid="{71938089-BCAD-4A56-BDA5-50B82168329E}"/>
    <cellStyle name="Note 6 12 5 2" xfId="59105" xr:uid="{69B1B519-461E-4224-B7B4-D959276ECE0D}"/>
    <cellStyle name="Note 6 12 5 3" xfId="52324" xr:uid="{6C45A3E6-9ECC-4CF5-8161-60CB80E57FD0}"/>
    <cellStyle name="Note 6 12 6" xfId="47511" xr:uid="{C0B0AD0F-F9A6-4F2B-A36C-E0A62904BE65}"/>
    <cellStyle name="Note 6 12 6 2" xfId="54327" xr:uid="{13EA6265-B46B-4A15-BC72-32FEACF94A92}"/>
    <cellStyle name="Note 6 12 7" xfId="52829" xr:uid="{2672BBDE-32CF-4DA1-B840-D831538B6B4B}"/>
    <cellStyle name="Note 6 12 8" xfId="45900" xr:uid="{3E872309-3C5D-4C2D-9B79-E6F5B9B562DE}"/>
    <cellStyle name="Note 6 13" xfId="9147" xr:uid="{3C1DE247-27B7-478D-8BAF-57B215701386}"/>
    <cellStyle name="Note 6 13 2" xfId="18136" xr:uid="{56B32687-4C19-4170-B45A-6FF0AD2006A0}"/>
    <cellStyle name="Note 6 13 2 2" xfId="24940" xr:uid="{8000DD3B-B861-4339-9C5B-021296041BB6}"/>
    <cellStyle name="Note 6 13 2 2 2" xfId="56240" xr:uid="{7BCCFF27-E5C9-4926-BFAA-C8DC4E22B525}"/>
    <cellStyle name="Note 6 13 2 3" xfId="49458" xr:uid="{66FB9C33-ED1E-41D4-B838-694B4B8F8935}"/>
    <cellStyle name="Note 6 13 3" xfId="24047" xr:uid="{1A209D20-6437-40A4-952C-8CFB5E4DB0EA}"/>
    <cellStyle name="Note 6 13 3 2" xfId="58213" xr:uid="{16137073-322A-4FAD-B0D0-B0B53E970566}"/>
    <cellStyle name="Note 6 13 3 3" xfId="51431" xr:uid="{04FF52DC-D469-4D45-ADB4-73C5C2DAB15F}"/>
    <cellStyle name="Note 6 13 4" xfId="44623" xr:uid="{45F4FBD6-BA12-43B6-A4D3-44D68DCAA2EE}"/>
    <cellStyle name="Note 6 13 4 2" xfId="54388" xr:uid="{2A3C0814-1846-456C-A480-1CF925DDDF1B}"/>
    <cellStyle name="Note 6 13 4 3" xfId="47576" xr:uid="{24B25BB9-59E0-4B15-8F43-5E91C9EE9EA1}"/>
    <cellStyle name="Note 6 13 5" xfId="52869" xr:uid="{BE7ACB10-5EB4-4ADD-8CF3-0AFF2C891830}"/>
    <cellStyle name="Note 6 13 6" xfId="45967" xr:uid="{C3D3FEBA-D7D0-4915-8DCE-37051F44B859}"/>
    <cellStyle name="Note 6 14" xfId="12698" xr:uid="{CE0F68DD-BF19-4721-B364-818843BC7698}"/>
    <cellStyle name="Note 6 14 2" xfId="21687" xr:uid="{CA69E886-2E03-478F-BAA4-927742FCE3A0}"/>
    <cellStyle name="Note 6 14 2 2" xfId="27482" xr:uid="{F21B2296-CF15-4E4A-AE27-C2041CD7F2E5}"/>
    <cellStyle name="Note 6 14 2 2 2" xfId="56215" xr:uid="{B842A7CB-162D-45E8-BD3A-48C722F225F6}"/>
    <cellStyle name="Note 6 14 2 3" xfId="49433" xr:uid="{6A4490FD-BE15-47A7-AC2F-F49C04DB0C04}"/>
    <cellStyle name="Note 6 14 3" xfId="22413" xr:uid="{50E81906-B720-4D92-8F2F-D33A87CCCEB4}"/>
    <cellStyle name="Note 6 14 3 2" xfId="59024" xr:uid="{DF0A1929-EC64-46D4-B6DA-716CF8D99AF1}"/>
    <cellStyle name="Note 6 14 3 3" xfId="52243" xr:uid="{1A481AA0-54E5-4FB6-9C86-965D38A5395C}"/>
    <cellStyle name="Note 6 14 4" xfId="44751" xr:uid="{5879CA53-F2C6-44B6-B796-42EABB7EA8C4}"/>
    <cellStyle name="Note 6 14 4 2" xfId="54366" xr:uid="{D48B79CE-B8C2-4CB9-981A-A7F6B8381418}"/>
    <cellStyle name="Note 6 14 4 3" xfId="47553" xr:uid="{A36D2AC5-9D8E-4D5C-8DAB-5D95D8891FBF}"/>
    <cellStyle name="Note 6 14 5" xfId="52850" xr:uid="{464D0F6B-28AB-4C66-A676-6D6C1F8065DE}"/>
    <cellStyle name="Note 6 14 6" xfId="45942" xr:uid="{D88DA632-12A5-42A0-B7A4-ABA37D2F32C7}"/>
    <cellStyle name="Note 6 15" xfId="2277" xr:uid="{192A0918-3C0E-41CB-A7E0-2B8A89EE034F}"/>
    <cellStyle name="Note 6 15 2" xfId="22857" xr:uid="{EC7B5982-D6F1-4C52-9DD5-C9180984633A}"/>
    <cellStyle name="Note 6 15 2 2" xfId="57114" xr:uid="{8A45A163-00B6-40B1-A796-571C9E60D350}"/>
    <cellStyle name="Note 6 15 2 3" xfId="50332" xr:uid="{BB3EA3AB-5AD7-4BE2-8E66-BF66CD1FAE09}"/>
    <cellStyle name="Note 6 15 3" xfId="44768" xr:uid="{D91C0BAD-4740-4B6E-AB79-037E38291CC6}"/>
    <cellStyle name="Note 6 15 3 2" xfId="58441" xr:uid="{49A0B1D7-4E49-4434-BDEB-31AE919849DF}"/>
    <cellStyle name="Note 6 15 3 3" xfId="51660" xr:uid="{552BD4D1-1868-40AE-9413-90767A826DB3}"/>
    <cellStyle name="Note 6 15 4" xfId="48449" xr:uid="{30FD0623-D542-4D46-8AE0-B6520FFC065E}"/>
    <cellStyle name="Note 6 15 4 2" xfId="55241" xr:uid="{8B7542BD-A7D8-435E-9325-5DCB497DE566}"/>
    <cellStyle name="Note 6 15 5" xfId="53527" xr:uid="{4D478F31-3FB6-49C5-AA98-4A32956EEF16}"/>
    <cellStyle name="Note 6 15 6" xfId="46835" xr:uid="{66E63531-243B-4C0A-8FEF-04306DB2A034}"/>
    <cellStyle name="Note 6 16" xfId="13186" xr:uid="{91D782DB-52B4-4E59-BEC1-BAB8DA9385DE}"/>
    <cellStyle name="Note 6 16 2" xfId="43212" xr:uid="{0CF8C8A9-548A-48D9-9472-8B0FEEADC14E}"/>
    <cellStyle name="Note 6 16 2 2" xfId="57175" xr:uid="{66A7ECD8-1B02-4A16-82B6-F93F2D8E224D}"/>
    <cellStyle name="Note 6 16 2 3" xfId="50393" xr:uid="{151BDEEC-F93A-4243-B224-B9CE453C75BC}"/>
    <cellStyle name="Note 6 16 3" xfId="44766" xr:uid="{CC743CF5-ADB9-4885-B53D-246F46C33ABF}"/>
    <cellStyle name="Note 6 16 3 2" xfId="58776" xr:uid="{4EF2AF38-2081-42CB-9D37-014815201A1B}"/>
    <cellStyle name="Note 6 16 3 3" xfId="51995" xr:uid="{9E1C722F-BB53-4578-B6A2-19BACDF5F191}"/>
    <cellStyle name="Note 6 16 4" xfId="51714" xr:uid="{149840F5-9632-40A7-A187-793910E89558}"/>
    <cellStyle name="Note 6 16 4 2" xfId="58495" xr:uid="{29B1995D-F0F1-4099-A596-E70E3C8DBAB5}"/>
    <cellStyle name="Note 6 16 5" xfId="48510" xr:uid="{6BD5799C-C7D9-48F6-9B83-DD282D8F1980}"/>
    <cellStyle name="Note 6 16 5 2" xfId="55302" xr:uid="{33F8EE10-9D34-47FA-8633-7AB7E981E62C}"/>
    <cellStyle name="Note 6 16 6" xfId="53588" xr:uid="{8E90A595-7FDF-436C-9CE9-13A115A5DD93}"/>
    <cellStyle name="Note 6 16 7" xfId="46896" xr:uid="{CC9B525A-B985-4B82-8545-14C61E2BB1EB}"/>
    <cellStyle name="Note 6 17" xfId="36544" xr:uid="{81F4F453-C830-424C-AA09-EA86581D59E3}"/>
    <cellStyle name="Note 6 17 2" xfId="44794" xr:uid="{FD0DD9DC-E5ED-4079-88FA-085051B397BE}"/>
    <cellStyle name="Note 6 17 2 2" xfId="57086" xr:uid="{607269B4-083D-4F5B-8120-E181A0A04A49}"/>
    <cellStyle name="Note 6 17 2 3" xfId="50304" xr:uid="{7BB0CA02-F773-4E7E-8654-A367542F620B}"/>
    <cellStyle name="Note 6 17 3" xfId="51910" xr:uid="{2476D01E-0769-4F53-92EB-7CAB075EC588}"/>
    <cellStyle name="Note 6 17 3 2" xfId="58691" xr:uid="{45580655-DDF7-464B-99FD-C3DA13A839BB}"/>
    <cellStyle name="Note 6 17 4" xfId="51653" xr:uid="{B2CCF2C6-CD26-4C6A-A127-5E8870D89845}"/>
    <cellStyle name="Note 6 17 4 2" xfId="58434" xr:uid="{9DC0A210-FAD1-4507-93C7-BD39F2A9E6DF}"/>
    <cellStyle name="Note 6 17 5" xfId="48421" xr:uid="{CA33BD59-A138-4079-9AE2-9247C2CBD826}"/>
    <cellStyle name="Note 6 17 5 2" xfId="55213" xr:uid="{E2BCA488-BB6A-44BB-8E00-D368A31E026D}"/>
    <cellStyle name="Note 6 17 6" xfId="53499" xr:uid="{206284E6-F1DE-467F-AE44-143743C958BD}"/>
    <cellStyle name="Note 6 17 7" xfId="46807" xr:uid="{7BC57ADE-84C0-447B-AE4A-2A4FB2697D97}"/>
    <cellStyle name="Note 6 18" xfId="44828" xr:uid="{B65635D4-D003-493B-BB56-7A252007573D}"/>
    <cellStyle name="Note 6 18 2" xfId="50370" xr:uid="{9DAC847A-AE6A-43B9-AFD3-DB2631EF6EFB}"/>
    <cellStyle name="Note 6 18 2 2" xfId="57152" xr:uid="{61A8CE20-D02A-425F-9C99-D5D375BB0D46}"/>
    <cellStyle name="Note 6 18 3" xfId="51972" xr:uid="{3A064A45-72D9-4D9A-8621-0271D98DBBB6}"/>
    <cellStyle name="Note 6 18 3 2" xfId="58753" xr:uid="{BCFF7129-0074-406D-AC92-3E4F6A2D2964}"/>
    <cellStyle name="Note 6 18 4" xfId="52205" xr:uid="{D49B2BC0-5D61-48E3-B7C4-467EE94D9D16}"/>
    <cellStyle name="Note 6 18 4 2" xfId="58986" xr:uid="{47584B10-DEA1-4FB9-9BDF-2770B3ED997F}"/>
    <cellStyle name="Note 6 18 5" xfId="48487" xr:uid="{07A83A76-E3E7-430A-BB0A-45E6315A10A4}"/>
    <cellStyle name="Note 6 18 5 2" xfId="55279" xr:uid="{88E3EC39-9F23-4739-98D6-9CB68569020E}"/>
    <cellStyle name="Note 6 18 6" xfId="53565" xr:uid="{3DDA1C94-52B0-4F70-80B2-0DAD56CAC963}"/>
    <cellStyle name="Note 6 18 7" xfId="46873" xr:uid="{E1D1D67A-7700-4FD3-82FF-D1FEA01D3EE9}"/>
    <cellStyle name="Note 6 19" xfId="44835" xr:uid="{A43A3600-ED67-4CC2-9396-5B9EFFD31DE9}"/>
    <cellStyle name="Note 6 19 2" xfId="50469" xr:uid="{8B3E2D0F-C909-433B-A299-1FBF03FD0D1D}"/>
    <cellStyle name="Note 6 19 2 2" xfId="57251" xr:uid="{3204722F-571F-458C-82E3-B179F21E999F}"/>
    <cellStyle name="Note 6 19 3" xfId="52071" xr:uid="{B7393A37-C152-4B91-B95C-50245FA60B7C}"/>
    <cellStyle name="Note 6 19 3 2" xfId="58852" xr:uid="{BE41678C-A6BE-4596-915A-8C035CEADEC3}"/>
    <cellStyle name="Note 6 19 4" xfId="48947" xr:uid="{F48625E5-8CD8-4255-ABE2-016FF38665DD}"/>
    <cellStyle name="Note 6 19 4 2" xfId="55730" xr:uid="{95D8A222-9642-49F3-B675-7CCD83BE2E17}"/>
    <cellStyle name="Note 6 19 5" xfId="48586" xr:uid="{F3E2CBDD-F6AD-48F7-83A8-2614D4B898A9}"/>
    <cellStyle name="Note 6 19 5 2" xfId="55375" xr:uid="{670DA2FF-0863-4427-98D9-62470C313C79}"/>
    <cellStyle name="Note 6 19 6" xfId="53661" xr:uid="{D43C9634-9F12-4B75-AC8F-E29B61F422E8}"/>
    <cellStyle name="Note 6 19 7" xfId="46972" xr:uid="{C17FC702-ECA7-4724-8E51-1F267CEE32CA}"/>
    <cellStyle name="Note 6 2" xfId="348" xr:uid="{EED5A261-4CF0-46AB-90D1-9475C7BA7F7C}"/>
    <cellStyle name="Note 6 2 10" xfId="6650" xr:uid="{09A3B9B1-9A82-46C7-BA9D-3ED8F277843A}"/>
    <cellStyle name="Note 6 2 10 2" xfId="11856" xr:uid="{FD4C26C2-D940-4B00-8138-097212AE8BB6}"/>
    <cellStyle name="Note 6 2 10 2 2" xfId="20845" xr:uid="{32A7DF61-CF84-4DA8-A23C-6E9AFAF58DED}"/>
    <cellStyle name="Note 6 2 10 2 2 2" xfId="31268" xr:uid="{628F4821-B652-494F-B89F-4A23E04E951C}"/>
    <cellStyle name="Note 6 2 10 2 3" xfId="40537" xr:uid="{FCD820B2-B344-432C-B8AE-FCC35A3BBE3D}"/>
    <cellStyle name="Note 6 2 10 3" xfId="15639" xr:uid="{5BF9F046-47FF-45BC-8382-F8B5C4FAAF58}"/>
    <cellStyle name="Note 6 2 10 3 2" xfId="22941" xr:uid="{DB6DE75F-6EB8-4168-8C28-1481265689FB}"/>
    <cellStyle name="Note 6 2 10 4" xfId="42107" xr:uid="{E49B30A1-A88A-408B-9686-E3D1A087EF50}"/>
    <cellStyle name="Note 6 2 11" xfId="9219" xr:uid="{A692F032-C333-4D7F-9881-1994EC8CEF23}"/>
    <cellStyle name="Note 6 2 11 2" xfId="18208" xr:uid="{0C6D0FD6-7A82-4E30-B061-92A6726C842B}"/>
    <cellStyle name="Note 6 2 11 2 2" xfId="36806" xr:uid="{E131BBC3-D974-4137-AA0A-E41F9627296C}"/>
    <cellStyle name="Note 6 2 11 3" xfId="29301" xr:uid="{CC543B26-9452-4A7A-AEE0-0B7B4934F91C}"/>
    <cellStyle name="Note 6 2 12" xfId="12422" xr:uid="{71E7CFE5-2AA1-462C-A697-9A48A9E156E7}"/>
    <cellStyle name="Note 6 2 12 2" xfId="21411" xr:uid="{70A240EE-B1AF-4EE9-9A09-03017D3C8ADA}"/>
    <cellStyle name="Note 6 2 12 2 2" xfId="35980" xr:uid="{D54D7F36-0E2A-48F9-91A9-8236EF23F43F}"/>
    <cellStyle name="Note 6 2 12 3" xfId="28696" xr:uid="{43D82496-6242-4C53-A267-3C9D126F01B2}"/>
    <cellStyle name="Note 6 2 13" xfId="2354" xr:uid="{F2F9C85D-D994-416B-8745-D518A33A53D0}"/>
    <cellStyle name="Note 6 2 13 2" xfId="38841" xr:uid="{0B91587A-755F-4345-AF79-977F6A67CC56}"/>
    <cellStyle name="Note 6 2 14" xfId="13263" xr:uid="{1EAC208D-77A7-4288-8E9D-F01CFD08DA29}"/>
    <cellStyle name="Note 6 2 14 2" xfId="33410" xr:uid="{54FCD431-1C8B-4C09-BCC4-D5B101D2CDA5}"/>
    <cellStyle name="Note 6 2 15" xfId="31721" xr:uid="{F8238D00-4304-4948-A909-C2E866F3C906}"/>
    <cellStyle name="Note 6 2 16" xfId="44285" xr:uid="{116B3A7D-8EDA-4FFB-98C7-6ACCC0839EAD}"/>
    <cellStyle name="Note 6 2 17" xfId="45536" xr:uid="{26A59531-AEA1-4618-9B23-19896F955F5E}"/>
    <cellStyle name="Note 6 2 2" xfId="480" xr:uid="{B7EA8956-1AA3-4E64-AB6C-27B10C2116C2}"/>
    <cellStyle name="Note 6 2 2 10" xfId="9344" xr:uid="{2E303EC0-C7EE-40BA-ACC9-33110A5DEB10}"/>
    <cellStyle name="Note 6 2 2 10 2" xfId="18333" xr:uid="{9420B6E5-63D5-4104-8E7E-CFEC50F04B38}"/>
    <cellStyle name="Note 6 2 2 10 2 2" xfId="29638" xr:uid="{7C7FB6B8-9C8E-4EAF-A2C5-1B1E32C291CF}"/>
    <cellStyle name="Note 6 2 2 10 3" xfId="23633" xr:uid="{FE6F1247-C8C1-46FC-B6C4-9555BF95C849}"/>
    <cellStyle name="Note 6 2 2 11" xfId="9732" xr:uid="{853E3B66-6924-4EBF-9858-35067DC355AE}"/>
    <cellStyle name="Note 6 2 2 11 2" xfId="18721" xr:uid="{7BB492C0-162F-4A2A-BB6A-0847D269C90B}"/>
    <cellStyle name="Note 6 2 2 11 2 2" xfId="24866" xr:uid="{07F7FF0B-25DA-4C59-9F7E-818F38A3D0BD}"/>
    <cellStyle name="Note 6 2 2 11 3" xfId="37824" xr:uid="{B49F33C0-A07A-4A55-BA68-C08D607CD771}"/>
    <cellStyle name="Note 6 2 2 12" xfId="2486" xr:uid="{9FFE3D4C-8D87-4087-8E72-B14FADE431B2}"/>
    <cellStyle name="Note 6 2 2 12 2" xfId="30810" xr:uid="{F4047E43-B850-46A9-8812-8CAEDA9A5769}"/>
    <cellStyle name="Note 6 2 2 13" xfId="13395" xr:uid="{C27DDDE9-DD60-46A4-9464-970529980D0E}"/>
    <cellStyle name="Note 6 2 2 13 2" xfId="38544" xr:uid="{8A790324-8320-4420-ACB8-C4737B546AE3}"/>
    <cellStyle name="Note 6 2 2 14" xfId="24822" xr:uid="{77C0F6F5-2E85-460E-8DB9-5893E56F2D9C}"/>
    <cellStyle name="Note 6 2 2 15" xfId="46051" xr:uid="{828205EB-16C0-417C-A6CF-3F628F065138}"/>
    <cellStyle name="Note 6 2 2 2" xfId="829" xr:uid="{63C27AB3-729C-489F-88A5-9040BCD6A232}"/>
    <cellStyle name="Note 6 2 2 2 2" xfId="5198" xr:uid="{51B61DE0-AB56-4552-A3D0-00249882F65A}"/>
    <cellStyle name="Note 6 2 2 2 2 2" xfId="7784" xr:uid="{09A1C2C9-16E9-4422-9129-2DD75C354A9F}"/>
    <cellStyle name="Note 6 2 2 2 2 2 2" xfId="12412" xr:uid="{C5C9C619-0018-46EA-ACB3-325BDE67C950}"/>
    <cellStyle name="Note 6 2 2 2 2 2 2 2" xfId="21401" xr:uid="{E94EA70D-2BE8-4908-8A4F-13D466667FEA}"/>
    <cellStyle name="Note 6 2 2 2 2 2 2 2 2" xfId="28701" xr:uid="{C772DBBF-1B93-46FD-AF9F-E84338B62B39}"/>
    <cellStyle name="Note 6 2 2 2 2 2 2 3" xfId="43767" xr:uid="{5479A91D-79E1-4C09-9817-1035403E8964}"/>
    <cellStyle name="Note 6 2 2 2 2 2 3" xfId="16773" xr:uid="{E03CC7E1-363E-434B-8E57-7BE94DF26357}"/>
    <cellStyle name="Note 6 2 2 2 2 2 3 2" xfId="40685" xr:uid="{2C8B8C5E-9F28-44DC-A528-AB7144641EEE}"/>
    <cellStyle name="Note 6 2 2 2 2 2 4" xfId="42631" xr:uid="{B0958D73-E4A9-44A8-9117-7678F8D4CEE6}"/>
    <cellStyle name="Note 6 2 2 2 2 3" xfId="10421" xr:uid="{B7027B86-751F-4B5A-BCA2-3F2FC42A2619}"/>
    <cellStyle name="Note 6 2 2 2 2 3 2" xfId="19410" xr:uid="{C7476DAC-40C4-41E4-B84E-FBBF025A5501}"/>
    <cellStyle name="Note 6 2 2 2 2 3 2 2" xfId="38130" xr:uid="{2EA74569-AD68-475E-B09F-855DF205380D}"/>
    <cellStyle name="Note 6 2 2 2 2 3 3" xfId="40196" xr:uid="{DEF258AC-F255-4899-8000-CCC42DD44AFE}"/>
    <cellStyle name="Note 6 2 2 2 2 4" xfId="14187" xr:uid="{B75095FF-39B0-4A8E-A246-73B5CC7673CA}"/>
    <cellStyle name="Note 6 2 2 2 2 4 2" xfId="37382" xr:uid="{ECD5FBFB-3D7B-4614-84CA-522268A4AC6B}"/>
    <cellStyle name="Note 6 2 2 2 2 5" xfId="34848" xr:uid="{63157BFB-BD07-4F4D-86ED-4FD78715BC10}"/>
    <cellStyle name="Note 6 2 2 2 2 6" xfId="56324" xr:uid="{9BBA3DC3-EAFF-4367-8EC6-F9CB762F4D81}"/>
    <cellStyle name="Note 6 2 2 2 3" xfId="3266" xr:uid="{FBFA9705-3FE0-4FB8-A9E1-D342951B2A0F}"/>
    <cellStyle name="Note 6 2 2 2 3 2" xfId="33718" xr:uid="{8160ACE7-E29D-4B51-8411-2BA4E8F989D8}"/>
    <cellStyle name="Note 6 2 2 2 4" xfId="41726" xr:uid="{55FE1FD4-F943-4124-AB11-BCF9158BE9E3}"/>
    <cellStyle name="Note 6 2 2 2 5" xfId="49542" xr:uid="{5C469A3D-657E-4804-8B6A-75261990DB47}"/>
    <cellStyle name="Note 6 2 2 3" xfId="1174" xr:uid="{30B8AEC8-5814-4A63-A5BE-D9DBE90BF3D5}"/>
    <cellStyle name="Note 6 2 2 3 2" xfId="5519" xr:uid="{72FB33C0-793C-46B7-AE87-02134B5A68F0}"/>
    <cellStyle name="Note 6 2 2 3 2 2" xfId="8105" xr:uid="{B734106F-CF90-4508-BE1F-1712F236C53D}"/>
    <cellStyle name="Note 6 2 2 3 2 2 2" xfId="12511" xr:uid="{16D571E8-97B9-4BED-AB2C-75DC222375E7}"/>
    <cellStyle name="Note 6 2 2 3 2 2 2 2" xfId="21500" xr:uid="{9A04072F-D878-4C29-9405-C7FE6792C291}"/>
    <cellStyle name="Note 6 2 2 3 2 2 2 2 2" xfId="35066" xr:uid="{84066B84-C5BF-4BC9-851A-CA84C932FD88}"/>
    <cellStyle name="Note 6 2 2 3 2 2 2 3" xfId="35288" xr:uid="{0EB3F6B7-32E5-4E78-A5B1-28E8D09E4AE3}"/>
    <cellStyle name="Note 6 2 2 3 2 2 3" xfId="17094" xr:uid="{6ED231B1-3631-4CF3-A094-983177A82BFB}"/>
    <cellStyle name="Note 6 2 2 3 2 2 3 2" xfId="27167" xr:uid="{8D91398D-AC02-43F6-AFF3-B514AE4DB18A}"/>
    <cellStyle name="Note 6 2 2 3 2 2 4" xfId="39105" xr:uid="{AB35F4A6-CF2B-4634-B6B8-38073E3871AB}"/>
    <cellStyle name="Note 6 2 2 3 2 3" xfId="10742" xr:uid="{E8DDC275-6CD9-4A00-8098-2F6FACFEBBA3}"/>
    <cellStyle name="Note 6 2 2 3 2 3 2" xfId="19731" xr:uid="{27688BAA-3C36-4672-8E10-A1A46CC41A1A}"/>
    <cellStyle name="Note 6 2 2 3 2 3 2 2" xfId="25716" xr:uid="{0E861DBC-38B0-420C-BA3F-F7465FF908CC}"/>
    <cellStyle name="Note 6 2 2 3 2 3 3" xfId="22685" xr:uid="{272CD905-83FD-4BA0-8402-FA41969BDF45}"/>
    <cellStyle name="Note 6 2 2 3 2 4" xfId="14508" xr:uid="{69404F5A-453C-4A8E-A929-4C77C251F9CA}"/>
    <cellStyle name="Note 6 2 2 3 2 4 2" xfId="36633" xr:uid="{519E921C-EB1F-43D8-9A13-AAA080378981}"/>
    <cellStyle name="Note 6 2 2 3 2 5" xfId="39221" xr:uid="{EEE01CFC-25E2-4A06-95D2-FE62B193A664}"/>
    <cellStyle name="Note 6 2 2 3 2 6" xfId="57603" xr:uid="{518A36A4-F2D2-4488-BAC4-C4A507089AE7}"/>
    <cellStyle name="Note 6 2 2 3 3" xfId="3611" xr:uid="{1E8B5804-112A-4CBF-8E1B-7FC1F38804F5}"/>
    <cellStyle name="Note 6 2 2 3 3 2" xfId="38439" xr:uid="{75EB39A8-A51B-4AE1-B673-BD770B4754EF}"/>
    <cellStyle name="Note 6 2 2 3 4" xfId="31021" xr:uid="{DA69216D-6140-4F94-8E7A-BA1ECB35549A}"/>
    <cellStyle name="Note 6 2 2 3 5" xfId="50821" xr:uid="{45AA96A0-07BC-4D93-8C9D-63B86E66D3B2}"/>
    <cellStyle name="Note 6 2 2 4" xfId="1518" xr:uid="{21536942-6630-45BD-9237-F52BD9DAE7F6}"/>
    <cellStyle name="Note 6 2 2 4 2" xfId="5863" xr:uid="{6AC89CC7-6A0A-4247-8A48-020B66AF4C26}"/>
    <cellStyle name="Note 6 2 2 4 2 2" xfId="8449" xr:uid="{7E81ACF4-031F-4D28-988D-511F2DE9C7C6}"/>
    <cellStyle name="Note 6 2 2 4 2 2 2" xfId="12618" xr:uid="{441FAA99-B270-476D-99C7-622074898F27}"/>
    <cellStyle name="Note 6 2 2 4 2 2 2 2" xfId="21607" xr:uid="{DF4F259C-E0C7-473A-BE29-669B3B52B77B}"/>
    <cellStyle name="Note 6 2 2 4 2 2 2 2 2" xfId="31182" xr:uid="{7E89D8BE-5A50-457B-A608-9B73682034CD}"/>
    <cellStyle name="Note 6 2 2 4 2 2 2 3" xfId="36928" xr:uid="{D4B3BC76-12ED-42C5-A9A1-580CC548E77B}"/>
    <cellStyle name="Note 6 2 2 4 2 2 3" xfId="17438" xr:uid="{7506E1B5-8790-44C0-AEE5-796E41D3E5AE}"/>
    <cellStyle name="Note 6 2 2 4 2 2 3 2" xfId="37638" xr:uid="{68B1A2C0-AB2E-4114-9727-A766B7CD7A36}"/>
    <cellStyle name="Note 6 2 2 4 2 2 4" xfId="27158" xr:uid="{A0E69C05-0AA9-41B1-9C7F-CEF0F95E52DC}"/>
    <cellStyle name="Note 6 2 2 4 2 3" xfId="11086" xr:uid="{F07C8C73-0207-444B-8212-0E970DAC8CB3}"/>
    <cellStyle name="Note 6 2 2 4 2 3 2" xfId="20075" xr:uid="{6238F364-B80D-4553-B122-245C6ECEA82A}"/>
    <cellStyle name="Note 6 2 2 4 2 3 2 2" xfId="33036" xr:uid="{EA21FA20-7FF4-4CD6-81C1-3031A955A77E}"/>
    <cellStyle name="Note 6 2 2 4 2 3 3" xfId="22544" xr:uid="{189D065D-4105-4BC9-BB4B-1D35A68565B8}"/>
    <cellStyle name="Note 6 2 2 4 2 4" xfId="14852" xr:uid="{4197EE24-6EB6-4739-A6AB-3ADC106C8B7C}"/>
    <cellStyle name="Note 6 2 2 4 2 4 2" xfId="27868" xr:uid="{9D0A5E09-BE0F-46BB-A2BF-48D20FBC521C}"/>
    <cellStyle name="Note 6 2 2 4 2 5" xfId="27565" xr:uid="{DA7B14D1-ADDA-489A-AFBC-2EA499F4C250}"/>
    <cellStyle name="Note 6 2 2 4 2 6" xfId="54469" xr:uid="{FEAC28CF-B386-427E-9615-C6C37CD6EF71}"/>
    <cellStyle name="Note 6 2 2 4 3" xfId="3955" xr:uid="{4A532B87-249B-49E0-9B14-08A1594058C9}"/>
    <cellStyle name="Note 6 2 2 4 3 2" xfId="31010" xr:uid="{C03421A6-481B-48B7-BBF3-1536523084CA}"/>
    <cellStyle name="Note 6 2 2 4 4" xfId="26317" xr:uid="{202D352C-9879-40B4-80E2-AA55948F6EB2}"/>
    <cellStyle name="Note 6 2 2 4 5" xfId="47659" xr:uid="{E5C5FF57-3A78-481F-89F9-5A873FA56D6D}"/>
    <cellStyle name="Note 6 2 2 5" xfId="1909" xr:uid="{E2CD9C2A-B69C-4817-809A-8E228E7DB08E}"/>
    <cellStyle name="Note 6 2 2 5 2" xfId="6225" xr:uid="{E9C4C4EA-8C27-469C-8CA0-F9366A6AC8B2}"/>
    <cellStyle name="Note 6 2 2 5 2 2" xfId="8811" xr:uid="{FCD755E5-0C10-4D42-B062-B82B8218E430}"/>
    <cellStyle name="Note 6 2 2 5 2 2 2" xfId="12723" xr:uid="{DEA4381B-7146-45CF-B2CE-715CEA6ECED4}"/>
    <cellStyle name="Note 6 2 2 5 2 2 2 2" xfId="21712" xr:uid="{ACC95A95-C032-4E69-ACA9-2E16D3FA6367}"/>
    <cellStyle name="Note 6 2 2 5 2 2 2 2 2" xfId="27968" xr:uid="{B40A790A-2805-4781-8ADA-D5323ECDD40A}"/>
    <cellStyle name="Note 6 2 2 5 2 2 2 3" xfId="41777" xr:uid="{8C809432-8B39-43EA-8060-CCC6EE2EE7BC}"/>
    <cellStyle name="Note 6 2 2 5 2 2 3" xfId="17800" xr:uid="{0733B025-EB8D-49B3-8F36-4AC1B888ACE7}"/>
    <cellStyle name="Note 6 2 2 5 2 2 3 2" xfId="32340" xr:uid="{EC057583-F2DC-4389-B99D-FF978321C16C}"/>
    <cellStyle name="Note 6 2 2 5 2 2 4" xfId="31259" xr:uid="{BD49A4BE-2B7F-4948-B64D-D753BFC7F28A}"/>
    <cellStyle name="Note 6 2 2 5 2 3" xfId="11448" xr:uid="{EA9C8F95-FBA5-45D1-A9E3-C970DFDF57AC}"/>
    <cellStyle name="Note 6 2 2 5 2 3 2" xfId="20437" xr:uid="{205DB51F-2190-4101-BA9C-E4DDA1756EFA}"/>
    <cellStyle name="Note 6 2 2 5 2 3 2 2" xfId="36807" xr:uid="{DCB2C734-47B1-4322-B43F-4540FE567987}"/>
    <cellStyle name="Note 6 2 2 5 2 3 3" xfId="44097" xr:uid="{A29B2DE1-34E6-420F-85C3-7E7B061BD67E}"/>
    <cellStyle name="Note 6 2 2 5 2 4" xfId="15214" xr:uid="{58335501-7490-4EF5-8E47-9C49B867B4CB}"/>
    <cellStyle name="Note 6 2 2 5 2 4 2" xfId="38776" xr:uid="{CDB3ED8F-198E-4F2E-A34D-C6D7E029776D}"/>
    <cellStyle name="Note 6 2 2 5 2 5" xfId="24730" xr:uid="{F1A29249-2CA6-474B-8939-6090209D7D8A}"/>
    <cellStyle name="Note 6 2 2 5 3" xfId="4346" xr:uid="{CD19DF48-07B9-4CA6-9F4A-982D8316263B}"/>
    <cellStyle name="Note 6 2 2 5 3 2" xfId="28843" xr:uid="{302B02D3-6FB4-46D5-95FD-D4F07FD9B422}"/>
    <cellStyle name="Note 6 2 2 5 4" xfId="23665" xr:uid="{414DCADC-E24A-4D7E-AC60-2C6711092525}"/>
    <cellStyle name="Note 6 2 2 5 5" xfId="52917" xr:uid="{E3930B8D-A29C-4550-9C40-293BBC791F96}"/>
    <cellStyle name="Note 6 2 2 6" xfId="2137" xr:uid="{773F8B50-64EF-4FD3-9424-9E96C3F98598}"/>
    <cellStyle name="Note 6 2 2 6 2" xfId="6438" xr:uid="{FFE74D07-8931-4DF7-96E1-13D9EA9C4CFF}"/>
    <cellStyle name="Note 6 2 2 6 2 2" xfId="9024" xr:uid="{8E4DADC7-C8CE-49E3-A543-6BD16024C003}"/>
    <cellStyle name="Note 6 2 2 6 2 2 2" xfId="12792" xr:uid="{9C387E52-C54C-46D7-8B3A-E59479072D04}"/>
    <cellStyle name="Note 6 2 2 6 2 2 2 2" xfId="21781" xr:uid="{CA21B489-9C74-4249-8C25-6C786AABBE65}"/>
    <cellStyle name="Note 6 2 2 6 2 2 2 2 2" xfId="39480" xr:uid="{1E727169-CA7A-46C3-97DA-99AA71099E5E}"/>
    <cellStyle name="Note 6 2 2 6 2 2 2 3" xfId="33914" xr:uid="{D25946A6-784A-4530-995D-FD2CB230612A}"/>
    <cellStyle name="Note 6 2 2 6 2 2 3" xfId="18013" xr:uid="{686F43E0-8190-4CC2-8F21-EB9AF1C96ABF}"/>
    <cellStyle name="Note 6 2 2 6 2 2 3 2" xfId="43599" xr:uid="{C96515E6-6804-4D1F-8418-CFEAC8A52601}"/>
    <cellStyle name="Note 6 2 2 6 2 2 4" xfId="43023" xr:uid="{D6D283D2-5D75-456C-A04E-5ACB25F28D2D}"/>
    <cellStyle name="Note 6 2 2 6 2 3" xfId="11661" xr:uid="{75EE982C-21C9-423C-8D39-65D39B8D1A6A}"/>
    <cellStyle name="Note 6 2 2 6 2 3 2" xfId="20650" xr:uid="{0C73B34B-8978-40F6-B9B9-4CC34CFFFC79}"/>
    <cellStyle name="Note 6 2 2 6 2 3 2 2" xfId="27383" xr:uid="{EA70056E-FF27-46CC-A586-7DF529DD733F}"/>
    <cellStyle name="Note 6 2 2 6 2 3 3" xfId="26523" xr:uid="{7CA8CEED-171F-4A25-90AB-405539EC53FE}"/>
    <cellStyle name="Note 6 2 2 6 2 4" xfId="15427" xr:uid="{C6137548-363F-4F3B-8F99-1E54D50B3768}"/>
    <cellStyle name="Note 6 2 2 6 2 4 2" xfId="31294" xr:uid="{A82A61AC-E1D9-40D5-8039-19017DCD4616}"/>
    <cellStyle name="Note 6 2 2 6 2 5" xfId="30838" xr:uid="{3CAF38E9-2816-457E-A3C0-E081FC21D05F}"/>
    <cellStyle name="Note 6 2 2 6 3" xfId="4574" xr:uid="{DDAADA99-25D3-49A2-8EB6-705E9AED06C7}"/>
    <cellStyle name="Note 6 2 2 6 3 2" xfId="43525" xr:uid="{74EC4299-B423-4267-87A6-64A1C4B0C40A}"/>
    <cellStyle name="Note 6 2 2 6 4" xfId="22155" xr:uid="{1E8B5914-72C5-492B-907E-C3C7A4FA5B5E}"/>
    <cellStyle name="Note 6 2 2 7" xfId="2947" xr:uid="{A8E630AB-5A1D-4AE3-8C83-F9F163D46FDE}"/>
    <cellStyle name="Note 6 2 2 7 2" xfId="7097" xr:uid="{213E4893-EA0F-4ED9-9264-9DE4DAFC34B7}"/>
    <cellStyle name="Note 6 2 2 7 2 2" xfId="12223" xr:uid="{FCFFDDCA-2415-4414-BEC9-60E392B4D659}"/>
    <cellStyle name="Note 6 2 2 7 2 2 2" xfId="21212" xr:uid="{6831934D-E0F2-4D37-A6DA-2A184AB45FDF}"/>
    <cellStyle name="Note 6 2 2 7 2 2 2 2" xfId="24606" xr:uid="{B1125FDD-B764-4597-9E89-938979E4AF8D}"/>
    <cellStyle name="Note 6 2 2 7 2 2 3" xfId="39629" xr:uid="{AC095C11-7299-494B-A2C5-C91A72424C3F}"/>
    <cellStyle name="Note 6 2 2 7 2 3" xfId="16086" xr:uid="{525D7D2E-136C-4DC6-92A2-44DA42587B91}"/>
    <cellStyle name="Note 6 2 2 7 2 3 2" xfId="41176" xr:uid="{891EFC36-4057-45B5-B569-256E6CEF307F}"/>
    <cellStyle name="Note 6 2 2 7 2 4" xfId="24627" xr:uid="{E16BF873-2433-4C49-AC15-3BC91C6888EE}"/>
    <cellStyle name="Note 6 2 2 7 3" xfId="9660" xr:uid="{D8EE46F9-0846-4B5B-AC14-12A8079C6F4D}"/>
    <cellStyle name="Note 6 2 2 7 3 2" xfId="18649" xr:uid="{E95869CC-40DC-4F4E-9486-2BDBE617B010}"/>
    <cellStyle name="Note 6 2 2 7 3 2 2" xfId="25565" xr:uid="{1E3BCCE4-77D8-457F-9C51-8602F08AE81C}"/>
    <cellStyle name="Note 6 2 2 7 3 3" xfId="40010" xr:uid="{EE901B43-D71D-4255-B73F-965B4EB26323}"/>
    <cellStyle name="Note 6 2 2 7 4" xfId="29038" xr:uid="{7832B14D-1706-456A-879E-F8FF8BDFE7CC}"/>
    <cellStyle name="Note 6 2 2 8" xfId="4874" xr:uid="{BD63826E-8475-467B-95D6-ACB299D47A87}"/>
    <cellStyle name="Note 6 2 2 8 2" xfId="7460" xr:uid="{57874FBE-7CFA-44A0-BE66-2EDAB293C755}"/>
    <cellStyle name="Note 6 2 2 8 2 2" xfId="12311" xr:uid="{A74A4265-A49B-47AB-99F5-67A423DBCCA3}"/>
    <cellStyle name="Note 6 2 2 8 2 2 2" xfId="21300" xr:uid="{55AA2BD5-24D1-41ED-B2A2-CC9A404E14BC}"/>
    <cellStyle name="Note 6 2 2 8 2 2 2 2" xfId="28644" xr:uid="{E54043F4-289E-47EC-94F3-512F80A05A5F}"/>
    <cellStyle name="Note 6 2 2 8 2 2 3" xfId="40406" xr:uid="{F73BA7CD-F74F-4BC6-883A-6F7CA7FD75BE}"/>
    <cellStyle name="Note 6 2 2 8 2 3" xfId="16449" xr:uid="{0006298B-C34B-48FA-99D7-188F90E3D478}"/>
    <cellStyle name="Note 6 2 2 8 2 3 2" xfId="36557" xr:uid="{B873EB6B-4219-45E9-BBB9-5F3DDACC9BD7}"/>
    <cellStyle name="Note 6 2 2 8 2 4" xfId="26907" xr:uid="{A73C9AE1-68DD-4C18-A72A-4E6C30F9608B}"/>
    <cellStyle name="Note 6 2 2 8 3" xfId="10097" xr:uid="{1205E668-22A3-4A5E-A236-9A8E288BA670}"/>
    <cellStyle name="Note 6 2 2 8 3 2" xfId="19086" xr:uid="{C22E6360-AE74-404D-A00F-24941740ACA3}"/>
    <cellStyle name="Note 6 2 2 8 3 2 2" xfId="33432" xr:uid="{9AEBF0F4-11C2-420A-8484-04AA4C25AB00}"/>
    <cellStyle name="Note 6 2 2 8 3 3" xfId="40192" xr:uid="{9792D687-7830-4EA3-B5B1-9E93206DB7BD}"/>
    <cellStyle name="Note 6 2 2 8 4" xfId="13863" xr:uid="{8C108B37-6B77-4AB4-AC42-929948949EC5}"/>
    <cellStyle name="Note 6 2 2 8 4 2" xfId="26588" xr:uid="{AC17BB6F-A20E-406D-BF4A-A792A03E41B5}"/>
    <cellStyle name="Note 6 2 2 8 5" xfId="33214" xr:uid="{36CE339E-0C84-44B2-A8EE-57D4A716CFEC}"/>
    <cellStyle name="Note 6 2 2 9" xfId="6782" xr:uid="{A39C9C67-5915-4391-8019-E8C676E8D17E}"/>
    <cellStyle name="Note 6 2 2 9 2" xfId="11981" xr:uid="{D0AD89CF-FF01-4054-8164-0B76CBD9AFB8}"/>
    <cellStyle name="Note 6 2 2 9 2 2" xfId="20970" xr:uid="{9EEDF51D-B7F5-4F53-8A55-F4487D11C84A}"/>
    <cellStyle name="Note 6 2 2 9 2 2 2" xfId="41603" xr:uid="{D458604D-A9C9-444E-A453-963CC884F2AA}"/>
    <cellStyle name="Note 6 2 2 9 2 3" xfId="31039" xr:uid="{51521526-1586-47CF-B8BA-0B978B6F2371}"/>
    <cellStyle name="Note 6 2 2 9 3" xfId="15771" xr:uid="{12C55BB2-77C0-40D1-9482-D875F03CF4F4}"/>
    <cellStyle name="Note 6 2 2 9 3 2" xfId="31600" xr:uid="{6B19AEF2-740B-4C64-A45E-C5FEACDA1270}"/>
    <cellStyle name="Note 6 2 2 9 4" xfId="35779" xr:uid="{68E9A14F-308A-41A6-9F74-FA5E0897F9B3}"/>
    <cellStyle name="Note 6 2 3" xfId="697" xr:uid="{84918D8D-1ADA-41A5-A978-CCF26E192ADC}"/>
    <cellStyle name="Note 6 2 3 2" xfId="5073" xr:uid="{D50A34AA-F876-4870-B45C-8F802F771839}"/>
    <cellStyle name="Note 6 2 3 2 2" xfId="7659" xr:uid="{B1C8F236-AB7B-46F1-9F50-E424D5A4754F}"/>
    <cellStyle name="Note 6 2 3 2 2 2" xfId="12370" xr:uid="{F3B83E03-E0FF-4082-AECD-DDC23EB7DF4C}"/>
    <cellStyle name="Note 6 2 3 2 2 2 2" xfId="21359" xr:uid="{B54C6267-9E73-4C4B-9595-F1FC3FD3D64D}"/>
    <cellStyle name="Note 6 2 3 2 2 2 2 2" xfId="23504" xr:uid="{76997D38-B447-41BA-998D-D21069DD3D52}"/>
    <cellStyle name="Note 6 2 3 2 2 2 3" xfId="23046" xr:uid="{1423FB0A-9CFD-422B-9C1B-4F0262F8DB0E}"/>
    <cellStyle name="Note 6 2 3 2 2 3" xfId="16648" xr:uid="{19F02F70-94C0-450F-8316-B88BE9AA1A50}"/>
    <cellStyle name="Note 6 2 3 2 2 3 2" xfId="42891" xr:uid="{F623A5D7-29A9-4A7F-AE5D-E2EC2ED1B9E5}"/>
    <cellStyle name="Note 6 2 3 2 2 4" xfId="27799" xr:uid="{20FCC6FC-F3D9-41B2-8884-42F0688BE440}"/>
    <cellStyle name="Note 6 2 3 2 2 5" xfId="56732" xr:uid="{F064C334-6C4E-42E0-B530-0F11AEF5E69A}"/>
    <cellStyle name="Note 6 2 3 2 3" xfId="10296" xr:uid="{F395D99A-B70E-4B4C-816E-268909B7F807}"/>
    <cellStyle name="Note 6 2 3 2 3 2" xfId="19285" xr:uid="{C6EA5E57-ADC4-4C43-8203-DD99B30281BF}"/>
    <cellStyle name="Note 6 2 3 2 3 2 2" xfId="40933" xr:uid="{66024D80-0EED-4FF0-A234-8DBF4BE42EE7}"/>
    <cellStyle name="Note 6 2 3 2 3 3" xfId="32104" xr:uid="{EB2662AC-819A-4667-A09A-A41B866656A8}"/>
    <cellStyle name="Note 6 2 3 2 4" xfId="14062" xr:uid="{CC9BA804-28AD-4DB0-AADB-21AF16056309}"/>
    <cellStyle name="Note 6 2 3 2 4 2" xfId="38101" xr:uid="{BFF6DA66-6603-40B6-B067-A669BCF31E99}"/>
    <cellStyle name="Note 6 2 3 2 5" xfId="30164" xr:uid="{CBEFCCF4-EE4C-4393-89CC-36CB90001ACD}"/>
    <cellStyle name="Note 6 2 3 2 6" xfId="49950" xr:uid="{9366C97D-875A-4E67-AE09-F31FB3EB4B0D}"/>
    <cellStyle name="Note 6 2 3 3" xfId="3134" xr:uid="{85731098-7F5E-4D57-AF7B-74E479CAC78D}"/>
    <cellStyle name="Note 6 2 3 3 2" xfId="31705" xr:uid="{A7B13F3E-5CE8-4335-997A-B6417FD00251}"/>
    <cellStyle name="Note 6 2 3 3 2 2" xfId="58534" xr:uid="{3910E2B5-6538-49DC-B612-954C31B73E5A}"/>
    <cellStyle name="Note 6 2 3 3 3" xfId="51753" xr:uid="{8C1415C4-0BC9-4FFB-B29A-D94802655E71}"/>
    <cellStyle name="Note 6 2 3 4" xfId="31236" xr:uid="{38EF3382-37F3-466E-9B33-DEB1F837D235}"/>
    <cellStyle name="Note 6 2 3 4 2" xfId="54859" xr:uid="{A5C2D928-F89D-47E4-980A-9FC7515F6A44}"/>
    <cellStyle name="Note 6 2 3 4 3" xfId="48067" xr:uid="{2CFD72F0-97A4-4071-8146-820B2F5EC3B1}"/>
    <cellStyle name="Note 6 2 3 5" xfId="53159" xr:uid="{8A44F438-3379-4683-932A-91FFE64927F8}"/>
    <cellStyle name="Note 6 2 3 6" xfId="46453" xr:uid="{83DBF76A-DD9B-48F8-B71D-3265FC401C67}"/>
    <cellStyle name="Note 6 2 4" xfId="1042" xr:uid="{66FEC7FA-894E-495D-A9E6-2A367EAC90C6}"/>
    <cellStyle name="Note 6 2 4 2" xfId="5394" xr:uid="{F2230148-BD8E-499B-92E3-4D956A8B0E81}"/>
    <cellStyle name="Note 6 2 4 2 2" xfId="7980" xr:uid="{B7AB23F6-D454-4630-8D9C-8030F6751314}"/>
    <cellStyle name="Note 6 2 4 2 2 2" xfId="12474" xr:uid="{C55270D0-7FA3-448B-82E7-F9ACADEE3E30}"/>
    <cellStyle name="Note 6 2 4 2 2 2 2" xfId="21463" xr:uid="{5C6EA9EE-E5AD-4792-B73D-F39190253E2D}"/>
    <cellStyle name="Note 6 2 4 2 2 2 2 2" xfId="33475" xr:uid="{F70EBC7B-2EB1-4575-9CE6-EE57FCF1B07C}"/>
    <cellStyle name="Note 6 2 4 2 2 2 3" xfId="22668" xr:uid="{4107A28E-8635-409F-AA14-274C40793D02}"/>
    <cellStyle name="Note 6 2 4 2 2 3" xfId="16969" xr:uid="{6791FB9A-A801-4B08-8A8B-CA389C273262}"/>
    <cellStyle name="Note 6 2 4 2 2 3 2" xfId="28171" xr:uid="{FB953422-5353-4CC2-B181-EACE3C9184C7}"/>
    <cellStyle name="Note 6 2 4 2 2 4" xfId="35054" xr:uid="{5ADCD0C0-FB0E-4ADE-A36B-34BF5F72D760}"/>
    <cellStyle name="Note 6 2 4 2 3" xfId="10617" xr:uid="{013605E3-5FD0-4F7B-94AD-4DC6AADAE9EE}"/>
    <cellStyle name="Note 6 2 4 2 3 2" xfId="19606" xr:uid="{6D595B88-0035-4597-8B95-4E3DD6A6EC04}"/>
    <cellStyle name="Note 6 2 4 2 3 2 2" xfId="29199" xr:uid="{F0495229-0E0A-4BD6-994B-F65911474ACF}"/>
    <cellStyle name="Note 6 2 4 2 3 3" xfId="24129" xr:uid="{9A5FDAC6-928E-40B1-B297-04A0462E05B7}"/>
    <cellStyle name="Note 6 2 4 2 4" xfId="14383" xr:uid="{B537EEFA-5D2D-464F-997E-53B9938260BC}"/>
    <cellStyle name="Note 6 2 4 2 4 2" xfId="37739" xr:uid="{553555FC-E6EA-49C9-86F8-ED9FC9F875CF}"/>
    <cellStyle name="Note 6 2 4 2 5" xfId="37118" xr:uid="{6019C681-5F9F-495E-B5E7-19456008936E}"/>
    <cellStyle name="Note 6 2 4 2 6" xfId="55852" xr:uid="{3D3782C6-96BE-4506-AC03-AF9C84D10936}"/>
    <cellStyle name="Note 6 2 4 3" xfId="3479" xr:uid="{C84F334E-9824-43AC-9EB5-469718883395}"/>
    <cellStyle name="Note 6 2 4 3 2" xfId="34286" xr:uid="{D5DE053B-2A07-4FA5-99BF-92ADFFF92434}"/>
    <cellStyle name="Note 6 2 4 4" xfId="32985" xr:uid="{1385944C-7234-4062-A7E9-0AD0EBF938D4}"/>
    <cellStyle name="Note 6 2 4 5" xfId="49070" xr:uid="{5C960C50-1677-402D-873E-A3C394A63513}"/>
    <cellStyle name="Note 6 2 5" xfId="1386" xr:uid="{FB6C6E17-C4E1-46B6-A732-1C36735AEECD}"/>
    <cellStyle name="Note 6 2 5 2" xfId="5731" xr:uid="{165A3F7B-A7AF-4665-AA35-F71623460854}"/>
    <cellStyle name="Note 6 2 5 2 2" xfId="8317" xr:uid="{622CDAD3-ED13-4EDF-8119-DEBC383EBB92}"/>
    <cellStyle name="Note 6 2 5 2 2 2" xfId="12574" xr:uid="{49C786C0-2E55-485D-BA2D-1CF4D4A58122}"/>
    <cellStyle name="Note 6 2 5 2 2 2 2" xfId="21563" xr:uid="{C16C963F-6B0E-403D-AC2D-0CEE8B2A9D74}"/>
    <cellStyle name="Note 6 2 5 2 2 2 2 2" xfId="29460" xr:uid="{4CC21330-8E8C-4CC4-AEE7-9B70678E6A63}"/>
    <cellStyle name="Note 6 2 5 2 2 2 3" xfId="32332" xr:uid="{7AE64904-7446-4DA1-960B-82C7BD836161}"/>
    <cellStyle name="Note 6 2 5 2 2 3" xfId="17306" xr:uid="{38384D17-BF74-4D09-B56C-45DBE0414168}"/>
    <cellStyle name="Note 6 2 5 2 2 3 2" xfId="27591" xr:uid="{64E3110B-6961-404B-9F50-FF13F9A920BB}"/>
    <cellStyle name="Note 6 2 5 2 2 4" xfId="25864" xr:uid="{A0A9A355-1857-4104-974F-AE6BEE0F1F75}"/>
    <cellStyle name="Note 6 2 5 2 3" xfId="10954" xr:uid="{C0296BBD-5A16-416C-8CC2-5A4F9E92E350}"/>
    <cellStyle name="Note 6 2 5 2 3 2" xfId="19943" xr:uid="{00F9A925-B464-4C07-8CE5-C42AC73E9CAB}"/>
    <cellStyle name="Note 6 2 5 2 3 2 2" xfId="28424" xr:uid="{A6235A55-14F4-438D-A7C0-826C56CF2772}"/>
    <cellStyle name="Note 6 2 5 2 3 3" xfId="22942" xr:uid="{39246835-ECAD-4951-95B1-5605EE80CE08}"/>
    <cellStyle name="Note 6 2 5 2 4" xfId="14720" xr:uid="{E151F5A8-39F7-4D78-A00C-D444E4B16C88}"/>
    <cellStyle name="Note 6 2 5 2 4 2" xfId="27956" xr:uid="{F4C5FDB2-A470-45BF-98EB-D5583C78A9BC}"/>
    <cellStyle name="Note 6 2 5 2 5" xfId="34086" xr:uid="{B5ED2CB4-6EB9-434A-A9E1-2BC047A361AC}"/>
    <cellStyle name="Note 6 2 5 2 6" xfId="58142" xr:uid="{E47AE4A5-A7F0-41DC-9420-A87C746D4276}"/>
    <cellStyle name="Note 6 2 5 3" xfId="3823" xr:uid="{F6E86DAB-8158-4B17-BC8B-38D0ECAD49BD}"/>
    <cellStyle name="Note 6 2 5 3 2" xfId="30574" xr:uid="{3549E5A0-B8F7-42BC-9BFC-F359F1A04BF8}"/>
    <cellStyle name="Note 6 2 5 4" xfId="32178" xr:uid="{354B00C1-33AA-4CD6-A704-4D8734CE1C5F}"/>
    <cellStyle name="Note 6 2 5 5" xfId="51360" xr:uid="{88370D6F-2C1D-4735-AA91-8142EF83CB99}"/>
    <cellStyle name="Note 6 2 6" xfId="1789" xr:uid="{22EB324C-86C8-4CD2-963E-CD133853A0A0}"/>
    <cellStyle name="Note 6 2 6 2" xfId="6106" xr:uid="{8C1DA4E5-5A77-4194-B9FA-89165B84900F}"/>
    <cellStyle name="Note 6 2 6 2 2" xfId="8692" xr:uid="{0F433C92-61A9-47A8-A747-EFD395834E8E}"/>
    <cellStyle name="Note 6 2 6 2 2 2" xfId="12688" xr:uid="{B8B10773-2CB9-4232-A295-4B61EDD1027F}"/>
    <cellStyle name="Note 6 2 6 2 2 2 2" xfId="21677" xr:uid="{04AA474F-4CB7-47D0-B9E0-E656559F11DC}"/>
    <cellStyle name="Note 6 2 6 2 2 2 2 2" xfId="38401" xr:uid="{39D4C092-4074-45A1-9A0E-87536E762025}"/>
    <cellStyle name="Note 6 2 6 2 2 2 3" xfId="43527" xr:uid="{B6F6A946-51ED-4B6C-B797-2CB39C491DFB}"/>
    <cellStyle name="Note 6 2 6 2 2 3" xfId="17681" xr:uid="{F67DD3FE-BFAF-4487-BC4B-9B4E265C2DA4}"/>
    <cellStyle name="Note 6 2 6 2 2 3 2" xfId="22522" xr:uid="{2C3F967D-7ADD-4DBC-9812-F15C5B82DA1F}"/>
    <cellStyle name="Note 6 2 6 2 2 4" xfId="27777" xr:uid="{BCF7A688-2749-49DE-AF4B-E9364F2068CE}"/>
    <cellStyle name="Note 6 2 6 2 3" xfId="11329" xr:uid="{D000158A-D542-4CDB-B6A8-8A355B68D09E}"/>
    <cellStyle name="Note 6 2 6 2 3 2" xfId="20318" xr:uid="{EA07DDC0-E2A8-473B-8D68-A50C152F5438}"/>
    <cellStyle name="Note 6 2 6 2 3 2 2" xfId="31374" xr:uid="{9D6FC5B3-971C-4C30-8626-32DCEC6606C8}"/>
    <cellStyle name="Note 6 2 6 2 3 3" xfId="26446" xr:uid="{08D585EF-EF66-478B-8853-23370D21EB51}"/>
    <cellStyle name="Note 6 2 6 2 4" xfId="15095" xr:uid="{538C9ADF-2090-4F83-8D8D-8CC7A0290C6E}"/>
    <cellStyle name="Note 6 2 6 2 4 2" xfId="32019" xr:uid="{90B34782-800B-4A5B-AE2F-3CE66013D8F5}"/>
    <cellStyle name="Note 6 2 6 2 5" xfId="37634" xr:uid="{BBFEECA2-CF00-4474-B510-5FC9ADF07F13}"/>
    <cellStyle name="Note 6 2 6 2 6" xfId="54021" xr:uid="{4AC21558-EC49-46EF-B233-74F7EF3F71E6}"/>
    <cellStyle name="Note 6 2 6 3" xfId="4226" xr:uid="{5AF5ACBF-7ADA-44B8-A963-D49479497CEB}"/>
    <cellStyle name="Note 6 2 6 3 2" xfId="33713" xr:uid="{B4ECB0C1-53C7-4832-B2EB-467690A6432E}"/>
    <cellStyle name="Note 6 2 6 4" xfId="29321" xr:uid="{072E3005-4429-4D60-B2EE-CD919863383B}"/>
    <cellStyle name="Note 6 2 6 5" xfId="47353" xr:uid="{449C250D-DF3D-4A87-9956-33EC987DEE7F}"/>
    <cellStyle name="Note 6 2 7" xfId="2005" xr:uid="{CC6A4380-35CA-4E1A-B8FF-5FE84D5BECC6}"/>
    <cellStyle name="Note 6 2 7 2" xfId="6313" xr:uid="{DFF75DEA-8655-4583-B70A-D2BE09996147}"/>
    <cellStyle name="Note 6 2 7 2 2" xfId="8899" xr:uid="{D0F81AD7-BDD7-4775-9B74-6FD9A0BE9B50}"/>
    <cellStyle name="Note 6 2 7 2 2 2" xfId="12752" xr:uid="{E3FAB47C-9C45-4E2C-B2A2-8302BD1E9E97}"/>
    <cellStyle name="Note 6 2 7 2 2 2 2" xfId="21741" xr:uid="{8374B25E-B85B-4EAB-959D-44C4320E037B}"/>
    <cellStyle name="Note 6 2 7 2 2 2 2 2" xfId="22294" xr:uid="{73F19C64-AE80-47F5-94D3-74029337BC14}"/>
    <cellStyle name="Note 6 2 7 2 2 2 3" xfId="38098" xr:uid="{F9F0701C-6EA9-4B86-9776-7291A1D4BD06}"/>
    <cellStyle name="Note 6 2 7 2 2 3" xfId="17888" xr:uid="{1EC2655E-4389-4885-8374-EFB2097C7185}"/>
    <cellStyle name="Note 6 2 7 2 2 3 2" xfId="26032" xr:uid="{3D4CBF53-AADA-4A3F-A9E1-21641A39624D}"/>
    <cellStyle name="Note 6 2 7 2 2 4" xfId="29284" xr:uid="{6FA3D57C-0D95-476A-B032-70C448FB9147}"/>
    <cellStyle name="Note 6 2 7 2 3" xfId="11536" xr:uid="{7588AC03-4763-43FD-A772-C1298B82C7A3}"/>
    <cellStyle name="Note 6 2 7 2 3 2" xfId="20525" xr:uid="{7C551426-D787-4FB9-BBBA-47A72E90FF6F}"/>
    <cellStyle name="Note 6 2 7 2 3 2 2" xfId="23845" xr:uid="{2207B885-2A7A-4B85-828F-41E1714EC5C6}"/>
    <cellStyle name="Note 6 2 7 2 3 3" xfId="23125" xr:uid="{D1990F18-13D8-4F17-918F-7BA09C2206ED}"/>
    <cellStyle name="Note 6 2 7 2 4" xfId="15302" xr:uid="{DFB25C6A-21EE-431D-BA7C-C034497D30C2}"/>
    <cellStyle name="Note 6 2 7 2 4 2" xfId="30075" xr:uid="{DFABBB3F-D8EF-459E-A545-39A0753E7E77}"/>
    <cellStyle name="Note 6 2 7 2 5" xfId="31190" xr:uid="{C9640E8C-A3AA-4BB5-B5D0-B0540C89181F}"/>
    <cellStyle name="Note 6 2 7 3" xfId="4442" xr:uid="{054AAB17-A4DA-4FD7-A4BD-FEA2332FDCA4}"/>
    <cellStyle name="Note 6 2 7 3 2" xfId="39844" xr:uid="{A5921453-0B56-466D-B728-5469194069E1}"/>
    <cellStyle name="Note 6 2 7 4" xfId="32411" xr:uid="{4005520E-CD4C-4728-A70F-8FED08CF525C}"/>
    <cellStyle name="Note 6 2 7 5" xfId="52654" xr:uid="{FD817144-A9E8-4ADC-A1D2-5296CC36973F}"/>
    <cellStyle name="Note 6 2 8" xfId="2816" xr:uid="{3F67FFA8-2EA9-4FC7-A080-474EB6B7C76D}"/>
    <cellStyle name="Note 6 2 8 2" xfId="6966" xr:uid="{DA8EA1D3-BE4F-4690-BC44-450201E5B993}"/>
    <cellStyle name="Note 6 2 8 2 2" xfId="12095" xr:uid="{DCE4EA55-C6C4-4EA4-9945-C6F495F7B3A4}"/>
    <cellStyle name="Note 6 2 8 2 2 2" xfId="21084" xr:uid="{14CF5F03-A4CB-4440-8C73-85D4B6EB6E9A}"/>
    <cellStyle name="Note 6 2 8 2 2 2 2" xfId="27268" xr:uid="{EFC146DA-0A82-49B8-B39F-D4C2B4BEB37C}"/>
    <cellStyle name="Note 6 2 8 2 2 3" xfId="22109" xr:uid="{78DCFED7-0E9B-490F-9730-CF57D8285A0D}"/>
    <cellStyle name="Note 6 2 8 2 3" xfId="15955" xr:uid="{1BCA8C37-1CC8-4304-8D64-B4C851FCB90C}"/>
    <cellStyle name="Note 6 2 8 2 3 2" xfId="37466" xr:uid="{5866E623-37B9-425D-AF4D-B25E0FA57F00}"/>
    <cellStyle name="Note 6 2 8 2 4" xfId="22809" xr:uid="{80702C32-57EE-4EBE-959F-6D807C1B1B6C}"/>
    <cellStyle name="Note 6 2 8 3" xfId="9529" xr:uid="{6B57EBA7-7C4F-48E7-8D51-6532C35895D6}"/>
    <cellStyle name="Note 6 2 8 3 2" xfId="18518" xr:uid="{56A903E7-79CA-43F0-A4B7-77A48AB6F6A2}"/>
    <cellStyle name="Note 6 2 8 3 2 2" xfId="33639" xr:uid="{C5C3FEF2-28E0-43BA-870F-F364EE4C4A4B}"/>
    <cellStyle name="Note 6 2 8 3 3" xfId="29452" xr:uid="{85FF8C39-F795-4CA2-8A51-03790934184D}"/>
    <cellStyle name="Note 6 2 8 4" xfId="31313" xr:uid="{7FCE0B6D-A7A3-4D96-B604-B793EEB36B4E}"/>
    <cellStyle name="Note 6 2 9" xfId="4749" xr:uid="{A1D7F237-9299-45CC-8CB3-A3DF129E88BC}"/>
    <cellStyle name="Note 6 2 9 2" xfId="7335" xr:uid="{E53DFF33-0A2F-448F-8707-DEABC9F02A83}"/>
    <cellStyle name="Note 6 2 9 2 2" xfId="12273" xr:uid="{FDEC6911-B252-4B7C-98B5-51900D08454D}"/>
    <cellStyle name="Note 6 2 9 2 2 2" xfId="21262" xr:uid="{6DFF4AC2-DB8E-4CCD-A0F7-25C0667B5CD6}"/>
    <cellStyle name="Note 6 2 9 2 2 2 2" xfId="26974" xr:uid="{34D1FE3F-69DE-45E7-97AA-48991A76995D}"/>
    <cellStyle name="Note 6 2 9 2 2 3" xfId="26225" xr:uid="{3A17C957-EF3D-4FFF-94A4-E0B90E151B02}"/>
    <cellStyle name="Note 6 2 9 2 3" xfId="16324" xr:uid="{A43817F5-4145-4E61-865F-850EF3C29310}"/>
    <cellStyle name="Note 6 2 9 2 3 2" xfId="37442" xr:uid="{66EBB410-AEB6-4804-A317-17A6629E9EE3}"/>
    <cellStyle name="Note 6 2 9 2 4" xfId="32304" xr:uid="{50E42263-645C-4DB5-8B29-C37A94FAD5B8}"/>
    <cellStyle name="Note 6 2 9 3" xfId="9972" xr:uid="{D9917679-F673-45C2-9962-5DE3171E60B1}"/>
    <cellStyle name="Note 6 2 9 3 2" xfId="18961" xr:uid="{A3503BAA-15D1-4A02-A4BA-6754C8A01F74}"/>
    <cellStyle name="Note 6 2 9 3 2 2" xfId="37595" xr:uid="{8B107E17-C1FF-4235-A3DC-9F9BC1D5284B}"/>
    <cellStyle name="Note 6 2 9 3 3" xfId="32107" xr:uid="{1619C26A-BF0F-4A05-B900-6BC0A4045F8C}"/>
    <cellStyle name="Note 6 2 9 4" xfId="13738" xr:uid="{EF4181E1-D282-443D-8B22-23E89B13F07E}"/>
    <cellStyle name="Note 6 2 9 4 2" xfId="43578" xr:uid="{88852581-A4F9-409C-8DD5-6FACF7325078}"/>
    <cellStyle name="Note 6 2 9 5" xfId="41725" xr:uid="{A747760B-376D-4EC2-ADB4-A5F58137A7F2}"/>
    <cellStyle name="Note 6 20" xfId="44929" xr:uid="{7C376BC3-0DB9-48C2-8CE0-90B5A052B9D7}"/>
    <cellStyle name="Note 6 20 2" xfId="50500" xr:uid="{693F22B2-DFF0-4902-AE53-8BDDD9903C36}"/>
    <cellStyle name="Note 6 20 2 2" xfId="57282" xr:uid="{5454E38F-FA8D-4AEA-A6B7-220B8C7F28AA}"/>
    <cellStyle name="Note 6 20 3" xfId="52102" xr:uid="{0C07E66C-8A5A-47F7-A681-1F1E3D0C1C28}"/>
    <cellStyle name="Note 6 20 3 2" xfId="58883" xr:uid="{AB580EBB-2587-43FC-893C-8C32821EE14B}"/>
    <cellStyle name="Note 6 20 4" xfId="49168" xr:uid="{8050A709-C96F-48C4-9FB9-4531C2032ED2}"/>
    <cellStyle name="Note 6 20 4 2" xfId="55950" xr:uid="{CC72A491-9D67-45AC-8852-18CE584F1B99}"/>
    <cellStyle name="Note 6 20 5" xfId="48617" xr:uid="{8EFBC16D-6CCE-4564-B397-FAD5F2391DD4}"/>
    <cellStyle name="Note 6 20 5 2" xfId="55406" xr:uid="{0DCD7CF7-7CC4-43BD-965D-D62333F566DA}"/>
    <cellStyle name="Note 6 20 6" xfId="53692" xr:uid="{B90722EC-DF77-40AE-B294-61227F97E793}"/>
    <cellStyle name="Note 6 20 7" xfId="47003" xr:uid="{6AA955EC-5139-4758-B5E6-B51AF58B68FB}"/>
    <cellStyle name="Note 6 21" xfId="44910" xr:uid="{5F912759-DE26-4D02-84F5-F3A7B34F2DD7}"/>
    <cellStyle name="Note 6 21 2" xfId="50520" xr:uid="{EACE922E-6D57-4800-93BD-B88AF0582792}"/>
    <cellStyle name="Note 6 21 2 2" xfId="57302" xr:uid="{9281DC97-6536-4A5A-9981-346B385627F9}"/>
    <cellStyle name="Note 6 21 3" xfId="52122" xr:uid="{0E8D4AEB-CC2F-4CBD-969D-838BD4C79C19}"/>
    <cellStyle name="Note 6 21 3 2" xfId="58903" xr:uid="{27981DEC-41B1-4A6F-92EB-4275AC1DFD89}"/>
    <cellStyle name="Note 6 21 4" xfId="49858" xr:uid="{C1DDA1C6-CDD5-4CA8-9F8F-57244899DA05}"/>
    <cellStyle name="Note 6 21 4 2" xfId="56640" xr:uid="{DE07A47B-BDB0-4298-B2E1-7016FCA04A02}"/>
    <cellStyle name="Note 6 21 5" xfId="48637" xr:uid="{15002EEC-A16B-4A77-A03F-093FB3DD3E5E}"/>
    <cellStyle name="Note 6 21 5 2" xfId="55426" xr:uid="{EC02BC42-6C8E-4851-B8D0-91EB92641F91}"/>
    <cellStyle name="Note 6 21 6" xfId="53712" xr:uid="{B450564B-CB9B-41CE-8805-433B972C72AB}"/>
    <cellStyle name="Note 6 21 7" xfId="47023" xr:uid="{DFAB2072-DE7F-43CC-A014-E44647EBFA50}"/>
    <cellStyle name="Note 6 22" xfId="44972" xr:uid="{43E982F8-D7B6-4B31-9F3B-67A22C3C09CA}"/>
    <cellStyle name="Note 6 22 2" xfId="50516" xr:uid="{8758BBA8-5BD1-47A8-BE95-8FD2AA764695}"/>
    <cellStyle name="Note 6 22 2 2" xfId="57298" xr:uid="{2DCF0111-43F0-4193-B553-73804687C640}"/>
    <cellStyle name="Note 6 22 3" xfId="52118" xr:uid="{7B85CA7D-58F2-4145-9738-F4EAD6F255C1}"/>
    <cellStyle name="Note 6 22 3 2" xfId="58899" xr:uid="{B9BCF373-F3A5-4204-94E8-5B92F25E8B82}"/>
    <cellStyle name="Note 6 22 4" xfId="49034" xr:uid="{722D30AA-D012-4629-AE67-D8B0F81B772F}"/>
    <cellStyle name="Note 6 22 4 2" xfId="55816" xr:uid="{AE8FDC90-772C-41AE-AB74-1267DDDE0CAC}"/>
    <cellStyle name="Note 6 22 5" xfId="48633" xr:uid="{BE9A58DD-5C6D-428B-BEE5-A7C6465392F9}"/>
    <cellStyle name="Note 6 22 5 2" xfId="55422" xr:uid="{454F231A-E8F7-4FE4-961E-B550428AC6DB}"/>
    <cellStyle name="Note 6 22 6" xfId="53708" xr:uid="{880A263E-9F4A-45CB-A677-74F429A185C2}"/>
    <cellStyle name="Note 6 22 7" xfId="47019" xr:uid="{73DCA6F8-E084-46CD-8584-ADA9C8A42318}"/>
    <cellStyle name="Note 6 23" xfId="44987" xr:uid="{35C3CBBD-D069-4B9B-9A38-C8DDFA3E3D71}"/>
    <cellStyle name="Note 6 23 2" xfId="50592" xr:uid="{1CB9562D-B561-44A4-9D34-BA86030B96CB}"/>
    <cellStyle name="Note 6 23 2 2" xfId="57374" xr:uid="{0D05C585-9A4B-4724-92AD-546C11A87560}"/>
    <cellStyle name="Note 6 23 3" xfId="52406" xr:uid="{CE81CBB4-5F37-4F0D-8E78-7BC4F545F470}"/>
    <cellStyle name="Note 6 23 3 2" xfId="59187" xr:uid="{3EDB1DD6-E97B-4B83-AAA4-5B0CD9396A1C}"/>
    <cellStyle name="Note 6 23 4" xfId="48709" xr:uid="{04634FCA-5BED-400F-AD92-4A48FD97D17A}"/>
    <cellStyle name="Note 6 23 4 2" xfId="55498" xr:uid="{C88F5250-C34A-47CF-8244-92FC3EB7434D}"/>
    <cellStyle name="Note 6 23 5" xfId="53784" xr:uid="{7BF09048-162E-45F8-94E6-3A5F0DE00054}"/>
    <cellStyle name="Note 6 23 6" xfId="47095" xr:uid="{12A966FD-AF97-4FD6-95E6-8550DA94CCDC}"/>
    <cellStyle name="Note 6 24" xfId="45010" xr:uid="{5D57F3E5-D2CF-41F9-BD1A-C0DD790EA494}"/>
    <cellStyle name="Note 6 24 2" xfId="50636" xr:uid="{35DC32AB-5A3C-48C5-B66B-B7FFE38E9456}"/>
    <cellStyle name="Note 6 24 2 2" xfId="57418" xr:uid="{AFEF6FD4-E2A5-4E33-8CB5-DAA9D53D6687}"/>
    <cellStyle name="Note 6 24 3" xfId="52450" xr:uid="{3C687DB0-2D34-4E29-97DA-C94CD432DD86}"/>
    <cellStyle name="Note 6 24 3 2" xfId="59231" xr:uid="{8257E5B7-D45D-4EF7-ACC3-3DFB7C0AC90B}"/>
    <cellStyle name="Note 6 24 4" xfId="48753" xr:uid="{2F5E90A2-29A3-4727-A1E9-3B261EE6E8F3}"/>
    <cellStyle name="Note 6 24 4 2" xfId="55542" xr:uid="{F908BBEE-D629-4DE6-9337-704512555A54}"/>
    <cellStyle name="Note 6 24 5" xfId="53828" xr:uid="{FA3F4BD8-D8B5-469D-AF8B-E178210AC9AF}"/>
    <cellStyle name="Note 6 24 6" xfId="47139" xr:uid="{CC8C3623-1D35-4625-851F-6ACA7732C9E8}"/>
    <cellStyle name="Note 6 25" xfId="45064" xr:uid="{BF6938CC-F495-41DE-AF76-4E169D4D4977}"/>
    <cellStyle name="Note 6 25 2" xfId="50571" xr:uid="{52BEAE7D-3800-43D6-A023-26439E9546AC}"/>
    <cellStyle name="Note 6 25 2 2" xfId="57353" xr:uid="{22988028-1BAC-4834-A119-E52151546EF1}"/>
    <cellStyle name="Note 6 25 3" xfId="52385" xr:uid="{61D4F81B-9793-46BA-9E13-5D0A931D95CE}"/>
    <cellStyle name="Note 6 25 3 2" xfId="59166" xr:uid="{B64FC2C4-5ACA-440B-A0EB-A908115B6892}"/>
    <cellStyle name="Note 6 25 4" xfId="48688" xr:uid="{AE979F7F-798D-4103-9FC8-10CF2FBDF8EA}"/>
    <cellStyle name="Note 6 25 4 2" xfId="55477" xr:uid="{3525891E-4FFA-4F16-8DDC-93B462873E59}"/>
    <cellStyle name="Note 6 25 5" xfId="53763" xr:uid="{BF6EC235-9645-49A3-99D5-687CFB79FBFA}"/>
    <cellStyle name="Note 6 25 6" xfId="47074" xr:uid="{FEBE2E0A-BCD2-4B3C-A11C-70DD83CDA621}"/>
    <cellStyle name="Note 6 26" xfId="45113" xr:uid="{E819E1E3-E48C-43DB-A251-FACAE40A8A5D}"/>
    <cellStyle name="Note 6 26 2" xfId="50586" xr:uid="{8CB72F55-3D42-401B-B812-C441349D4BE8}"/>
    <cellStyle name="Note 6 26 2 2" xfId="57368" xr:uid="{850C8260-8FD7-4DB4-840C-55053BF5E284}"/>
    <cellStyle name="Note 6 26 3" xfId="52400" xr:uid="{8D119725-6E18-4F44-BC32-2662CBA7F70C}"/>
    <cellStyle name="Note 6 26 3 2" xfId="59181" xr:uid="{3F794CC8-951F-4316-9BD8-5810F70419BB}"/>
    <cellStyle name="Note 6 26 4" xfId="48703" xr:uid="{0166E058-DAFA-4710-BEEB-B03A513C2056}"/>
    <cellStyle name="Note 6 26 4 2" xfId="55492" xr:uid="{F8F53DD2-E815-4610-9CFA-35360E982628}"/>
    <cellStyle name="Note 6 26 5" xfId="53778" xr:uid="{2C26DF6C-7DD3-4F93-9F44-34EC5A782805}"/>
    <cellStyle name="Note 6 26 6" xfId="47089" xr:uid="{087F769D-3834-4701-B6DC-21A3EFFF10BE}"/>
    <cellStyle name="Note 6 27" xfId="45129" xr:uid="{C885CDFE-28C6-4CE5-B99F-B61F9FB1D637}"/>
    <cellStyle name="Note 6 27 2" xfId="50699" xr:uid="{07C45563-FE6E-4E50-80DC-5FD667BD2055}"/>
    <cellStyle name="Note 6 27 2 2" xfId="57481" xr:uid="{9A2B1F8D-7D22-48A4-9AA8-F03349A1A94F}"/>
    <cellStyle name="Note 6 27 3" xfId="52510" xr:uid="{B34C1E89-B9EC-4717-9B9A-1EBE648FC93A}"/>
    <cellStyle name="Note 6 27 3 2" xfId="59291" xr:uid="{2DFE4ED9-0F1E-4396-AE74-C4DB54CC176C}"/>
    <cellStyle name="Note 6 27 4" xfId="48812" xr:uid="{C5789175-98BC-4112-9EE1-C96E4B544587}"/>
    <cellStyle name="Note 6 27 4 2" xfId="55598" xr:uid="{1555380E-D890-4D71-8942-D69258379C69}"/>
    <cellStyle name="Note 6 27 5" xfId="53888" xr:uid="{69EBBFC7-C848-4FAD-A938-6276FF6470F9}"/>
    <cellStyle name="Note 6 27 6" xfId="47202" xr:uid="{F1F0F6CC-23AF-43A9-A3EC-FEBE93844279}"/>
    <cellStyle name="Note 6 28" xfId="45162" xr:uid="{9815F418-15FB-447A-884C-85954C629DFB}"/>
    <cellStyle name="Note 6 28 2" xfId="50694" xr:uid="{3E741616-C610-4092-8FEC-0192984E4384}"/>
    <cellStyle name="Note 6 28 2 2" xfId="57476" xr:uid="{832B3460-14FA-4191-A4DC-3D1D91A2121B}"/>
    <cellStyle name="Note 6 28 3" xfId="52505" xr:uid="{2ED3C37A-3355-4F38-B66A-B38AB991B29A}"/>
    <cellStyle name="Note 6 28 3 2" xfId="59286" xr:uid="{7CD24717-30D9-42B8-8C0A-CB88EF39C49E}"/>
    <cellStyle name="Note 6 28 4" xfId="48809" xr:uid="{C492490D-EFCF-482F-A362-8A47FB32F668}"/>
    <cellStyle name="Note 6 28 4 2" xfId="55595" xr:uid="{3D1CC97F-3B64-4E6E-B4B7-C3187B7167BB}"/>
    <cellStyle name="Note 6 28 5" xfId="53883" xr:uid="{D8D26EF3-D4FA-43FF-92F0-B7968F3AD8B2}"/>
    <cellStyle name="Note 6 28 6" xfId="47197" xr:uid="{948AC2E3-A35A-4881-AACD-EB030DE8CC12}"/>
    <cellStyle name="Note 6 29" xfId="45213" xr:uid="{E4D5BFC5-A3FD-4569-841B-3351FF945D41}"/>
    <cellStyle name="Note 6 29 2" xfId="50720" xr:uid="{4BF9EE51-8CBA-4EE8-A6D9-ACA456B858DF}"/>
    <cellStyle name="Note 6 29 2 2" xfId="57502" xr:uid="{43D639AF-E817-4945-8EB4-38FDCBD375C6}"/>
    <cellStyle name="Note 6 29 3" xfId="52531" xr:uid="{F0722CED-674A-4F14-B359-F10BA312DF0E}"/>
    <cellStyle name="Note 6 29 3 2" xfId="59312" xr:uid="{EE927A34-86AE-4B0B-ACE3-EEF85DCF5ABC}"/>
    <cellStyle name="Note 6 29 4" xfId="53909" xr:uid="{ECA6CB82-DAB9-44FA-8D50-63D321AC4C0C}"/>
    <cellStyle name="Note 6 29 5" xfId="47223" xr:uid="{5D7467EA-F0AC-4CD9-8E99-33FFC784C6C0}"/>
    <cellStyle name="Note 6 3" xfId="406" xr:uid="{34584A2F-382A-45BF-8342-B84797C81B2D}"/>
    <cellStyle name="Note 6 3 10" xfId="9272" xr:uid="{EB71351D-252C-4B8B-B5BF-39B976CC6B51}"/>
    <cellStyle name="Note 6 3 10 2" xfId="18261" xr:uid="{7E5E6F46-A736-4DEA-8467-CA83E892D79B}"/>
    <cellStyle name="Note 6 3 10 2 2" xfId="42130" xr:uid="{9BEB4BBA-DEE6-40B4-B59F-3A507A99644D}"/>
    <cellStyle name="Note 6 3 10 3" xfId="38782" xr:uid="{AFF378D9-5B60-4654-AA5B-F521A84EEBC0}"/>
    <cellStyle name="Note 6 3 11" xfId="12424" xr:uid="{762B9C25-37DD-40B9-A5D3-0EBB8ACA27A6}"/>
    <cellStyle name="Note 6 3 11 2" xfId="21413" xr:uid="{E02B538E-6DA6-4ACE-9776-6C1B1D6CD70D}"/>
    <cellStyle name="Note 6 3 11 2 2" xfId="35843" xr:uid="{45E69BAC-4D69-46E6-9BDE-72EEEEA9718A}"/>
    <cellStyle name="Note 6 3 11 3" xfId="25296" xr:uid="{A5107927-523F-41FB-82DC-73066F286D5A}"/>
    <cellStyle name="Note 6 3 12" xfId="2412" xr:uid="{9949D984-C710-4B4C-92B4-86E16B61A426}"/>
    <cellStyle name="Note 6 3 12 2" xfId="31456" xr:uid="{28DE26E2-D3FB-4E5C-8884-9EFC1A2EE6D6}"/>
    <cellStyle name="Note 6 3 13" xfId="13321" xr:uid="{C4B8FF5F-8B78-4706-9AAB-AF3D7466EAE9}"/>
    <cellStyle name="Note 6 3 13 2" xfId="33586" xr:uid="{3DF42EBB-7C24-4708-8A50-CA583D3EA727}"/>
    <cellStyle name="Note 6 3 14" xfId="39016" xr:uid="{8CD657EE-D859-4AC0-897D-AFDABE1BBC39}"/>
    <cellStyle name="Note 6 3 15" xfId="44362" xr:uid="{FAD39B9C-FF2E-4CA8-9C34-A808A776CE89}"/>
    <cellStyle name="Note 6 3 16" xfId="45541" xr:uid="{7DD139B6-595D-43C0-A9E5-9DEBFAA42550}"/>
    <cellStyle name="Note 6 3 2" xfId="755" xr:uid="{F7858B4A-731F-410C-ABF3-CAA7F9D6BF78}"/>
    <cellStyle name="Note 6 3 2 2" xfId="5126" xr:uid="{CCBE93EA-DFDE-4B8F-A61B-2FAAC122B6DE}"/>
    <cellStyle name="Note 6 3 2 2 2" xfId="7712" xr:uid="{1258F917-E8F6-4758-9E80-1526ED1FF40D}"/>
    <cellStyle name="Note 6 3 2 2 2 2" xfId="12383" xr:uid="{3344FA13-8335-4BD0-B251-476E69DF08FA}"/>
    <cellStyle name="Note 6 3 2 2 2 2 2" xfId="21372" xr:uid="{564933CB-61F5-46E3-AF43-9DF195F11257}"/>
    <cellStyle name="Note 6 3 2 2 2 2 2 2" xfId="28047" xr:uid="{565AA9EB-D13B-47BC-B1BD-EFB37B43C356}"/>
    <cellStyle name="Note 6 3 2 2 2 2 3" xfId="41212" xr:uid="{B5B7ECD4-2985-49E6-A769-F627FD634AEC}"/>
    <cellStyle name="Note 6 3 2 2 2 3" xfId="16701" xr:uid="{FCFE7E39-0D1F-4707-81EE-40B1F35CABE7}"/>
    <cellStyle name="Note 6 3 2 2 2 3 2" xfId="27292" xr:uid="{89E26F5C-F7FE-4528-B2A9-1F13A83A51BB}"/>
    <cellStyle name="Note 6 3 2 2 2 4" xfId="32719" xr:uid="{332B3F05-4B2A-43EB-B183-688E81BE3271}"/>
    <cellStyle name="Note 6 3 2 2 2 5" xfId="56329" xr:uid="{D608CDD6-84B7-4E5A-9636-97104EF325B7}"/>
    <cellStyle name="Note 6 3 2 2 3" xfId="10349" xr:uid="{C0A856AF-9840-4F0F-BA03-71E5D6C5F5CB}"/>
    <cellStyle name="Note 6 3 2 2 3 2" xfId="19338" xr:uid="{7AB2679B-9E65-4907-A79E-FDE98D6D174A}"/>
    <cellStyle name="Note 6 3 2 2 3 2 2" xfId="43555" xr:uid="{B84C3D73-827B-4F52-911A-BC0F31B2AB3E}"/>
    <cellStyle name="Note 6 3 2 2 3 3" xfId="40235" xr:uid="{7C5CCBE9-B790-47B3-87BE-62C93179BC5D}"/>
    <cellStyle name="Note 6 3 2 2 4" xfId="14115" xr:uid="{7299CB98-55B5-4412-9785-75E3526692E5}"/>
    <cellStyle name="Note 6 3 2 2 4 2" xfId="24956" xr:uid="{8CCE8C94-EB77-41BF-A994-2D93B8D03CD3}"/>
    <cellStyle name="Note 6 3 2 2 5" xfId="39854" xr:uid="{55385391-EA3F-49DC-9A58-91B66A48DEB4}"/>
    <cellStyle name="Note 6 3 2 2 6" xfId="49547" xr:uid="{2F52CDBB-65DC-4F56-968A-9180886906DB}"/>
    <cellStyle name="Note 6 3 2 3" xfId="3192" xr:uid="{4AAD36A1-F876-4C70-8827-F794941D203F}"/>
    <cellStyle name="Note 6 3 2 3 2" xfId="38982" xr:uid="{51253B0F-761F-4BD0-8AE5-45BE76026789}"/>
    <cellStyle name="Note 6 3 2 3 2 2" xfId="58953" xr:uid="{528ECBEF-4FCD-41CE-BA08-C40D671D3B29}"/>
    <cellStyle name="Note 6 3 2 3 3" xfId="52172" xr:uid="{10A442F3-8CF9-4657-8D5B-EECE17C8358E}"/>
    <cellStyle name="Note 6 3 2 4" xfId="29223" xr:uid="{E5C0B9CC-B43F-42CC-8E1D-774F235D155E}"/>
    <cellStyle name="Note 6 3 2 4 2" xfId="54474" xr:uid="{F8AAF0E6-E6AC-4CCD-81EA-94941BD7986C}"/>
    <cellStyle name="Note 6 3 2 4 3" xfId="47664" xr:uid="{3B1FD4AE-9080-4907-B106-DD931533BCC9}"/>
    <cellStyle name="Note 6 3 2 5" xfId="52922" xr:uid="{CEAB4DC9-F75A-411A-B7FC-3277831C9193}"/>
    <cellStyle name="Note 6 3 2 6" xfId="46056" xr:uid="{E15850C1-29DD-428C-8F46-E1554C5DA92E}"/>
    <cellStyle name="Note 6 3 3" xfId="1100" xr:uid="{5DC09A06-308E-4E01-84E2-E97CFE53F7F0}"/>
    <cellStyle name="Note 6 3 3 2" xfId="5447" xr:uid="{DC4F3A90-AEBB-4E2F-B55F-D0701DB1F491}"/>
    <cellStyle name="Note 6 3 3 2 2" xfId="8033" xr:uid="{32CA0313-7367-4E60-86F8-8DD3EFDFC5F9}"/>
    <cellStyle name="Note 6 3 3 2 2 2" xfId="12485" xr:uid="{9871CF74-17A9-4C9B-8FB4-97E24F32EFA5}"/>
    <cellStyle name="Note 6 3 3 2 2 2 2" xfId="21474" xr:uid="{12FCE4FE-0D05-454F-9682-68AC6F037F4A}"/>
    <cellStyle name="Note 6 3 3 2 2 2 2 2" xfId="43654" xr:uid="{67A867D9-54FA-4E0F-9CE3-BCA8D5566C04}"/>
    <cellStyle name="Note 6 3 3 2 2 2 3" xfId="39266" xr:uid="{1211BA7F-B879-4B7C-8AE6-78B8234EEDEA}"/>
    <cellStyle name="Note 6 3 3 2 2 3" xfId="17022" xr:uid="{D1BF381F-04F4-4CDE-A857-8FF56911197C}"/>
    <cellStyle name="Note 6 3 3 2 2 3 2" xfId="30832" xr:uid="{B4241E46-0AA3-4219-ABDB-33F37BAE0E62}"/>
    <cellStyle name="Note 6 3 3 2 2 4" xfId="28333" xr:uid="{422CE4F1-C0F5-4715-AC32-07ED880FAEF8}"/>
    <cellStyle name="Note 6 3 3 2 2 5" xfId="56737" xr:uid="{64830FB9-1490-4929-92A7-9EBC8E649ECD}"/>
    <cellStyle name="Note 6 3 3 2 3" xfId="10670" xr:uid="{6D50A36C-CE03-4FE3-A49E-E3D34E39D732}"/>
    <cellStyle name="Note 6 3 3 2 3 2" xfId="19659" xr:uid="{84DEEB39-80B3-4016-8A5E-E38DC3BE8749}"/>
    <cellStyle name="Note 6 3 3 2 3 2 2" xfId="24194" xr:uid="{C9A0ABF0-98DA-4B19-8FCB-D19E2037942B}"/>
    <cellStyle name="Note 6 3 3 2 3 3" xfId="22933" xr:uid="{7D5CBBF7-BBE5-47C6-A975-00B37B9D7854}"/>
    <cellStyle name="Note 6 3 3 2 4" xfId="14436" xr:uid="{1F8F020B-5A07-47C9-AE8A-DE6CC5EC3E76}"/>
    <cellStyle name="Note 6 3 3 2 4 2" xfId="24600" xr:uid="{73277095-4903-4E1B-8A44-BB5F40F9C303}"/>
    <cellStyle name="Note 6 3 3 2 5" xfId="40096" xr:uid="{6795C62E-7507-4A99-9815-B61ED91AC28B}"/>
    <cellStyle name="Note 6 3 3 2 6" xfId="49955" xr:uid="{9828F10C-6061-4D5E-8804-AC2E7296355A}"/>
    <cellStyle name="Note 6 3 3 3" xfId="3537" xr:uid="{458E1F67-F2DE-4871-8043-5DF4FD43B757}"/>
    <cellStyle name="Note 6 3 3 3 2" xfId="33527" xr:uid="{66BB68C9-67CC-4F5C-BCC0-6C220D7CBB56}"/>
    <cellStyle name="Note 6 3 3 3 2 2" xfId="57726" xr:uid="{25598247-BE46-4440-8E03-8247737A055C}"/>
    <cellStyle name="Note 6 3 3 3 3" xfId="50944" xr:uid="{75492580-3D61-49BF-B462-7EA171F4DD0D}"/>
    <cellStyle name="Note 6 3 3 4" xfId="39793" xr:uid="{99738F25-3E6A-4A84-BD10-2451FBBA8235}"/>
    <cellStyle name="Note 6 3 3 4 2" xfId="54864" xr:uid="{23832CDA-1394-4675-8A07-949B50CBAD66}"/>
    <cellStyle name="Note 6 3 3 4 3" xfId="48072" xr:uid="{DFE5C79E-8733-4EA6-91D2-2A627339CA6F}"/>
    <cellStyle name="Note 6 3 3 5" xfId="53164" xr:uid="{356D0467-E65B-45CC-B229-521220D36CD4}"/>
    <cellStyle name="Note 6 3 3 6" xfId="46458" xr:uid="{7C6AB7C8-B97B-4E7F-A36A-853CB8F47BB7}"/>
    <cellStyle name="Note 6 3 4" xfId="1444" xr:uid="{76B7D571-B78E-42DD-8539-5F9319E00D62}"/>
    <cellStyle name="Note 6 3 4 2" xfId="5789" xr:uid="{C034A378-5A6B-431A-86BC-7FB02AB36841}"/>
    <cellStyle name="Note 6 3 4 2 2" xfId="8375" xr:uid="{5CBE4351-21E5-4C2D-ACCC-485756C25CA2}"/>
    <cellStyle name="Note 6 3 4 2 2 2" xfId="12589" xr:uid="{0FD1FD0E-B44D-4C88-AA0E-3EE573C7D006}"/>
    <cellStyle name="Note 6 3 4 2 2 2 2" xfId="21578" xr:uid="{DE2EF4B8-4C3A-40D0-9438-56C3FE5672DF}"/>
    <cellStyle name="Note 6 3 4 2 2 2 2 2" xfId="24415" xr:uid="{B58C8392-6C83-432E-AEAC-B3EFCEF52A38}"/>
    <cellStyle name="Note 6 3 4 2 2 2 3" xfId="33136" xr:uid="{B4F3FE31-0804-45C2-A6D0-996176D43F86}"/>
    <cellStyle name="Note 6 3 4 2 2 3" xfId="17364" xr:uid="{E8E79580-7AD1-4D67-B597-C27A332B7863}"/>
    <cellStyle name="Note 6 3 4 2 2 3 2" xfId="36815" xr:uid="{70C68701-D8CA-4768-B45E-B9C5A972A517}"/>
    <cellStyle name="Note 6 3 4 2 2 4" xfId="34578" xr:uid="{1E54F93E-0686-4A69-9CFC-10D0EDDFBB85}"/>
    <cellStyle name="Note 6 3 4 2 3" xfId="11012" xr:uid="{EAD2373C-7510-44EA-8F0E-795D5D849F0B}"/>
    <cellStyle name="Note 6 3 4 2 3 2" xfId="20001" xr:uid="{B971A0D0-7DF5-437F-BA42-0705E8DA1AA4}"/>
    <cellStyle name="Note 6 3 4 2 3 2 2" xfId="28951" xr:uid="{532B465E-8590-4D8E-8DAD-BEF401ADF25D}"/>
    <cellStyle name="Note 6 3 4 2 3 3" xfId="32199" xr:uid="{5573D3BA-6534-45EE-B8A2-2FE06EB978BF}"/>
    <cellStyle name="Note 6 3 4 2 4" xfId="14778" xr:uid="{FDF777A0-5816-4691-A6A9-B3FBE698F5ED}"/>
    <cellStyle name="Note 6 3 4 2 4 2" xfId="37353" xr:uid="{72A5BE4C-9A97-43B7-A359-93171E1183CE}"/>
    <cellStyle name="Note 6 3 4 2 5" xfId="22242" xr:uid="{D34CEDFC-9DD5-4431-BC0A-A70AC3F4403B}"/>
    <cellStyle name="Note 6 3 4 2 6" xfId="55857" xr:uid="{77A212CD-1274-42FF-A136-83A42AAB46A3}"/>
    <cellStyle name="Note 6 3 4 3" xfId="3881" xr:uid="{0B867053-E8ED-4EA6-A52E-3803E2478E0B}"/>
    <cellStyle name="Note 6 3 4 3 2" xfId="41069" xr:uid="{930874D0-0C66-48C3-A5AE-0A4E93AD88B5}"/>
    <cellStyle name="Note 6 3 4 4" xfId="41997" xr:uid="{36E2BF75-29F9-437D-B696-6D8439D6F050}"/>
    <cellStyle name="Note 6 3 4 5" xfId="49075" xr:uid="{6ABDC9C5-3089-4C71-8B15-D69D14B7123F}"/>
    <cellStyle name="Note 6 3 5" xfId="1713" xr:uid="{3B0E09EE-5F6D-4E38-A090-FAC860B696A1}"/>
    <cellStyle name="Note 6 3 5 2" xfId="6039" xr:uid="{D6E743FD-072B-43A4-96E7-3528F66369BA}"/>
    <cellStyle name="Note 6 3 5 2 2" xfId="8625" xr:uid="{7AE4DC41-98DD-4FBF-AE6A-EB712EBD33F7}"/>
    <cellStyle name="Note 6 3 5 2 2 2" xfId="12670" xr:uid="{7134314C-0D08-4E4B-9C88-52DEDFEBDFDC}"/>
    <cellStyle name="Note 6 3 5 2 2 2 2" xfId="21659" xr:uid="{AA789810-702B-4316-B0F0-5DE90A9AADFF}"/>
    <cellStyle name="Note 6 3 5 2 2 2 2 2" xfId="25833" xr:uid="{A5DBFEAB-EA28-44A7-9D8D-F106F438C15F}"/>
    <cellStyle name="Note 6 3 5 2 2 2 3" xfId="30276" xr:uid="{DC6CBC92-DB39-467A-BF4D-4AC8EEA8AD9C}"/>
    <cellStyle name="Note 6 3 5 2 2 3" xfId="17614" xr:uid="{6F8E7E2B-D8F2-4480-AB1B-A45E35EEF316}"/>
    <cellStyle name="Note 6 3 5 2 2 3 2" xfId="37289" xr:uid="{B3C7B330-9288-4993-A5B1-559AB1E837F2}"/>
    <cellStyle name="Note 6 3 5 2 2 4" xfId="38456" xr:uid="{2CC6FD8F-FBC0-47AB-BA0E-302010611C15}"/>
    <cellStyle name="Note 6 3 5 2 3" xfId="11262" xr:uid="{F617A3F8-E268-4628-BA7D-F3C4AD625020}"/>
    <cellStyle name="Note 6 3 5 2 3 2" xfId="20251" xr:uid="{6BC3BFD6-B90B-4F4F-A48A-F0C2C84F1888}"/>
    <cellStyle name="Note 6 3 5 2 3 2 2" xfId="42487" xr:uid="{76598303-5D95-4CF0-A263-9F27C2DB0C12}"/>
    <cellStyle name="Note 6 3 5 2 3 3" xfId="40538" xr:uid="{22783CA0-9C1B-417D-9002-5A0A9B550B00}"/>
    <cellStyle name="Note 6 3 5 2 4" xfId="15028" xr:uid="{4C244269-5696-4540-9419-C8851DF0AC0E}"/>
    <cellStyle name="Note 6 3 5 2 4 2" xfId="28245" xr:uid="{6115E21E-AC36-4E0F-8FDA-58B4039E372F}"/>
    <cellStyle name="Note 6 3 5 2 5" xfId="35770" xr:uid="{2493C14D-5F54-45E6-943D-239109153F91}"/>
    <cellStyle name="Note 6 3 5 2 6" xfId="58451" xr:uid="{D21ABB3D-1A3D-4A20-8812-03548D7F7BD5}"/>
    <cellStyle name="Note 6 3 5 3" xfId="4150" xr:uid="{75A14679-937F-4FF7-A35F-B36B59C0C0E5}"/>
    <cellStyle name="Note 6 3 5 3 2" xfId="30744" xr:uid="{BB102E5A-541B-4398-9885-8E50E2776DC7}"/>
    <cellStyle name="Note 6 3 5 4" xfId="33106" xr:uid="{F6CACC76-70C1-4B02-B0CF-8CA18C2CF0DF}"/>
    <cellStyle name="Note 6 3 5 5" xfId="51670" xr:uid="{7AC85C0D-2A5D-49E7-9330-A8627548976C}"/>
    <cellStyle name="Note 6 3 6" xfId="2063" xr:uid="{AC6D8166-A953-4486-A4CB-FE72226F444E}"/>
    <cellStyle name="Note 6 3 6 2" xfId="6366" xr:uid="{80961847-F28F-4002-AEB8-CA99B3ACC45D}"/>
    <cellStyle name="Note 6 3 6 2 2" xfId="8952" xr:uid="{3A77D648-ED6F-4FE7-BBA8-E8E800B4FAA9}"/>
    <cellStyle name="Note 6 3 6 2 2 2" xfId="12763" xr:uid="{5CD6D63A-212E-4187-9E75-D3C2973216DE}"/>
    <cellStyle name="Note 6 3 6 2 2 2 2" xfId="21752" xr:uid="{F5FAE58D-A6D1-40B0-BEB1-1D2454A0D839}"/>
    <cellStyle name="Note 6 3 6 2 2 2 2 2" xfId="37622" xr:uid="{369CA2DD-2C95-43D9-B24B-83DE5EA1D06F}"/>
    <cellStyle name="Note 6 3 6 2 2 2 3" xfId="36143" xr:uid="{975A96EF-9B3D-491B-B6FA-30A41DC8F1F0}"/>
    <cellStyle name="Note 6 3 6 2 2 3" xfId="17941" xr:uid="{AFFC7B1A-76A3-462F-9497-D2A13A53AF12}"/>
    <cellStyle name="Note 6 3 6 2 2 3 2" xfId="41461" xr:uid="{53ABC717-CD55-43B9-9BDA-DA811526F63F}"/>
    <cellStyle name="Note 6 3 6 2 2 4" xfId="30541" xr:uid="{ACC1CFEC-4C75-4B5B-8538-E4FABE254F66}"/>
    <cellStyle name="Note 6 3 6 2 3" xfId="11589" xr:uid="{64700A17-6530-48B3-B8F8-C4A3B1F2B420}"/>
    <cellStyle name="Note 6 3 6 2 3 2" xfId="20578" xr:uid="{F9FAF3A1-AF47-4725-8E0D-6BC4A8451598}"/>
    <cellStyle name="Note 6 3 6 2 3 2 2" xfId="27751" xr:uid="{F631CC9A-ADED-486E-B399-5FA3E0145953}"/>
    <cellStyle name="Note 6 3 6 2 3 3" xfId="24226" xr:uid="{5153AC9A-4020-4988-AE5E-577F536B4471}"/>
    <cellStyle name="Note 6 3 6 2 4" xfId="15355" xr:uid="{1E7043F3-23F7-4C43-AAE4-E7EC70464EBD}"/>
    <cellStyle name="Note 6 3 6 2 4 2" xfId="38545" xr:uid="{D2EFF723-41D3-4549-A08B-866A22D37832}"/>
    <cellStyle name="Note 6 3 6 2 5" xfId="28040" xr:uid="{39FB9991-5DD0-46A9-BAAE-9538A3DFC67D}"/>
    <cellStyle name="Note 6 3 6 2 6" xfId="54026" xr:uid="{42DD91BB-B606-4A24-8CB5-C9FC98E947D0}"/>
    <cellStyle name="Note 6 3 6 3" xfId="4500" xr:uid="{D5C210B7-751B-46F8-9F63-318DF4F44378}"/>
    <cellStyle name="Note 6 3 6 3 2" xfId="39170" xr:uid="{6D1BA53C-ED7F-4AA6-8290-40A02BC90053}"/>
    <cellStyle name="Note 6 3 6 4" xfId="32860" xr:uid="{F7EEE5C9-3B70-4C81-8F7E-750B3FFCF2F3}"/>
    <cellStyle name="Note 6 3 6 5" xfId="47358" xr:uid="{49974462-1A7F-46EE-AC51-096D71026BD7}"/>
    <cellStyle name="Note 6 3 7" xfId="2873" xr:uid="{5ACC9273-CF06-4092-AD0A-277985C38424}"/>
    <cellStyle name="Note 6 3 7 2" xfId="7023" xr:uid="{53E7BBC0-CED8-4871-A4A3-FF3AF68A36E5}"/>
    <cellStyle name="Note 6 3 7 2 2" xfId="12150" xr:uid="{336712B2-26F8-403C-ADEA-32358166EEBC}"/>
    <cellStyle name="Note 6 3 7 2 2 2" xfId="21139" xr:uid="{11C1A9FC-8934-4F74-8613-94787DD6A28F}"/>
    <cellStyle name="Note 6 3 7 2 2 2 2" xfId="28445" xr:uid="{A2681F91-7E27-4C7E-A0B1-B0DDFF7FC8FA}"/>
    <cellStyle name="Note 6 3 7 2 2 3" xfId="27480" xr:uid="{4E3EBD76-C876-430E-8029-2E88DFE89060}"/>
    <cellStyle name="Note 6 3 7 2 3" xfId="16012" xr:uid="{16BB85F3-1636-4610-A583-43E4A17F46CD}"/>
    <cellStyle name="Note 6 3 7 2 3 2" xfId="26985" xr:uid="{59FAB994-9595-4317-B40A-5E82903AA595}"/>
    <cellStyle name="Note 6 3 7 2 4" xfId="22372" xr:uid="{9AC30912-0A14-43D4-B77C-43551261C36B}"/>
    <cellStyle name="Note 6 3 7 3" xfId="9586" xr:uid="{CF3CF588-825F-4A0D-AF63-3AEE26FCCB32}"/>
    <cellStyle name="Note 6 3 7 3 2" xfId="18575" xr:uid="{3A6947D0-37D8-468B-99C7-A3B3B45E4F0B}"/>
    <cellStyle name="Note 6 3 7 3 2 2" xfId="34029" xr:uid="{5F6502C2-0E79-4D11-A86B-FA6E025B1B51}"/>
    <cellStyle name="Note 6 3 7 3 3" xfId="37997" xr:uid="{79E69BF7-4FB6-4582-863B-050C5B823607}"/>
    <cellStyle name="Note 6 3 7 4" xfId="31712" xr:uid="{B4DB95DA-4852-46D6-BEFC-53A897D661AC}"/>
    <cellStyle name="Note 6 3 7 5" xfId="52659" xr:uid="{EAA72EF2-1ECA-477A-B169-B92622836FB9}"/>
    <cellStyle name="Note 6 3 8" xfId="4802" xr:uid="{DE29BA5F-77BC-4A39-B22A-2BF754EBE402}"/>
    <cellStyle name="Note 6 3 8 2" xfId="7388" xr:uid="{DC9ECE8B-CA5E-483E-9BE6-104D7788D0F5}"/>
    <cellStyle name="Note 6 3 8 2 2" xfId="12286" xr:uid="{8C395D5F-7298-458C-8272-3D57A21920FC}"/>
    <cellStyle name="Note 6 3 8 2 2 2" xfId="21275" xr:uid="{01A38FD3-A202-41E7-A3DE-EB9976CF12EF}"/>
    <cellStyle name="Note 6 3 8 2 2 2 2" xfId="34082" xr:uid="{6E043174-4C85-40D8-862F-BA37758F76A9}"/>
    <cellStyle name="Note 6 3 8 2 2 3" xfId="38662" xr:uid="{9D265A4F-93BE-40F9-9BB7-EFED838FE87E}"/>
    <cellStyle name="Note 6 3 8 2 3" xfId="16377" xr:uid="{C5B342E1-AA0D-42C2-87CF-25AEBA1843AF}"/>
    <cellStyle name="Note 6 3 8 2 3 2" xfId="24466" xr:uid="{706609A8-61C2-4690-BFE6-9F444E08FE98}"/>
    <cellStyle name="Note 6 3 8 2 4" xfId="35105" xr:uid="{205CD3B1-7556-45C4-9A86-8BA7AD5511F1}"/>
    <cellStyle name="Note 6 3 8 3" xfId="10025" xr:uid="{154B5AAD-4819-4ED5-A071-F0FCE154E0B8}"/>
    <cellStyle name="Note 6 3 8 3 2" xfId="19014" xr:uid="{D1B0AF2E-BD3F-44CC-85B7-94658FB306C4}"/>
    <cellStyle name="Note 6 3 8 3 2 2" xfId="28141" xr:uid="{4213A1E5-7546-41AC-8B2E-D824D55F82F0}"/>
    <cellStyle name="Note 6 3 8 3 3" xfId="40238" xr:uid="{999073F2-554B-41B1-AAE7-D1FA005A3326}"/>
    <cellStyle name="Note 6 3 8 4" xfId="13791" xr:uid="{F232A6E6-F4C4-48FD-AC8B-2C1F4844A299}"/>
    <cellStyle name="Note 6 3 8 4 2" xfId="39273" xr:uid="{4CADF8E0-EDB7-43C0-BC31-3744EC91B997}"/>
    <cellStyle name="Note 6 3 8 5" xfId="22794" xr:uid="{C6C4E61B-803C-491A-A114-11890F552AC4}"/>
    <cellStyle name="Note 6 3 9" xfId="6708" xr:uid="{E8A1A1A0-E552-4A74-A885-74F67AD0F368}"/>
    <cellStyle name="Note 6 3 9 2" xfId="11909" xr:uid="{CA9A215D-A122-4D6B-9E4F-44041DE40765}"/>
    <cellStyle name="Note 6 3 9 2 2" xfId="20898" xr:uid="{20E4BCDD-42E6-40CE-9127-BAEF2D84F0B6}"/>
    <cellStyle name="Note 6 3 9 2 2 2" xfId="33682" xr:uid="{0555F578-33A2-408B-8C5C-483A9C8773C5}"/>
    <cellStyle name="Note 6 3 9 2 3" xfId="27229" xr:uid="{CF3834E1-9C78-4FEC-826B-FD414F275446}"/>
    <cellStyle name="Note 6 3 9 3" xfId="15697" xr:uid="{FEFD4F7A-2327-420E-AB22-E05B2FC8384C}"/>
    <cellStyle name="Note 6 3 9 3 2" xfId="34164" xr:uid="{491AC6FE-B234-4112-9424-9CDA20B9FC83}"/>
    <cellStyle name="Note 6 3 9 4" xfId="28705" xr:uid="{10B86885-0925-417E-868F-A89200708236}"/>
    <cellStyle name="Note 6 30" xfId="45253" xr:uid="{E124A62D-889D-4B07-88F5-07156FA10E02}"/>
    <cellStyle name="Note 6 30 2" xfId="55721" xr:uid="{4222602B-78EF-4F6B-BF92-9BD6041EA7EB}"/>
    <cellStyle name="Note 6 30 3" xfId="48938" xr:uid="{3B41ABCD-BF71-4F4E-805B-8EAE8D21DFAF}"/>
    <cellStyle name="Note 6 31" xfId="45223" xr:uid="{88B695ED-12DA-4F1B-A1C6-33ED47BFBF6B}"/>
    <cellStyle name="Note 6 31 2" xfId="58428" xr:uid="{C6D2D343-3C35-46DC-A388-8EEC3373F1CB}"/>
    <cellStyle name="Note 6 31 3" xfId="51647" xr:uid="{A95483AC-3A9A-4747-BD16-9AAEE123C895}"/>
    <cellStyle name="Note 6 32" xfId="45257" xr:uid="{E5AF2C05-3163-4E84-8706-C5E1B7F6BD98}"/>
    <cellStyle name="Note 6 32 2" xfId="52609" xr:uid="{AA6AC54F-E640-4F90-8747-3E4DEF8F2EDD}"/>
    <cellStyle name="Note 6 33" xfId="45317" xr:uid="{A1705969-6D89-4391-B52F-8BEA9283214B}"/>
    <cellStyle name="Note 6 34" xfId="45309" xr:uid="{13207CC2-85AE-4F46-AD40-B8ED6FBDAAAB}"/>
    <cellStyle name="Note 6 35" xfId="45376" xr:uid="{B630953D-C961-4A29-86BD-AC2B527A9550}"/>
    <cellStyle name="Note 6 36" xfId="45436" xr:uid="{5C8F6F74-FBD2-4AD0-A8F2-D642AB3C0E65}"/>
    <cellStyle name="Note 6 37" xfId="44240" xr:uid="{C16373B6-F430-4480-9334-D80FDC39ED6A}"/>
    <cellStyle name="Note 6 38" xfId="44133" xr:uid="{98265937-84BE-4B7A-A900-0B026C8C22C0}"/>
    <cellStyle name="Note 6 39" xfId="45444" xr:uid="{C99D2FCD-1109-4A96-AEB7-5DEA968E646D}"/>
    <cellStyle name="Note 6 4" xfId="505" xr:uid="{7181DA0E-7C07-471E-B6E2-4E9815848742}"/>
    <cellStyle name="Note 6 4 10" xfId="44390" xr:uid="{134EBE4A-68D7-4C04-B180-C0D447C786A3}"/>
    <cellStyle name="Note 6 4 11" xfId="45592" xr:uid="{0282BD40-FB1B-4906-AEBE-43BFEA769CC3}"/>
    <cellStyle name="Note 6 4 2" xfId="854" xr:uid="{8C097C02-8D4E-4A76-910E-6FD8A8662DD3}"/>
    <cellStyle name="Note 6 4 2 2" xfId="5223" xr:uid="{8DE3331D-2910-4640-B071-2B5E3832DC2D}"/>
    <cellStyle name="Note 6 4 2 2 2" xfId="7809" xr:uid="{A5B5E519-134C-4C6A-B08F-9B787050FCF7}"/>
    <cellStyle name="Note 6 4 2 2 2 2" xfId="12416" xr:uid="{C651AE67-80EB-43DE-A60B-2E1065AD316C}"/>
    <cellStyle name="Note 6 4 2 2 2 2 2" xfId="21405" xr:uid="{15659158-97D0-4461-8CEF-D4E00991D580}"/>
    <cellStyle name="Note 6 4 2 2 2 2 2 2" xfId="42697" xr:uid="{08452E55-B930-4B9A-A951-D84AA1F7DEC5}"/>
    <cellStyle name="Note 6 4 2 2 2 2 3" xfId="34617" xr:uid="{483869D2-6F4A-4723-8FF0-EEF3831F16A4}"/>
    <cellStyle name="Note 6 4 2 2 2 3" xfId="16798" xr:uid="{D9480560-ADF1-44C6-B13A-B953B92A19F6}"/>
    <cellStyle name="Note 6 4 2 2 2 3 2" xfId="22501" xr:uid="{BEE18940-126F-495A-AF44-53F80CF5A731}"/>
    <cellStyle name="Note 6 4 2 2 2 4" xfId="25315" xr:uid="{9CCAD14D-0FA0-43BC-94B8-911FDB60BB7D}"/>
    <cellStyle name="Note 6 4 2 2 2 5" xfId="56380" xr:uid="{8DC9B4D3-7514-433F-870B-03D839B46831}"/>
    <cellStyle name="Note 6 4 2 2 3" xfId="10446" xr:uid="{DFAB559C-C3B3-41E2-AB68-A5C31CA1DCBF}"/>
    <cellStyle name="Note 6 4 2 2 3 2" xfId="19435" xr:uid="{0733AC83-90A8-4424-97B2-DEA848216EBF}"/>
    <cellStyle name="Note 6 4 2 2 3 2 2" xfId="31569" xr:uid="{82D8B1F9-4E8E-41C7-B81D-58C8AD63CE58}"/>
    <cellStyle name="Note 6 4 2 2 3 3" xfId="38863" xr:uid="{61FD0F12-9A00-4CBC-B8A2-D36212E186E8}"/>
    <cellStyle name="Note 6 4 2 2 4" xfId="14212" xr:uid="{144CF080-16E6-4599-AB12-A1F92E57F42B}"/>
    <cellStyle name="Note 6 4 2 2 4 2" xfId="31965" xr:uid="{CAA371AE-7EBC-4C12-81DE-0C522A7DB23D}"/>
    <cellStyle name="Note 6 4 2 2 5" xfId="29025" xr:uid="{FFFD872F-5177-4770-8822-23CBE9CACC61}"/>
    <cellStyle name="Note 6 4 2 2 6" xfId="49598" xr:uid="{588D2667-7BD2-48EB-8089-7E9CDD37AC64}"/>
    <cellStyle name="Note 6 4 2 3" xfId="3291" xr:uid="{7541B810-D57E-44A2-BE07-76F66EDCCF79}"/>
    <cellStyle name="Note 6 4 2 3 2" xfId="28168" xr:uid="{D5E74821-3527-4D1C-83CA-3A2AFACC52EE}"/>
    <cellStyle name="Note 6 4 2 3 2 2" xfId="57938" xr:uid="{AD5528EA-3005-493B-AACA-50A8DA723A32}"/>
    <cellStyle name="Note 6 4 2 3 3" xfId="51156" xr:uid="{A6F568FB-D570-4D7F-871E-B83ABAD1A154}"/>
    <cellStyle name="Note 6 4 2 4" xfId="29916" xr:uid="{20DB129F-685B-47FA-BBD5-19827930A57D}"/>
    <cellStyle name="Note 6 4 2 4 2" xfId="54522" xr:uid="{34FF5142-B880-4196-B1B3-0E6519714B41}"/>
    <cellStyle name="Note 6 4 2 4 3" xfId="47715" xr:uid="{6545B85E-40B1-4526-AB4C-28EFD61CDE41}"/>
    <cellStyle name="Note 6 4 2 5" xfId="52951" xr:uid="{B7D248C2-4899-45C8-B8D5-DD4AA4C66457}"/>
    <cellStyle name="Note 6 4 2 6" xfId="46104" xr:uid="{C011BBE2-9C65-4797-BB10-49B1D23B417B}"/>
    <cellStyle name="Note 6 4 3" xfId="1199" xr:uid="{94662DF7-42D9-4F09-9EC6-D66BDF48C121}"/>
    <cellStyle name="Note 6 4 3 2" xfId="5544" xr:uid="{4F93BF28-E3E3-449A-A40A-80E7D3218077}"/>
    <cellStyle name="Note 6 4 3 2 2" xfId="8130" xr:uid="{BB7B0F86-D9F1-4C54-A31A-FA692B12C048}"/>
    <cellStyle name="Note 6 4 3 2 2 2" xfId="12515" xr:uid="{141C68A6-D6A5-4AB1-A008-A659E2FC43B5}"/>
    <cellStyle name="Note 6 4 3 2 2 2 2" xfId="21504" xr:uid="{E6B69B06-50DC-46D4-ABCC-9D6588D753CA}"/>
    <cellStyle name="Note 6 4 3 2 2 2 2 2" xfId="32660" xr:uid="{5B6BDE3A-2F60-4D2A-A7E1-535C5350CC96}"/>
    <cellStyle name="Note 6 4 3 2 2 2 3" xfId="32834" xr:uid="{42D467F6-2B6A-45C3-BD52-7AFA61A32B71}"/>
    <cellStyle name="Note 6 4 3 2 2 3" xfId="17119" xr:uid="{55E13D02-C37A-42A9-B2A1-74E8985EE8D2}"/>
    <cellStyle name="Note 6 4 3 2 2 3 2" xfId="32859" xr:uid="{96F366F7-A5B8-447F-B4C0-95575F294007}"/>
    <cellStyle name="Note 6 4 3 2 2 4" xfId="36174" xr:uid="{653CEDEC-28DB-4546-854D-D5602512638E}"/>
    <cellStyle name="Note 6 4 3 2 2 5" xfId="56785" xr:uid="{3D1F4B6C-DF0D-49AA-AA5A-4E76B66F09E0}"/>
    <cellStyle name="Note 6 4 3 2 3" xfId="10767" xr:uid="{46FEE4FC-AF42-4107-AE9C-3DF945EAD52C}"/>
    <cellStyle name="Note 6 4 3 2 3 2" xfId="19756" xr:uid="{8B073F84-520A-43C4-87D9-D3B0BFD7D35F}"/>
    <cellStyle name="Note 6 4 3 2 3 2 2" xfId="41005" xr:uid="{A65C627E-F342-4824-896F-AA7358182513}"/>
    <cellStyle name="Note 6 4 3 2 3 3" xfId="41674" xr:uid="{CD247EEB-C7C6-4CE4-96DA-543596CB51F5}"/>
    <cellStyle name="Note 6 4 3 2 4" xfId="14533" xr:uid="{47B04E37-23B0-46CD-BC55-7C0BB78B0592}"/>
    <cellStyle name="Note 6 4 3 2 4 2" xfId="24341" xr:uid="{EA80B972-B2F6-49B9-BC03-BE220B7B045F}"/>
    <cellStyle name="Note 6 4 3 2 5" xfId="36310" xr:uid="{D0F7D66E-AC2C-4825-9BED-D3E52AA412E0}"/>
    <cellStyle name="Note 6 4 3 2 6" xfId="50003" xr:uid="{11AA3B2E-3DA5-4ACF-AB0A-835F29040222}"/>
    <cellStyle name="Note 6 4 3 3" xfId="3636" xr:uid="{C6FFAFA8-1023-4840-86AA-05BC510A5A8F}"/>
    <cellStyle name="Note 6 4 3 3 2" xfId="32085" xr:uid="{13CADCF2-D159-4439-B76F-FB04E2C928C9}"/>
    <cellStyle name="Note 6 4 3 3 2 2" xfId="58035" xr:uid="{63BE6D88-FD37-4FC5-82D8-588AC65427F4}"/>
    <cellStyle name="Note 6 4 3 3 3" xfId="51253" xr:uid="{6FBE866B-96A5-4C78-B6B2-4FE0998939F7}"/>
    <cellStyle name="Note 6 4 3 4" xfId="35536" xr:uid="{8EB6AFE9-B7C5-4466-B009-9FEFE7675ADD}"/>
    <cellStyle name="Note 6 4 3 4 2" xfId="54912" xr:uid="{B83B1CAC-87A7-4E21-BBCB-21D072922EF8}"/>
    <cellStyle name="Note 6 4 3 4 3" xfId="48120" xr:uid="{309E5749-598A-4C22-9A82-7753CDDE9EB0}"/>
    <cellStyle name="Note 6 4 3 5" xfId="53212" xr:uid="{A4482D60-880A-49C7-B8CD-A5F2FD48E143}"/>
    <cellStyle name="Note 6 4 3 6" xfId="46506" xr:uid="{58334B9A-332A-4EC8-ADD4-24B1A02090F3}"/>
    <cellStyle name="Note 6 4 4" xfId="1543" xr:uid="{4971BC71-EE20-46D4-A7D0-CA09C5A67E7B}"/>
    <cellStyle name="Note 6 4 4 2" xfId="5888" xr:uid="{1EE743FC-5E2D-47A5-A863-2CD5C3465772}"/>
    <cellStyle name="Note 6 4 4 2 2" xfId="8474" xr:uid="{8DC4FB23-2FEF-4C37-B7F9-7CEC7D7D4D7F}"/>
    <cellStyle name="Note 6 4 4 2 2 2" xfId="12623" xr:uid="{8DF3AF69-9AC7-42ED-AB47-CC3312A32E52}"/>
    <cellStyle name="Note 6 4 4 2 2 2 2" xfId="21612" xr:uid="{EDC32CE7-1642-4FD6-9026-EF29689A75E5}"/>
    <cellStyle name="Note 6 4 4 2 2 2 2 2" xfId="35901" xr:uid="{10C08B01-3103-49C9-A157-B3FE142EA0EA}"/>
    <cellStyle name="Note 6 4 4 2 2 2 3" xfId="23509" xr:uid="{990A74CE-7C74-4FBB-A4CD-F206AA299147}"/>
    <cellStyle name="Note 6 4 4 2 2 3" xfId="17463" xr:uid="{4C369DB5-3EB3-4162-9545-E667DF829D56}"/>
    <cellStyle name="Note 6 4 4 2 2 3 2" xfId="31840" xr:uid="{435CABF4-8128-4865-BE59-4732E1E9AF4D}"/>
    <cellStyle name="Note 6 4 4 2 2 4" xfId="32884" xr:uid="{47A696D0-A318-4772-AAB5-235404CF41F9}"/>
    <cellStyle name="Note 6 4 4 2 3" xfId="11111" xr:uid="{21D7AE07-2893-43DF-8951-11046C1F957D}"/>
    <cellStyle name="Note 6 4 4 2 3 2" xfId="20100" xr:uid="{09B3C1B9-FFD5-4080-996E-87CB16CB6E5C}"/>
    <cellStyle name="Note 6 4 4 2 3 2 2" xfId="29870" xr:uid="{26E80F44-A71D-488F-8C4E-7A81E2FB3214}"/>
    <cellStyle name="Note 6 4 4 2 3 3" xfId="41651" xr:uid="{4E7DDCC9-2A2B-48D3-B942-2C7B3C899155}"/>
    <cellStyle name="Note 6 4 4 2 4" xfId="14877" xr:uid="{C18A55A7-B608-40B5-9276-B617BC3D2AFF}"/>
    <cellStyle name="Note 6 4 4 2 4 2" xfId="23591" xr:uid="{E5B80519-E51D-4EA3-B699-E7C3F3B4417F}"/>
    <cellStyle name="Note 6 4 4 2 5" xfId="41800" xr:uid="{D2DF7793-1909-42C3-80E0-D288ABFF0C39}"/>
    <cellStyle name="Note 6 4 4 2 6" xfId="55908" xr:uid="{093D5696-E9E0-4D95-ABAE-6595C92B4E86}"/>
    <cellStyle name="Note 6 4 4 3" xfId="3980" xr:uid="{4A1564B7-532F-42F1-A056-D40416514585}"/>
    <cellStyle name="Note 6 4 4 3 2" xfId="34921" xr:uid="{DE191F98-CCE1-47FC-BEE5-6E2CF5A16F9A}"/>
    <cellStyle name="Note 6 4 4 4" xfId="37892" xr:uid="{9502491C-CE00-4C13-8985-BBEC0C10E989}"/>
    <cellStyle name="Note 6 4 4 5" xfId="49126" xr:uid="{66114924-3E17-4A19-90DD-49BA28ACC8A5}"/>
    <cellStyle name="Note 6 4 5" xfId="1855" xr:uid="{BEFF2513-7467-4996-980F-64408EAB2249}"/>
    <cellStyle name="Note 6 4 5 2" xfId="6171" xr:uid="{7AB693CC-0638-4B74-A040-29C0CB8CF048}"/>
    <cellStyle name="Note 6 4 5 2 2" xfId="8757" xr:uid="{2B6FD5A0-A95B-4CD2-97EC-B5B7B463710C}"/>
    <cellStyle name="Note 6 4 5 2 2 2" xfId="12705" xr:uid="{1E9CAE0C-6242-4DA0-9C8E-6B7B7CE524CA}"/>
    <cellStyle name="Note 6 4 5 2 2 2 2" xfId="21694" xr:uid="{AC79AC8D-9CB0-4846-9799-E18292D3D153}"/>
    <cellStyle name="Note 6 4 5 2 2 2 2 2" xfId="23425" xr:uid="{FF8DCEA8-9046-466E-8B03-96533B44C4E8}"/>
    <cellStyle name="Note 6 4 5 2 2 2 3" xfId="26617" xr:uid="{E6AACD79-1919-43E6-9087-8826574E17CA}"/>
    <cellStyle name="Note 6 4 5 2 2 3" xfId="17746" xr:uid="{11D2FC4C-2A35-4164-9EF4-AA17AC402CC8}"/>
    <cellStyle name="Note 6 4 5 2 2 3 2" xfId="33944" xr:uid="{751441E3-4EF1-4C69-A842-DC0BC43B0F44}"/>
    <cellStyle name="Note 6 4 5 2 2 4" xfId="28211" xr:uid="{C2B6F36B-4F6D-43EA-A018-C0A893B80C0B}"/>
    <cellStyle name="Note 6 4 5 2 3" xfId="11394" xr:uid="{EAE694BE-74BE-45A8-BFE5-396CB1A6D74E}"/>
    <cellStyle name="Note 6 4 5 2 3 2" xfId="20383" xr:uid="{4D1E998B-0D7C-435D-8B1A-F63EC9320EEA}"/>
    <cellStyle name="Note 6 4 5 2 3 2 2" xfId="23895" xr:uid="{57F8C5A3-E2FE-4481-BD12-A61768EEE721}"/>
    <cellStyle name="Note 6 4 5 2 3 3" xfId="44042" xr:uid="{A54C2EF4-A533-46D3-AC46-FB940B8CDD5B}"/>
    <cellStyle name="Note 6 4 5 2 4" xfId="15160" xr:uid="{0A7A4284-BC96-49A7-B84C-6117D4DB7301}"/>
    <cellStyle name="Note 6 4 5 2 4 2" xfId="42296" xr:uid="{9F5009A8-8012-429A-AF96-52EE9AA392E8}"/>
    <cellStyle name="Note 6 4 5 2 5" xfId="31240" xr:uid="{9D53DA4F-73D5-4B7F-BE3D-7B02A5B3D801}"/>
    <cellStyle name="Note 6 4 5 2 6" xfId="58091" xr:uid="{D2F66E80-6983-4553-89BA-6225691424E1}"/>
    <cellStyle name="Note 6 4 5 3" xfId="4292" xr:uid="{C0E1AC7E-38E6-4F71-9608-C41362374A8E}"/>
    <cellStyle name="Note 6 4 5 3 2" xfId="36648" xr:uid="{C980EC19-63B3-410B-A1C1-B2856499AE6A}"/>
    <cellStyle name="Note 6 4 5 4" xfId="31207" xr:uid="{FCE28945-15D2-47E5-B4BE-8E37B1961BB3}"/>
    <cellStyle name="Note 6 4 5 5" xfId="51309" xr:uid="{6637513D-AC8F-4A3B-A255-84CFD0A7E0E0}"/>
    <cellStyle name="Note 6 4 6" xfId="2162" xr:uid="{D8075B6F-3F17-48EC-AE4C-A7B82F6DC02A}"/>
    <cellStyle name="Note 6 4 6 2" xfId="6463" xr:uid="{9C764ED4-EAD0-42F9-9797-3C8EECACFE38}"/>
    <cellStyle name="Note 6 4 6 2 2" xfId="9049" xr:uid="{7CBD80CE-DB43-40BF-8CD2-AA07150DAB24}"/>
    <cellStyle name="Note 6 4 6 2 2 2" xfId="12796" xr:uid="{78AC576D-3690-45AA-ABB7-C359AB522B92}"/>
    <cellStyle name="Note 6 4 6 2 2 2 2" xfId="21785" xr:uid="{CE23CAF7-9AE1-4F29-BD39-3DBEDCFDCE2E}"/>
    <cellStyle name="Note 6 4 6 2 2 2 2 2" xfId="37237" xr:uid="{7D1A749F-2EBF-4C52-A310-C0D46094B39C}"/>
    <cellStyle name="Note 6 4 6 2 2 2 3" xfId="31671" xr:uid="{7D8CE848-DE32-491D-8D85-754C0B142C23}"/>
    <cellStyle name="Note 6 4 6 2 2 3" xfId="18038" xr:uid="{31186603-E18E-4297-9CBA-6B81C6B0330C}"/>
    <cellStyle name="Note 6 4 6 2 2 3 2" xfId="34205" xr:uid="{8528A803-B4A1-4D6E-AD63-9A44E818BECC}"/>
    <cellStyle name="Note 6 4 6 2 2 4" xfId="37063" xr:uid="{3D2929EF-5EAC-48EA-86A9-A133143FBCEE}"/>
    <cellStyle name="Note 6 4 6 2 3" xfId="11686" xr:uid="{8DD84794-6744-47B3-968A-3BF28A7A0842}"/>
    <cellStyle name="Note 6 4 6 2 3 2" xfId="20675" xr:uid="{48C3F169-42DF-4166-8AAD-5126E12A84B1}"/>
    <cellStyle name="Note 6 4 6 2 3 2 2" xfId="32997" xr:uid="{4E5EE642-5D73-4EAB-BC55-DCF2557CC413}"/>
    <cellStyle name="Note 6 4 6 2 3 3" xfId="32217" xr:uid="{0608AA45-E8F8-4679-B6D7-6EA7F8F2734B}"/>
    <cellStyle name="Note 6 4 6 2 4" xfId="15452" xr:uid="{156753D0-0EDD-448A-B311-CB2668D38854}"/>
    <cellStyle name="Note 6 4 6 2 4 2" xfId="35095" xr:uid="{520ACE48-FD70-47F3-9943-9C098EEA06EC}"/>
    <cellStyle name="Note 6 4 6 2 5" xfId="27781" xr:uid="{015771B4-2EB1-4238-9F8F-B8AB958D679F}"/>
    <cellStyle name="Note 6 4 6 2 6" xfId="54074" xr:uid="{DADE3231-24E3-41D6-A489-E34D72F06AFE}"/>
    <cellStyle name="Note 6 4 6 3" xfId="4599" xr:uid="{2BCEDE7D-A72A-4562-9CB8-4F764DC643BF}"/>
    <cellStyle name="Note 6 4 6 3 2" xfId="37728" xr:uid="{42A8173F-4675-44F6-B390-368EF2B87AAD}"/>
    <cellStyle name="Note 6 4 6 4" xfId="37623" xr:uid="{730E3D14-C6C1-486D-870C-5A28E20FF071}"/>
    <cellStyle name="Note 6 4 6 5" xfId="47397" xr:uid="{306C23E8-C198-4A58-BCDE-93B25DA2E781}"/>
    <cellStyle name="Note 6 4 7" xfId="4899" xr:uid="{BF6A94D8-3661-456A-9B3F-DEFD5CA8988A}"/>
    <cellStyle name="Note 6 4 7 2" xfId="7485" xr:uid="{DC6FA8F4-03A1-44B1-96F7-9724481F4FD0}"/>
    <cellStyle name="Note 6 4 7 2 2" xfId="12315" xr:uid="{DB4F0546-3BE8-4F99-8213-39D88E6ED7A6}"/>
    <cellStyle name="Note 6 4 7 2 2 2" xfId="21304" xr:uid="{7DEC662B-C0EA-4BCD-973D-F10447E73843}"/>
    <cellStyle name="Note 6 4 7 2 2 2 2" xfId="42640" xr:uid="{30EB1C65-A3C0-480C-A362-DDEE570037F0}"/>
    <cellStyle name="Note 6 4 7 2 2 3" xfId="24525" xr:uid="{7937D3AA-BC50-45E1-B707-9251F415688B}"/>
    <cellStyle name="Note 6 4 7 2 3" xfId="16474" xr:uid="{B4C66F44-2789-43E2-B682-26C242144CA4}"/>
    <cellStyle name="Note 6 4 7 2 3 2" xfId="43707" xr:uid="{EF4C0318-3156-43BA-B097-6781C8CE2576}"/>
    <cellStyle name="Note 6 4 7 2 4" xfId="40305" xr:uid="{A8A3CFB0-07A1-4F1A-8723-818EC71E49E2}"/>
    <cellStyle name="Note 6 4 7 3" xfId="10122" xr:uid="{ED9CA514-6EAA-4C51-88CB-D08C99ACAE95}"/>
    <cellStyle name="Note 6 4 7 3 2" xfId="19111" xr:uid="{D47DD79E-C523-4D37-9814-A90E3BE56881}"/>
    <cellStyle name="Note 6 4 7 3 2 2" xfId="23369" xr:uid="{65E6AEE2-500E-43FE-87B3-CB049FF52CC9}"/>
    <cellStyle name="Note 6 4 7 3 3" xfId="38898" xr:uid="{1690C0C2-57C3-47BF-AD57-77CE5ED824AB}"/>
    <cellStyle name="Note 6 4 7 4" xfId="13888" xr:uid="{A55937A2-82D4-46F7-8BC2-E47A627A4EF6}"/>
    <cellStyle name="Note 6 4 7 4 2" xfId="39014" xr:uid="{BF6500C5-F8CA-4BFC-B7C9-1301BF8CB3B8}"/>
    <cellStyle name="Note 6 4 7 5" xfId="27078" xr:uid="{A3C3B3EB-DF85-4C9F-801E-9231DD49462E}"/>
    <cellStyle name="Note 6 4 7 6" xfId="52688" xr:uid="{2BD263DE-9C45-4D94-B545-12D0021E16CC}"/>
    <cellStyle name="Note 6 4 8" xfId="2511" xr:uid="{7F66401D-6631-477F-A2BC-BF0F32A60ABE}"/>
    <cellStyle name="Note 6 4 8 2" xfId="27753" xr:uid="{9D1DE671-2146-444A-9693-0E68A3FB6E52}"/>
    <cellStyle name="Note 6 4 9" xfId="33998" xr:uid="{F66F8200-0AAC-49D9-9ED9-2C2625FA6D32}"/>
    <cellStyle name="Note 6 40" xfId="45469" xr:uid="{1CFFE9CB-9B26-4202-AF28-B7C2919CB1C2}"/>
    <cellStyle name="Note 6 5" xfId="271" xr:uid="{EC5268D1-2475-44F9-8C9A-2209DCA77C01}"/>
    <cellStyle name="Note 6 5 2" xfId="4677" xr:uid="{6AD71320-3AC5-4F95-95FA-9A1768D2736A}"/>
    <cellStyle name="Note 6 5 2 2" xfId="7263" xr:uid="{732BC457-27E0-4A9B-935A-1AD163D223D9}"/>
    <cellStyle name="Note 6 5 2 2 2" xfId="12246" xr:uid="{DBAD025C-5450-4A9B-B596-2FDC095E702D}"/>
    <cellStyle name="Note 6 5 2 2 2 2" xfId="21235" xr:uid="{A75D05A8-E8A5-4EEC-97C7-5AF505F6113F}"/>
    <cellStyle name="Note 6 5 2 2 2 2 2" xfId="38291" xr:uid="{E773C042-FEFE-4F68-9731-3B194BDCEE74}"/>
    <cellStyle name="Note 6 5 2 2 2 3" xfId="23984" xr:uid="{7513A8C0-881F-44E8-84C3-EB4DBB26098A}"/>
    <cellStyle name="Note 6 5 2 2 2 4" xfId="56376" xr:uid="{BDC2570C-05ED-4BB0-BCD2-216DC13B7F49}"/>
    <cellStyle name="Note 6 5 2 2 3" xfId="16252" xr:uid="{661D8282-4BF8-455B-8E45-96E45FDB9535}"/>
    <cellStyle name="Note 6 5 2 2 3 2" xfId="22716" xr:uid="{4004B006-FEB4-4E3A-98A6-26FFC66F2923}"/>
    <cellStyle name="Note 6 5 2 2 4" xfId="38350" xr:uid="{8FD65D84-2952-4068-A8E6-C3911D3C162F}"/>
    <cellStyle name="Note 6 5 2 2 5" xfId="49594" xr:uid="{413345AC-CCD9-471D-B9CC-6BB0EBB6597F}"/>
    <cellStyle name="Note 6 5 2 3" xfId="9900" xr:uid="{274FF379-C565-4DF2-82A7-58B9A24BE1A8}"/>
    <cellStyle name="Note 6 5 2 3 2" xfId="18889" xr:uid="{5CB6861B-50AA-4872-A3B1-9250D2B6D336}"/>
    <cellStyle name="Note 6 5 2 3 2 2" xfId="31038" xr:uid="{55054999-ACA2-4785-8A17-3CB427B0940B}"/>
    <cellStyle name="Note 6 5 2 3 2 3" xfId="57932" xr:uid="{3F3D3F93-0175-47DC-9F5D-4EDD2706DB18}"/>
    <cellStyle name="Note 6 5 2 3 3" xfId="22601" xr:uid="{A84D26B4-27FC-45B6-A008-A64DA6CEA3FE}"/>
    <cellStyle name="Note 6 5 2 3 4" xfId="51150" xr:uid="{EB2CB1FF-7507-4E91-AAB7-17541ED101F3}"/>
    <cellStyle name="Note 6 5 2 4" xfId="13666" xr:uid="{77223CDD-A4E3-40E0-AB01-74E37F0127B4}"/>
    <cellStyle name="Note 6 5 2 4 2" xfId="38427" xr:uid="{E16E6C0E-3C8E-427B-B041-A9E0EDC2F5BF}"/>
    <cellStyle name="Note 6 5 2 4 2 2" xfId="54518" xr:uid="{7D49C5CD-DED6-43C5-9499-B2A2C84BF7B6}"/>
    <cellStyle name="Note 6 5 2 4 3" xfId="47711" xr:uid="{6AF605B9-5DE4-49EF-AE60-FF99442F0E7A}"/>
    <cellStyle name="Note 6 5 2 5" xfId="25925" xr:uid="{5DACDDD5-86F6-48DA-A088-BC64D3607409}"/>
    <cellStyle name="Note 6 5 2 5 2" xfId="52947" xr:uid="{B86898C8-9C56-42DF-9C40-32A3B19534D4}"/>
    <cellStyle name="Note 6 5 2 6" xfId="46100" xr:uid="{BF76E8E9-04E6-4D97-A91C-A905A15C5EFA}"/>
    <cellStyle name="Note 6 5 3" xfId="2739" xr:uid="{503A76C9-B599-4D72-B4A7-A7B74A751E84}"/>
    <cellStyle name="Note 6 5 3 2" xfId="30391" xr:uid="{2416AE7A-D584-492E-B0FD-58C20A17CD3C}"/>
    <cellStyle name="Note 6 5 3 2 2" xfId="56781" xr:uid="{2540AD25-30F8-46C1-A63C-E724BFB8A8C8}"/>
    <cellStyle name="Note 6 5 3 2 3" xfId="49999" xr:uid="{0E329214-D981-4F7C-8EFF-E7F17BEF429B}"/>
    <cellStyle name="Note 6 5 3 3" xfId="51655" xr:uid="{8EC233F5-6F70-44E7-B22E-B6C2B6446AAD}"/>
    <cellStyle name="Note 6 5 3 3 2" xfId="58436" xr:uid="{90B20390-3CCC-435E-AD80-705789FA7BC8}"/>
    <cellStyle name="Note 6 5 3 4" xfId="48116" xr:uid="{4A0D64C6-8D27-4BA2-96D8-BB32E95BAE66}"/>
    <cellStyle name="Note 6 5 3 4 2" xfId="54908" xr:uid="{B4883DF6-43BB-470A-9FAD-BF4F4B38DF6C}"/>
    <cellStyle name="Note 6 5 3 5" xfId="53208" xr:uid="{E93765C7-7F46-461D-80B7-DE15CB75F99E}"/>
    <cellStyle name="Note 6 5 3 6" xfId="46502" xr:uid="{663D1245-673A-45E6-B041-3FF9D95C5BF4}"/>
    <cellStyle name="Note 6 5 4" xfId="42708" xr:uid="{0C8ED430-F821-41C2-AC6E-4F604677380B}"/>
    <cellStyle name="Note 6 5 4 2" xfId="55904" xr:uid="{289F988B-8E84-407E-8B19-9A89C99D774D}"/>
    <cellStyle name="Note 6 5 4 3" xfId="49122" xr:uid="{274D41C0-3F31-4DFF-B304-107E272B86CD}"/>
    <cellStyle name="Note 6 5 5" xfId="44415" xr:uid="{EC3D6DEB-C2C7-4A66-AD2F-1C7485ADC139}"/>
    <cellStyle name="Note 6 5 5 2" xfId="58462" xr:uid="{AC08440A-F3CB-482C-9759-E12B7F61D5F0}"/>
    <cellStyle name="Note 6 5 5 3" xfId="51681" xr:uid="{96BF3FD0-5A93-42FA-A6CC-36B3D5DCA4E2}"/>
    <cellStyle name="Note 6 5 6" xfId="45588" xr:uid="{9005324E-F896-4957-BDCE-E17F1AFBB20D}"/>
    <cellStyle name="Note 6 5 6 2" xfId="54070" xr:uid="{A97132BD-71B8-45AE-B494-70C938E0E66F}"/>
    <cellStyle name="Note 6 5 7" xfId="52684" xr:uid="{984305F3-B1D3-4E4C-8F5E-DA7F620FCE3D}"/>
    <cellStyle name="Note 6 6" xfId="620" xr:uid="{A52B021C-6834-47FB-87EE-74D20F867FE2}"/>
    <cellStyle name="Note 6 6 2" xfId="5001" xr:uid="{AB071CFE-9A84-4361-8C0B-3A2FC448F499}"/>
    <cellStyle name="Note 6 6 2 2" xfId="7587" xr:uid="{78AD63F4-C101-4335-BA73-52EDB77ACB8D}"/>
    <cellStyle name="Note 6 6 2 2 2" xfId="12346" xr:uid="{5C7D228C-A976-4ADE-AA0D-E2C0171EEA58}"/>
    <cellStyle name="Note 6 6 2 2 2 2" xfId="21335" xr:uid="{C6F708C6-4E50-4206-9539-8A341BF3CA02}"/>
    <cellStyle name="Note 6 6 2 2 2 2 2" xfId="35761" xr:uid="{C576CD0E-DFD3-4154-9211-E27516C6CB5E}"/>
    <cellStyle name="Note 6 6 2 2 2 3" xfId="28066" xr:uid="{8582FEEA-F9E5-4B4F-A754-A2D8BE63030F}"/>
    <cellStyle name="Note 6 6 2 2 2 4" xfId="56443" xr:uid="{245E161F-0C15-43FA-8EB5-59ADFA5C5BE4}"/>
    <cellStyle name="Note 6 6 2 2 3" xfId="16576" xr:uid="{870C0E31-F641-4DD4-8BD1-17AF5A17A34B}"/>
    <cellStyle name="Note 6 6 2 2 3 2" xfId="37197" xr:uid="{AF193A1B-A49F-41ED-A3F9-6BAC0FBE0A1D}"/>
    <cellStyle name="Note 6 6 2 2 4" xfId="23419" xr:uid="{4CE86BA1-C4EA-48B8-897F-AA81F185B03F}"/>
    <cellStyle name="Note 6 6 2 2 5" xfId="49661" xr:uid="{9C39558D-2789-4EC1-94E2-90E4937F219B}"/>
    <cellStyle name="Note 6 6 2 3" xfId="10224" xr:uid="{30294552-12CE-4D9D-844E-F6BCBD86C413}"/>
    <cellStyle name="Note 6 6 2 3 2" xfId="19213" xr:uid="{1639F230-55A5-4CC0-AB15-522D945A6A06}"/>
    <cellStyle name="Note 6 6 2 3 2 2" xfId="34593" xr:uid="{44CC39E7-0D65-496F-BD5B-760EC9BB8FE3}"/>
    <cellStyle name="Note 6 6 2 3 2 3" xfId="58432" xr:uid="{21B05964-2D81-4E92-B735-215C61E91D93}"/>
    <cellStyle name="Note 6 6 2 3 3" xfId="32235" xr:uid="{0E78721D-20BF-49B0-914A-4B25BD05FB98}"/>
    <cellStyle name="Note 6 6 2 3 4" xfId="51651" xr:uid="{F100A197-D51A-47FA-8C89-83101D81D068}"/>
    <cellStyle name="Note 6 6 2 4" xfId="13990" xr:uid="{BFFF4642-24E9-4043-AE77-B899D687170E}"/>
    <cellStyle name="Note 6 6 2 4 2" xfId="30492" xr:uid="{091E0F4B-BEE8-4C63-BBE7-5361BB3DAEE4}"/>
    <cellStyle name="Note 6 6 2 4 2 2" xfId="54582" xr:uid="{0CD39F5D-2593-4EC2-959B-15DD0938E64F}"/>
    <cellStyle name="Note 6 6 2 4 3" xfId="47778" xr:uid="{A0B96B8D-D8AE-4114-9831-0373FFC9CCF3}"/>
    <cellStyle name="Note 6 6 2 5" xfId="24367" xr:uid="{ECCE79F3-FF4B-446B-8547-1641A2715272}"/>
    <cellStyle name="Note 6 6 2 5 2" xfId="52985" xr:uid="{9ABD44C3-22A0-4241-95C0-CAE5E58DEEE4}"/>
    <cellStyle name="Note 6 6 2 6" xfId="46164" xr:uid="{E9BFE002-3D39-4143-B8B4-CB2D5A3CC43A}"/>
    <cellStyle name="Note 6 6 3" xfId="3057" xr:uid="{9EAE8DB6-B8A4-45C9-965D-CC95452F4AC5}"/>
    <cellStyle name="Note 6 6 3 2" xfId="34238" xr:uid="{2F1A4675-75A1-4B1E-A14C-1559FDC91784}"/>
    <cellStyle name="Note 6 6 3 2 2" xfId="56845" xr:uid="{FEBC9378-ACB6-4B01-9646-5D88A6BF9FA6}"/>
    <cellStyle name="Note 6 6 3 2 3" xfId="50063" xr:uid="{0A52AD5B-7718-4F0A-BA54-89DEADE60202}"/>
    <cellStyle name="Note 6 6 3 3" xfId="50733" xr:uid="{1870F122-409D-4F6C-8725-4AE67F1E0836}"/>
    <cellStyle name="Note 6 6 3 3 2" xfId="57515" xr:uid="{57956546-1AE6-40CB-87AC-46C3CB8E25A3}"/>
    <cellStyle name="Note 6 6 3 4" xfId="48180" xr:uid="{2FBFDC0D-A5ED-4194-8DA3-9E16FC8918BB}"/>
    <cellStyle name="Note 6 6 3 4 2" xfId="54972" xr:uid="{81E2F558-DE15-42BC-BECE-E4CF55A778FA}"/>
    <cellStyle name="Note 6 6 3 5" xfId="53272" xr:uid="{28C3F634-7A67-44E7-A489-D89716F20D7D}"/>
    <cellStyle name="Note 6 6 3 6" xfId="46566" xr:uid="{95531CFC-580A-44F0-8CC5-F1E0346BC2A8}"/>
    <cellStyle name="Note 6 6 4" xfId="41041" xr:uid="{64E48241-1AAF-4C63-B2DE-6F9FC038EE69}"/>
    <cellStyle name="Note 6 6 4 2" xfId="55971" xr:uid="{5FA7473D-48A0-42FA-BE19-CACFB815C439}"/>
    <cellStyle name="Note 6 6 4 3" xfId="49189" xr:uid="{886C33F5-71FC-483C-A625-59BED7B93945}"/>
    <cellStyle name="Note 6 6 5" xfId="44445" xr:uid="{7022E651-29F7-4069-8F86-E4DF6D96119A}"/>
    <cellStyle name="Note 6 6 5 2" xfId="58580" xr:uid="{82B1F638-133E-4356-802E-EDC2A88197AE}"/>
    <cellStyle name="Note 6 6 5 3" xfId="51799" xr:uid="{6B9AFF29-B4F7-4564-8D5C-EEF50C250FFE}"/>
    <cellStyle name="Note 6 6 6" xfId="45655" xr:uid="{A172A587-A6BC-4B7E-9C79-F42F964BEDFE}"/>
    <cellStyle name="Note 6 6 6 2" xfId="54134" xr:uid="{7D7EA64B-8892-4D23-AC25-1B1A2B0B3D96}"/>
    <cellStyle name="Note 6 6 7" xfId="52722" xr:uid="{055D3616-FDBC-4E5E-B524-97DE0810472C}"/>
    <cellStyle name="Note 6 7" xfId="965" xr:uid="{6447E584-E101-4BC9-BF42-3E2EFE5740A5}"/>
    <cellStyle name="Note 6 7 2" xfId="5322" xr:uid="{5ED0C873-41FD-4691-A215-E7A19717C8A6}"/>
    <cellStyle name="Note 6 7 2 2" xfId="7908" xr:uid="{9C80F192-D246-4A46-BB77-6CAC93C3F075}"/>
    <cellStyle name="Note 6 7 2 2 2" xfId="12448" xr:uid="{7584D5D4-CE88-43A7-B182-39DCCEE2186F}"/>
    <cellStyle name="Note 6 7 2 2 2 2" xfId="21437" xr:uid="{C0E1FEE5-C13A-4D30-82A8-E8A9794E56D0}"/>
    <cellStyle name="Note 6 7 2 2 2 2 2" xfId="34338" xr:uid="{392DCEFB-1D81-4DAA-BFA9-F27598741A4E}"/>
    <cellStyle name="Note 6 7 2 2 2 3" xfId="43673" xr:uid="{5FF06423-9790-4E23-B728-CA1C0EF7CB6E}"/>
    <cellStyle name="Note 6 7 2 2 2 4" xfId="56479" xr:uid="{EE8F9A84-BEB6-48CD-BAD9-DA695FE54D2F}"/>
    <cellStyle name="Note 6 7 2 2 3" xfId="16897" xr:uid="{87A03B38-2BB3-4450-933E-87B4C6951565}"/>
    <cellStyle name="Note 6 7 2 2 3 2" xfId="35679" xr:uid="{6B2A29FB-7651-48C2-9990-A754EC35640D}"/>
    <cellStyle name="Note 6 7 2 2 4" xfId="41266" xr:uid="{1C272BFF-4645-43F5-9994-F530E3569A86}"/>
    <cellStyle name="Note 6 7 2 2 5" xfId="49697" xr:uid="{4D3B079B-D936-460A-8037-1DE8D19AD73F}"/>
    <cellStyle name="Note 6 7 2 3" xfId="10545" xr:uid="{F930B657-F0E9-4577-8A76-9A1613D2129D}"/>
    <cellStyle name="Note 6 7 2 3 2" xfId="19534" xr:uid="{E1DFE6E2-A7CC-4B43-8E0B-BB1FB6978858}"/>
    <cellStyle name="Note 6 7 2 3 2 2" xfId="42508" xr:uid="{3BDAE82C-7B4F-429C-BD3E-6751ACE0400C}"/>
    <cellStyle name="Note 6 7 2 3 2 3" xfId="57605" xr:uid="{940CA775-B61E-467A-A67B-C39215AA1340}"/>
    <cellStyle name="Note 6 7 2 3 3" xfId="35032" xr:uid="{6FAB0E38-5043-4DDB-815B-02D30F5BBA70}"/>
    <cellStyle name="Note 6 7 2 3 4" xfId="50823" xr:uid="{0C1C8F99-4093-42F1-80D9-C638625DF40A}"/>
    <cellStyle name="Note 6 7 2 4" xfId="14311" xr:uid="{8FFB9AE7-78BD-4DFD-85A6-E55D48557C7E}"/>
    <cellStyle name="Note 6 7 2 4 2" xfId="22856" xr:uid="{0A8969D0-EBF1-4558-AC74-579A0A98D876}"/>
    <cellStyle name="Note 6 7 2 4 2 2" xfId="54618" xr:uid="{0876514E-4F99-402D-BAD5-62EC6BFADC69}"/>
    <cellStyle name="Note 6 7 2 4 3" xfId="47814" xr:uid="{551B288F-A058-44C9-AE8F-81F270BBC688}"/>
    <cellStyle name="Note 6 7 2 5" xfId="25470" xr:uid="{9CBBA63F-3E1B-4BB1-AEAC-1DF640F9BE37}"/>
    <cellStyle name="Note 6 7 2 5 2" xfId="53006" xr:uid="{C154B0D9-C784-4144-AB6B-9A371F2A2499}"/>
    <cellStyle name="Note 6 7 2 6" xfId="46200" xr:uid="{0DD755DF-A75D-4DC1-81AB-B0E30C40744C}"/>
    <cellStyle name="Note 6 7 3" xfId="3402" xr:uid="{4EBFC50E-0173-4300-B5B1-F697FA3C4AEE}"/>
    <cellStyle name="Note 6 7 3 2" xfId="24570" xr:uid="{9E9D58A3-0917-4EF8-B027-672CB82AA155}"/>
    <cellStyle name="Note 6 7 3 2 2" xfId="56881" xr:uid="{BC3D4C2C-1D4D-43E4-939E-FBF47AD7C7F2}"/>
    <cellStyle name="Note 6 7 3 2 3" xfId="50099" xr:uid="{646A58DC-82D5-4CBB-BC4D-008B34D5BEFC}"/>
    <cellStyle name="Note 6 7 3 3" xfId="51106" xr:uid="{58A9DF8A-158F-463F-99AF-9291C336D237}"/>
    <cellStyle name="Note 6 7 3 3 2" xfId="57888" xr:uid="{297A63BC-2B6E-4157-9866-814CFCE984D8}"/>
    <cellStyle name="Note 6 7 3 4" xfId="48216" xr:uid="{934C76E8-54E2-416D-B41C-6B4333975AD4}"/>
    <cellStyle name="Note 6 7 3 4 2" xfId="55008" xr:uid="{99E0A32D-6441-453A-9264-DDDD9527517A}"/>
    <cellStyle name="Note 6 7 3 5" xfId="53308" xr:uid="{3B672B39-D73C-47BF-A7DB-5F1A8BADB797}"/>
    <cellStyle name="Note 6 7 3 6" xfId="46602" xr:uid="{0FFF713B-39EC-41D1-84EB-ACE9D639ED4B}"/>
    <cellStyle name="Note 6 7 4" xfId="24492" xr:uid="{33717FCD-CA73-4A45-984F-5EA7C014C894}"/>
    <cellStyle name="Note 6 7 4 2" xfId="56007" xr:uid="{5E359D9A-4059-49CD-A8D4-177A5E81D14D}"/>
    <cellStyle name="Note 6 7 4 3" xfId="49225" xr:uid="{A9625C61-25D4-4749-BFA7-46CBB52C3450}"/>
    <cellStyle name="Note 6 7 5" xfId="44413" xr:uid="{21173E99-3609-4C5C-A45C-66F71D73FEEB}"/>
    <cellStyle name="Note 6 7 5 2" xfId="57886" xr:uid="{4F3C1A07-65B3-4F25-A43E-61E34F9D47AA}"/>
    <cellStyle name="Note 6 7 5 3" xfId="51104" xr:uid="{A00C0DF6-DE4D-44DC-80F0-60F44482A18F}"/>
    <cellStyle name="Note 6 7 6" xfId="45691" xr:uid="{3DE114F8-EF19-4051-96D2-6301ED114790}"/>
    <cellStyle name="Note 6 7 6 2" xfId="54170" xr:uid="{85E5F3EA-4F7A-449D-853D-791FCD706BD2}"/>
    <cellStyle name="Note 6 7 7" xfId="52743" xr:uid="{A4762F2D-DA0C-4AB6-AC1A-A604C2AE825F}"/>
    <cellStyle name="Note 6 8" xfId="1309" xr:uid="{C9218A3A-B63E-4F43-9B34-128BB4CDE654}"/>
    <cellStyle name="Note 6 8 2" xfId="5654" xr:uid="{13F6173E-6C7D-4C57-9E62-22CE5CFDED8E}"/>
    <cellStyle name="Note 6 8 2 2" xfId="8240" xr:uid="{1578BDD0-0F39-40B3-A0A3-39C69C4DA0AE}"/>
    <cellStyle name="Note 6 8 2 2 2" xfId="12547" xr:uid="{225C4D48-D8FD-4EF7-9686-7B0766F171C9}"/>
    <cellStyle name="Note 6 8 2 2 2 2" xfId="21536" xr:uid="{644DE6F6-B4FE-47CD-9DBB-4CFE66D282E8}"/>
    <cellStyle name="Note 6 8 2 2 2 2 2" xfId="27423" xr:uid="{0C022B78-F91E-46B1-8B22-CC485C85025A}"/>
    <cellStyle name="Note 6 8 2 2 2 3" xfId="27632" xr:uid="{2084B676-19F4-40D1-B5B3-0576123A17F1}"/>
    <cellStyle name="Note 6 8 2 2 2 4" xfId="56526" xr:uid="{DB931B7D-C955-4BBF-B08C-A2741F015C07}"/>
    <cellStyle name="Note 6 8 2 2 3" xfId="17229" xr:uid="{7E309405-F6F6-4A87-9F11-860F1382A77C}"/>
    <cellStyle name="Note 6 8 2 2 3 2" xfId="35783" xr:uid="{04465C66-0D48-464D-9EFA-24B0CCE82455}"/>
    <cellStyle name="Note 6 8 2 2 4" xfId="37496" xr:uid="{A8C0D3FF-45D5-43BA-92B7-2E1B802286CD}"/>
    <cellStyle name="Note 6 8 2 2 5" xfId="49744" xr:uid="{94C2F1C4-B44C-4FE6-86BF-94DC1A7AE88D}"/>
    <cellStyle name="Note 6 8 2 3" xfId="10877" xr:uid="{8D0251F7-7DBD-4A78-897A-214F3728A6C3}"/>
    <cellStyle name="Note 6 8 2 3 2" xfId="19866" xr:uid="{355B83FB-6B45-40BE-899C-F668EC0AA0EA}"/>
    <cellStyle name="Note 6 8 2 3 2 2" xfId="40769" xr:uid="{E4C1D1A2-9E57-4EEC-AD41-1498E327D897}"/>
    <cellStyle name="Note 6 8 2 3 2 3" xfId="58567" xr:uid="{9D8A74EE-0889-4194-BCE0-84E4624BDECF}"/>
    <cellStyle name="Note 6 8 2 3 3" xfId="43903" xr:uid="{88EA40E9-FB72-4592-926B-B08B1323745B}"/>
    <cellStyle name="Note 6 8 2 3 4" xfId="51786" xr:uid="{7E87237B-3783-4CDC-9401-A61017328CB1}"/>
    <cellStyle name="Note 6 8 2 4" xfId="14643" xr:uid="{62D19FAE-8B58-414D-BA27-CB365094C776}"/>
    <cellStyle name="Note 6 8 2 4 2" xfId="42410" xr:uid="{29BF6792-8E42-4249-A14E-40BD5B6229A1}"/>
    <cellStyle name="Note 6 8 2 4 2 2" xfId="54662" xr:uid="{B670B460-B4A4-40CD-A95F-787C2E1867C3}"/>
    <cellStyle name="Note 6 8 2 4 3" xfId="47861" xr:uid="{D4A2979F-9671-420C-8D14-CD6D00DE91E5}"/>
    <cellStyle name="Note 6 8 2 5" xfId="25592" xr:uid="{4EBB794E-AA27-41D0-AF2D-932CC8CB1FEC}"/>
    <cellStyle name="Note 6 8 2 5 2" xfId="53030" xr:uid="{D106EA44-CA40-469C-ABAB-4314CC144D46}"/>
    <cellStyle name="Note 6 8 2 6" xfId="46247" xr:uid="{DE3065A7-36A2-48C8-B40D-80518647E069}"/>
    <cellStyle name="Note 6 8 3" xfId="3746" xr:uid="{9D942F26-95CF-4032-8A60-DBCBC9344DBE}"/>
    <cellStyle name="Note 6 8 3 2" xfId="24835" xr:uid="{BDC21712-E2BF-4E31-A573-5098DA087677}"/>
    <cellStyle name="Note 6 8 3 2 2" xfId="56925" xr:uid="{AA5B2410-F00D-4114-9B49-8B39215490D3}"/>
    <cellStyle name="Note 6 8 3 2 3" xfId="50143" xr:uid="{955B91BC-83B9-49E6-9EB8-1AA116689DB4}"/>
    <cellStyle name="Note 6 8 3 3" xfId="51025" xr:uid="{E8EAF029-5382-400C-8E6F-AEFEEDFDFDAF}"/>
    <cellStyle name="Note 6 8 3 3 2" xfId="57807" xr:uid="{32C0F926-E255-4997-9BF8-F9F625735F0C}"/>
    <cellStyle name="Note 6 8 3 4" xfId="48260" xr:uid="{C8F3BCC0-A3A8-4533-A8F0-C59E28E1984C}"/>
    <cellStyle name="Note 6 8 3 4 2" xfId="55052" xr:uid="{39B3465C-5C3D-4452-BD45-9DF1A5A3404B}"/>
    <cellStyle name="Note 6 8 3 5" xfId="53352" xr:uid="{A2DBF247-32AA-44A5-9A5E-EECBEDF9066F}"/>
    <cellStyle name="Note 6 8 3 6" xfId="46646" xr:uid="{6F1387C8-3A01-48AA-82A5-0388FE2EEC18}"/>
    <cellStyle name="Note 6 8 4" xfId="39313" xr:uid="{7A5A0D53-3383-4D69-AEE0-3AC57C5B67CD}"/>
    <cellStyle name="Note 6 8 4 2" xfId="56054" xr:uid="{1FFC487A-BFD3-4893-97D7-99B0FFD71061}"/>
    <cellStyle name="Note 6 8 4 3" xfId="49272" xr:uid="{5F2732EE-28FD-4AD1-BA28-442E4D7B0A7F}"/>
    <cellStyle name="Note 6 8 5" xfId="44532" xr:uid="{CE5378CB-8A62-4CCD-BB9E-A7B8AA1AA794}"/>
    <cellStyle name="Note 6 8 5 2" xfId="55720" xr:uid="{9382EEC8-CAD7-4913-8A84-1762054658CA}"/>
    <cellStyle name="Note 6 8 5 3" xfId="48937" xr:uid="{1CF603F6-9537-455C-AACF-408BA7F94621}"/>
    <cellStyle name="Note 6 8 6" xfId="45738" xr:uid="{9591BD29-CFE0-4715-9B19-D09C2BAE7110}"/>
    <cellStyle name="Note 6 8 6 2" xfId="54214" xr:uid="{1455036C-50B3-4D32-AA81-7B00E231147B}"/>
    <cellStyle name="Note 6 8 7" xfId="52767" xr:uid="{024CAF10-86C0-4301-A0C3-D3D7489B04AA}"/>
    <cellStyle name="Note 6 9" xfId="1672" xr:uid="{7A0A52FB-F49E-4532-BEAF-4F6098CE8CBB}"/>
    <cellStyle name="Note 6 9 2" xfId="6000" xr:uid="{FBF4003B-1DDB-4BEA-B99C-251A744CDCDB}"/>
    <cellStyle name="Note 6 9 2 2" xfId="8586" xr:uid="{46C6BE18-8D03-45C7-BE56-A9BFCB421E4A}"/>
    <cellStyle name="Note 6 9 2 2 2" xfId="12654" xr:uid="{4AA88B99-7E11-4FB1-9FE3-A649EAE1AC9B}"/>
    <cellStyle name="Note 6 9 2 2 2 2" xfId="21643" xr:uid="{86C388FB-6BB3-4163-839B-BEA2CB5BE13A}"/>
    <cellStyle name="Note 6 9 2 2 2 2 2" xfId="30042" xr:uid="{68446485-A215-48E5-B366-756DBA16A9BF}"/>
    <cellStyle name="Note 6 9 2 2 2 3" xfId="41042" xr:uid="{937A974A-9AD0-4810-85AF-CB17304A1DA0}"/>
    <cellStyle name="Note 6 9 2 2 2 4" xfId="56567" xr:uid="{88A517F4-BFEA-4D0A-B004-42B6BD3AAE8C}"/>
    <cellStyle name="Note 6 9 2 2 3" xfId="17575" xr:uid="{C1A2DF18-0909-419E-AD7A-415D38FB974C}"/>
    <cellStyle name="Note 6 9 2 2 3 2" xfId="28107" xr:uid="{14538BB6-BB62-4B31-BBD5-53F70A5CF291}"/>
    <cellStyle name="Note 6 9 2 2 4" xfId="29033" xr:uid="{21C0D605-60E4-4B0A-8B08-D0588E680CC0}"/>
    <cellStyle name="Note 6 9 2 2 5" xfId="49785" xr:uid="{F2858F45-E1EA-456E-BF5C-EA5F3E9C2210}"/>
    <cellStyle name="Note 6 9 2 3" xfId="11223" xr:uid="{E283E520-4672-4C49-948D-BBCD00CA5644}"/>
    <cellStyle name="Note 6 9 2 3 2" xfId="20212" xr:uid="{4FD6F47C-99F7-4856-A0A6-FAB6BAC19B25}"/>
    <cellStyle name="Note 6 9 2 3 2 2" xfId="26072" xr:uid="{7577611F-5849-4979-B57A-7EE8955C166F}"/>
    <cellStyle name="Note 6 9 2 3 2 3" xfId="58980" xr:uid="{838DFB37-BA71-4A5E-8320-F9B45E868827}"/>
    <cellStyle name="Note 6 9 2 3 3" xfId="27180" xr:uid="{77D798D7-7FCB-47EB-A7B3-DA633876E3CA}"/>
    <cellStyle name="Note 6 9 2 3 4" xfId="52199" xr:uid="{9B54FB9C-2C0C-4A5D-9A79-914078150344}"/>
    <cellStyle name="Note 6 9 2 4" xfId="14989" xr:uid="{BC80C575-D7CF-4403-BD46-CBABA9AD582F}"/>
    <cellStyle name="Note 6 9 2 4 2" xfId="40896" xr:uid="{D7A73E92-F682-41ED-B778-9A880E364EF8}"/>
    <cellStyle name="Note 6 9 2 4 2 2" xfId="54700" xr:uid="{94BDC65E-F6FB-4576-A434-3ECF6C0AE098}"/>
    <cellStyle name="Note 6 9 2 4 3" xfId="47902" xr:uid="{4FF38CA3-4A6F-47A6-B5C2-F66D23E54F2E}"/>
    <cellStyle name="Note 6 9 2 5" xfId="34724" xr:uid="{766B095D-2259-4CB0-8444-814AEDD5F564}"/>
    <cellStyle name="Note 6 9 2 5 2" xfId="53053" xr:uid="{55321668-BC05-417E-9426-C0A4F7ABDB6A}"/>
    <cellStyle name="Note 6 9 2 6" xfId="46288" xr:uid="{FED26A7A-CD95-437F-A618-07C82CD4D7A3}"/>
    <cellStyle name="Note 6 9 3" xfId="4109" xr:uid="{D8766DFD-18E5-4CC5-9DC7-BD8856C4D074}"/>
    <cellStyle name="Note 6 9 3 2" xfId="39627" xr:uid="{746F060F-5FAE-4F9C-ACD2-5F115CA4A372}"/>
    <cellStyle name="Note 6 9 3 2 2" xfId="56963" xr:uid="{AC60523D-5A0F-4824-B20B-3AD94E96F098}"/>
    <cellStyle name="Note 6 9 3 2 3" xfId="50181" xr:uid="{2836259E-664B-4863-B696-48CFC7A095C0}"/>
    <cellStyle name="Note 6 9 3 3" xfId="51281" xr:uid="{EEAE2855-BA0C-45E4-A3C3-5177F14C93CF}"/>
    <cellStyle name="Note 6 9 3 3 2" xfId="58063" xr:uid="{6A0568BB-E365-4A06-A12D-A3175EBE8708}"/>
    <cellStyle name="Note 6 9 3 4" xfId="48298" xr:uid="{F16D7078-8953-47B0-B2B3-CD8258535956}"/>
    <cellStyle name="Note 6 9 3 4 2" xfId="55090" xr:uid="{832879A6-01ED-42D2-87D1-520D648BA751}"/>
    <cellStyle name="Note 6 9 3 5" xfId="53390" xr:uid="{88B130F2-BCED-47CA-9BC9-40A74E934A3C}"/>
    <cellStyle name="Note 6 9 3 6" xfId="46684" xr:uid="{EB707BD4-79AC-4AB5-821C-23338F8252AD}"/>
    <cellStyle name="Note 6 9 4" xfId="34527" xr:uid="{1F1F3A80-2558-4715-8806-68DAFEEEBF04}"/>
    <cellStyle name="Note 6 9 4 2" xfId="56095" xr:uid="{8012E0D1-98F1-4B26-A8C4-CFB7F63167D1}"/>
    <cellStyle name="Note 6 9 4 3" xfId="49313" xr:uid="{0646DC86-A400-4416-B6B7-0A5CFA461114}"/>
    <cellStyle name="Note 6 9 5" xfId="44584" xr:uid="{D8FFD4E0-1B86-403F-9F5D-041422B8E6C9}"/>
    <cellStyle name="Note 6 9 5 2" xfId="58587" xr:uid="{C90CD811-808F-4F1C-B701-3E9D6078049B}"/>
    <cellStyle name="Note 6 9 5 3" xfId="51806" xr:uid="{3E2B3E70-80A9-4389-A0F9-71331DCBD12E}"/>
    <cellStyle name="Note 6 9 6" xfId="45779" xr:uid="{AEFD4485-B54D-4009-8B1F-C33CDDB800BF}"/>
    <cellStyle name="Note 6 9 6 2" xfId="54252" xr:uid="{A1DAD565-2EB6-4B75-95E3-394678DD9D01}"/>
    <cellStyle name="Note 6 9 7" xfId="52790" xr:uid="{550AE77A-689E-41D4-A863-F8A73456594C}"/>
    <cellStyle name="Note 7" xfId="137" xr:uid="{06424D8E-C185-402C-90A7-82CCED94C03F}"/>
    <cellStyle name="Note 7 10" xfId="1948" xr:uid="{10C9CB34-A900-44ED-A7CE-7D0488D3B4C5}"/>
    <cellStyle name="Note 7 10 2" xfId="6258" xr:uid="{7FC92FE5-17AF-4FA0-AD00-6AAA4617AA2E}"/>
    <cellStyle name="Note 7 10 2 2" xfId="8844" xr:uid="{C4DB062E-9F57-4452-862C-5CDB8420DCE8}"/>
    <cellStyle name="Note 7 10 2 2 2" xfId="12734" xr:uid="{9AB8D87D-B6CC-414B-AA28-ACE446573EA2}"/>
    <cellStyle name="Note 7 10 2 2 2 2" xfId="21723" xr:uid="{2EF71445-C01C-4DDA-9269-306C6C0184FE}"/>
    <cellStyle name="Note 7 10 2 2 2 2 2" xfId="30749" xr:uid="{A0653A6C-6278-46DE-B03E-509CB890EECF}"/>
    <cellStyle name="Note 7 10 2 2 2 3" xfId="36799" xr:uid="{AFED3DFD-C3D3-417E-9E6C-19BA96A99C50}"/>
    <cellStyle name="Note 7 10 2 2 3" xfId="17833" xr:uid="{D768425E-7A93-4831-92B6-C93BB3AE321B}"/>
    <cellStyle name="Note 7 10 2 2 3 2" xfId="43039" xr:uid="{99057E26-75DB-4AAD-8294-45861C0C98EA}"/>
    <cellStyle name="Note 7 10 2 2 4" xfId="25557" xr:uid="{A3AD03A7-0A12-4A00-868B-0AC9F5266459}"/>
    <cellStyle name="Note 7 10 2 3" xfId="11481" xr:uid="{66CDF6B6-8024-4E80-9339-C35754C9FED9}"/>
    <cellStyle name="Note 7 10 2 3 2" xfId="20470" xr:uid="{7506AA3E-B5CA-401A-807B-B8F5313DC583}"/>
    <cellStyle name="Note 7 10 2 3 2 2" xfId="32585" xr:uid="{C630BE29-E52E-46E5-971A-012A0A6DF783}"/>
    <cellStyle name="Note 7 10 2 3 3" xfId="34872" xr:uid="{2F365233-9F48-4278-81E5-67CC9A8D637B}"/>
    <cellStyle name="Note 7 10 2 4" xfId="15247" xr:uid="{8C51DE2A-2705-4F3B-8C54-551BD75263D8}"/>
    <cellStyle name="Note 7 10 2 4 2" xfId="25346" xr:uid="{5E6126AC-9D34-4DE2-9FF2-3A309469690B}"/>
    <cellStyle name="Note 7 10 2 5" xfId="27306" xr:uid="{0CD009FF-41B7-498C-B3BB-9833613E3183}"/>
    <cellStyle name="Note 7 10 3" xfId="4385" xr:uid="{DF54B6AE-4F07-4FD3-9DDC-B1E1B2006BED}"/>
    <cellStyle name="Note 7 10 3 2" xfId="38246" xr:uid="{CFEEF3CB-6F7B-4B6D-9EFD-BE6ACC2D020F}"/>
    <cellStyle name="Note 7 10 4" xfId="25037" xr:uid="{4D8A70E8-EFF5-4BBE-BBA9-1AD8514C7AF4}"/>
    <cellStyle name="Note 7 11" xfId="2619" xr:uid="{75D0B42F-623D-4984-9FF1-D20F78CA4219}"/>
    <cellStyle name="Note 7 11 2" xfId="6860" xr:uid="{8D812F95-E8A8-4E07-9542-45CCBF332989}"/>
    <cellStyle name="Note 7 11 2 2" xfId="12015" xr:uid="{D45D4FEC-5058-499A-A387-675AC88974D9}"/>
    <cellStyle name="Note 7 11 2 2 2" xfId="21004" xr:uid="{8062DF06-24F2-45A8-8549-0A333BC5C14B}"/>
    <cellStyle name="Note 7 11 2 2 2 2" xfId="30917" xr:uid="{D114CB64-084B-4C93-96A9-BE5F8E44F2EA}"/>
    <cellStyle name="Note 7 11 2 2 3" xfId="27166" xr:uid="{4FBCC177-C7A0-487F-9233-B51554254A4D}"/>
    <cellStyle name="Note 7 11 2 3" xfId="15849" xr:uid="{FB9CC7BB-2135-462A-BFAC-7A38AA325F4F}"/>
    <cellStyle name="Note 7 11 2 3 2" xfId="31204" xr:uid="{8CDF2BDB-91DA-41AD-AFF6-CE140B071576}"/>
    <cellStyle name="Note 7 11 2 4" xfId="36593" xr:uid="{15B8DB4F-70A1-44A3-936F-77E37809C9D3}"/>
    <cellStyle name="Note 7 11 3" xfId="9430" xr:uid="{167B1435-A37C-493A-AF23-127A49A9093A}"/>
    <cellStyle name="Note 7 11 3 2" xfId="18419" xr:uid="{E188ECF0-F6C4-4901-9864-2AFE8452A238}"/>
    <cellStyle name="Note 7 11 3 2 2" xfId="28181" xr:uid="{9CE93434-1A17-448C-ADB5-0607BA543F3C}"/>
    <cellStyle name="Note 7 11 3 3" xfId="42877" xr:uid="{28ACCD8B-C02D-46A4-A38B-5DD4F12ADA80}"/>
    <cellStyle name="Note 7 11 4" xfId="13473" xr:uid="{8B652B9D-7CED-4592-B625-B4DC42B30F6D}"/>
    <cellStyle name="Note 7 11 4 2" xfId="34940" xr:uid="{56440BF5-8B43-4C32-A919-DCCEA16C829E}"/>
    <cellStyle name="Note 7 11 5" xfId="28427" xr:uid="{7AE35F33-41DA-4B62-B8C4-6BA8127B0E34}"/>
    <cellStyle name="Note 7 12" xfId="6593" xr:uid="{5812D788-5DFF-476A-B886-1EA1FF60B3E7}"/>
    <cellStyle name="Note 7 12 2" xfId="11801" xr:uid="{84B789EF-B13D-4A5C-9071-3F649E66045A}"/>
    <cellStyle name="Note 7 12 2 2" xfId="20790" xr:uid="{1BAD00C7-8BD7-4CE0-B4C6-FC74CC09B30F}"/>
    <cellStyle name="Note 7 12 2 2 2" xfId="41073" xr:uid="{C77EA697-299C-481D-AC53-8EED747BA928}"/>
    <cellStyle name="Note 7 12 2 3" xfId="31074" xr:uid="{612D6C38-6C44-49D5-9FF2-53CC4C22AAD0}"/>
    <cellStyle name="Note 7 12 3" xfId="15582" xr:uid="{894DBC8A-DAF0-400E-B3AA-9171A2E165EF}"/>
    <cellStyle name="Note 7 12 3 2" xfId="22606" xr:uid="{635C85AE-4EED-4A70-B104-E4CF46F738CA}"/>
    <cellStyle name="Note 7 12 4" xfId="41715" xr:uid="{17859D4F-1F1C-4509-A229-2F2CAD4FE19C}"/>
    <cellStyle name="Note 7 13" xfId="9164" xr:uid="{3546DE2C-61DA-43A0-A34F-D5A4F0C67D58}"/>
    <cellStyle name="Note 7 13 2" xfId="18153" xr:uid="{5BF56CF7-AD60-4235-BC6F-AC33DAC72C2C}"/>
    <cellStyle name="Note 7 13 2 2" xfId="23139" xr:uid="{9BB80934-C112-487E-AF23-2DDA3BC0B17C}"/>
    <cellStyle name="Note 7 13 3" xfId="25577" xr:uid="{D6644E55-0A25-408B-BB26-F99B66582AC6}"/>
    <cellStyle name="Note 7 14" xfId="9729" xr:uid="{4A222057-4712-4894-A051-405CFE838A57}"/>
    <cellStyle name="Note 7 14 2" xfId="18718" xr:uid="{037D4891-5D8E-4950-8D00-27497F74A2EC}"/>
    <cellStyle name="Note 7 14 2 2" xfId="22141" xr:uid="{1B111209-261F-424D-B97D-3F82EDC0FEBF}"/>
    <cellStyle name="Note 7 14 3" xfId="40247" xr:uid="{8CED38DA-84DC-4243-B731-B00FFA5808E4}"/>
    <cellStyle name="Note 7 15" xfId="2297" xr:uid="{0810F5A6-2832-4467-BB7C-4539A2C81B06}"/>
    <cellStyle name="Note 7 15 2" xfId="23812" xr:uid="{1A155F95-60E6-41BA-8410-ABADD6613BA6}"/>
    <cellStyle name="Note 7 16" xfId="13206" xr:uid="{214C8556-C8AD-4E3B-9B31-2B2B27D1474A}"/>
    <cellStyle name="Note 7 16 2" xfId="30365" xr:uid="{5BDB40EE-4738-4918-B0D1-540B630189DB}"/>
    <cellStyle name="Note 7 17" xfId="35532" xr:uid="{14EDCF64-D97D-4620-A956-D322A8A4596F}"/>
    <cellStyle name="Note 7 18" xfId="44234" xr:uid="{5BCEFAEE-EB80-46AC-9A81-13513EB48E20}"/>
    <cellStyle name="Note 7 19" xfId="45474" xr:uid="{ABD5D8AD-E495-45A4-ACCD-1EBFAD8EE8DE}"/>
    <cellStyle name="Note 7 2" xfId="326" xr:uid="{C9AEBB77-81A2-4ED1-AA07-634A8CB97F5F}"/>
    <cellStyle name="Note 7 2 10" xfId="6628" xr:uid="{C2F9B173-A69A-4545-9F20-F7D3E49C0BC4}"/>
    <cellStyle name="Note 7 2 10 2" xfId="11834" xr:uid="{0F37AA7F-60CC-4C71-9DEA-79ADBAB831E8}"/>
    <cellStyle name="Note 7 2 10 2 2" xfId="20823" xr:uid="{E03A5551-67D6-4399-AE32-400B89EFD8EE}"/>
    <cellStyle name="Note 7 2 10 2 2 2" xfId="34148" xr:uid="{D190088B-470C-4719-8776-31421D01220B}"/>
    <cellStyle name="Note 7 2 10 2 3" xfId="38922" xr:uid="{8D4BAEA1-E39E-44BA-93A9-AD5C1779D0B5}"/>
    <cellStyle name="Note 7 2 10 3" xfId="15617" xr:uid="{BE600915-0173-4416-BD2B-3091D999B275}"/>
    <cellStyle name="Note 7 2 10 3 2" xfId="27302" xr:uid="{E9300398-0760-4FAC-A46B-65EB5892DC3E}"/>
    <cellStyle name="Note 7 2 10 4" xfId="23447" xr:uid="{21389DEC-4697-467D-B34C-79671834D0AC}"/>
    <cellStyle name="Note 7 2 11" xfId="9197" xr:uid="{B27AAF2B-04E7-451D-B2E2-822B972D1F33}"/>
    <cellStyle name="Note 7 2 11 2" xfId="18186" xr:uid="{B02CE1E2-3DF3-4128-8A3B-D6D64EC05105}"/>
    <cellStyle name="Note 7 2 11 2 2" xfId="28689" xr:uid="{AEE354FC-6822-4511-85E1-E22BBD4F176E}"/>
    <cellStyle name="Note 7 2 11 3" xfId="24731" xr:uid="{68A06DEF-AFAE-400F-99E7-E3A439A0C9F7}"/>
    <cellStyle name="Note 7 2 12" xfId="12012" xr:uid="{DB6B8CC8-72E6-48EB-AF7B-A295E1A27482}"/>
    <cellStyle name="Note 7 2 12 2" xfId="21001" xr:uid="{8A3D5724-E504-4C43-9EC8-C684A43A32A9}"/>
    <cellStyle name="Note 7 2 12 2 2" xfId="40046" xr:uid="{E89D4790-1F6B-412B-A8E1-29B95CB44920}"/>
    <cellStyle name="Note 7 2 12 3" xfId="34419" xr:uid="{F0747769-3E89-491B-A4BD-9F8DCEE8E739}"/>
    <cellStyle name="Note 7 2 13" xfId="2332" xr:uid="{1ECEF3CA-D861-4847-8A7A-9AE6911CFBB5}"/>
    <cellStyle name="Note 7 2 13 2" xfId="36691" xr:uid="{9213B0FE-8CF1-4899-8155-B7A30669F860}"/>
    <cellStyle name="Note 7 2 14" xfId="13241" xr:uid="{8D17E5A9-E5E0-4B5E-8D4D-6ECC2C5B9110}"/>
    <cellStyle name="Note 7 2 14 2" xfId="26551" xr:uid="{48AB5C6D-97C8-4F64-9B29-B361A61AD21C}"/>
    <cellStyle name="Note 7 2 15" xfId="43259" xr:uid="{E8956877-D28E-45F5-8D80-E2A6D2B27F51}"/>
    <cellStyle name="Note 7 2 16" xfId="45976" xr:uid="{EB360481-F9ED-49EE-BD8C-26DB959B1EC6}"/>
    <cellStyle name="Note 7 2 2" xfId="458" xr:uid="{BFF8B392-900F-4F42-A469-7711D6515078}"/>
    <cellStyle name="Note 7 2 2 10" xfId="9322" xr:uid="{0409BF16-191E-455A-A5BA-BF795793888C}"/>
    <cellStyle name="Note 7 2 2 10 2" xfId="18311" xr:uid="{D29515B0-EECF-4870-A6F4-BEA54E54B6F4}"/>
    <cellStyle name="Note 7 2 2 10 2 2" xfId="27625" xr:uid="{BB16EF3D-FB2A-4EBA-998C-71E5E43212D7}"/>
    <cellStyle name="Note 7 2 2 10 3" xfId="36087" xr:uid="{040FF906-05D9-4B75-A464-763F39035B39}"/>
    <cellStyle name="Note 7 2 2 11" xfId="12421" xr:uid="{25DA7C13-E274-4AB0-967F-16946E69CBB1}"/>
    <cellStyle name="Note 7 2 2 11 2" xfId="21410" xr:uid="{0BA072B6-FDD9-432D-B0B2-67BBC41020EA}"/>
    <cellStyle name="Note 7 2 2 11 2 2" xfId="26973" xr:uid="{3C4057CB-1FDF-48E4-ABED-D3E66D2370DF}"/>
    <cellStyle name="Note 7 2 2 11 3" xfId="41590" xr:uid="{A75D07E9-5A22-4871-82C4-B441FC939EA5}"/>
    <cellStyle name="Note 7 2 2 12" xfId="2464" xr:uid="{2FD461EC-B7E8-4812-BF5B-84F0E6C1403D}"/>
    <cellStyle name="Note 7 2 2 12 2" xfId="26090" xr:uid="{6BF37BEB-0F78-4519-8A85-48428DC77554}"/>
    <cellStyle name="Note 7 2 2 13" xfId="13373" xr:uid="{A4B7B696-517E-4E67-B2CA-BBE5957B5258}"/>
    <cellStyle name="Note 7 2 2 13 2" xfId="32703" xr:uid="{B4108769-196D-48C9-9819-0BF65C3EA196}"/>
    <cellStyle name="Note 7 2 2 14" xfId="35090" xr:uid="{E91469AD-4584-4699-829A-FFBA5A535513}"/>
    <cellStyle name="Note 7 2 2 15" xfId="49467" xr:uid="{17373866-2730-4AF5-91DB-8137FEF9F5A2}"/>
    <cellStyle name="Note 7 2 2 2" xfId="807" xr:uid="{43C6A825-924D-49DC-98DC-DCF5B1552C6A}"/>
    <cellStyle name="Note 7 2 2 2 2" xfId="5176" xr:uid="{0FFF5E05-25B9-40EC-B5E3-D928971348E6}"/>
    <cellStyle name="Note 7 2 2 2 2 2" xfId="7762" xr:uid="{A641CC2E-D0FD-470F-A680-32341DEE2315}"/>
    <cellStyle name="Note 7 2 2 2 2 2 2" xfId="12404" xr:uid="{5D6DBCBF-B90A-4307-8C77-FECFDE446A62}"/>
    <cellStyle name="Note 7 2 2 2 2 2 2 2" xfId="21393" xr:uid="{CC9A1882-E0ED-4E62-A2D5-31E096E0C138}"/>
    <cellStyle name="Note 7 2 2 2 2 2 2 2 2" xfId="27385" xr:uid="{6D4F936A-872A-4F8C-8013-8B774670CF9D}"/>
    <cellStyle name="Note 7 2 2 2 2 2 2 3" xfId="37451" xr:uid="{BE7FAB4B-1113-4D54-8D16-E32232A717E7}"/>
    <cellStyle name="Note 7 2 2 2 2 2 3" xfId="16751" xr:uid="{AB01E61C-1C43-4A38-A402-BEC5CC20A888}"/>
    <cellStyle name="Note 7 2 2 2 2 2 3 2" xfId="43566" xr:uid="{8F2485C5-75E0-4C1A-B915-D419BA0D503D}"/>
    <cellStyle name="Note 7 2 2 2 2 2 4" xfId="37393" xr:uid="{AAFCBAA4-3CA7-4912-9F51-F22829B663F5}"/>
    <cellStyle name="Note 7 2 2 2 2 3" xfId="10399" xr:uid="{381D7D7C-377F-450C-9AFF-42B6B51E5102}"/>
    <cellStyle name="Note 7 2 2 2 2 3 2" xfId="19388" xr:uid="{299FBFD5-4547-4E27-9234-764947AC004C}"/>
    <cellStyle name="Note 7 2 2 2 2 3 2 2" xfId="32437" xr:uid="{1D18A1B9-3A72-40FF-A237-6E307978BB8A}"/>
    <cellStyle name="Note 7 2 2 2 2 3 3" xfId="24125" xr:uid="{0573564F-7F74-4739-ADEE-A8F8B4B53888}"/>
    <cellStyle name="Note 7 2 2 2 2 4" xfId="14165" xr:uid="{155797C5-0B28-4B18-AB29-EA9BB468FB6E}"/>
    <cellStyle name="Note 7 2 2 2 2 4 2" xfId="30778" xr:uid="{86E46AD6-ABA2-4CFF-AC37-7D259F2CC6A8}"/>
    <cellStyle name="Note 7 2 2 2 2 5" xfId="29744" xr:uid="{B5C79FD9-B457-429C-A92A-B06E2C488355}"/>
    <cellStyle name="Note 7 2 2 2 3" xfId="3244" xr:uid="{A0B3A416-9910-4A08-84AA-E2F50EB9CC82}"/>
    <cellStyle name="Note 7 2 2 2 3 2" xfId="28898" xr:uid="{0DB13C47-D514-4BEC-90CE-8B0901DCEDE2}"/>
    <cellStyle name="Note 7 2 2 2 4" xfId="23287" xr:uid="{7E7B5B94-815A-4E99-91FC-094875F3470B}"/>
    <cellStyle name="Note 7 2 2 2 5" xfId="56249" xr:uid="{29E71295-76ED-4743-84F1-22793DEA8EAD}"/>
    <cellStyle name="Note 7 2 2 3" xfId="1152" xr:uid="{20DD1123-32E9-4357-AD6E-85D9AFDFFFAC}"/>
    <cellStyle name="Note 7 2 2 3 2" xfId="5497" xr:uid="{72AADB77-22C8-4A6B-BACD-77518B96A561}"/>
    <cellStyle name="Note 7 2 2 3 2 2" xfId="8083" xr:uid="{99EE8446-80AB-4B2E-B64E-FAD5745EA8CC}"/>
    <cellStyle name="Note 7 2 2 3 2 2 2" xfId="12506" xr:uid="{E96247FC-6B82-468A-9CAE-9F24EA695C1D}"/>
    <cellStyle name="Note 7 2 2 3 2 2 2 2" xfId="21495" xr:uid="{B473211C-AE35-44B4-B1EA-A0EC154E59E6}"/>
    <cellStyle name="Note 7 2 2 3 2 2 2 2 2" xfId="40808" xr:uid="{B46B8B33-0944-46BA-9A18-1EB56E82FC2C}"/>
    <cellStyle name="Note 7 2 2 3 2 2 2 3" xfId="41006" xr:uid="{46E31120-476D-49E8-B964-C8249FB9DBCD}"/>
    <cellStyle name="Note 7 2 2 3 2 2 3" xfId="17072" xr:uid="{59B97414-E00B-43C5-91C9-980BD1302646}"/>
    <cellStyle name="Note 7 2 2 3 2 2 3 2" xfId="40707" xr:uid="{754C4175-F081-4026-B944-1B2B31EDFB72}"/>
    <cellStyle name="Note 7 2 2 3 2 2 4" xfId="33413" xr:uid="{6839D436-797A-4552-849E-FA1FA0600F2B}"/>
    <cellStyle name="Note 7 2 2 3 2 3" xfId="10720" xr:uid="{535460A2-4ABB-426C-B6CC-7A780B8DCF99}"/>
    <cellStyle name="Note 7 2 2 3 2 3 2" xfId="19709" xr:uid="{0CB7D65E-D336-4F6F-861F-F1BE8CAC2ED7}"/>
    <cellStyle name="Note 7 2 2 3 2 3 2 2" xfId="41869" xr:uid="{A317468C-1EA3-42B1-80A3-24362539248E}"/>
    <cellStyle name="Note 7 2 2 3 2 3 3" xfId="40301" xr:uid="{E6995372-3CC1-41F9-83CE-DFEFDE5A3AA9}"/>
    <cellStyle name="Note 7 2 2 3 2 4" xfId="14486" xr:uid="{D6FF5240-D087-4BD3-9B9F-093672386E0B}"/>
    <cellStyle name="Note 7 2 2 3 2 4 2" xfId="28246" xr:uid="{2F92CD81-9016-448B-B8AF-8844D807E9D0}"/>
    <cellStyle name="Note 7 2 2 3 2 5" xfId="33528" xr:uid="{ACB6C95F-84F1-4D78-8577-78469E18B19D}"/>
    <cellStyle name="Note 7 2 2 3 3" xfId="3589" xr:uid="{8696E148-DE16-4686-AFF7-9D35FE796F06}"/>
    <cellStyle name="Note 7 2 2 3 3 2" xfId="32828" xr:uid="{A14247FF-FDC8-4ECF-8CA8-4631A2AF8D7A}"/>
    <cellStyle name="Note 7 2 2 3 4" xfId="43213" xr:uid="{794033D6-76CC-49B5-82F3-FCE6E726BF62}"/>
    <cellStyle name="Note 7 2 2 4" xfId="1496" xr:uid="{79443687-5E1A-47EA-A4C2-AD6FDED9C7FE}"/>
    <cellStyle name="Note 7 2 2 4 2" xfId="5841" xr:uid="{BB18F4AD-FF68-42C5-B3AE-828FA69A72EC}"/>
    <cellStyle name="Note 7 2 2 4 2 2" xfId="8427" xr:uid="{E8B0F44E-1163-4874-99B7-D7112CE935F8}"/>
    <cellStyle name="Note 7 2 2 4 2 2 2" xfId="12611" xr:uid="{E82C503A-1EBE-4218-A34F-18FCD112DD9A}"/>
    <cellStyle name="Note 7 2 2 4 2 2 2 2" xfId="21600" xr:uid="{3ECDEA08-019E-4566-997C-52AD950452ED}"/>
    <cellStyle name="Note 7 2 2 4 2 2 2 2 2" xfId="28735" xr:uid="{C14F2D07-D650-43F3-825B-DA4E48680B3E}"/>
    <cellStyle name="Note 7 2 2 4 2 2 2 3" xfId="33609" xr:uid="{9BC527A7-1480-453B-93FF-CE95F6A5753B}"/>
    <cellStyle name="Note 7 2 2 4 2 2 3" xfId="17416" xr:uid="{E4599C42-4128-4D09-A3B6-BDF5B385DC61}"/>
    <cellStyle name="Note 7 2 2 4 2 2 3 2" xfId="32729" xr:uid="{D3E66C1D-8746-4833-91B8-029C9279BE2B}"/>
    <cellStyle name="Note 7 2 2 4 2 2 4" xfId="40700" xr:uid="{E23E8876-10EC-4877-BDF5-59B83285E86B}"/>
    <cellStyle name="Note 7 2 2 4 2 3" xfId="11064" xr:uid="{77D2F015-CF2D-4395-A37E-4FF75DCA98AC}"/>
    <cellStyle name="Note 7 2 2 4 2 3 2" xfId="20053" xr:uid="{AEBBBFB3-07D9-474D-BF17-424E70CB31E6}"/>
    <cellStyle name="Note 7 2 2 4 2 3 2 2" xfId="23031" xr:uid="{E4DAD130-C1A6-4499-8F25-426CB93FBE80}"/>
    <cellStyle name="Note 7 2 2 4 2 3 3" xfId="44108" xr:uid="{02E61D4A-F529-4D84-9D57-9704F74D60E0}"/>
    <cellStyle name="Note 7 2 2 4 2 4" xfId="14830" xr:uid="{2CA18681-686C-43CE-B0EA-8FCA275866B2}"/>
    <cellStyle name="Note 7 2 2 4 2 4 2" xfId="38989" xr:uid="{09899ED2-CA99-4E6E-B2EC-A89B5C20C07C}"/>
    <cellStyle name="Note 7 2 2 4 2 5" xfId="41065" xr:uid="{FCF4BEAD-B73A-48EB-8904-C47D903AADCE}"/>
    <cellStyle name="Note 7 2 2 4 3" xfId="3933" xr:uid="{42CFC97E-79C5-459A-ADD8-790CED94E442}"/>
    <cellStyle name="Note 7 2 2 4 3 2" xfId="42917" xr:uid="{53B4DEBB-B7EA-4632-B19B-B331B6CAC262}"/>
    <cellStyle name="Note 7 2 2 4 4" xfId="35433" xr:uid="{1CDBE42F-9FFE-4059-95A5-B1F26B4438EE}"/>
    <cellStyle name="Note 7 2 2 5" xfId="198" xr:uid="{2CD8889D-F302-4080-B9CD-2B9AA683058D}"/>
    <cellStyle name="Note 7 2 2 5 2" xfId="2593" xr:uid="{1A15ACFF-F4E1-49AD-BA4E-3DAA273BE1DB}"/>
    <cellStyle name="Note 7 2 2 5 2 2" xfId="6834" xr:uid="{F0FFC793-10CE-48BE-A642-4E8497B6D81F}"/>
    <cellStyle name="Note 7 2 2 5 2 2 2" xfId="12005" xr:uid="{0BA059C5-90A0-43AD-8BA2-0E90620079A0}"/>
    <cellStyle name="Note 7 2 2 5 2 2 2 2" xfId="20994" xr:uid="{4932F80C-66CB-4A69-80B4-5D3136CBC5EC}"/>
    <cellStyle name="Note 7 2 2 5 2 2 2 2 2" xfId="42489" xr:uid="{7012B617-EC17-4929-B0A4-889E52D08D73}"/>
    <cellStyle name="Note 7 2 2 5 2 2 2 3" xfId="34650" xr:uid="{B0F889B3-6500-4999-A268-77B366043355}"/>
    <cellStyle name="Note 7 2 2 5 2 2 3" xfId="15823" xr:uid="{B1497E8B-DF51-483E-9CC2-ACF05348D3FF}"/>
    <cellStyle name="Note 7 2 2 5 2 2 3 2" xfId="26584" xr:uid="{FFE5CAD6-4336-4E22-97CE-2845DEA101F8}"/>
    <cellStyle name="Note 7 2 2 5 2 2 4" xfId="30245" xr:uid="{6E4A477D-2936-4331-83EB-05B53EB8FF90}"/>
    <cellStyle name="Note 7 2 2 5 2 3" xfId="9404" xr:uid="{95D8C2BF-21D7-4A78-8BF5-F20D73A2BF4E}"/>
    <cellStyle name="Note 7 2 2 5 2 3 2" xfId="18393" xr:uid="{E5417F7F-948B-4D5C-B1F6-6F8E37AE1F80}"/>
    <cellStyle name="Note 7 2 2 5 2 3 2 2" xfId="25745" xr:uid="{D3BDEE29-5099-4DBF-AB7F-24EE72AD2791}"/>
    <cellStyle name="Note 7 2 2 5 2 3 3" xfId="43739" xr:uid="{2A4A7B87-6FA6-43F8-B811-9EE27DB8286C}"/>
    <cellStyle name="Note 7 2 2 5 2 4" xfId="13447" xr:uid="{A8A446E5-5068-4855-8C2B-21461C34E525}"/>
    <cellStyle name="Note 7 2 2 5 2 4 2" xfId="34226" xr:uid="{CE337A5D-DA50-4E46-9B85-06556B130445}"/>
    <cellStyle name="Note 7 2 2 5 2 5" xfId="25989" xr:uid="{997D3623-EAE6-4C4D-855A-F7DABD305C6E}"/>
    <cellStyle name="Note 7 2 2 5 3" xfId="2666" xr:uid="{63E572FC-64BC-4BE4-851A-8FAA3D535F45}"/>
    <cellStyle name="Note 7 2 2 5 3 2" xfId="39809" xr:uid="{8A431945-2D87-4C9B-9E5F-8AB89C068E4F}"/>
    <cellStyle name="Note 7 2 2 5 4" xfId="24080" xr:uid="{70BCDA91-5E2B-4EBA-9FFD-C91A5CC1CE04}"/>
    <cellStyle name="Note 7 2 2 6" xfId="2115" xr:uid="{85099CC0-5A9A-44C6-848B-8CDFAB025560}"/>
    <cellStyle name="Note 7 2 2 6 2" xfId="6416" xr:uid="{3A5C3846-30B4-4690-87A0-4BE5C1CDA2CF}"/>
    <cellStyle name="Note 7 2 2 6 2 2" xfId="9002" xr:uid="{2013109D-CF8C-433A-ABFC-C0E5697360AD}"/>
    <cellStyle name="Note 7 2 2 6 2 2 2" xfId="12785" xr:uid="{C5F7B001-31AD-4F00-953C-57EFCF140A09}"/>
    <cellStyle name="Note 7 2 2 6 2 2 2 2" xfId="21774" xr:uid="{1456D589-B04F-4844-AB10-91102024DB97}"/>
    <cellStyle name="Note 7 2 2 6 2 2 2 2 2" xfId="42214" xr:uid="{9DF79B16-AF12-4670-BF6B-C9AF18CF72B2}"/>
    <cellStyle name="Note 7 2 2 6 2 2 2 3" xfId="23684" xr:uid="{9245B31E-3319-4D30-A7D4-15748DA40964}"/>
    <cellStyle name="Note 7 2 2 6 2 2 3" xfId="17991" xr:uid="{833E7676-E168-4F21-A829-DC23DAC7B5B6}"/>
    <cellStyle name="Note 7 2 2 6 2 2 3 2" xfId="37263" xr:uid="{295FC7D2-927C-423A-8342-5304ADE8740A}"/>
    <cellStyle name="Note 7 2 2 6 2 2 4" xfId="42550" xr:uid="{CC3216DA-17BB-4435-8142-F584E1FAE7E8}"/>
    <cellStyle name="Note 7 2 2 6 2 3" xfId="11639" xr:uid="{EE09A1EE-5A55-4F86-9C62-0B2B15205A8A}"/>
    <cellStyle name="Note 7 2 2 6 2 3 2" xfId="20628" xr:uid="{F2D32D36-7D30-4AA0-A74B-B66BE3E0FE87}"/>
    <cellStyle name="Note 7 2 2 6 2 3 2 2" xfId="40898" xr:uid="{82261683-5497-4882-A1CA-70BCCCF79219}"/>
    <cellStyle name="Note 7 2 2 6 2 3 3" xfId="31126" xr:uid="{A9236E76-B6A8-4B61-A111-05831476F7DC}"/>
    <cellStyle name="Note 7 2 2 6 2 4" xfId="15405" xr:uid="{4EDB0435-DD8C-4AE2-850A-0F0E0B35743B}"/>
    <cellStyle name="Note 7 2 2 6 2 4 2" xfId="24014" xr:uid="{F7E4E586-8B10-44E1-9A45-790B85A1F2F8}"/>
    <cellStyle name="Note 7 2 2 6 2 5" xfId="26118" xr:uid="{439B2E24-9BC4-4F05-8D21-4F9E68AED696}"/>
    <cellStyle name="Note 7 2 2 6 3" xfId="4552" xr:uid="{CEF8B393-C40B-4892-B1FD-3B3EA1153243}"/>
    <cellStyle name="Note 7 2 2 6 3 2" xfId="38378" xr:uid="{FB4BD99A-A802-40C2-BA90-B1CEF19A00F0}"/>
    <cellStyle name="Note 7 2 2 6 4" xfId="34158" xr:uid="{569316C1-5CB2-4195-B7A8-C188E1F92670}"/>
    <cellStyle name="Note 7 2 2 7" xfId="2925" xr:uid="{92D95DF3-41CC-4BA0-AA44-656D49C66A50}"/>
    <cellStyle name="Note 7 2 2 7 2" xfId="7075" xr:uid="{5B54044C-B264-425B-835D-F701D0E32A4F}"/>
    <cellStyle name="Note 7 2 2 7 2 2" xfId="12201" xr:uid="{B9231E0A-C8E5-4E0E-BC47-4EB657E26CBF}"/>
    <cellStyle name="Note 7 2 2 7 2 2 2" xfId="21190" xr:uid="{55040284-22D3-4170-928E-F94CA5A64F65}"/>
    <cellStyle name="Note 7 2 2 7 2 2 2 2" xfId="37608" xr:uid="{17B5A6CB-162A-4CB5-98E6-448C63D18DF0}"/>
    <cellStyle name="Note 7 2 2 7 2 2 3" xfId="38611" xr:uid="{954BF97D-38AA-49C7-AE4A-559D921117F5}"/>
    <cellStyle name="Note 7 2 2 7 2 3" xfId="16064" xr:uid="{A2892460-71D8-4B9B-B7BE-224572BFD023}"/>
    <cellStyle name="Note 7 2 2 7 2 3 2" xfId="29710" xr:uid="{012F050C-95A0-47C5-B1FC-25B31A00CC51}"/>
    <cellStyle name="Note 7 2 2 7 2 4" xfId="34860" xr:uid="{1675DBF3-B8CE-43D7-9EF2-FB2DED4F3CCC}"/>
    <cellStyle name="Note 7 2 2 7 3" xfId="9638" xr:uid="{E18566E6-3112-406B-AEC6-F72E219A3E52}"/>
    <cellStyle name="Note 7 2 2 7 3 2" xfId="18627" xr:uid="{12B7FEA2-A530-40DF-A4CC-56ED739FD0B3}"/>
    <cellStyle name="Note 7 2 2 7 3 2 2" xfId="41719" xr:uid="{B4653720-83C9-419E-A326-EE0A13F21868}"/>
    <cellStyle name="Note 7 2 2 7 3 3" xfId="23777" xr:uid="{7CD13FE7-0472-4B6C-A0E0-AB9EC5559A53}"/>
    <cellStyle name="Note 7 2 2 7 4" xfId="24500" xr:uid="{36D21158-7D16-4698-995D-796021A7783A}"/>
    <cellStyle name="Note 7 2 2 8" xfId="4852" xr:uid="{3580C8DC-9B24-455A-9256-259AE46A9504}"/>
    <cellStyle name="Note 7 2 2 8 2" xfId="7438" xr:uid="{253F6360-A58D-4F7D-8963-EBAC1EC560A2}"/>
    <cellStyle name="Note 7 2 2 8 2 2" xfId="12306" xr:uid="{43534287-B0E1-4100-B1A4-53119FA44B04}"/>
    <cellStyle name="Note 7 2 2 8 2 2 2" xfId="21295" xr:uid="{80E2E944-BBDB-4A6D-9080-73D835BFAAC6}"/>
    <cellStyle name="Note 7 2 2 8 2 2 2 2" xfId="43978" xr:uid="{0878BA91-DD7E-4967-8867-FF93CF77249E}"/>
    <cellStyle name="Note 7 2 2 8 2 2 3" xfId="30718" xr:uid="{048611C1-DE10-4AB2-A47B-C0CEB39B111D}"/>
    <cellStyle name="Note 7 2 2 8 2 3" xfId="16427" xr:uid="{7D1B937C-C0E7-4688-AAD4-150B665EB4B1}"/>
    <cellStyle name="Note 7 2 2 8 2 3 2" xfId="28144" xr:uid="{42017E44-4866-4CD7-8520-9297141BCC30}"/>
    <cellStyle name="Note 7 2 2 8 2 4" xfId="30295" xr:uid="{F43E50D7-CE5D-4677-BD71-4B54B52A32F6}"/>
    <cellStyle name="Note 7 2 2 8 3" xfId="10075" xr:uid="{1C0E2A52-38C4-4AE6-8C4F-3CE6A26B7DDC}"/>
    <cellStyle name="Note 7 2 2 8 3 2" xfId="19064" xr:uid="{D063D3FC-E3B8-4A1D-BC70-5B678DCA89C7}"/>
    <cellStyle name="Note 7 2 2 8 3 2 2" xfId="26569" xr:uid="{A66C0012-48B1-41AC-9D09-7FD83D861894}"/>
    <cellStyle name="Note 7 2 2 8 3 3" xfId="24120" xr:uid="{412F5967-6638-4379-977A-F45060DB5DD9}"/>
    <cellStyle name="Note 7 2 2 8 4" xfId="13841" xr:uid="{AAB3292A-B1D1-4F6D-AB44-CBD019D6F7B5}"/>
    <cellStyle name="Note 7 2 2 8 4 2" xfId="42385" xr:uid="{3F790955-C2C1-46A9-9730-272FE402FCBC}"/>
    <cellStyle name="Note 7 2 2 8 5" xfId="25083" xr:uid="{9B68109F-0376-41C8-870B-75F692959405}"/>
    <cellStyle name="Note 7 2 2 9" xfId="6760" xr:uid="{7AB96D29-295C-421B-A8A9-508986913C15}"/>
    <cellStyle name="Note 7 2 2 9 2" xfId="11959" xr:uid="{69364428-70AC-4974-BA20-027E242D8D13}"/>
    <cellStyle name="Note 7 2 2 9 2 2" xfId="20948" xr:uid="{CB571387-7DA9-4AA9-B739-0891729D2048}"/>
    <cellStyle name="Note 7 2 2 9 2 2 2" xfId="23067" xr:uid="{AA2C67E3-B70F-4ADC-B79F-BB7A36B02635}"/>
    <cellStyle name="Note 7 2 2 9 2 3" xfId="33322" xr:uid="{397CEE58-29A3-4BE2-8C6D-792E9EBD69AB}"/>
    <cellStyle name="Note 7 2 2 9 3" xfId="15749" xr:uid="{44D9E04E-C1E4-4BAE-8E05-7C5BA0CE3ABA}"/>
    <cellStyle name="Note 7 2 2 9 3 2" xfId="43117" xr:uid="{72A6743D-70F0-4D89-877B-0C05331E1E64}"/>
    <cellStyle name="Note 7 2 2 9 4" xfId="26443" xr:uid="{CBCF2509-69E7-43B6-9D73-E6FDC66844A9}"/>
    <cellStyle name="Note 7 2 3" xfId="675" xr:uid="{82F5ECEE-6F9D-40B0-8EA6-3BCB72688110}"/>
    <cellStyle name="Note 7 2 3 2" xfId="5051" xr:uid="{243F5098-D3C7-4A1A-8650-C36A29E035DB}"/>
    <cellStyle name="Note 7 2 3 2 2" xfId="7637" xr:uid="{0C142E50-124C-42D8-A65A-E96F752C3518}"/>
    <cellStyle name="Note 7 2 3 2 2 2" xfId="12366" xr:uid="{C9D68BBF-1EC4-45EE-A333-64EF915F667D}"/>
    <cellStyle name="Note 7 2 3 2 2 2 2" xfId="21355" xr:uid="{40F1A2A0-003C-4BA4-ADF9-B4DAE8969588}"/>
    <cellStyle name="Note 7 2 3 2 2 2 2 2" xfId="27092" xr:uid="{AA5EFAD0-F3E4-4CFF-A2C9-0E724B943D82}"/>
    <cellStyle name="Note 7 2 3 2 2 2 3" xfId="37210" xr:uid="{AB468365-83C2-447F-86D5-66A2C8B26494}"/>
    <cellStyle name="Note 7 2 3 2 2 3" xfId="16626" xr:uid="{55E6DEAE-7622-4980-99B7-C2141CFC1E29}"/>
    <cellStyle name="Note 7 2 3 2 2 3 2" xfId="34604" xr:uid="{E9A1F17D-D18E-4ACE-A325-A005024C4260}"/>
    <cellStyle name="Note 7 2 3 2 2 4" xfId="41582" xr:uid="{D9DF0D18-D009-41A2-BC07-2263831960DC}"/>
    <cellStyle name="Note 7 2 3 2 3" xfId="10274" xr:uid="{24C7B907-F5CC-4D79-AE71-65B36C8EAF79}"/>
    <cellStyle name="Note 7 2 3 2 3 2" xfId="19263" xr:uid="{1AF8AB2C-C359-4F77-90D0-C4350310EEC4}"/>
    <cellStyle name="Note 7 2 3 2 3 2 2" xfId="29995" xr:uid="{2E1CAE38-4806-4C58-B0A2-DBD89EA8FD03}"/>
    <cellStyle name="Note 7 2 3 2 3 3" xfId="34508" xr:uid="{C95C0E6C-F188-4B7A-BFB8-401C89BBC13A}"/>
    <cellStyle name="Note 7 2 3 2 4" xfId="14040" xr:uid="{8BEFCA70-0F59-48B8-92E7-B39928540502}"/>
    <cellStyle name="Note 7 2 3 2 4 2" xfId="41821" xr:uid="{DB6B27A2-3674-4158-815A-238A7E654E42}"/>
    <cellStyle name="Note 7 2 3 2 5" xfId="25688" xr:uid="{7F867927-528B-4AAE-A81B-9052F9310C93}"/>
    <cellStyle name="Note 7 2 3 2 6" xfId="58106" xr:uid="{BC9A7049-4E8B-42CA-A974-2BFE9BA4FCD1}"/>
    <cellStyle name="Note 7 2 3 3" xfId="3112" xr:uid="{7E157F47-BC3A-4D22-8C34-9780CF1BE0FF}"/>
    <cellStyle name="Note 7 2 3 3 2" xfId="43221" xr:uid="{67DB443B-F30B-4A62-8F57-1390464AF570}"/>
    <cellStyle name="Note 7 2 3 4" xfId="40165" xr:uid="{6A6EB998-7F0C-4D68-ABF9-2D505D0AB90A}"/>
    <cellStyle name="Note 7 2 3 5" xfId="51324" xr:uid="{6507BB76-5949-4102-AE5F-A00CBC3A1B77}"/>
    <cellStyle name="Note 7 2 4" xfId="1020" xr:uid="{7DC58DBE-EF2C-48C6-90DB-519690C79F74}"/>
    <cellStyle name="Note 7 2 4 2" xfId="5372" xr:uid="{C629E439-90B9-43AC-8416-1D3340892886}"/>
    <cellStyle name="Note 7 2 4 2 2" xfId="7958" xr:uid="{ABEC347C-EFBD-4672-8402-EF1E8B4025DA}"/>
    <cellStyle name="Note 7 2 4 2 2 2" xfId="12467" xr:uid="{C240FF78-354D-4E87-9BED-12FA4A45D02B}"/>
    <cellStyle name="Note 7 2 4 2 2 2 2" xfId="21456" xr:uid="{3EFC9846-A4FA-4635-986F-B34ACCA1A143}"/>
    <cellStyle name="Note 7 2 4 2 2 2 2 2" xfId="23245" xr:uid="{21619064-505F-4A6F-9F6B-817D775B15F0}"/>
    <cellStyle name="Note 7 2 4 2 2 2 3" xfId="31330" xr:uid="{C0F6C3CB-EBF2-4D25-9BC2-168DCE024A68}"/>
    <cellStyle name="Note 7 2 4 2 2 3" xfId="16947" xr:uid="{FDDF698D-FDD4-4187-8858-871AAB529E54}"/>
    <cellStyle name="Note 7 2 4 2 2 3 2" xfId="39284" xr:uid="{E89E2511-399C-41EF-82CD-EE7CF2FA619D}"/>
    <cellStyle name="Note 7 2 4 2 2 4" xfId="41417" xr:uid="{E7CB26B1-C386-459E-A726-E77C09618F4C}"/>
    <cellStyle name="Note 7 2 4 2 3" xfId="10595" xr:uid="{AE7D3419-3AC2-44D0-8899-F7B4149F9E17}"/>
    <cellStyle name="Note 7 2 4 2 3 2" xfId="19584" xr:uid="{53A3F802-F996-4EB0-86B4-FB37CEA1BEE8}"/>
    <cellStyle name="Note 7 2 4 2 3 2 2" xfId="24654" xr:uid="{3C76F74E-6024-41EF-A6DD-7E798716D97E}"/>
    <cellStyle name="Note 7 2 4 2 3 3" xfId="27674" xr:uid="{D3446868-A1BD-424F-B57F-7420ADA0FB1D}"/>
    <cellStyle name="Note 7 2 4 2 4" xfId="14361" xr:uid="{6731489C-6ECC-48E3-9E38-20DE6C0AD849}"/>
    <cellStyle name="Note 7 2 4 2 4 2" xfId="31883" xr:uid="{0D53BD1F-EA4C-402F-B48C-61602923C872}"/>
    <cellStyle name="Note 7 2 4 2 5" xfId="31422" xr:uid="{CC09AB98-21D9-4717-82D2-E8ED1F3E37F7}"/>
    <cellStyle name="Note 7 2 4 2 6" xfId="54397" xr:uid="{6FC3764D-1C30-40ED-B35F-7803FC22602B}"/>
    <cellStyle name="Note 7 2 4 3" xfId="3457" xr:uid="{F1A63692-0800-4527-8D21-75DA385EB43E}"/>
    <cellStyle name="Note 7 2 4 3 2" xfId="23052" xr:uid="{B5FE9F73-7D02-4FC5-9FC7-26A6242DC82F}"/>
    <cellStyle name="Note 7 2 4 4" xfId="22972" xr:uid="{E1B4D2DA-58B3-49EA-9A33-D1C40C9FBE91}"/>
    <cellStyle name="Note 7 2 4 5" xfId="47585" xr:uid="{D67FCC69-6876-45C2-8300-36D1D53B7514}"/>
    <cellStyle name="Note 7 2 5" xfId="1364" xr:uid="{F684E743-58F7-4494-9C1E-A944A20FB54C}"/>
    <cellStyle name="Note 7 2 5 2" xfId="5709" xr:uid="{EA1684E7-35D4-4B7E-9BE5-B916B3550CBC}"/>
    <cellStyle name="Note 7 2 5 2 2" xfId="8295" xr:uid="{8981A1DC-3292-4E0B-9AEB-4646897A5F29}"/>
    <cellStyle name="Note 7 2 5 2 2 2" xfId="12569" xr:uid="{80D3A4CB-D53C-4AAE-804D-86A4E6BFBF6E}"/>
    <cellStyle name="Note 7 2 5 2 2 2 2" xfId="21558" xr:uid="{453479BE-8E86-4CBA-A345-9FCD20A7B1CC}"/>
    <cellStyle name="Note 7 2 5 2 2 2 2 2" xfId="23165" xr:uid="{BE556AF2-3A5C-4DC7-AB85-5BA08D43D86B}"/>
    <cellStyle name="Note 7 2 5 2 2 2 3" xfId="29645" xr:uid="{2A3F9BAF-5B3F-4344-8488-4B28194487A4}"/>
    <cellStyle name="Note 7 2 5 2 2 3" xfId="17284" xr:uid="{BF0D5ACC-91C0-4CC8-8944-4F3C5E8203FE}"/>
    <cellStyle name="Note 7 2 5 2 2 3 2" xfId="41058" xr:uid="{F4E262DA-DB7B-4E3A-B217-E189B5AFF1EC}"/>
    <cellStyle name="Note 7 2 5 2 2 4" xfId="42011" xr:uid="{7F174EA9-D43B-42C7-97AF-27BE5A0FD04A}"/>
    <cellStyle name="Note 7 2 5 2 3" xfId="10932" xr:uid="{19692D0A-8F9E-4A53-8366-BC2CFF196773}"/>
    <cellStyle name="Note 7 2 5 2 3 2" xfId="19921" xr:uid="{61712F05-3E5E-4CDD-8A9C-E6E511087BDF}"/>
    <cellStyle name="Note 7 2 5 2 3 2 2" xfId="39534" xr:uid="{36AB2DCF-63FD-4D83-8962-DB36FAFAD29F}"/>
    <cellStyle name="Note 7 2 5 2 3 3" xfId="36159" xr:uid="{29B27CF6-F300-4DC7-95A3-EADBF10FFEC8}"/>
    <cellStyle name="Note 7 2 5 2 4" xfId="14698" xr:uid="{7E041412-0018-4784-9492-98A53AB70305}"/>
    <cellStyle name="Note 7 2 5 2 4 2" xfId="43655" xr:uid="{0F274B5F-5293-4E1D-AF7F-E714E0654B0A}"/>
    <cellStyle name="Note 7 2 5 2 5" xfId="29303" xr:uid="{A1152C7B-0094-4F77-8007-730647A3446F}"/>
    <cellStyle name="Note 7 2 5 3" xfId="3801" xr:uid="{D332556C-F24F-4B28-A3B9-F91336D76A24}"/>
    <cellStyle name="Note 7 2 5 3 2" xfId="29649" xr:uid="{19C1F809-B691-4773-A001-FAD7FBECAD3D}"/>
    <cellStyle name="Note 7 2 5 4" xfId="43538" xr:uid="{D1FB98E5-802C-4980-9B56-935BAA50454F}"/>
    <cellStyle name="Note 7 2 5 5" xfId="52874" xr:uid="{ABD05CFC-13D4-4FC5-881E-74ED2C397559}"/>
    <cellStyle name="Note 7 2 6" xfId="1767" xr:uid="{70E14279-61EA-498A-954C-C972AB80FA44}"/>
    <cellStyle name="Note 7 2 6 2" xfId="6088" xr:uid="{2379B0EA-A4E6-434A-984E-02653AACB042}"/>
    <cellStyle name="Note 7 2 6 2 2" xfId="8674" xr:uid="{E9F2D93D-84A8-41F3-87F8-31FC4B3E6B54}"/>
    <cellStyle name="Note 7 2 6 2 2 2" xfId="12683" xr:uid="{7B21CF60-CA03-4D19-85F4-B926DDD907B9}"/>
    <cellStyle name="Note 7 2 6 2 2 2 2" xfId="21672" xr:uid="{83D552B1-13A5-4F60-B21D-268143746778}"/>
    <cellStyle name="Note 7 2 6 2 2 2 2 2" xfId="23721" xr:uid="{B29831E9-FE51-4A5F-AA7C-5D6B63687937}"/>
    <cellStyle name="Note 7 2 6 2 2 2 3" xfId="42414" xr:uid="{85663FFE-F9EE-4F4F-B5B1-418F01E094C3}"/>
    <cellStyle name="Note 7 2 6 2 2 3" xfId="17663" xr:uid="{248CAF8D-D125-4517-B094-466434DDEC75}"/>
    <cellStyle name="Note 7 2 6 2 2 3 2" xfId="28482" xr:uid="{C4C0D732-02CF-4553-B9B7-3E5BC12C2581}"/>
    <cellStyle name="Note 7 2 6 2 2 4" xfId="33250" xr:uid="{7A30AF18-BB1B-44D7-98D6-65563FD45D5A}"/>
    <cellStyle name="Note 7 2 6 2 3" xfId="11311" xr:uid="{2DE9D76B-4ACF-4946-ABE1-D22F4B28F3DD}"/>
    <cellStyle name="Note 7 2 6 2 3 2" xfId="20300" xr:uid="{6D9F3508-EF78-4828-B96C-24EDE65B7B27}"/>
    <cellStyle name="Note 7 2 6 2 3 2 2" xfId="38909" xr:uid="{CECA5C06-6E41-41FC-8E73-FC9378AC0793}"/>
    <cellStyle name="Note 7 2 6 2 3 3" xfId="25335" xr:uid="{8FA52451-DFAC-41B2-B56B-ADBDB0716616}"/>
    <cellStyle name="Note 7 2 6 2 4" xfId="15077" xr:uid="{020C44E0-7D43-4CA0-806D-37CC2E25CECC}"/>
    <cellStyle name="Note 7 2 6 2 4 2" xfId="41768" xr:uid="{EF6E36D7-A137-407D-B813-D5D44432A48D}"/>
    <cellStyle name="Note 7 2 6 2 5" xfId="25892" xr:uid="{4DD594EF-022D-48EE-A1C4-631080B5503F}"/>
    <cellStyle name="Note 7 2 6 3" xfId="4204" xr:uid="{8467E1E5-20FD-41D5-9DDD-AC0412D22D7D}"/>
    <cellStyle name="Note 7 2 6 3 2" xfId="28893" xr:uid="{44656634-EB34-44AB-B685-727BBA7AACE1}"/>
    <cellStyle name="Note 7 2 6 4" xfId="24747" xr:uid="{769CEA7D-30B9-4C1A-A66D-D704E1041864}"/>
    <cellStyle name="Note 7 2 7" xfId="1983" xr:uid="{18D60BB8-16A0-4551-B082-CCE54DE83C77}"/>
    <cellStyle name="Note 7 2 7 2" xfId="6291" xr:uid="{28E6CEBC-36E9-4793-A22A-6860827042D8}"/>
    <cellStyle name="Note 7 2 7 2 2" xfId="8877" xr:uid="{8B9321E4-1795-4F98-B370-8F7345DC0A25}"/>
    <cellStyle name="Note 7 2 7 2 2 2" xfId="12748" xr:uid="{0E7CC111-0769-4CF3-ACA4-291703E603BB}"/>
    <cellStyle name="Note 7 2 7 2 2 2 2" xfId="21737" xr:uid="{3A1F3732-6665-495D-B471-3D70249CBCA0}"/>
    <cellStyle name="Note 7 2 7 2 2 2 2 2" xfId="37107" xr:uid="{D0961CD0-0A0A-4729-BF22-B28129E86415}"/>
    <cellStyle name="Note 7 2 7 2 2 2 3" xfId="24549" xr:uid="{C814A514-CE96-4BA4-8863-74FC201ABE4D}"/>
    <cellStyle name="Note 7 2 7 2 2 3" xfId="17866" xr:uid="{AD03A2D6-E580-4FF0-9C74-9530BC74E887}"/>
    <cellStyle name="Note 7 2 7 2 2 3 2" xfId="42193" xr:uid="{CA527AA6-022E-4DD3-8139-8673F9536260}"/>
    <cellStyle name="Note 7 2 7 2 2 4" xfId="24707" xr:uid="{3F932C59-9FA5-4122-BC20-D5D956346D4C}"/>
    <cellStyle name="Note 7 2 7 2 3" xfId="11514" xr:uid="{3D3AA5B2-701C-44F7-AE56-80A58015D087}"/>
    <cellStyle name="Note 7 2 7 2 3 2" xfId="20503" xr:uid="{FD310D78-2AAF-4D20-8859-CEF185820E9D}"/>
    <cellStyle name="Note 7 2 7 2 3 2 2" xfId="36354" xr:uid="{2FD7BAAA-AAEE-43B3-B20F-23065947ED4C}"/>
    <cellStyle name="Note 7 2 7 2 3 3" xfId="36252" xr:uid="{81F317F0-85F3-4EF8-9B65-B443209A78CF}"/>
    <cellStyle name="Note 7 2 7 2 4" xfId="15280" xr:uid="{B0A44252-8051-4FBD-B4DB-B04669EC4D2F}"/>
    <cellStyle name="Note 7 2 7 2 4 2" xfId="25601" xr:uid="{C4BE63C2-AC69-4991-ADD5-411E63D309F1}"/>
    <cellStyle name="Note 7 2 7 2 5" xfId="40119" xr:uid="{7AA78972-6B4D-46C1-A033-5F373C591090}"/>
    <cellStyle name="Note 7 2 7 3" xfId="4420" xr:uid="{CCE2FBB9-368C-4B0D-901F-90152383B881}"/>
    <cellStyle name="Note 7 2 7 3 2" xfId="32903" xr:uid="{27609AAD-0E9C-4110-8BC8-EB5C970BEBD4}"/>
    <cellStyle name="Note 7 2 7 4" xfId="22309" xr:uid="{E90E6662-F8FF-4B31-AF83-723A21387B0F}"/>
    <cellStyle name="Note 7 2 8" xfId="2794" xr:uid="{B5379772-F716-4CDA-9538-FFF071334FA5}"/>
    <cellStyle name="Note 7 2 8 2" xfId="6944" xr:uid="{96471CB9-40D1-4B66-9DCB-87FE7BCAF527}"/>
    <cellStyle name="Note 7 2 8 2 2" xfId="12073" xr:uid="{6BD15F40-D4E6-4F21-9CAF-AE85C1F4AD0F}"/>
    <cellStyle name="Note 7 2 8 2 2 2" xfId="21062" xr:uid="{9F7B5112-D98F-4529-9E8C-C45CC9CCE694}"/>
    <cellStyle name="Note 7 2 8 2 2 2 2" xfId="40790" xr:uid="{004BB667-6BF7-4E3E-82A8-86E0811B9E13}"/>
    <cellStyle name="Note 7 2 8 2 2 3" xfId="30624" xr:uid="{1F9CFE7B-3DEC-4F10-A34D-BEB67A79B082}"/>
    <cellStyle name="Note 7 2 8 2 3" xfId="15933" xr:uid="{0CF90C49-53BC-49A2-887B-CC4D7A1EA82C}"/>
    <cellStyle name="Note 7 2 8 2 3 2" xfId="31785" xr:uid="{2DF9EDE1-E786-4D6F-BE00-CE263E5AA1C6}"/>
    <cellStyle name="Note 7 2 8 2 4" xfId="27053" xr:uid="{409DC143-A263-4A43-B6F1-CE1B9BCCD47C}"/>
    <cellStyle name="Note 7 2 8 3" xfId="9507" xr:uid="{3C8CABFB-E971-4FFE-B18E-70F1144E62F1}"/>
    <cellStyle name="Note 7 2 8 3 2" xfId="18496" xr:uid="{B3D329AE-7C6B-4A2F-B1C0-28FEDD53F8BD}"/>
    <cellStyle name="Note 7 2 8 3 2 2" xfId="40638" xr:uid="{6A7EF3EE-F446-4279-989B-E880F18FDF7B}"/>
    <cellStyle name="Note 7 2 8 3 3" xfId="24925" xr:uid="{A90B8BCD-6D8B-40A9-A017-D9CCDCC32B7F}"/>
    <cellStyle name="Note 7 2 8 4" xfId="42837" xr:uid="{CFABEF50-82D4-4481-B6B7-F86908C11415}"/>
    <cellStyle name="Note 7 2 9" xfId="4727" xr:uid="{2A15D7DD-1C6E-4ED1-B564-015BE62D6ABC}"/>
    <cellStyle name="Note 7 2 9 2" xfId="7313" xr:uid="{13578C5D-8BC5-401C-82CE-F7EFF711D1F1}"/>
    <cellStyle name="Note 7 2 9 2 2" xfId="12269" xr:uid="{2D284629-A91A-4146-B86B-F6BC52BF61E1}"/>
    <cellStyle name="Note 7 2 9 2 2 2" xfId="21258" xr:uid="{0FE47EB8-D402-4604-BAC3-61A44C09E96A}"/>
    <cellStyle name="Note 7 2 9 2 2 2 2" xfId="29704" xr:uid="{F098507E-D654-482F-AE53-A4032D143A71}"/>
    <cellStyle name="Note 7 2 9 2 2 3" xfId="40333" xr:uid="{0EF6934F-83F3-4DE0-961D-54854D814DB9}"/>
    <cellStyle name="Note 7 2 9 2 3" xfId="16302" xr:uid="{F189445F-436D-4C0C-9202-34177EE1EA3A}"/>
    <cellStyle name="Note 7 2 9 2 3 2" xfId="31012" xr:uid="{E85AE2BE-3DA4-4B2E-832B-440E9BB2B8F7}"/>
    <cellStyle name="Note 7 2 9 2 4" xfId="35633" xr:uid="{31DF2263-E436-4C88-8D98-8CD9104A264F}"/>
    <cellStyle name="Note 7 2 9 3" xfId="9950" xr:uid="{E548ED45-74FA-452C-B694-DEE9585A028B}"/>
    <cellStyle name="Note 7 2 9 3 2" xfId="18939" xr:uid="{DD428131-DB25-4DCF-A4A7-91FB1AE96F0D}"/>
    <cellStyle name="Note 7 2 9 3 2 2" xfId="32370" xr:uid="{FB6AAC92-42EE-49E4-9EC6-5E1B87E9D752}"/>
    <cellStyle name="Note 7 2 9 3 3" xfId="36606" xr:uid="{789620E3-01BA-47EB-9096-9DC155ECFF9E}"/>
    <cellStyle name="Note 7 2 9 4" xfId="13716" xr:uid="{0975F671-CDF4-479D-B296-119F9E945E82}"/>
    <cellStyle name="Note 7 2 9 4 2" xfId="42609" xr:uid="{15A639E7-7CA6-4F60-A61A-D4649B15E882}"/>
    <cellStyle name="Note 7 2 9 5" xfId="23286" xr:uid="{FC7684FA-C289-479E-8AEA-9134D237BCF3}"/>
    <cellStyle name="Note 7 3" xfId="424" xr:uid="{E5D6D002-25F5-49FA-8FF7-AFDFD701E7C5}"/>
    <cellStyle name="Note 7 3 10" xfId="9289" xr:uid="{84AFB4CE-2559-4299-AD67-2C2804503571}"/>
    <cellStyle name="Note 7 3 10 2" xfId="18278" xr:uid="{07985534-9355-4778-BD54-CA248480971E}"/>
    <cellStyle name="Note 7 3 10 2 2" xfId="24840" xr:uid="{E883EF7D-B376-4426-92C8-4A10A9A123D3}"/>
    <cellStyle name="Note 7 3 10 3" xfId="22201" xr:uid="{52FA853E-EBCC-4EE2-A9C5-32D031C9317B}"/>
    <cellStyle name="Note 7 3 11" xfId="9807" xr:uid="{4E9BF8D3-8C70-4E20-A911-E8C27540CF2F}"/>
    <cellStyle name="Note 7 3 11 2" xfId="18796" xr:uid="{96ACABE7-6986-4E66-AA2A-FA976FB702E0}"/>
    <cellStyle name="Note 7 3 11 2 2" xfId="43880" xr:uid="{33F0B004-6960-48DB-BA13-9FF791880486}"/>
    <cellStyle name="Note 7 3 11 3" xfId="27152" xr:uid="{7745A0FD-7E52-445B-89A0-25A4103C5411}"/>
    <cellStyle name="Note 7 3 12" xfId="2430" xr:uid="{C9C4BC11-A7FB-42A1-852B-030A3FE0E8AF}"/>
    <cellStyle name="Note 7 3 12 2" xfId="39399" xr:uid="{93CB7CC2-296D-4264-9061-CB1980A6A202}"/>
    <cellStyle name="Note 7 3 13" xfId="13339" xr:uid="{42BEF683-A246-4E86-A6E1-C5856F5D9E83}"/>
    <cellStyle name="Note 7 3 13 2" xfId="25730" xr:uid="{5E1AF5A4-EE85-49E9-9073-7FA2BDF9AA62}"/>
    <cellStyle name="Note 7 3 14" xfId="32420" xr:uid="{757C0614-25FD-44A8-8610-97210EA7FEE3}"/>
    <cellStyle name="Note 7 3 15" xfId="46002" xr:uid="{A1679DB9-AE45-472D-8EDD-618125F640EB}"/>
    <cellStyle name="Note 7 3 2" xfId="773" xr:uid="{EC181FA4-7039-4B82-B3D5-0E410A4FE0D6}"/>
    <cellStyle name="Note 7 3 2 2" xfId="5143" xr:uid="{37817723-F4B9-4F46-AE4C-2A33B0B9FC78}"/>
    <cellStyle name="Note 7 3 2 2 2" xfId="7729" xr:uid="{EC8E21D7-4202-4100-8921-0BE43EB8C701}"/>
    <cellStyle name="Note 7 3 2 2 2 2" xfId="12392" xr:uid="{5D5B76A4-95A8-4AE4-B33E-2CED92E0C038}"/>
    <cellStyle name="Note 7 3 2 2 2 2 2" xfId="21381" xr:uid="{5AEB00F7-4ED9-414E-89CA-A1E8C83367A7}"/>
    <cellStyle name="Note 7 3 2 2 2 2 2 2" xfId="42168" xr:uid="{548C2C1D-FB1A-4A51-9C97-A9DDBC06F67F}"/>
    <cellStyle name="Note 7 3 2 2 2 2 3" xfId="33018" xr:uid="{0EF6F784-4BDC-4396-A9C3-443C61D85026}"/>
    <cellStyle name="Note 7 3 2 2 2 3" xfId="16718" xr:uid="{E4F5C480-6257-4806-8C92-9C49573EBB10}"/>
    <cellStyle name="Note 7 3 2 2 2 3 2" xfId="28228" xr:uid="{971E665B-C0F4-42FA-BD02-B52DDABAE842}"/>
    <cellStyle name="Note 7 3 2 2 2 4" xfId="23758" xr:uid="{C25E9D60-C745-4AC6-A31C-D574C2F491A9}"/>
    <cellStyle name="Note 7 3 2 2 3" xfId="10366" xr:uid="{74BA5EFE-5260-4BC4-81BF-1A28E75D168C}"/>
    <cellStyle name="Note 7 3 2 2 3 2" xfId="19355" xr:uid="{9826A20D-0818-41AD-8EDF-A39AF5CBC620}"/>
    <cellStyle name="Note 7 3 2 2 3 2 2" xfId="33508" xr:uid="{2CAB7368-4505-4E78-A4EA-80BE6579990D}"/>
    <cellStyle name="Note 7 3 2 2 3 3" xfId="44103" xr:uid="{4953B1FE-4C6C-4024-8231-DA09518EF501}"/>
    <cellStyle name="Note 7 3 2 2 4" xfId="14132" xr:uid="{70590023-041E-439E-B8C3-BC8EF56DF5C0}"/>
    <cellStyle name="Note 7 3 2 2 4 2" xfId="22277" xr:uid="{0EE514A0-4002-4FE2-8302-13CEC5B1FCD8}"/>
    <cellStyle name="Note 7 3 2 2 5" xfId="24317" xr:uid="{62AF78DC-82D5-4DE3-8577-601968294C45}"/>
    <cellStyle name="Note 7 3 2 2 6" xfId="56275" xr:uid="{9D23EB1B-E452-44B3-A97C-D54D38E1F178}"/>
    <cellStyle name="Note 7 3 2 3" xfId="3210" xr:uid="{D9B0445B-A1A2-4DD7-8F15-8820E985538D}"/>
    <cellStyle name="Note 7 3 2 3 2" xfId="42473" xr:uid="{C3FA5A0E-EEF6-454D-B664-BAC7590DEAA2}"/>
    <cellStyle name="Note 7 3 2 4" xfId="42333" xr:uid="{EC831440-4BAB-426B-A32C-B58B844B1892}"/>
    <cellStyle name="Note 7 3 2 5" xfId="49493" xr:uid="{789FF3C7-A4A6-4055-9851-6BB0C90C1510}"/>
    <cellStyle name="Note 7 3 3" xfId="1118" xr:uid="{0F136904-F3EB-4934-A521-70114D8EF0F3}"/>
    <cellStyle name="Note 7 3 3 2" xfId="5464" xr:uid="{21434C8B-A1EF-449F-B99F-C72BA44E9C18}"/>
    <cellStyle name="Note 7 3 3 2 2" xfId="8050" xr:uid="{0980C3EB-9EF4-4D30-999C-47B389E90116}"/>
    <cellStyle name="Note 7 3 3 2 2 2" xfId="12493" xr:uid="{FE5DBCF9-4D3D-478E-AE70-01F60EBB7FC0}"/>
    <cellStyle name="Note 7 3 3 2 2 2 2" xfId="21482" xr:uid="{85B111F8-9E91-49BF-82A3-F3E4935761D7}"/>
    <cellStyle name="Note 7 3 3 2 2 2 2 2" xfId="22590" xr:uid="{A104B0AF-FAC2-44AF-8FE1-C6AB7694DF58}"/>
    <cellStyle name="Note 7 3 3 2 2 2 3" xfId="22811" xr:uid="{618C28A5-C006-42F8-B311-B2720AC81421}"/>
    <cellStyle name="Note 7 3 3 2 2 3" xfId="17039" xr:uid="{5B7C47C4-9B6B-4569-BDA2-FCA03BEE219A}"/>
    <cellStyle name="Note 7 3 3 2 2 3 2" xfId="37913" xr:uid="{2E9DD39B-C381-4D82-817B-AA1ED9E6F99F}"/>
    <cellStyle name="Note 7 3 3 2 2 4" xfId="31895" xr:uid="{2CB7E8F2-E000-47D8-9A72-86D8463BE6F7}"/>
    <cellStyle name="Note 7 3 3 2 3" xfId="10687" xr:uid="{1053B130-949A-4E0F-81D9-F4B65F807EEE}"/>
    <cellStyle name="Note 7 3 3 2 3 2" xfId="19676" xr:uid="{15800BF5-7280-4D03-A9E9-314A3529DEEC}"/>
    <cellStyle name="Note 7 3 3 2 3 2 2" xfId="42691" xr:uid="{5F3CF746-7F46-4D68-A19F-1E3ECF582D82}"/>
    <cellStyle name="Note 7 3 3 2 3 3" xfId="35410" xr:uid="{5419176A-AFB5-4124-9C63-5477993949E7}"/>
    <cellStyle name="Note 7 3 3 2 4" xfId="14453" xr:uid="{4ADEB98B-8EE8-49C6-8E72-78D27E6A8EC8}"/>
    <cellStyle name="Note 7 3 3 2 4 2" xfId="22806" xr:uid="{852EB51F-51FD-41D2-9943-72E7E6F736BF}"/>
    <cellStyle name="Note 7 3 3 2 5" xfId="25420" xr:uid="{475A3DB0-4689-4CA2-BAC5-8D9111092028}"/>
    <cellStyle name="Note 7 3 3 2 6" xfId="55774" xr:uid="{AEE93673-F887-4257-B7C4-AEB289255B8D}"/>
    <cellStyle name="Note 7 3 3 3" xfId="3555" xr:uid="{3A75844E-06F0-4C5F-9668-C507CD1A00C7}"/>
    <cellStyle name="Note 7 3 3 3 2" xfId="25671" xr:uid="{D50F645E-4867-4A3F-98DF-F656445C62F4}"/>
    <cellStyle name="Note 7 3 3 4" xfId="40706" xr:uid="{C5261AA3-AD17-4BC7-B50D-646325F5074D}"/>
    <cellStyle name="Note 7 3 3 5" xfId="48991" xr:uid="{51C40040-28FF-4300-A69A-50C3F1D6D8E5}"/>
    <cellStyle name="Note 7 3 4" xfId="1462" xr:uid="{A2520B14-FFD9-4B7B-9D4F-04515484E634}"/>
    <cellStyle name="Note 7 3 4 2" xfId="5807" xr:uid="{8D9C69FB-D5F6-413A-976F-F4AB8F834DF0}"/>
    <cellStyle name="Note 7 3 4 2 2" xfId="8393" xr:uid="{8D93EB69-511D-4305-B661-4CDE9020F38E}"/>
    <cellStyle name="Note 7 3 4 2 2 2" xfId="12597" xr:uid="{6FE96E89-BEEE-4EA2-B7F6-026CC232BFA9}"/>
    <cellStyle name="Note 7 3 4 2 2 2 2" xfId="21586" xr:uid="{23AD7D27-F029-4BC1-864F-BB8DB91A13C2}"/>
    <cellStyle name="Note 7 3 4 2 2 2 2 2" xfId="29871" xr:uid="{B5337540-65B8-4FA1-872A-F0FEE8AF27DF}"/>
    <cellStyle name="Note 7 3 4 2 2 2 3" xfId="40004" xr:uid="{D4926B09-CF5E-4D8D-B3BF-DDF11E9CCCA9}"/>
    <cellStyle name="Note 7 3 4 2 2 3" xfId="17382" xr:uid="{DC35FC68-0A1B-4AAA-8F8F-41D3FE26E66D}"/>
    <cellStyle name="Note 7 3 4 2 2 3 2" xfId="25589" xr:uid="{F7D5AE37-FD55-45C7-AB43-880288E7ACD4}"/>
    <cellStyle name="Note 7 3 4 2 2 4" xfId="28765" xr:uid="{4E20547F-0F06-47FF-8817-35946FB29CA6}"/>
    <cellStyle name="Note 7 3 4 2 3" xfId="11030" xr:uid="{BFCD505C-7EEE-4EF6-B28F-5D3115023825}"/>
    <cellStyle name="Note 7 3 4 2 3 2" xfId="20019" xr:uid="{3455E0DF-FADC-4E06-8CC9-4A67C1D5A9E8}"/>
    <cellStyle name="Note 7 3 4 2 3 2 2" xfId="42068" xr:uid="{4C817514-3C0F-409B-BAAE-4CB33C999DC6}"/>
    <cellStyle name="Note 7 3 4 2 3 3" xfId="32223" xr:uid="{BC66BA96-FDFF-4DA5-BD22-6E4089698B46}"/>
    <cellStyle name="Note 7 3 4 2 4" xfId="14796" xr:uid="{40F13DEF-71B8-4663-89E8-9776F0DEDEC1}"/>
    <cellStyle name="Note 7 3 4 2 4 2" xfId="28464" xr:uid="{B1031C2E-1367-42ED-A024-156CE8A5317C}"/>
    <cellStyle name="Note 7 3 4 2 5" xfId="36128" xr:uid="{D78180A1-561D-4DBA-8912-9B2364D30021}"/>
    <cellStyle name="Note 7 3 4 2 6" xfId="54421" xr:uid="{9015F68E-0C15-4406-941B-A6EDF629B525}"/>
    <cellStyle name="Note 7 3 4 3" xfId="3899" xr:uid="{77B4A0F7-B91A-4FCF-8FFB-A8EF8DB5E4CF}"/>
    <cellStyle name="Note 7 3 4 3 2" xfId="31783" xr:uid="{1A60789B-EA64-4C32-A966-7AB658F99CF3}"/>
    <cellStyle name="Note 7 3 4 4" xfId="32724" xr:uid="{83D31365-973C-4490-9908-D9E1449F7D1B}"/>
    <cellStyle name="Note 7 3 4 5" xfId="47610" xr:uid="{D62B51D6-3E23-4C2C-A222-99DD39BE8C36}"/>
    <cellStyle name="Note 7 3 5" xfId="1824" xr:uid="{C678615F-69E2-44D7-92BB-1A8384A03884}"/>
    <cellStyle name="Note 7 3 5 2" xfId="6141" xr:uid="{26D49978-EC1E-449C-8275-938492A847AF}"/>
    <cellStyle name="Note 7 3 5 2 2" xfId="8727" xr:uid="{6C4D062F-0D49-44F7-97E5-62320B14A8A7}"/>
    <cellStyle name="Note 7 3 5 2 2 2" xfId="12696" xr:uid="{2EC5B666-2BDE-49AF-BCAA-AA7469025FFE}"/>
    <cellStyle name="Note 7 3 5 2 2 2 2" xfId="21685" xr:uid="{35AE7857-0209-4C7B-A81C-DC84343AEAC2}"/>
    <cellStyle name="Note 7 3 5 2 2 2 2 2" xfId="28264" xr:uid="{AA648581-AF1F-4701-A47B-157B70A6F8EB}"/>
    <cellStyle name="Note 7 3 5 2 2 2 3" xfId="36681" xr:uid="{89BA9084-6D4C-4B17-A427-2C502DDB5815}"/>
    <cellStyle name="Note 7 3 5 2 2 3" xfId="17716" xr:uid="{0D2C8A19-52C3-4706-83B4-752A44354B75}"/>
    <cellStyle name="Note 7 3 5 2 2 3 2" xfId="27218" xr:uid="{A8B8950E-44E2-4862-BFCE-EA4B5CECE2B5}"/>
    <cellStyle name="Note 7 3 5 2 2 4" xfId="32649" xr:uid="{1F65ECC6-52D4-44A9-9603-D42C66DA748F}"/>
    <cellStyle name="Note 7 3 5 2 3" xfId="11364" xr:uid="{AA4F7C86-72E4-40E4-BB6D-76C2B8613CFD}"/>
    <cellStyle name="Note 7 3 5 2 3 2" xfId="20353" xr:uid="{A76A5ECB-EC5E-4EF5-9EA1-F1EA1A231610}"/>
    <cellStyle name="Note 7 3 5 2 3 2 2" xfId="43294" xr:uid="{923A3534-44D1-40B9-B58C-1DDF4BB6CCC5}"/>
    <cellStyle name="Note 7 3 5 2 3 3" xfId="26444" xr:uid="{D56B2F58-68FF-427E-BA2D-DC45053D44DD}"/>
    <cellStyle name="Note 7 3 5 2 4" xfId="15130" xr:uid="{AAD43FF2-90B1-4D29-95EF-0746AEFA48A4}"/>
    <cellStyle name="Note 7 3 5 2 4 2" xfId="31437" xr:uid="{48B11224-7B5D-42B0-B8A4-F0884528B1F5}"/>
    <cellStyle name="Note 7 3 5 2 5" xfId="34346" xr:uid="{B976C30E-97A6-44D1-87DE-6D81BEE89DBE}"/>
    <cellStyle name="Note 7 3 5 3" xfId="4261" xr:uid="{C6A37401-7821-4501-8477-C7AB303A03AC}"/>
    <cellStyle name="Note 7 3 5 3 2" xfId="29256" xr:uid="{C5E1EC19-7495-4C8B-92CF-71BA003F5F83}"/>
    <cellStyle name="Note 7 3 5 4" xfId="26326" xr:uid="{2A9B0076-7D62-41B3-A124-FECE90CFCEE2}"/>
    <cellStyle name="Note 7 3 5 5" xfId="52890" xr:uid="{E2122F31-B398-4453-96F5-277BB9E7DFF8}"/>
    <cellStyle name="Note 7 3 6" xfId="2081" xr:uid="{98FE1BD8-6921-44E1-AEF8-72DA82A7FEE6}"/>
    <cellStyle name="Note 7 3 6 2" xfId="6383" xr:uid="{5EB8663D-84A8-45B2-9962-368AE642C541}"/>
    <cellStyle name="Note 7 3 6 2 2" xfId="8969" xr:uid="{3F6624CD-E3E7-4E73-9140-7F0E6A301890}"/>
    <cellStyle name="Note 7 3 6 2 2 2" xfId="12772" xr:uid="{62604875-FC4F-4004-AD85-26C297DC5D2B}"/>
    <cellStyle name="Note 7 3 6 2 2 2 2" xfId="21761" xr:uid="{BFFA0CC5-DB4F-494E-9747-7A7D6B89F41C}"/>
    <cellStyle name="Note 7 3 6 2 2 2 2 2" xfId="35819" xr:uid="{3953626B-2898-4C60-8787-B50EDAA7CA52}"/>
    <cellStyle name="Note 7 3 6 2 2 2 3" xfId="25791" xr:uid="{B95FC272-090A-4BD0-9DB4-BE09895BCD6B}"/>
    <cellStyle name="Note 7 3 6 2 2 3" xfId="17958" xr:uid="{B5AE4D4D-611E-4FE9-8287-09DC4AD9EFFB}"/>
    <cellStyle name="Note 7 3 6 2 2 3 2" xfId="24427" xr:uid="{278E0B82-965B-446A-A15B-E0E217093A74}"/>
    <cellStyle name="Note 7 3 6 2 2 4" xfId="35684" xr:uid="{F44DA534-3444-4BB3-8C75-B7A11CE48D9E}"/>
    <cellStyle name="Note 7 3 6 2 3" xfId="11606" xr:uid="{9BB006A8-1990-4D86-9A45-22DEE6AF0A97}"/>
    <cellStyle name="Note 7 3 6 2 3 2" xfId="20595" xr:uid="{DA20B25F-E57C-4CEE-8EE6-DD4335192890}"/>
    <cellStyle name="Note 7 3 6 2 3 2 2" xfId="34870" xr:uid="{BE3DF0E7-6A03-44CC-9ECD-8BF436C8AC19}"/>
    <cellStyle name="Note 7 3 6 2 3 3" xfId="22646" xr:uid="{E6587425-0913-49CC-A77A-0FC06E7FAD7B}"/>
    <cellStyle name="Note 7 3 6 2 4" xfId="15372" xr:uid="{B347FA49-525A-49D0-B33B-71720B17C863}"/>
    <cellStyle name="Note 7 3 6 2 4 2" xfId="43730" xr:uid="{56D486C4-E1AD-4D0F-BBF3-551909ED945C}"/>
    <cellStyle name="Note 7 3 6 2 5" xfId="31621" xr:uid="{457EC6C1-232B-4072-ACFE-58EE7321D449}"/>
    <cellStyle name="Note 7 3 6 3" xfId="4518" xr:uid="{535628BC-0170-4406-81AE-0DD1DFB8486A}"/>
    <cellStyle name="Note 7 3 6 3 2" xfId="30095" xr:uid="{56B35ACC-CEE5-4B79-8662-3727BC9AE23D}"/>
    <cellStyle name="Note 7 3 6 4" xfId="24951" xr:uid="{7B9632C9-1C9B-4E38-A428-F094BA62B757}"/>
    <cellStyle name="Note 7 3 7" xfId="2891" xr:uid="{6AE1CA6D-B618-4D68-8E90-22C97CCB8605}"/>
    <cellStyle name="Note 7 3 7 2" xfId="7041" xr:uid="{5DCA935A-8C72-41A8-AC53-1AEADC353B23}"/>
    <cellStyle name="Note 7 3 7 2 2" xfId="12167" xr:uid="{22782092-13D7-430A-A28F-C0F7BC0F3764}"/>
    <cellStyle name="Note 7 3 7 2 2 2" xfId="21156" xr:uid="{5899371B-5A7C-49D0-BCBB-42A2F076B109}"/>
    <cellStyle name="Note 7 3 7 2 2 2 2" xfId="32182" xr:uid="{3FBACADF-77A8-407E-9663-BB4CD26BA765}"/>
    <cellStyle name="Note 7 3 7 2 2 3" xfId="28370" xr:uid="{575357AB-C495-463E-BCF4-D6F99DD763FD}"/>
    <cellStyle name="Note 7 3 7 2 3" xfId="16030" xr:uid="{4AD8D765-9BE8-4C0E-B083-528631CD0D0B}"/>
    <cellStyle name="Note 7 3 7 2 3 2" xfId="27967" xr:uid="{FF2126D8-E746-4FFA-8264-3B3C56F7C1E5}"/>
    <cellStyle name="Note 7 3 7 2 4" xfId="42637" xr:uid="{001BE205-8C47-41CC-9C49-20453B594067}"/>
    <cellStyle name="Note 7 3 7 3" xfId="9604" xr:uid="{022013E8-3B64-4305-A467-ADA1F2932BD2}"/>
    <cellStyle name="Note 7 3 7 3 2" xfId="18593" xr:uid="{D2753FC9-05D5-4EFE-BDD5-4DE6BEB6D544}"/>
    <cellStyle name="Note 7 3 7 3 2 2" xfId="26160" xr:uid="{82BED2CD-0463-4AE0-8766-F8666155B3A5}"/>
    <cellStyle name="Note 7 3 7 3 3" xfId="28986" xr:uid="{C349818A-B247-4F45-A9D0-ECF26453FCE4}"/>
    <cellStyle name="Note 7 3 7 4" xfId="37512" xr:uid="{F1224668-CDC3-4912-A03E-1B5F772F11F6}"/>
    <cellStyle name="Note 7 3 8" xfId="4819" xr:uid="{7B7AAF67-5AE9-4534-823C-6D933A2C6296}"/>
    <cellStyle name="Note 7 3 8 2" xfId="7405" xr:uid="{FAF24E97-7892-4460-91D0-DCFDD01292CC}"/>
    <cellStyle name="Note 7 3 8 2 2" xfId="12294" xr:uid="{EFB020C2-DE35-47EB-9C1F-B088CA2DB788}"/>
    <cellStyle name="Note 7 3 8 2 2 2" xfId="21283" xr:uid="{E5367AD0-BBBD-4D09-8182-B5CAB5C587FC}"/>
    <cellStyle name="Note 7 3 8 2 2 2 2" xfId="27633" xr:uid="{81070BFF-DFBA-42D6-A6E7-5F3AFE527020}"/>
    <cellStyle name="Note 7 3 8 2 2 3" xfId="30939" xr:uid="{C20FCAF7-7535-4590-8466-24D2CDF407F6}"/>
    <cellStyle name="Note 7 3 8 2 3" xfId="16394" xr:uid="{62973B54-7EA2-4432-8455-961060BB61BA}"/>
    <cellStyle name="Note 7 3 8 2 3 2" xfId="22659" xr:uid="{F9B225E0-ADAD-4E63-B1C7-8C9ADEEA2917}"/>
    <cellStyle name="Note 7 3 8 2 4" xfId="27322" xr:uid="{EF1BD55C-CF33-48DB-91DF-1ED67FEE221F}"/>
    <cellStyle name="Note 7 3 8 3" xfId="10042" xr:uid="{F6DA1F6B-B923-49C7-9841-04AFDB4113F2}"/>
    <cellStyle name="Note 7 3 8 3 2" xfId="19031" xr:uid="{EEC47FE5-8380-4BAF-9667-82A005122EF6}"/>
    <cellStyle name="Note 7 3 8 3 2 2" xfId="31540" xr:uid="{54DA614A-D19B-4272-9D99-4BC8E92D3607}"/>
    <cellStyle name="Note 7 3 8 3 3" xfId="44105" xr:uid="{3F5F0FF1-6676-4AD1-8B29-15E2E604C3A1}"/>
    <cellStyle name="Note 7 3 8 4" xfId="13808" xr:uid="{9034A4CC-8780-4588-BEEE-1B1A8650EA0A}"/>
    <cellStyle name="Note 7 3 8 4 2" xfId="43257" xr:uid="{342E4549-2DBF-43F0-BE90-8076C06E5C7E}"/>
    <cellStyle name="Note 7 3 8 5" xfId="36343" xr:uid="{044D4B93-5E3E-4757-89B7-8F37CF4B6029}"/>
    <cellStyle name="Note 7 3 9" xfId="6726" xr:uid="{CDA435C8-4C21-4FF8-A773-95A61FD69B0B}"/>
    <cellStyle name="Note 7 3 9 2" xfId="11926" xr:uid="{C4A72D37-03EC-46F2-8A54-5496BE053B0C}"/>
    <cellStyle name="Note 7 3 9 2 2" xfId="20915" xr:uid="{1BB1BA66-9E1B-48F4-8076-D60DD74489F6}"/>
    <cellStyle name="Note 7 3 9 2 2 2" xfId="38268" xr:uid="{2749B9F8-5C81-4F67-BCFA-BDA4F617EAC3}"/>
    <cellStyle name="Note 7 3 9 2 3" xfId="38953" xr:uid="{3CB115C3-1B62-411F-A16C-910629B796B1}"/>
    <cellStyle name="Note 7 3 9 3" xfId="15715" xr:uid="{ADBF1D59-9242-4335-AAAB-4315A4B34F45}"/>
    <cellStyle name="Note 7 3 9 3 2" xfId="38914" xr:uid="{178FFDFC-16BA-4157-A186-0958BCF4E4AE}"/>
    <cellStyle name="Note 7 3 9 4" xfId="41355" xr:uid="{07A5168E-5133-43D1-8FD2-C7B82EED047E}"/>
    <cellStyle name="Note 7 4" xfId="522" xr:uid="{94C79B70-DD31-45C1-916F-0CA061E373EF}"/>
    <cellStyle name="Note 7 4 10" xfId="48958" xr:uid="{019EE846-9FCA-4C3B-ACAC-D718E31DD36E}"/>
    <cellStyle name="Note 7 4 2" xfId="871" xr:uid="{0B89A021-64F3-4223-B8C8-5913B7C8618F}"/>
    <cellStyle name="Note 7 4 2 2" xfId="5240" xr:uid="{CA0F9962-056C-470F-AEC9-3BB60D8C0000}"/>
    <cellStyle name="Note 7 4 2 2 2" xfId="7826" xr:uid="{156D6275-CC37-42BD-8E6A-9386C6C99CEB}"/>
    <cellStyle name="Note 7 4 2 2 2 2" xfId="12427" xr:uid="{94879FF0-D410-405A-8D41-E5B20C7ED86C}"/>
    <cellStyle name="Note 7 4 2 2 2 2 2" xfId="21416" xr:uid="{849B971A-70C9-40F3-8641-828BA582021A}"/>
    <cellStyle name="Note 7 4 2 2 2 2 2 2" xfId="23882" xr:uid="{EF48FCAF-7956-49DE-AA77-177A592E8951}"/>
    <cellStyle name="Note 7 4 2 2 2 2 3" xfId="29698" xr:uid="{6191096D-CB1E-40E3-AC03-8273C4468907}"/>
    <cellStyle name="Note 7 4 2 2 2 3" xfId="16815" xr:uid="{3B98514E-39BC-46BB-AAED-5CF186B636C0}"/>
    <cellStyle name="Note 7 4 2 2 2 3 2" xfId="36049" xr:uid="{8EBBDE6D-C19C-4F81-9A99-1A6A4BF1B3FC}"/>
    <cellStyle name="Note 7 4 2 2 2 4" xfId="25606" xr:uid="{F2C7AD89-E549-4B41-8CDD-0695ADAC3FF4}"/>
    <cellStyle name="Note 7 4 2 2 3" xfId="10463" xr:uid="{8DA8F2D8-78E1-42F3-84FE-55CD61E2322D}"/>
    <cellStyle name="Note 7 4 2 2 3 2" xfId="19452" xr:uid="{D1414C29-FC87-4591-BB90-55FB23913099}"/>
    <cellStyle name="Note 7 4 2 2 3 2 2" xfId="30349" xr:uid="{BDEA48D1-0CE1-4449-8A22-C9DE91BE3E39}"/>
    <cellStyle name="Note 7 4 2 2 3 3" xfId="42739" xr:uid="{2DB17E6C-7059-4FEC-A9A4-3A337D1B64E0}"/>
    <cellStyle name="Note 7 4 2 2 4" xfId="14229" xr:uid="{AE71FE52-442B-4CA4-BB7B-74E74619FBA0}"/>
    <cellStyle name="Note 7 4 2 2 4 2" xfId="40327" xr:uid="{69980523-2069-4129-A2F7-D28A565509F9}"/>
    <cellStyle name="Note 7 4 2 2 5" xfId="32739" xr:uid="{494EFC4C-E39D-4D4B-8AB5-CFDA6B448053}"/>
    <cellStyle name="Note 7 4 2 3" xfId="3308" xr:uid="{DE39787D-3657-430C-B6A1-2954C1F37CD5}"/>
    <cellStyle name="Note 7 4 2 3 2" xfId="31582" xr:uid="{59DE3AA4-653E-4EC9-AE61-4FF86A2818A3}"/>
    <cellStyle name="Note 7 4 2 4" xfId="33688" xr:uid="{DFF8349B-84E3-434F-AF26-0C7379D61435}"/>
    <cellStyle name="Note 7 4 2 5" xfId="55741" xr:uid="{A03AFCEF-FB33-4100-862F-4C583A535B38}"/>
    <cellStyle name="Note 7 4 3" xfId="1216" xr:uid="{A24096BE-6E9F-45BF-B8EE-D0FE38979DE4}"/>
    <cellStyle name="Note 7 4 3 2" xfId="5561" xr:uid="{8BE4D0A9-39D5-4956-96A3-BA00BB9D7709}"/>
    <cellStyle name="Note 7 4 3 2 2" xfId="8147" xr:uid="{10D2140D-D04D-4405-A808-D2187E3029D8}"/>
    <cellStyle name="Note 7 4 3 2 2 2" xfId="12523" xr:uid="{5BCE7336-EF50-45C0-BE48-7D91BF858413}"/>
    <cellStyle name="Note 7 4 3 2 2 2 2" xfId="21512" xr:uid="{6803C387-E3A6-43C4-84E6-669B0F750C40}"/>
    <cellStyle name="Note 7 4 3 2 2 2 2 2" xfId="39335" xr:uid="{CBD7E119-E160-4450-BB9D-53DFB3233363}"/>
    <cellStyle name="Note 7 4 3 2 2 2 3" xfId="39510" xr:uid="{652E9C5D-6E69-497E-91D3-C3E443D74844}"/>
    <cellStyle name="Note 7 4 3 2 2 3" xfId="17136" xr:uid="{C60D7546-FDA3-49EE-BC0F-6EDF85A5DC3E}"/>
    <cellStyle name="Note 7 4 3 2 2 3 2" xfId="23738" xr:uid="{3C6F5012-A9B4-41BE-AE5D-F2416DA3CCFC}"/>
    <cellStyle name="Note 7 4 3 2 2 4" xfId="37125" xr:uid="{71D23B2F-68E5-4B6D-9D34-85FB57FEC437}"/>
    <cellStyle name="Note 7 4 3 2 3" xfId="10784" xr:uid="{6FA0522A-0E73-412F-ABC6-996ED293C121}"/>
    <cellStyle name="Note 7 4 3 2 3 2" xfId="19773" xr:uid="{612F2C12-C609-46C5-9567-155818BCF2B4}"/>
    <cellStyle name="Note 7 4 3 2 3 2 2" xfId="39492" xr:uid="{B8394018-9522-451F-A5E5-B7C38B948379}"/>
    <cellStyle name="Note 7 4 3 2 3 3" xfId="32283" xr:uid="{EEBA4ABC-41BA-4B9B-BC04-571D272EF49C}"/>
    <cellStyle name="Note 7 4 3 2 4" xfId="14550" xr:uid="{5CB22082-9FB2-4629-98B5-FEA06CCAE539}"/>
    <cellStyle name="Note 7 4 3 2 4 2" xfId="42542" xr:uid="{669F4611-AB54-4CC6-B116-2AC8256097A4}"/>
    <cellStyle name="Note 7 4 3 2 5" xfId="37310" xr:uid="{0E5B811E-16F3-4947-820A-4A9A3CFEA472}"/>
    <cellStyle name="Note 7 4 3 3" xfId="3653" xr:uid="{F56EA051-3617-4510-BE86-03BC04358E4B}"/>
    <cellStyle name="Note 7 4 3 3 2" xfId="33161" xr:uid="{D1193066-EB93-416F-AA1E-5D270734C526}"/>
    <cellStyle name="Note 7 4 3 4" xfId="25223" xr:uid="{F9E76CA9-3A54-4DF2-B3A9-AF00C58F86B3}"/>
    <cellStyle name="Note 7 4 4" xfId="1560" xr:uid="{A2E77490-1E53-4576-944C-B0C2765A8012}"/>
    <cellStyle name="Note 7 4 4 2" xfId="5905" xr:uid="{6A343DA3-9D04-40A2-AB51-C2D5CEB366F6}"/>
    <cellStyle name="Note 7 4 4 2 2" xfId="8491" xr:uid="{FA5E0E11-AB97-48FC-95D1-7B4DF1DA40D3}"/>
    <cellStyle name="Note 7 4 4 2 2 2" xfId="12632" xr:uid="{5B499B3E-B5FF-4B51-BCAA-7B5E48E7C937}"/>
    <cellStyle name="Note 7 4 4 2 2 2 2" xfId="21621" xr:uid="{4104FF23-5CA5-42CF-B0B9-E7FD191D9E8B}"/>
    <cellStyle name="Note 7 4 4 2 2 2 2 2" xfId="25568" xr:uid="{F710A79D-D549-4E1C-BFAB-0C9EAEA8DEFB}"/>
    <cellStyle name="Note 7 4 4 2 2 2 3" xfId="30097" xr:uid="{1A461C3C-B625-47D6-A1E9-42E95C4E5E22}"/>
    <cellStyle name="Note 7 4 4 2 2 3" xfId="17480" xr:uid="{F64CB138-AB66-4ADD-9B3D-D6AD6FC5E286}"/>
    <cellStyle name="Note 7 4 4 2 2 3 2" xfId="30816" xr:uid="{00015734-28ED-42D5-8BA1-38E6EED81367}"/>
    <cellStyle name="Note 7 4 4 2 2 4" xfId="23771" xr:uid="{FA514713-4EBF-4E71-BCB1-034CCF2FA1E2}"/>
    <cellStyle name="Note 7 4 4 2 3" xfId="11128" xr:uid="{39E7F6F8-82C5-460E-8ADD-798B9EA50E94}"/>
    <cellStyle name="Note 7 4 4 2 3 2" xfId="20117" xr:uid="{A253284D-E610-4C46-B420-6670A4EC70A4}"/>
    <cellStyle name="Note 7 4 4 2 3 2 2" xfId="33424" xr:uid="{9F66D807-2531-4CEA-8429-8E3792B2DF1D}"/>
    <cellStyle name="Note 7 4 4 2 3 3" xfId="32268" xr:uid="{BEF682CA-4515-4F38-943C-D977002F13EC}"/>
    <cellStyle name="Note 7 4 4 2 4" xfId="14894" xr:uid="{E6850B6D-93B3-4909-903D-B1942B6B3B5D}"/>
    <cellStyle name="Note 7 4 4 2 4 2" xfId="35269" xr:uid="{280607B8-091F-483A-A03A-C8D471D51C50}"/>
    <cellStyle name="Note 7 4 4 2 5" xfId="24069" xr:uid="{9870409B-C3CA-4055-8198-E6350DE20B18}"/>
    <cellStyle name="Note 7 4 4 3" xfId="3997" xr:uid="{A04730BF-FA44-4436-A801-1FDF120395C7}"/>
    <cellStyle name="Note 7 4 4 3 2" xfId="36971" xr:uid="{4B961594-F993-4194-BED3-DF4D0BA3C406}"/>
    <cellStyle name="Note 7 4 4 4" xfId="33302" xr:uid="{C81655A6-28A0-4F55-B63F-3621FC2C95C6}"/>
    <cellStyle name="Note 7 4 5" xfId="1872" xr:uid="{FAF6CCFF-D15B-41D9-9045-C8BF81A9F350}"/>
    <cellStyle name="Note 7 4 5 2" xfId="6188" xr:uid="{A4167E6B-42E9-43F7-9D4D-8F4FF7B34B29}"/>
    <cellStyle name="Note 7 4 5 2 2" xfId="8774" xr:uid="{4BD11535-61A3-4570-95FB-1EFD3D5A1AC2}"/>
    <cellStyle name="Note 7 4 5 2 2 2" xfId="12713" xr:uid="{BA55DD3A-8FAC-4652-AD98-B5C46386A1D6}"/>
    <cellStyle name="Note 7 4 5 2 2 2 2" xfId="21702" xr:uid="{33EEDEE2-3D8D-4E34-B4DC-27AAAAC516BD}"/>
    <cellStyle name="Note 7 4 5 2 2 2 2 2" xfId="41952" xr:uid="{A0750ABC-49CF-4A7F-9A13-DF55F8ACB8AF}"/>
    <cellStyle name="Note 7 4 5 2 2 2 3" xfId="37730" xr:uid="{9752FA89-DB4D-4F0E-95D7-D317563A944D}"/>
    <cellStyle name="Note 7 4 5 2 2 3" xfId="17763" xr:uid="{776B2382-B7FB-44B0-9175-CB385856D3AD}"/>
    <cellStyle name="Note 7 4 5 2 2 3 2" xfId="38539" xr:uid="{15ADC448-8329-45EB-A7CE-B28A74373D84}"/>
    <cellStyle name="Note 7 4 5 2 2 4" xfId="31778" xr:uid="{28A3A1D4-F64D-40D8-9621-78024397B37F}"/>
    <cellStyle name="Note 7 4 5 2 3" xfId="11411" xr:uid="{04327958-3AD5-47D7-B3DB-F4C11EAEF688}"/>
    <cellStyle name="Note 7 4 5 2 3 2" xfId="20400" xr:uid="{E3224997-A384-4D36-ADA8-530F476AFE5F}"/>
    <cellStyle name="Note 7 4 5 2 3 2 2" xfId="35617" xr:uid="{28A0FD47-F9AF-43A1-A6B2-EA3978A32F06}"/>
    <cellStyle name="Note 7 4 5 2 3 3" xfId="34656" xr:uid="{36B59E80-4ED3-4DDF-A009-3B265D4BBA78}"/>
    <cellStyle name="Note 7 4 5 2 4" xfId="15177" xr:uid="{32728745-C43A-41E2-ADF7-A01FD12320C4}"/>
    <cellStyle name="Note 7 4 5 2 4 2" xfId="24906" xr:uid="{751158E6-2E3B-4BDD-8152-0CC4340BEDAD}"/>
    <cellStyle name="Note 7 4 5 2 5" xfId="32450" xr:uid="{42CC2350-151F-4B04-A70D-7EC1430B7880}"/>
    <cellStyle name="Note 7 4 5 3" xfId="4309" xr:uid="{0BDA1CA8-8552-40BC-93E7-344E734F80FA}"/>
    <cellStyle name="Note 7 4 5 3 2" xfId="37701" xr:uid="{82C1DD76-4EBD-4E31-A698-7C9B3ACEAF08}"/>
    <cellStyle name="Note 7 4 5 4" xfId="24530" xr:uid="{C96B532A-E906-4EE7-95B5-D802A372588C}"/>
    <cellStyle name="Note 7 4 6" xfId="2179" xr:uid="{D86B0ED2-7A07-4173-AB0D-DB3F2DBFA09E}"/>
    <cellStyle name="Note 7 4 6 2" xfId="6480" xr:uid="{9D894BD0-F5AD-49B6-85F4-5F7A49CF221E}"/>
    <cellStyle name="Note 7 4 6 2 2" xfId="9066" xr:uid="{8808F9B0-DEE6-4871-B9FC-D10CE5680EDC}"/>
    <cellStyle name="Note 7 4 6 2 2 2" xfId="12804" xr:uid="{79512F7E-6DEB-49DD-8579-EE682A23B8F6}"/>
    <cellStyle name="Note 7 4 6 2 2 2 2" xfId="21793" xr:uid="{5C118C75-7C15-451F-97CB-8527B5C56650}"/>
    <cellStyle name="Note 7 4 6 2 2 2 2 2" xfId="43680" xr:uid="{6B832033-4A72-44C4-B0F3-A8991FD5320B}"/>
    <cellStyle name="Note 7 4 6 2 2 2 3" xfId="23807" xr:uid="{1CCA241E-8680-4802-805D-2A9424D5AAC6}"/>
    <cellStyle name="Note 7 4 6 2 2 3" xfId="18055" xr:uid="{B1A9807C-54D2-4128-9115-71A20EDAD73E}"/>
    <cellStyle name="Note 7 4 6 2 2 3 2" xfId="39979" xr:uid="{A2FEC5F4-2E0B-459B-AC2E-EFC415CA42C3}"/>
    <cellStyle name="Note 7 4 6 2 2 4" xfId="41046" xr:uid="{63697FA6-1D70-403C-B4EE-BDC48E3935AD}"/>
    <cellStyle name="Note 7 4 6 2 3" xfId="11703" xr:uid="{1FBB0B25-00BB-4D6E-AE5F-7E64DF6B5874}"/>
    <cellStyle name="Note 7 4 6 2 3 2" xfId="20692" xr:uid="{5542C291-6D53-474E-BCE3-AA73EF28B65C}"/>
    <cellStyle name="Note 7 4 6 2 3 2 2" xfId="24173" xr:uid="{56819053-5AFE-447C-BEB5-B5E4BDBAB826}"/>
    <cellStyle name="Note 7 4 6 2 3 3" xfId="40227" xr:uid="{0CA3602E-E06B-424F-9A0E-C840C9B8BEBD}"/>
    <cellStyle name="Note 7 4 6 2 4" xfId="15469" xr:uid="{D93E5120-31F6-4998-AF66-D7714E6E0367}"/>
    <cellStyle name="Note 7 4 6 2 4 2" xfId="27314" xr:uid="{4423D3D2-4DB3-4818-BC49-22FC5508BC38}"/>
    <cellStyle name="Note 7 4 6 2 5" xfId="41932" xr:uid="{F81BB23A-7A70-467B-9977-8A0465D7D9A0}"/>
    <cellStyle name="Note 7 4 6 3" xfId="4616" xr:uid="{496B05E0-95D6-466E-854D-BB2206E09180}"/>
    <cellStyle name="Note 7 4 6 3 2" xfId="39041" xr:uid="{F31BB9B1-71CE-4255-8B4C-D134090AA83A}"/>
    <cellStyle name="Note 7 4 6 4" xfId="41375" xr:uid="{8225E0DA-FEB9-4BA5-A341-80CB9444B9DF}"/>
    <cellStyle name="Note 7 4 7" xfId="4916" xr:uid="{31FC5A18-3A52-45E8-9AFD-EE41D23DABDA}"/>
    <cellStyle name="Note 7 4 7 2" xfId="7502" xr:uid="{1455A19D-8EB2-4B5B-B184-F673F8ACBAEC}"/>
    <cellStyle name="Note 7 4 7 2 2" xfId="12323" xr:uid="{1BA7D400-DA5D-4774-BF68-51D9FF55D38F}"/>
    <cellStyle name="Note 7 4 7 2 2 2" xfId="21312" xr:uid="{DBFC074C-77E5-45AF-A30E-4C9F29897F2C}"/>
    <cellStyle name="Note 7 4 7 2 2 2 2" xfId="28755" xr:uid="{608A2EFF-4F6B-431C-9F3F-C69A9B3B6EA7}"/>
    <cellStyle name="Note 7 4 7 2 2 3" xfId="29981" xr:uid="{2DCE43BD-1391-40EB-988A-5FD14176D75C}"/>
    <cellStyle name="Note 7 4 7 2 3" xfId="16491" xr:uid="{FA450314-2560-4C4C-A7BC-71D9C849182E}"/>
    <cellStyle name="Note 7 4 7 2 3 2" xfId="35913" xr:uid="{E42AC508-77EB-40D4-A561-238E4C1D8E81}"/>
    <cellStyle name="Note 7 4 7 2 4" xfId="38654" xr:uid="{EF683E4F-FC8D-4257-80CA-BB9549C14C65}"/>
    <cellStyle name="Note 7 4 7 3" xfId="10139" xr:uid="{442853F0-C4F5-4930-AACD-3FE9EE5C7139}"/>
    <cellStyle name="Note 7 4 7 3 2" xfId="19128" xr:uid="{05624826-16F1-4697-899F-907711D39C93}"/>
    <cellStyle name="Note 7 4 7 3 2 2" xfId="35019" xr:uid="{F16AE5FD-3B8F-4ACF-A4F1-38B387F7008A}"/>
    <cellStyle name="Note 7 4 7 3 3" xfId="42748" xr:uid="{0D9B6467-8128-4B0C-AE6B-EE83225F83B7}"/>
    <cellStyle name="Note 7 4 7 4" xfId="13905" xr:uid="{34D08946-A961-4E91-92CC-86C1DB4A14EC}"/>
    <cellStyle name="Note 7 4 7 4 2" xfId="23397" xr:uid="{5592C11D-D008-4A0B-BF52-DA10CEB542B4}"/>
    <cellStyle name="Note 7 4 7 5" xfId="28037" xr:uid="{9E4DA9DC-C74E-46FE-9A4E-BC1BAE7A9C30}"/>
    <cellStyle name="Note 7 4 8" xfId="2528" xr:uid="{DF0E19A8-F43B-4F3D-8DD8-3E45B568618D}"/>
    <cellStyle name="Note 7 4 8 2" xfId="34875" xr:uid="{0EEE7BE8-A6D2-4EBE-9E87-84CD605A4073}"/>
    <cellStyle name="Note 7 4 9" xfId="39843" xr:uid="{4742D11B-354B-4685-9A79-02C804A4C90B}"/>
    <cellStyle name="Note 7 5" xfId="291" xr:uid="{A4FD53CB-6082-4114-ACF5-6FBC0F9C5D98}"/>
    <cellStyle name="Note 7 5 2" xfId="4694" xr:uid="{4458638E-D28B-4F9B-9DBF-4C2F0B0717B4}"/>
    <cellStyle name="Note 7 5 2 2" xfId="7280" xr:uid="{3518BD0F-A2A6-4C7A-9C02-2758C3206C10}"/>
    <cellStyle name="Note 7 5 2 2 2" xfId="12254" xr:uid="{44C9488A-0945-4343-801B-D685909EE219}"/>
    <cellStyle name="Note 7 5 2 2 2 2" xfId="21243" xr:uid="{D9721C0B-5AE1-4E66-BD45-B73EF1FFAFCF}"/>
    <cellStyle name="Note 7 5 2 2 2 2 2" xfId="28154" xr:uid="{EA045713-0A84-4708-B687-AEEC25A2895A}"/>
    <cellStyle name="Note 7 5 2 2 2 3" xfId="28510" xr:uid="{9FE1C7A1-BAD8-4DE2-A49B-B4B60FB1F24E}"/>
    <cellStyle name="Note 7 5 2 2 3" xfId="16269" xr:uid="{69A16BA3-46B1-4369-B6CC-AB137FDA88DE}"/>
    <cellStyle name="Note 7 5 2 2 3 2" xfId="36264" xr:uid="{AA05B5BF-1806-4BC5-AC88-8C5F1094E62F}"/>
    <cellStyle name="Note 7 5 2 2 4" xfId="42320" xr:uid="{A4B1E0F3-9A1B-4487-B9D6-22BFACE97E5E}"/>
    <cellStyle name="Note 7 5 2 3" xfId="9917" xr:uid="{F753931D-8380-47AC-82F5-6870075A8B9F}"/>
    <cellStyle name="Note 7 5 2 3 2" xfId="18906" xr:uid="{33093B8C-BEBE-4888-9F8E-F479E5984F34}"/>
    <cellStyle name="Note 7 5 2 3 2 2" xfId="30476" xr:uid="{BAEE4F10-45FF-4F1D-B08F-2BB0892F44FD}"/>
    <cellStyle name="Note 7 5 2 3 3" xfId="35077" xr:uid="{DA5C8E1C-B43B-4B3E-B096-3B76C17AAA33}"/>
    <cellStyle name="Note 7 5 2 4" xfId="13683" xr:uid="{334DD325-A033-4358-AE9F-BE0AF8700143}"/>
    <cellStyle name="Note 7 5 2 4 2" xfId="42255" xr:uid="{853DAD38-B630-43F5-A84E-AC8754C200EF}"/>
    <cellStyle name="Note 7 5 2 5" xfId="29345" xr:uid="{A30D8950-57E4-4AFB-9346-0B9DE04C52A0}"/>
    <cellStyle name="Note 7 5 2 6" xfId="58622" xr:uid="{75D42105-C1DF-4D74-9DDD-09B46D21D2E3}"/>
    <cellStyle name="Note 7 5 3" xfId="2759" xr:uid="{7B3D9F20-5F0C-404A-8382-6C91A01AFAB1}"/>
    <cellStyle name="Note 7 5 3 2" xfId="39715" xr:uid="{8B4BFB1A-575A-4E8B-ADD4-492E3CC523DC}"/>
    <cellStyle name="Note 7 5 4" xfId="31339" xr:uid="{4A73304D-2545-4AAA-8951-48CCB84302A6}"/>
    <cellStyle name="Note 7 5 5" xfId="51841" xr:uid="{48559B32-FD9C-4E34-89CF-F58481B30DDF}"/>
    <cellStyle name="Note 7 6" xfId="640" xr:uid="{F73DB9CE-1230-488C-958D-5F5B05CE33BD}"/>
    <cellStyle name="Note 7 6 2" xfId="5018" xr:uid="{6A8246E3-B006-4287-B159-7809C8466F63}"/>
    <cellStyle name="Note 7 6 2 2" xfId="7604" xr:uid="{FDA7ABE2-6740-4303-AF9F-A55491A15B52}"/>
    <cellStyle name="Note 7 6 2 2 2" xfId="12354" xr:uid="{7F9F4660-6AA7-47E8-AC09-46729D054FF9}"/>
    <cellStyle name="Note 7 6 2 2 2 2" xfId="21343" xr:uid="{A5F9C480-7C64-4E4C-89CB-CF3C97505966}"/>
    <cellStyle name="Note 7 6 2 2 2 2 2" xfId="41901" xr:uid="{77CC1991-0FC1-413B-92A6-C23FC2E5E7CA}"/>
    <cellStyle name="Note 7 6 2 2 2 3" xfId="32777" xr:uid="{8FC26C80-9012-44EB-92CD-D971BF297857}"/>
    <cellStyle name="Note 7 6 2 2 3" xfId="16593" xr:uid="{009E33EB-3BC6-440C-B487-CCC68C732E68}"/>
    <cellStyle name="Note 7 6 2 2 3 2" xfId="41111" xr:uid="{E30FA4FD-DFF2-4220-9103-3108BC5B125E}"/>
    <cellStyle name="Note 7 6 2 2 4" xfId="35073" xr:uid="{21601F31-2160-4761-AF7C-7CD954598F0A}"/>
    <cellStyle name="Note 7 6 2 3" xfId="10241" xr:uid="{0529A73B-575B-4DEA-87E1-0D1644832401}"/>
    <cellStyle name="Note 7 6 2 3 2" xfId="19230" xr:uid="{DE52EF8D-DB87-47C0-91A9-6D7CFA101A90}"/>
    <cellStyle name="Note 7 6 2 3 2 2" xfId="41767" xr:uid="{74CB47E6-378A-47F3-A950-8473A91C491D}"/>
    <cellStyle name="Note 7 6 2 3 3" xfId="40242" xr:uid="{7629A3D1-D262-46DC-993A-731E71A33590}"/>
    <cellStyle name="Note 7 6 2 4" xfId="14007" xr:uid="{C5DEAF0C-0EB8-4C91-A330-5B0ACAB57F4D}"/>
    <cellStyle name="Note 7 6 2 4 2" xfId="42908" xr:uid="{ADC29E5F-F586-42CD-8941-C09694D764F0}"/>
    <cellStyle name="Note 7 6 2 5" xfId="43644" xr:uid="{19640373-2DDA-4B65-88B3-0CD933842170}"/>
    <cellStyle name="Note 7 6 2 6" xfId="53984" xr:uid="{225FDDBA-9C76-4C08-A701-60F9A6BF5F53}"/>
    <cellStyle name="Note 7 6 3" xfId="3077" xr:uid="{F01EEC0E-E577-41F5-942D-99E300B5E65B}"/>
    <cellStyle name="Note 7 6 3 2" xfId="31305" xr:uid="{50D21456-C34F-4EA2-AEDD-6396B757D6E5}"/>
    <cellStyle name="Note 7 6 4" xfId="28307" xr:uid="{4250CDB2-FF48-445C-9ADD-55E2C6F14CB4}"/>
    <cellStyle name="Note 7 6 5" xfId="47311" xr:uid="{8E1F43ED-FFFE-48EB-B9B5-3BC0CC85FFC8}"/>
    <cellStyle name="Note 7 7" xfId="985" xr:uid="{1939CFEE-B712-4645-9E06-FB29A20D2893}"/>
    <cellStyle name="Note 7 7 2" xfId="5339" xr:uid="{26A2BD7A-0998-4725-9408-743CF3D5B74C}"/>
    <cellStyle name="Note 7 7 2 2" xfId="7925" xr:uid="{C95AC6E2-1595-4D7B-822A-DFCB7E8AAB3B}"/>
    <cellStyle name="Note 7 7 2 2 2" xfId="12455" xr:uid="{5411326E-9222-4080-AE90-8BA2A6B5F400}"/>
    <cellStyle name="Note 7 7 2 2 2 2" xfId="21444" xr:uid="{594B7EDD-091F-4DFF-A0DC-D45DE04FD84B}"/>
    <cellStyle name="Note 7 7 2 2 2 2 2" xfId="30845" xr:uid="{5CD397E1-AF12-458F-B120-AA70750EE9CD}"/>
    <cellStyle name="Note 7 7 2 2 2 3" xfId="22514" xr:uid="{6DF91964-842B-4FB9-B801-ECB572F80B9B}"/>
    <cellStyle name="Note 7 7 2 2 3" xfId="16914" xr:uid="{9A348DF9-4625-407D-AA0F-6B074288A2A2}"/>
    <cellStyle name="Note 7 7 2 2 3 2" xfId="30960" xr:uid="{74CEA867-DA05-4E93-8CA4-FCC55E8C4B3B}"/>
    <cellStyle name="Note 7 7 2 2 4" xfId="40149" xr:uid="{F1E3FB1C-E1E9-4385-8CE7-C2FEBEE722E7}"/>
    <cellStyle name="Note 7 7 2 3" xfId="10562" xr:uid="{4E8269E8-1E4B-4E28-8DCA-2C20774D8DE5}"/>
    <cellStyle name="Note 7 7 2 3 2" xfId="19551" xr:uid="{80CC28B2-736E-4C1A-AF50-DEA6359137A5}"/>
    <cellStyle name="Note 7 7 2 3 2 2" xfId="29572" xr:uid="{CFC3D502-8F5C-47E4-8595-4A4E80B2F706}"/>
    <cellStyle name="Note 7 7 2 3 3" xfId="40523" xr:uid="{D9D1C4C2-525C-4D0F-8CBE-2C820214AB57}"/>
    <cellStyle name="Note 7 7 2 4" xfId="14328" xr:uid="{945D5230-F212-42D6-8C48-2091511EAD9B}"/>
    <cellStyle name="Note 7 7 2 4 2" xfId="36405" xr:uid="{1D3756CF-07E5-40AE-A007-38E2761ADE66}"/>
    <cellStyle name="Note 7 7 2 5" xfId="28538" xr:uid="{1969D5AD-C41B-4843-ACD2-47B00DDF1DA2}"/>
    <cellStyle name="Note 7 7 3" xfId="3422" xr:uid="{AD9DCC7E-4031-45AD-8AE0-243885945C3E}"/>
    <cellStyle name="Note 7 7 3 2" xfId="32688" xr:uid="{33D94668-2226-42D2-AF6B-CD71B5E1AE45}"/>
    <cellStyle name="Note 7 7 4" xfId="32608" xr:uid="{C9418E53-3E72-484F-883D-611B978F7232}"/>
    <cellStyle name="Note 7 7 5" xfId="52614" xr:uid="{BA01BE27-339E-4EF9-808F-A790029C6013}"/>
    <cellStyle name="Note 7 8" xfId="1329" xr:uid="{F3E6C7DA-ABB0-404C-8974-1B1B8FD81161}"/>
    <cellStyle name="Note 7 8 2" xfId="5674" xr:uid="{9FDD3637-0C44-4070-B5BB-BC699EC18075}"/>
    <cellStyle name="Note 7 8 2 2" xfId="8260" xr:uid="{94313C53-CD9C-494D-B9AE-A95C47EB8CEB}"/>
    <cellStyle name="Note 7 8 2 2 2" xfId="12555" xr:uid="{1DDAEB72-0F0B-44EC-A913-A090ECABA406}"/>
    <cellStyle name="Note 7 8 2 2 2 2" xfId="21544" xr:uid="{7234EAF5-B8FE-430D-881D-5EAFA3C0076D}"/>
    <cellStyle name="Note 7 8 2 2 2 2 2" xfId="29342" xr:uid="{15EF6744-955F-4413-8F8E-0F59533ABCE5}"/>
    <cellStyle name="Note 7 8 2 2 2 3" xfId="30659" xr:uid="{8AAC0C57-7BD5-482F-AA26-38035512893B}"/>
    <cellStyle name="Note 7 8 2 2 3" xfId="17249" xr:uid="{2DC863C7-E2C8-48CE-8CC4-5EA3AF93F8CB}"/>
    <cellStyle name="Note 7 8 2 2 3 2" xfId="27114" xr:uid="{3B61CD4B-71E8-4094-97EF-FC1BEC0868A0}"/>
    <cellStyle name="Note 7 8 2 2 4" xfId="29534" xr:uid="{066382B0-A4D9-46D5-927F-6EC1EC5F33DA}"/>
    <cellStyle name="Note 7 8 2 3" xfId="10897" xr:uid="{F5D3C954-E866-4426-8508-BBB88545CCC6}"/>
    <cellStyle name="Note 7 8 2 3 2" xfId="19886" xr:uid="{7FE813B9-0421-4A45-8D0E-393594179098}"/>
    <cellStyle name="Note 7 8 2 3 2 2" xfId="28046" xr:uid="{88F68BDA-E94F-42F1-8BE2-70D5B381FE5E}"/>
    <cellStyle name="Note 7 8 2 3 3" xfId="35676" xr:uid="{FF71308C-2CCE-44CF-A74A-077D0C5A55C8}"/>
    <cellStyle name="Note 7 8 2 4" xfId="14663" xr:uid="{7402F267-354B-4D43-AA4E-FC0E0BC13355}"/>
    <cellStyle name="Note 7 8 2 4 2" xfId="30692" xr:uid="{5201A3C0-64E1-4236-AFC9-D7FC8D18DD83}"/>
    <cellStyle name="Note 7 8 2 5" xfId="33708" xr:uid="{2B2ABB66-5E0C-4952-8EE9-061F5358372E}"/>
    <cellStyle name="Note 7 8 3" xfId="3766" xr:uid="{9E48A1E2-EB41-479C-A5FD-FBCF62F7B76E}"/>
    <cellStyle name="Note 7 8 3 2" xfId="32972" xr:uid="{9387A88B-6070-4437-80AB-E902448B851D}"/>
    <cellStyle name="Note 7 8 4" xfId="31644" xr:uid="{5CF96853-AC74-4C41-A1F5-1A35407B5B1D}"/>
    <cellStyle name="Note 7 9" xfId="1796" xr:uid="{8B55D18C-7BE0-4E54-B9BE-677A6792FEB4}"/>
    <cellStyle name="Note 7 9 2" xfId="6113" xr:uid="{8AC67205-7990-4233-993B-8EF8901F2C04}"/>
    <cellStyle name="Note 7 9 2 2" xfId="8699" xr:uid="{23D497C7-6A85-4EC3-AB6F-E169A1F5981D}"/>
    <cellStyle name="Note 7 9 2 2 2" xfId="12691" xr:uid="{977AA418-EF24-4D57-9CB6-82BB1A4A7135}"/>
    <cellStyle name="Note 7 9 2 2 2 2" xfId="21680" xr:uid="{F2B90DF6-AA34-477A-94E2-5898A56FE17F}"/>
    <cellStyle name="Note 7 9 2 2 2 2 2" xfId="43361" xr:uid="{CCCBCAC5-9904-46D1-8CFB-CAB4F4592CAE}"/>
    <cellStyle name="Note 7 9 2 2 2 3" xfId="31874" xr:uid="{20FEC31B-D1C1-44D5-AA36-F3F12FD0FA9D}"/>
    <cellStyle name="Note 7 9 2 2 3" xfId="17688" xr:uid="{B37A3689-828E-444C-B173-BB200755144E}"/>
    <cellStyle name="Note 7 9 2 2 3 2" xfId="25595" xr:uid="{5D1C7263-7F86-4EE2-9730-90560874B5F9}"/>
    <cellStyle name="Note 7 9 2 2 4" xfId="39796" xr:uid="{D6413F72-E111-4538-88DF-6DDE0F9FCCA9}"/>
    <cellStyle name="Note 7 9 2 3" xfId="11336" xr:uid="{52B22029-9286-437B-8B12-75769ACFFD6E}"/>
    <cellStyle name="Note 7 9 2 3 2" xfId="20325" xr:uid="{5D8B6BD2-549B-450A-8E09-03CA5CFEB138}"/>
    <cellStyle name="Note 7 9 2 3 2 2" xfId="22719" xr:uid="{68B6ECAD-ADDD-4B55-9E2E-DBF3AD893D39}"/>
    <cellStyle name="Note 7 9 2 3 3" xfId="40547" xr:uid="{32A4B99C-E967-48BA-BEC9-C0B0E58E21D3}"/>
    <cellStyle name="Note 7 9 2 4" xfId="15102" xr:uid="{436B4475-CCB3-461C-888A-875B1ED6B9D4}"/>
    <cellStyle name="Note 7 9 2 4 2" xfId="32438" xr:uid="{D4748878-1639-4FC7-A520-DC47FFE8ADA1}"/>
    <cellStyle name="Note 7 9 2 5" xfId="40434" xr:uid="{B8212F6D-6D43-419B-8C2C-C651DB0B32E8}"/>
    <cellStyle name="Note 7 9 3" xfId="4233" xr:uid="{BA0F1262-362E-4AF9-83D0-E0871EDE7BED}"/>
    <cellStyle name="Note 7 9 3 2" xfId="37033" xr:uid="{4E7B9DE2-026B-40C0-B87D-A751519A3130}"/>
    <cellStyle name="Note 7 9 4" xfId="31768" xr:uid="{6366FC00-FB27-4B64-ADD5-98C8FB204DC5}"/>
    <cellStyle name="Note 8" xfId="134" xr:uid="{92985E8E-FD49-47DC-921F-041BA8543702}"/>
    <cellStyle name="Note 8 10" xfId="1945" xr:uid="{2C6F523F-24BD-4C95-8F88-CDF7DB1F4899}"/>
    <cellStyle name="Note 8 10 2" xfId="6255" xr:uid="{B557D869-DBC5-4CF6-9472-9925F5D1BDF0}"/>
    <cellStyle name="Note 8 10 2 2" xfId="8841" xr:uid="{96132D05-C274-4BAB-8C33-7A381AFF3A98}"/>
    <cellStyle name="Note 8 10 2 2 2" xfId="12732" xr:uid="{27589E37-9BA2-4C7D-9C18-59B3A29A449C}"/>
    <cellStyle name="Note 8 10 2 2 2 2" xfId="21721" xr:uid="{24EAAA5D-C8F5-4ABC-844A-9ADB387AD2FE}"/>
    <cellStyle name="Note 8 10 2 2 2 2 2" xfId="34433" xr:uid="{F690521C-EBC7-4415-97C6-D567E706F538}"/>
    <cellStyle name="Note 8 10 2 2 2 3" xfId="40646" xr:uid="{21608279-042D-49B2-8742-847F24425C3C}"/>
    <cellStyle name="Note 8 10 2 2 3" xfId="17830" xr:uid="{BCF0BD87-3FE8-42DC-B039-C7B4696D748F}"/>
    <cellStyle name="Note 8 10 2 2 3 2" xfId="38080" xr:uid="{3AF9AC85-EB42-4B20-BCE0-E7CC4A9415EE}"/>
    <cellStyle name="Note 8 10 2 2 4" xfId="41840" xr:uid="{64C90E15-349C-4AF7-B471-175E41877D75}"/>
    <cellStyle name="Note 8 10 2 3" xfId="11478" xr:uid="{6C2DEEC6-1520-4251-A3AD-4C6957BF796A}"/>
    <cellStyle name="Note 8 10 2 3 2" xfId="20467" xr:uid="{D4E6ADDD-55D0-4F66-9733-74D7AC76F4FD}"/>
    <cellStyle name="Note 8 10 2 3 2 2" xfId="22662" xr:uid="{924CE7F9-D480-4A69-BCB6-D634B686DD57}"/>
    <cellStyle name="Note 8 10 2 3 3" xfId="40325" xr:uid="{A6B78EB5-7738-4BDC-8560-3DCEE314ADB6}"/>
    <cellStyle name="Note 8 10 2 4" xfId="15244" xr:uid="{FDBF51E4-E822-4DCD-B570-75AFEA4DC25B}"/>
    <cellStyle name="Note 8 10 2 4 2" xfId="42472" xr:uid="{71B5F8C2-00B3-4A1B-838D-855641A6F114}"/>
    <cellStyle name="Note 8 10 2 5" xfId="40958" xr:uid="{60F1F012-07D4-48CF-9969-95AA0EF33D4B}"/>
    <cellStyle name="Note 8 10 3" xfId="4382" xr:uid="{3BA3FB52-21F9-49EB-84DC-2C31D7A2434F}"/>
    <cellStyle name="Note 8 10 3 2" xfId="32683" xr:uid="{384D9746-9E6C-4AF3-AF6B-BE4C4A78B083}"/>
    <cellStyle name="Note 8 10 4" xfId="35495" xr:uid="{6FD58B38-2F29-4633-91DF-FEB826A265E4}"/>
    <cellStyle name="Note 8 11" xfId="2595" xr:uid="{DF5D126C-7B6F-4239-8F5D-D7FCD6DCF5D1}"/>
    <cellStyle name="Note 8 11 2" xfId="6836" xr:uid="{78992957-4C2B-4E65-A1F7-215E09799FF9}"/>
    <cellStyle name="Note 8 11 2 2" xfId="12006" xr:uid="{E3F52E16-D16D-49C3-B32D-9A1C29B33B99}"/>
    <cellStyle name="Note 8 11 2 2 2" xfId="20995" xr:uid="{852CF243-F97E-4D28-BF52-BB6FFB692BD4}"/>
    <cellStyle name="Note 8 11 2 2 2 2" xfId="29502" xr:uid="{7F3269D5-BE26-4D41-9C0F-2873880E303E}"/>
    <cellStyle name="Note 8 11 2 2 3" xfId="44060" xr:uid="{F810C527-D644-4F1A-A03D-83A3C5349F77}"/>
    <cellStyle name="Note 8 11 2 3" xfId="15825" xr:uid="{3A8A316D-A838-4263-BFA0-0730F4C4215F}"/>
    <cellStyle name="Note 8 11 2 3 2" xfId="43980" xr:uid="{D9BED24D-03C7-4FDA-9D10-D8BC55872944}"/>
    <cellStyle name="Note 8 11 2 4" xfId="31645" xr:uid="{188287C1-4321-48A6-9D0C-2F2BB5C5FC7F}"/>
    <cellStyle name="Note 8 11 3" xfId="9406" xr:uid="{A50F932D-8E4E-4D25-BDA7-5C0B044DCECD}"/>
    <cellStyle name="Note 8 11 3 2" xfId="18395" xr:uid="{760B8173-5FD6-4DBA-9A48-09C771E64810}"/>
    <cellStyle name="Note 8 11 3 2 2" xfId="43142" xr:uid="{1AD21601-F378-4C3C-BB7D-8B27B8909D05}"/>
    <cellStyle name="Note 8 11 3 3" xfId="39892" xr:uid="{E36EF4AF-3C83-41C0-B872-8355282E441E}"/>
    <cellStyle name="Note 8 11 4" xfId="13449" xr:uid="{3855A20E-4763-45FA-A582-7F96103B66F2}"/>
    <cellStyle name="Note 8 11 4 2" xfId="30583" xr:uid="{53D5A8D6-BBDC-475B-81C0-4D91F439BCB7}"/>
    <cellStyle name="Note 8 11 5" xfId="43386" xr:uid="{10522074-0F7B-4568-A2AB-A51CA26B705C}"/>
    <cellStyle name="Note 8 12" xfId="6590" xr:uid="{DD96FA69-63D4-4F6B-BC04-5457686E8B6A}"/>
    <cellStyle name="Note 8 12 2" xfId="11798" xr:uid="{B8EBE45B-E67B-46B1-8BDC-DB861A4B8088}"/>
    <cellStyle name="Note 8 12 2 2" xfId="20787" xr:uid="{CCD6E4BB-E50F-46B2-81E7-D508B94699C1}"/>
    <cellStyle name="Note 8 12 2 2 2" xfId="30264" xr:uid="{EA7A749E-9C76-4E7D-9EB9-04C2C6E8DE34}"/>
    <cellStyle name="Note 8 12 2 3" xfId="39936" xr:uid="{AD2D5439-DAFE-4AE6-B779-7811B2308180}"/>
    <cellStyle name="Note 8 12 3" xfId="15579" xr:uid="{E6742638-B988-4E85-8B0D-F59597AA5315}"/>
    <cellStyle name="Note 8 12 3 2" xfId="26993" xr:uid="{7E940D6F-DC78-4C31-BEDA-ABACF1C192E9}"/>
    <cellStyle name="Note 8 12 4" xfId="23188" xr:uid="{444E088D-4FE4-486D-88BC-91664350F878}"/>
    <cellStyle name="Note 8 13" xfId="9161" xr:uid="{5F1614E8-EFAF-4FCE-9700-2ED45435F548}"/>
    <cellStyle name="Note 8 13 2" xfId="18150" xr:uid="{C0140F5C-7924-4540-941C-CAA07DD1C288}"/>
    <cellStyle name="Note 8 13 2 2" xfId="27582" xr:uid="{8CD20CD8-AACF-4CB1-93F5-080A76E6245F}"/>
    <cellStyle name="Note 8 13 3" xfId="41860" xr:uid="{39699AEF-872B-4A73-9797-613BEB28AF09}"/>
    <cellStyle name="Note 8 14" xfId="12524" xr:uid="{1D03B061-0B09-4A89-9B60-E2639294EB47}"/>
    <cellStyle name="Note 8 14 2" xfId="21513" xr:uid="{27CCF88E-F835-431A-830B-BA0F80098536}"/>
    <cellStyle name="Note 8 14 2 2" xfId="31529" xr:uid="{72AE51F4-39D7-4583-AC88-6856F3FB259B}"/>
    <cellStyle name="Note 8 14 3" xfId="31704" xr:uid="{2935552F-FFDE-4D26-AE48-211D1F71E2F6}"/>
    <cellStyle name="Note 8 15" xfId="2294" xr:uid="{C982A9D3-FE22-48C2-B431-AA91D1DD543B}"/>
    <cellStyle name="Note 8 15 2" xfId="36406" xr:uid="{AC028369-6ADE-49B9-A348-FE4EDF28720D}"/>
    <cellStyle name="Note 8 16" xfId="13203" xr:uid="{5DAE9F75-7CE3-4B05-8954-78DEA3FAB764}"/>
    <cellStyle name="Note 8 16 2" xfId="26021" xr:uid="{4CA95F56-885D-479F-9EC8-57EB57B22E07}"/>
    <cellStyle name="Note 8 17" xfId="37374" xr:uid="{4E3A90A2-5828-43E0-957D-9A0E8E414D3D}"/>
    <cellStyle name="Note 8 18" xfId="44695" xr:uid="{D381F36C-6BE7-4E1A-B2BD-2BFE175E731D}"/>
    <cellStyle name="Note 8 19" xfId="45733" xr:uid="{043CB6BF-9041-4F28-9B68-98D3356D91A3}"/>
    <cellStyle name="Note 8 2" xfId="316" xr:uid="{0C7A3EDE-6177-4246-BF8F-DB8C02BD5D06}"/>
    <cellStyle name="Note 8 2 10" xfId="6618" xr:uid="{00D3A1FB-ABE3-40A3-9428-A7016FEDA1E9}"/>
    <cellStyle name="Note 8 2 10 2" xfId="11824" xr:uid="{DC5D1DA5-C4AA-4848-AF49-2CDA215EF6D5}"/>
    <cellStyle name="Note 8 2 10 2 2" xfId="20813" xr:uid="{0DEC5957-7F12-4792-AD4E-708F8E6595AF}"/>
    <cellStyle name="Note 8 2 10 2 2 2" xfId="36579" xr:uid="{A2053338-79C0-4AA6-AC49-E64C6D39163B}"/>
    <cellStyle name="Note 8 2 10 2 3" xfId="26687" xr:uid="{ECD4D2BA-10A6-42B3-95C6-E5C140BE2851}"/>
    <cellStyle name="Note 8 2 10 3" xfId="15607" xr:uid="{0A371291-B9FA-4972-A606-C566CA810E5E}"/>
    <cellStyle name="Note 8 2 10 3 2" xfId="38238" xr:uid="{46DC6786-6BD0-4287-A541-18A8F707637C}"/>
    <cellStyle name="Note 8 2 10 4" xfId="29905" xr:uid="{EF0D7DB4-0153-4021-B73C-1970237FDF51}"/>
    <cellStyle name="Note 8 2 11" xfId="9187" xr:uid="{9B2ADF92-7A7E-4EED-AA44-6C19E91C0A76}"/>
    <cellStyle name="Note 8 2 11 2" xfId="18176" xr:uid="{7D1765D5-E9EE-4F50-817B-A33DA163428E}"/>
    <cellStyle name="Note 8 2 11 2 2" xfId="43760" xr:uid="{202A2CB7-E0DC-4B79-B14C-E1870D1ECFF3}"/>
    <cellStyle name="Note 8 2 11 3" xfId="39256" xr:uid="{8788C51B-6044-43E9-9893-26236314E002}"/>
    <cellStyle name="Note 8 2 12" xfId="12793" xr:uid="{D4D805D5-63B0-45C4-BEE5-FE1E23B2FFD4}"/>
    <cellStyle name="Note 8 2 12 2" xfId="21782" xr:uid="{738FE501-E686-4F20-9ADE-1CB8C0635BF9}"/>
    <cellStyle name="Note 8 2 12 2 2" xfId="31674" xr:uid="{6E9A875B-A164-416C-A0C5-222F87D40692}"/>
    <cellStyle name="Note 8 2 12 3" xfId="43324" xr:uid="{AD637A9C-9CC7-44FA-BB05-E50593F66678}"/>
    <cellStyle name="Note 8 2 13" xfId="2322" xr:uid="{40F9E917-0882-4878-91FF-C4B8F2DEDC17}"/>
    <cellStyle name="Note 8 2 13 2" xfId="26140" xr:uid="{145D7676-A606-437C-93D8-C3C2B68938D1}"/>
    <cellStyle name="Note 8 2 14" xfId="13231" xr:uid="{EF7C4935-8B5F-4C28-AC0F-F4F8A0F48C7A}"/>
    <cellStyle name="Note 8 2 14 2" xfId="27597" xr:uid="{D6962007-E4A3-478C-A371-8D0FD7E6C651}"/>
    <cellStyle name="Note 8 2 15" xfId="35153" xr:uid="{80C47413-4F39-4D79-A8FF-AE58D7D31253}"/>
    <cellStyle name="Note 8 2 16" xfId="46242" xr:uid="{BFA5006E-DC53-401A-AF2D-989706061ADE}"/>
    <cellStyle name="Note 8 2 2" xfId="448" xr:uid="{8F93076F-072C-4951-B934-05BCADBC477F}"/>
    <cellStyle name="Note 8 2 2 10" xfId="9312" xr:uid="{E0A2C027-E7CE-48D7-B134-6D888FA19598}"/>
    <cellStyle name="Note 8 2 2 10 2" xfId="18301" xr:uid="{022DCF0B-0CB9-4852-8FFB-D1C50868F389}"/>
    <cellStyle name="Note 8 2 2 10 2 2" xfId="38524" xr:uid="{24D38336-9B55-42B0-8981-44895D2D29F3}"/>
    <cellStyle name="Note 8 2 2 10 3" xfId="25610" xr:uid="{455ECBB9-B6E9-4289-8F03-89F402FA7AAC}"/>
    <cellStyle name="Note 8 2 2 11" xfId="9445" xr:uid="{DFD7C26D-10DB-4C38-8117-31F4D77EC908}"/>
    <cellStyle name="Note 8 2 2 11 2" xfId="18434" xr:uid="{D0863BDF-1594-4EFE-BE2F-C8FA61FE9515}"/>
    <cellStyle name="Note 8 2 2 11 2 2" xfId="29702" xr:uid="{50393DF6-28DB-4339-B861-B96AB111A8A3}"/>
    <cellStyle name="Note 8 2 2 11 3" xfId="28549" xr:uid="{6AD7E52B-8F67-487C-BA31-C878B472593F}"/>
    <cellStyle name="Note 8 2 2 12" xfId="2454" xr:uid="{35F54BDE-F1C6-4A18-9FE1-A27C219CABD7}"/>
    <cellStyle name="Note 8 2 2 12 2" xfId="27500" xr:uid="{E642476C-CB3A-4FA6-8F3E-98A6A85C17AA}"/>
    <cellStyle name="Note 8 2 2 13" xfId="13363" xr:uid="{C984099A-A4AF-4688-BA71-3D5016BCAF7B}"/>
    <cellStyle name="Note 8 2 2 13 2" xfId="31610" xr:uid="{9AA8763E-4DFB-4F10-8CAD-CAB52943BABB}"/>
    <cellStyle name="Note 8 2 2 14" xfId="33662" xr:uid="{277E9814-15A4-430A-8B7B-7D95A05C338B}"/>
    <cellStyle name="Note 8 2 2 15" xfId="49739" xr:uid="{23560A81-EEFE-4AC8-8598-11F476B5ED1D}"/>
    <cellStyle name="Note 8 2 2 2" xfId="797" xr:uid="{23A38188-82EA-4D3F-B54B-DFDA084EE2CA}"/>
    <cellStyle name="Note 8 2 2 2 2" xfId="5166" xr:uid="{1ED95730-7A02-4BD9-80D4-0BDB0A8361E6}"/>
    <cellStyle name="Note 8 2 2 2 2 2" xfId="7752" xr:uid="{83A3BD96-E631-4E1C-A3B6-EFE58BD938C1}"/>
    <cellStyle name="Note 8 2 2 2 2 2 2" xfId="12399" xr:uid="{F034AC5D-A7BC-4DEE-8826-9C95213F8D8A}"/>
    <cellStyle name="Note 8 2 2 2 2 2 2 2" xfId="21388" xr:uid="{CE271724-5BFF-427A-AD89-3E45CA2B73EB}"/>
    <cellStyle name="Note 8 2 2 2 2 2 2 2 2" xfId="39434" xr:uid="{31F8420A-7868-4EB4-BD3A-D00673D47E10}"/>
    <cellStyle name="Note 8 2 2 2 2 2 2 3" xfId="30488" xr:uid="{AFDD2CED-1D4D-4917-964A-FF2CFBD85BAF}"/>
    <cellStyle name="Note 8 2 2 2 2 2 3" xfId="16741" xr:uid="{22096767-82C5-4BD7-8EC6-5840A2DFF788}"/>
    <cellStyle name="Note 8 2 2 2 2 2 3 2" xfId="35515" xr:uid="{36130A2B-B1BD-4056-883C-428203571C16}"/>
    <cellStyle name="Note 8 2 2 2 2 2 4" xfId="29383" xr:uid="{F42BBC4A-DBEB-43D7-A9A5-18EDDF3EDB1E}"/>
    <cellStyle name="Note 8 2 2 2 2 3" xfId="10389" xr:uid="{619B70DC-2388-4E6E-9376-28D6FA8FCA1E}"/>
    <cellStyle name="Note 8 2 2 2 2 3 2" xfId="19378" xr:uid="{2222557D-3BEB-43C3-9E15-36A441E410E4}"/>
    <cellStyle name="Note 8 2 2 2 2 3 2 2" xfId="31177" xr:uid="{F1175577-0C7B-4855-95E4-1ED554A286A0}"/>
    <cellStyle name="Note 8 2 2 2 2 3 3" xfId="33354" xr:uid="{5960FD25-CF06-4A48-A053-AC58A0D6B360}"/>
    <cellStyle name="Note 8 2 2 2 2 4" xfId="14155" xr:uid="{80A4834C-34BB-4024-A4B5-CCE835FF8166}"/>
    <cellStyle name="Note 8 2 2 2 2 4 2" xfId="28470" xr:uid="{F53993F9-5483-4967-83A5-7E3788989699}"/>
    <cellStyle name="Note 8 2 2 2 2 5" xfId="28486" xr:uid="{2B13194E-1D3E-4D1C-ADB3-14F2883DE4FE}"/>
    <cellStyle name="Note 8 2 2 2 3" xfId="3234" xr:uid="{C13B2E5E-1F97-4775-841C-645C1013C562}"/>
    <cellStyle name="Note 8 2 2 2 3 2" xfId="26817" xr:uid="{B632F659-B541-4A61-9593-3D8B2D879FFD}"/>
    <cellStyle name="Note 8 2 2 2 4" xfId="43564" xr:uid="{6A87502D-C164-4C61-AC24-AC50182BAF9B}"/>
    <cellStyle name="Note 8 2 2 2 5" xfId="56521" xr:uid="{0E06FC0F-F93D-41A3-B664-B1EE8776B4D9}"/>
    <cellStyle name="Note 8 2 2 3" xfId="1142" xr:uid="{5E334D9C-04FD-4810-A30C-86D177B0FED5}"/>
    <cellStyle name="Note 8 2 2 3 2" xfId="5487" xr:uid="{337182A9-F80C-404B-9B15-13AFE2653F85}"/>
    <cellStyle name="Note 8 2 2 3 2 2" xfId="8073" xr:uid="{480A98E3-4882-487D-9271-B295731FB0A2}"/>
    <cellStyle name="Note 8 2 2 3 2 2 2" xfId="12500" xr:uid="{3C5DE53D-ADE2-46B0-9D79-7E864D8EAB25}"/>
    <cellStyle name="Note 8 2 2 3 2 2 2 2" xfId="21489" xr:uid="{F05DA869-ACE8-44B5-B2EF-C72E04F799D2}"/>
    <cellStyle name="Note 8 2 2 3 2 2 2 2 2" xfId="25656" xr:uid="{C960F0B9-D77C-460B-996A-078505ECC42A}"/>
    <cellStyle name="Note 8 2 2 3 2 2 2 3" xfId="25853" xr:uid="{8109338C-DEC0-444A-B563-E2F38F0A92C1}"/>
    <cellStyle name="Note 8 2 2 3 2 2 3" xfId="17062" xr:uid="{FCED47B1-1098-450B-92D2-E2FFF1ECEDFD}"/>
    <cellStyle name="Note 8 2 2 3 2 2 3 2" xfId="32429" xr:uid="{C448DAE0-8641-4F63-8F4E-FB9A373314E0}"/>
    <cellStyle name="Note 8 2 2 3 2 2 4" xfId="35788" xr:uid="{A9335A25-F3A1-4C09-9566-50EC6D6A43F2}"/>
    <cellStyle name="Note 8 2 2 3 2 3" xfId="10710" xr:uid="{8BE0C377-81E1-46EA-AC17-7C3CA5B7B055}"/>
    <cellStyle name="Note 8 2 2 3 2 3 2" xfId="19699" xr:uid="{52D1C863-4B1E-4D9B-AF84-E1DCF0C6E3D4}"/>
    <cellStyle name="Note 8 2 2 3 2 3 2 2" xfId="30619" xr:uid="{AB50E7FF-9DEC-4785-B71C-003E161E64D9}"/>
    <cellStyle name="Note 8 2 2 3 2 3 3" xfId="40074" xr:uid="{82903771-889B-40E6-B855-338F529F691C}"/>
    <cellStyle name="Note 8 2 2 3 2 4" xfId="14476" xr:uid="{C522E860-C8D2-478C-93AB-509FF1C91D11}"/>
    <cellStyle name="Note 8 2 2 3 2 4 2" xfId="42230" xr:uid="{8DBB47E2-C497-4E4B-8E52-A414ED6B529D}"/>
    <cellStyle name="Note 8 2 2 3 2 5" xfId="40287" xr:uid="{D21667B2-E152-41BF-B057-5F3DF135E010}"/>
    <cellStyle name="Note 8 2 2 3 3" xfId="3579" xr:uid="{630A3B55-953D-4943-9055-6AE0E7B72C2F}"/>
    <cellStyle name="Note 8 2 2 3 3 2" xfId="31546" xr:uid="{6025A907-B34C-4E60-8509-5B7B1B5F7F4B}"/>
    <cellStyle name="Note 8 2 2 3 4" xfId="35099" xr:uid="{50461573-0AE3-4CBB-A015-34FAEDC9D1EC}"/>
    <cellStyle name="Note 8 2 2 4" xfId="1486" xr:uid="{0552DCCB-004E-4489-AE68-9F7D5EDD9B4D}"/>
    <cellStyle name="Note 8 2 2 4 2" xfId="5831" xr:uid="{90AFDEA9-6FC8-4B0A-A870-0E6D199C8136}"/>
    <cellStyle name="Note 8 2 2 4 2 2" xfId="8417" xr:uid="{84CBD6FD-AB36-4AE4-9E86-1DCAAB9BA373}"/>
    <cellStyle name="Note 8 2 2 4 2 2 2" xfId="12605" xr:uid="{E9F9922D-004E-461A-B42F-8D675ACF62BA}"/>
    <cellStyle name="Note 8 2 2 4 2 2 2 2" xfId="21594" xr:uid="{ABC061BB-3C18-47C3-A158-6CCBBE9B2C6B}"/>
    <cellStyle name="Note 8 2 2 4 2 2 2 2 2" xfId="34912" xr:uid="{FE20ADA7-8089-4DED-A42B-97AD7A313627}"/>
    <cellStyle name="Note 8 2 2 4 2 2 2 3" xfId="24511" xr:uid="{0C76EB90-6BF8-4A99-82A5-0500AB8729AA}"/>
    <cellStyle name="Note 8 2 2 4 2 2 3" xfId="17406" xr:uid="{ED6D4042-C811-4EAC-9D7A-189AD6B66F6A}"/>
    <cellStyle name="Note 8 2 2 4 2 2 3 2" xfId="31462" xr:uid="{8E16E0E1-15C0-4A2F-ABB7-E454C7162F87}"/>
    <cellStyle name="Note 8 2 2 4 2 2 4" xfId="32422" xr:uid="{711A032D-0C6A-43E1-9D43-D57EA7311CE3}"/>
    <cellStyle name="Note 8 2 2 4 2 3" xfId="11054" xr:uid="{ECADC098-9A68-4769-BA13-7DBC8F4838DF}"/>
    <cellStyle name="Note 8 2 2 4 2 3 2" xfId="20043" xr:uid="{F562559A-FB59-4916-8369-E44FFB708F33}"/>
    <cellStyle name="Note 8 2 2 4 2 3 2 2" xfId="43318" xr:uid="{65820F19-E709-482B-AAEF-10C339582A2B}"/>
    <cellStyle name="Note 8 2 2 4 2 3 3" xfId="38960" xr:uid="{773A5177-3EDC-43A5-9DFB-D697D17B79FD}"/>
    <cellStyle name="Note 8 2 2 4 2 4" xfId="14820" xr:uid="{9F7BB2C7-18D8-45EC-BB1A-E6995ECC9EB3}"/>
    <cellStyle name="Note 8 2 2 4 2 4 2" xfId="23196" xr:uid="{3D046035-C674-40BE-951B-AD2DD1665260}"/>
    <cellStyle name="Note 8 2 2 4 2 5" xfId="32786" xr:uid="{CC65DF55-1F43-4A00-8271-9E5A58422C58}"/>
    <cellStyle name="Note 8 2 2 4 3" xfId="3923" xr:uid="{B4786293-4A51-461E-B714-9D371A3D7274}"/>
    <cellStyle name="Note 8 2 2 4 3 2" xfId="36708" xr:uid="{244AD805-47BD-4C71-B269-CB9148F3F062}"/>
    <cellStyle name="Note 8 2 2 4 4" xfId="33966" xr:uid="{6A74EE34-D87E-498F-BB0D-035B5990B858}"/>
    <cellStyle name="Note 8 2 2 5" xfId="1292" xr:uid="{3DC5869A-1CD6-4822-8581-ED4C1ABDABD3}"/>
    <cellStyle name="Note 8 2 2 5 2" xfId="5637" xr:uid="{DD6EB0AE-68C0-411E-AE2A-72BADF92DF57}"/>
    <cellStyle name="Note 8 2 2 5 2 2" xfId="8223" xr:uid="{2B88E63F-EED0-47C6-BBFE-6E23E8217630}"/>
    <cellStyle name="Note 8 2 2 5 2 2 2" xfId="12545" xr:uid="{CEF08237-2346-4DD2-8FB4-099D8B6956EC}"/>
    <cellStyle name="Note 8 2 2 5 2 2 2 2" xfId="21534" xr:uid="{8E1BDE76-27F4-4AC2-B3C8-2AF3342DF9E6}"/>
    <cellStyle name="Note 8 2 2 5 2 2 2 2 2" xfId="28222" xr:uid="{6397B339-9B3F-434D-861F-188E9C5D7775}"/>
    <cellStyle name="Note 8 2 2 5 2 2 2 3" xfId="28394" xr:uid="{7B34870B-129D-4957-AEB5-BB2F22FC955D}"/>
    <cellStyle name="Note 8 2 2 5 2 2 3" xfId="17212" xr:uid="{14834141-2482-4A8E-BE54-D3EFD8E898AB}"/>
    <cellStyle name="Note 8 2 2 5 2 2 3 2" xfId="26803" xr:uid="{1D69FB65-C89F-4F88-A0EE-47174304B22F}"/>
    <cellStyle name="Note 8 2 2 5 2 2 4" xfId="30724" xr:uid="{8997225B-17B6-4AEA-BDBC-388477F90B19}"/>
    <cellStyle name="Note 8 2 2 5 2 3" xfId="10860" xr:uid="{995AB015-4E13-4C8F-A3DE-4B708834A2FC}"/>
    <cellStyle name="Note 8 2 2 5 2 3 2" xfId="19849" xr:uid="{141400B3-C27D-46CD-891E-A4E18E16F890}"/>
    <cellStyle name="Note 8 2 2 5 2 3 2 2" xfId="35759" xr:uid="{E79BF414-3352-431C-93E2-9F95CEC44817}"/>
    <cellStyle name="Note 8 2 2 5 2 3 3" xfId="40000" xr:uid="{965F92B7-8DC4-4B15-96FF-B37DE55E07AC}"/>
    <cellStyle name="Note 8 2 2 5 2 4" xfId="14626" xr:uid="{5C62C305-BD73-40E8-84CD-220E8D705823}"/>
    <cellStyle name="Note 8 2 2 5 2 4 2" xfId="38412" xr:uid="{2A601609-B4FA-413E-887F-6932226FBE92}"/>
    <cellStyle name="Note 8 2 2 5 2 5" xfId="25344" xr:uid="{B1FF4D96-A355-4F4E-9C37-B527ED4A7374}"/>
    <cellStyle name="Note 8 2 2 5 3" xfId="3729" xr:uid="{4C8DB802-FF74-42EA-B20D-042E77194D15}"/>
    <cellStyle name="Note 8 2 2 5 3 2" xfId="42141" xr:uid="{4CE3C419-48AD-4ECE-9D11-3B38A14233E4}"/>
    <cellStyle name="Note 8 2 2 5 4" xfId="40786" xr:uid="{A413C876-D28E-4BB2-9BB9-35B0B01CD680}"/>
    <cellStyle name="Note 8 2 2 6" xfId="2105" xr:uid="{F5B7AED5-5319-46EA-8B4C-93CEDFE47FBC}"/>
    <cellStyle name="Note 8 2 2 6 2" xfId="6406" xr:uid="{8CB7C5C2-A07A-420F-8583-98AF4AF6EF23}"/>
    <cellStyle name="Note 8 2 2 6 2 2" xfId="8992" xr:uid="{F793651A-FAA0-4C7F-8D4B-C1BECF6B5760}"/>
    <cellStyle name="Note 8 2 2 6 2 2 2" xfId="12780" xr:uid="{F1CBFB2E-451A-4736-AE8A-2C23FD93A9D4}"/>
    <cellStyle name="Note 8 2 2 6 2 2 2 2" xfId="21769" xr:uid="{BD1113C1-F0ED-4006-A2B7-D3F21E64948B}"/>
    <cellStyle name="Note 8 2 2 6 2 2 2 2 2" xfId="34456" xr:uid="{0C329755-9199-4469-90B7-4B6600EA431D}"/>
    <cellStyle name="Note 8 2 2 6 2 2 2 3" xfId="37097" xr:uid="{A480468C-48F3-4234-8264-D2E17DAD0A3D}"/>
    <cellStyle name="Note 8 2 2 6 2 2 3" xfId="17981" xr:uid="{F402F634-8C32-4EFD-BAB0-F71E3886AB43}"/>
    <cellStyle name="Note 8 2 2 6 2 2 3 2" xfId="29253" xr:uid="{C998FA02-56C4-42B8-92F0-BECAA293D6AE}"/>
    <cellStyle name="Note 8 2 2 6 2 2 4" xfId="30746" xr:uid="{D04C3AFF-1302-4AC2-8133-B5C2D723B3AA}"/>
    <cellStyle name="Note 8 2 2 6 2 3" xfId="11629" xr:uid="{632983B8-BF50-4DF9-A422-475C003D3BB6}"/>
    <cellStyle name="Note 8 2 2 6 2 3 2" xfId="20618" xr:uid="{1D5610AF-1C00-42D0-A6BB-6A500CE8A489}"/>
    <cellStyle name="Note 8 2 2 6 2 3 2 2" xfId="32620" xr:uid="{49DE3257-2FAF-4A3C-961E-9A8EC9A952B7}"/>
    <cellStyle name="Note 8 2 2 6 2 3 3" xfId="40243" xr:uid="{069EF972-6E0E-4AA0-A6E0-D3C2D89A3363}"/>
    <cellStyle name="Note 8 2 2 6 2 4" xfId="15395" xr:uid="{0D5FDC54-16DD-4E0D-A779-06DF2D7DAC92}"/>
    <cellStyle name="Note 8 2 2 6 2 4 2" xfId="37909" xr:uid="{9DB2BE30-3455-412B-867A-322CE0FCC4E4}"/>
    <cellStyle name="Note 8 2 2 6 2 5" xfId="27555" xr:uid="{90851277-B8C0-44A7-9CFF-FD1C6AF390F5}"/>
    <cellStyle name="Note 8 2 2 6 3" xfId="4542" xr:uid="{EF6D7F03-8E0A-4B10-8B17-AF5154822385}"/>
    <cellStyle name="Note 8 2 2 6 3 2" xfId="37194" xr:uid="{6749F264-3AF6-4FF0-BB64-C835BBDE0CAE}"/>
    <cellStyle name="Note 8 2 2 6 4" xfId="33181" xr:uid="{AEC13786-FFBB-4E3D-8DB2-F3D6E8BC5097}"/>
    <cellStyle name="Note 8 2 2 7" xfId="2915" xr:uid="{789CB86F-CE23-4151-9206-719A754AAFBE}"/>
    <cellStyle name="Note 8 2 2 7 2" xfId="7065" xr:uid="{D5011203-AF19-4DC2-A638-29B868BDDA59}"/>
    <cellStyle name="Note 8 2 2 7 2 2" xfId="12191" xr:uid="{E1C8E851-9A32-467F-A29A-34CACE8FA899}"/>
    <cellStyle name="Note 8 2 2 7 2 2 2" xfId="21180" xr:uid="{17777814-2AB0-4FCB-9AD1-801DAA4E0EC5}"/>
    <cellStyle name="Note 8 2 2 7 2 2 2 2" xfId="36814" xr:uid="{ECBEEEFD-6450-4E34-8A4F-3C27FDA9B274}"/>
    <cellStyle name="Note 8 2 2 7 2 2 3" xfId="30518" xr:uid="{1353EA78-9DE4-42D8-A27F-20D9F0C722DC}"/>
    <cellStyle name="Note 8 2 2 7 2 3" xfId="16054" xr:uid="{05A25219-460E-42B8-92E4-80CD764AE852}"/>
    <cellStyle name="Note 8 2 2 7 2 3 2" xfId="22299" xr:uid="{1C66B0D4-30DC-44F8-B025-8D3D900C1768}"/>
    <cellStyle name="Note 8 2 2 7 2 4" xfId="38685" xr:uid="{FE6DAD80-5122-4D4D-9CBF-20BDD70AC1C5}"/>
    <cellStyle name="Note 8 2 2 7 3" xfId="9628" xr:uid="{71EA0642-3195-4094-99F1-15059D238C8C}"/>
    <cellStyle name="Note 8 2 2 7 3 2" xfId="18617" xr:uid="{ED2FC224-F0A2-460F-A8AF-3B5DE4F37E8C}"/>
    <cellStyle name="Note 8 2 2 7 3 2 2" xfId="40676" xr:uid="{4A822F31-1F87-4B4B-A401-424AA061DD5F}"/>
    <cellStyle name="Note 8 2 2 7 3 3" xfId="30166" xr:uid="{735526B7-60EF-4866-B7B2-822839118502}"/>
    <cellStyle name="Note 8 2 2 7 4" xfId="43878" xr:uid="{790374FB-7865-4423-911C-26F0EEAF5A55}"/>
    <cellStyle name="Note 8 2 2 8" xfId="4842" xr:uid="{AA3AE283-8275-4221-B243-14834300FDB9}"/>
    <cellStyle name="Note 8 2 2 8 2" xfId="7428" xr:uid="{2E22D72E-0C3E-4FE2-AEE0-607EAF4F3066}"/>
    <cellStyle name="Note 8 2 2 8 2 2" xfId="12301" xr:uid="{47E1138E-1929-41E4-8B84-CF89966CD89F}"/>
    <cellStyle name="Note 8 2 2 8 2 2 2" xfId="21290" xr:uid="{BCCC5209-1651-4FB9-A980-A7C893EB8068}"/>
    <cellStyle name="Note 8 2 2 8 2 2 2 2" xfId="43717" xr:uid="{5259A764-1C34-4C89-9BF7-E65920892848}"/>
    <cellStyle name="Note 8 2 2 8 2 2 3" xfId="29573" xr:uid="{97211CCC-4996-4B36-AF35-0DE43AD32E00}"/>
    <cellStyle name="Note 8 2 2 8 2 3" xfId="16417" xr:uid="{650BC95D-5B83-4A4E-8634-4857A4DEF724}"/>
    <cellStyle name="Note 8 2 2 8 2 3 2" xfId="42128" xr:uid="{A5676252-34EC-4EF4-AD86-58FF77E227B0}"/>
    <cellStyle name="Note 8 2 2 8 2 4" xfId="22920" xr:uid="{2B0EDC71-4A2D-48CC-B325-2B937C4D9B22}"/>
    <cellStyle name="Note 8 2 2 8 3" xfId="10065" xr:uid="{173241F3-3862-4DEA-B8A5-5643FFD2B8CD}"/>
    <cellStyle name="Note 8 2 2 8 3 2" xfId="19054" xr:uid="{59ACE0CF-7211-432D-85F1-2E7E2D593425}"/>
    <cellStyle name="Note 8 2 2 8 3 2 2" xfId="27620" xr:uid="{0E89D468-55FC-4FC7-820B-B0179382FA15}"/>
    <cellStyle name="Note 8 2 2 8 3 3" xfId="33311" xr:uid="{115D5D64-F9FD-4886-8053-A3F0D6F3AB38}"/>
    <cellStyle name="Note 8 2 2 8 4" xfId="13831" xr:uid="{51D8B1F2-C076-4E2C-A30F-6A5853ED851A}"/>
    <cellStyle name="Note 8 2 2 8 4 2" xfId="41126" xr:uid="{D0482DE0-63C0-4AF8-BBAD-2966EFC79C11}"/>
    <cellStyle name="Note 8 2 2 8 5" xfId="23958" xr:uid="{3F9BC0E1-9794-41D1-9C2E-8AA97893717D}"/>
    <cellStyle name="Note 8 2 2 9" xfId="6750" xr:uid="{9AA02362-D3B5-49AE-A9F1-88005CB45920}"/>
    <cellStyle name="Note 8 2 2 9 2" xfId="11949" xr:uid="{54338057-879C-4798-AF18-C587668D1C79}"/>
    <cellStyle name="Note 8 2 2 9 2 2" xfId="20938" xr:uid="{9DDA8F21-D2C3-4344-917D-B6F95FBE6179}"/>
    <cellStyle name="Note 8 2 2 9 2 2 2" xfId="30343" xr:uid="{1590807F-B83A-4D0F-A8BE-2EF5126FE398}"/>
    <cellStyle name="Note 8 2 2 9 2 3" xfId="35585" xr:uid="{AE688B4A-151A-48FA-956D-7CD7A4777B65}"/>
    <cellStyle name="Note 8 2 2 9 3" xfId="15739" xr:uid="{B850456B-5406-47EB-8715-E6F760058A40}"/>
    <cellStyle name="Note 8 2 2 9 3 2" xfId="34993" xr:uid="{6BA8407E-1AB2-460A-9598-07B700D3989D}"/>
    <cellStyle name="Note 8 2 2 9 4" xfId="39773" xr:uid="{1F1CA9B8-F02E-4CDD-9028-641E49A4DCB7}"/>
    <cellStyle name="Note 8 2 3" xfId="665" xr:uid="{73E868BC-FE02-4D2B-80E3-6D5992179A1C}"/>
    <cellStyle name="Note 8 2 3 2" xfId="5041" xr:uid="{0B10EEE2-1826-413F-B244-0F02D413E050}"/>
    <cellStyle name="Note 8 2 3 2 2" xfId="7627" xr:uid="{A5FF254A-516B-4B39-A468-275062C85D4A}"/>
    <cellStyle name="Note 8 2 3 2 2 2" xfId="12361" xr:uid="{CA85FC2C-E955-439C-88F5-1B316CCA5B46}"/>
    <cellStyle name="Note 8 2 3 2 2 2 2" xfId="21350" xr:uid="{B295860D-09EC-4128-B1EA-ABEEC0A4FC7E}"/>
    <cellStyle name="Note 8 2 3 2 2 2 2 2" xfId="39167" xr:uid="{6E01AB4B-0DC8-498E-BE45-AF38FDFF214D}"/>
    <cellStyle name="Note 8 2 3 2 2 2 3" xfId="30247" xr:uid="{4FF372C0-A60F-411E-B2D6-7D6555F6BA3F}"/>
    <cellStyle name="Note 8 2 3 2 2 3" xfId="16616" xr:uid="{89AF45F9-65AC-460B-93EC-79CED8789647}"/>
    <cellStyle name="Note 8 2 3 2 2 3 2" xfId="36682" xr:uid="{5F93C2C8-5318-45B1-84B6-D1FF6CA84012}"/>
    <cellStyle name="Note 8 2 3 2 2 4" xfId="34349" xr:uid="{83F3E1A9-94A8-4D9E-AB66-8156072596BE}"/>
    <cellStyle name="Note 8 2 3 2 3" xfId="10264" xr:uid="{F938EAC0-3E1D-4398-8724-ED4E6EA2B940}"/>
    <cellStyle name="Note 8 2 3 2 3 2" xfId="19253" xr:uid="{AAE4D746-B276-461B-B6F2-18DFE6488399}"/>
    <cellStyle name="Note 8 2 3 2 3 2 2" xfId="22585" xr:uid="{B0802CDD-6B59-4780-98B9-85AE91FC5915}"/>
    <cellStyle name="Note 8 2 3 2 3 3" xfId="34431" xr:uid="{8D8C26F1-6E58-4F0F-BA68-3BE0C9BDC2C6}"/>
    <cellStyle name="Note 8 2 3 2 4" xfId="14030" xr:uid="{F5E160C4-1ADE-47C7-A772-27F3AB45A5A9}"/>
    <cellStyle name="Note 8 2 3 2 4 2" xfId="40416" xr:uid="{469F516E-4DA9-4411-87A2-47D93D7DB5C7}"/>
    <cellStyle name="Note 8 2 3 2 5" xfId="27015" xr:uid="{A0993D79-D44C-43A3-BFBE-52EE8AF5813C}"/>
    <cellStyle name="Note 8 2 3 2 6" xfId="57873" xr:uid="{5273EB22-F982-4B30-88E6-80CE6DBC14C3}"/>
    <cellStyle name="Note 8 2 3 3" xfId="3102" xr:uid="{43829C22-3A10-48F0-B1D4-D4898EE89DF9}"/>
    <cellStyle name="Note 8 2 3 3 2" xfId="35108" xr:uid="{9A26DE36-2BB9-467A-9F9A-9EB1CF05656D}"/>
    <cellStyle name="Note 8 2 3 4" xfId="24180" xr:uid="{96ED9298-67D0-4F18-9996-E6E7EA55FA2D}"/>
    <cellStyle name="Note 8 2 3 5" xfId="51091" xr:uid="{C28D7AAC-D468-4811-93EA-0963DBBEDFC2}"/>
    <cellStyle name="Note 8 2 4" xfId="1010" xr:uid="{4709DE36-23DA-42A3-AEDC-3E2D1D5EDCEB}"/>
    <cellStyle name="Note 8 2 4 2" xfId="5362" xr:uid="{50DEC58A-7B49-4E68-AA3E-FC5AFCCC3EB0}"/>
    <cellStyle name="Note 8 2 4 2 2" xfId="7948" xr:uid="{7E993CEC-DAEC-4B90-91C6-9914DA934CE1}"/>
    <cellStyle name="Note 8 2 4 2 2 2" xfId="12462" xr:uid="{6CF8793C-D28F-4B9E-94D5-30EA91751E7C}"/>
    <cellStyle name="Note 8 2 4 2 2 2 2" xfId="21451" xr:uid="{940424E4-8DBD-461E-9505-0836273D24F4}"/>
    <cellStyle name="Note 8 2 4 2 2 2 2 2" xfId="33263" xr:uid="{367BD3F7-EEC7-4A7B-9332-2B2AB75AE447}"/>
    <cellStyle name="Note 8 2 4 2 2 2 3" xfId="25587" xr:uid="{C788E391-CAFD-43FC-B2E4-5CB790254E5A}"/>
    <cellStyle name="Note 8 2 4 2 2 3" xfId="16937" xr:uid="{E2BD1A84-2A53-42A1-9DA8-F25A5B7BB4A4}"/>
    <cellStyle name="Note 8 2 4 2 2 3 2" xfId="23491" xr:uid="{D1C1521A-7479-4AB3-8744-DE16273A4D33}"/>
    <cellStyle name="Note 8 2 4 2 2 4" xfId="40629" xr:uid="{218B5099-4899-4B54-AE40-ED4F9B8C20EF}"/>
    <cellStyle name="Note 8 2 4 2 3" xfId="10585" xr:uid="{ECE221BA-F406-4263-B310-6C68CC69EC4A}"/>
    <cellStyle name="Note 8 2 4 2 3 2" xfId="19574" xr:uid="{ABBA90BF-CE70-434F-B41D-C18FDE8AC81C}"/>
    <cellStyle name="Note 8 2 4 2 3 2 2" xfId="39185" xr:uid="{AE08018A-A928-4B3C-AA7E-36A38A82D02B}"/>
    <cellStyle name="Note 8 2 4 2 3 3" xfId="34712" xr:uid="{2B7B4BC7-ABDF-43F1-9CDC-0C5DF1D15B4F}"/>
    <cellStyle name="Note 8 2 4 2 4" xfId="14351" xr:uid="{77D20268-C74A-4231-BA44-2422688ED0D3}"/>
    <cellStyle name="Note 8 2 4 2 4 2" xfId="25027" xr:uid="{DEB93481-4657-48DC-9FB0-7E59A0004AF3}"/>
    <cellStyle name="Note 8 2 4 2 5" xfId="24567" xr:uid="{71E37512-8AA7-44F9-ADC7-CA5B305C1C11}"/>
    <cellStyle name="Note 8 2 4 2 6" xfId="54657" xr:uid="{604EA711-0345-4FEE-9F69-CD38E6F36E8A}"/>
    <cellStyle name="Note 8 2 4 3" xfId="3447" xr:uid="{1816A43E-1710-47CF-9CFA-94E773250165}"/>
    <cellStyle name="Note 8 2 4 3 2" xfId="43422" xr:uid="{7BF7CBC7-2E8A-42FA-AA66-BBFC51482C72}"/>
    <cellStyle name="Note 8 2 4 4" xfId="43267" xr:uid="{F0C64ADE-85E4-41B7-8A07-1BCF3B3B51B8}"/>
    <cellStyle name="Note 8 2 4 5" xfId="47856" xr:uid="{40DF396C-CB1D-4330-8C82-B68920EC0FA5}"/>
    <cellStyle name="Note 8 2 5" xfId="1354" xr:uid="{93847D25-A99B-44C7-94A9-017A0B0DC791}"/>
    <cellStyle name="Note 8 2 5 2" xfId="5699" xr:uid="{09A04795-9848-4F3B-AF26-FC9BF3BFCEBD}"/>
    <cellStyle name="Note 8 2 5 2 2" xfId="8285" xr:uid="{E4A21667-5BD2-453E-90F0-F69077F2AB6C}"/>
    <cellStyle name="Note 8 2 5 2 2 2" xfId="12562" xr:uid="{D67EED03-4537-4823-A1FF-9619EB199124}"/>
    <cellStyle name="Note 8 2 5 2 2 2 2" xfId="21551" xr:uid="{5E22B5AF-6088-406D-9FB9-6354957B0F73}"/>
    <cellStyle name="Note 8 2 5 2 2 2 2 2" xfId="31789" xr:uid="{ACB96E62-A9FF-4001-8EF8-CCEC5808B001}"/>
    <cellStyle name="Note 8 2 5 2 2 2 3" xfId="32128" xr:uid="{139D1D55-BF8E-451D-943F-F1EBD83CC2B6}"/>
    <cellStyle name="Note 8 2 5 2 2 3" xfId="17274" xr:uid="{F0B7262E-92B9-4764-9151-98789F247D81}"/>
    <cellStyle name="Note 8 2 5 2 2 3 2" xfId="32779" xr:uid="{D18BE3E6-A0CF-41E8-9E1F-9D9DF8061E17}"/>
    <cellStyle name="Note 8 2 5 2 2 4" xfId="40750" xr:uid="{6DF988D6-2777-4F3E-B27D-2C51270D826C}"/>
    <cellStyle name="Note 8 2 5 2 3" xfId="10922" xr:uid="{4E0C0D1C-D4E9-4E53-85A5-94A285713FB8}"/>
    <cellStyle name="Note 8 2 5 2 3 2" xfId="19911" xr:uid="{187905E5-C3F2-48D0-BC58-90D9AA6CAE19}"/>
    <cellStyle name="Note 8 2 5 2 3 2 2" xfId="23741" xr:uid="{DFB4AA8E-01DE-4020-AC2E-FE419C9CD32F}"/>
    <cellStyle name="Note 8 2 5 2 3 3" xfId="44058" xr:uid="{8E716E71-8082-4BAF-93AD-F50E1C86AFB5}"/>
    <cellStyle name="Note 8 2 5 2 4" xfId="14688" xr:uid="{D69C7CC6-5618-4E8C-8E7D-629089B9E576}"/>
    <cellStyle name="Note 8 2 5 2 4 2" xfId="42886" xr:uid="{D70E9A0A-D4DD-427B-A1AD-3495417FF1DC}"/>
    <cellStyle name="Note 8 2 5 2 5" xfId="28158" xr:uid="{381A23F1-445D-4767-A0EF-D2E035BE0DEB}"/>
    <cellStyle name="Note 8 2 5 3" xfId="3791" xr:uid="{0A1D3DBE-AD8C-4C9A-B845-7D5EC11A1AAE}"/>
    <cellStyle name="Note 8 2 5 3 2" xfId="43981" xr:uid="{BE7E4ADD-1FF7-40AA-9055-E94EF3BCC675}"/>
    <cellStyle name="Note 8 2 5 4" xfId="35520" xr:uid="{643320C2-0114-43F6-A574-5FA518A948F4}"/>
    <cellStyle name="Note 8 2 5 5" xfId="53027" xr:uid="{04F91223-E767-4D28-AF13-036452FC3072}"/>
    <cellStyle name="Note 8 2 6" xfId="1663" xr:uid="{0029F942-5671-4438-84F1-5F9644845F10}"/>
    <cellStyle name="Note 8 2 6 2" xfId="5991" xr:uid="{64E696C8-E025-4EDC-A1D2-707EF8F926C9}"/>
    <cellStyle name="Note 8 2 6 2 2" xfId="8577" xr:uid="{3F161D67-2136-48E7-A3FE-BC800BC7E64F}"/>
    <cellStyle name="Note 8 2 6 2 2 2" xfId="12652" xr:uid="{5C610421-A281-49CD-9687-C5DBA2CA0FBD}"/>
    <cellStyle name="Note 8 2 6 2 2 2 2" xfId="21641" xr:uid="{F23ACF06-65AB-4E4C-B330-F242FE136D08}"/>
    <cellStyle name="Note 8 2 6 2 2 2 2 2" xfId="33684" xr:uid="{D836C10D-37B9-4666-BC75-468DDD99AA94}"/>
    <cellStyle name="Note 8 2 6 2 2 2 3" xfId="39439" xr:uid="{519EF16C-8957-4925-B0E6-8DF9980298DC}"/>
    <cellStyle name="Note 8 2 6 2 2 3" xfId="17566" xr:uid="{71978517-DFA6-4286-9B54-2539F6990698}"/>
    <cellStyle name="Note 8 2 6 2 2 3 2" xfId="29104" xr:uid="{E7BD2DA1-CA4F-44C0-AB65-00DF90E332ED}"/>
    <cellStyle name="Note 8 2 6 2 2 4" xfId="36912" xr:uid="{D1D98736-82D6-49FD-94AE-84FD4EC92EB6}"/>
    <cellStyle name="Note 8 2 6 2 3" xfId="11214" xr:uid="{A108F42C-AEF6-4DDA-9B95-40EF95E519B9}"/>
    <cellStyle name="Note 8 2 6 2 3 2" xfId="20203" xr:uid="{B6E46788-AFD5-41A0-BBE9-962DF5308BDE}"/>
    <cellStyle name="Note 8 2 6 2 3 2 2" xfId="35366" xr:uid="{ACECDEFB-89FC-40AB-A3DF-389300170B96}"/>
    <cellStyle name="Note 8 2 6 2 3 3" xfId="44065" xr:uid="{691F0399-6EF3-4552-9FD6-E0FCD3455BBB}"/>
    <cellStyle name="Note 8 2 6 2 4" xfId="14980" xr:uid="{68CDD534-A39B-42E5-B4F8-DF6953048044}"/>
    <cellStyle name="Note 8 2 6 2 4 2" xfId="42027" xr:uid="{18111AF4-D351-454D-8DF3-CF215702DF10}"/>
    <cellStyle name="Note 8 2 6 2 5" xfId="25206" xr:uid="{B3E7223A-64B8-45EB-A752-6E16D498449D}"/>
    <cellStyle name="Note 8 2 6 3" xfId="4100" xr:uid="{6B361610-1B48-48BA-B612-19A29966D2EC}"/>
    <cellStyle name="Note 8 2 6 3 2" xfId="24965" xr:uid="{8E705DAB-090C-4222-A9C5-81E40F008B1F}"/>
    <cellStyle name="Note 8 2 6 4" xfId="35405" xr:uid="{5D078BF6-A90C-4DF5-9A0F-6089313FB965}"/>
    <cellStyle name="Note 8 2 7" xfId="1973" xr:uid="{D563A2F5-2BA8-43D0-B3CC-A0C4D1EAA20D}"/>
    <cellStyle name="Note 8 2 7 2" xfId="6281" xr:uid="{EBB4D1EE-CE7D-4D46-9BA9-D24EBC7293B5}"/>
    <cellStyle name="Note 8 2 7 2 2" xfId="8867" xr:uid="{659DA99C-6141-498C-BA0F-FE83D8DA2C8D}"/>
    <cellStyle name="Note 8 2 7 2 2 2" xfId="12742" xr:uid="{A2D5C0AB-FA15-498B-BF1C-A3E0CFB0BF95}"/>
    <cellStyle name="Note 8 2 7 2 2 2 2" xfId="21731" xr:uid="{E7190D1E-53F0-4340-A689-0BA8FAF3A43E}"/>
    <cellStyle name="Note 8 2 7 2 2 2 2 2" xfId="43197" xr:uid="{6661C528-6E1B-4E23-8B63-03578CAEBA49}"/>
    <cellStyle name="Note 8 2 7 2 2 2 3" xfId="41439" xr:uid="{EC10CE55-B623-4BF3-9089-F146488CF118}"/>
    <cellStyle name="Note 8 2 7 2 2 3" xfId="17856" xr:uid="{2352178F-522B-4E98-A665-FB9496E43B04}"/>
    <cellStyle name="Note 8 2 7 2 2 3 2" xfId="40925" xr:uid="{2E17A6D0-6159-4F11-81E7-A768CE368584}"/>
    <cellStyle name="Note 8 2 7 2 2 4" xfId="39236" xr:uid="{CE5161EA-47E6-4C10-B6DA-849585DA6FCD}"/>
    <cellStyle name="Note 8 2 7 2 3" xfId="11504" xr:uid="{B2C3895A-5FB0-411D-BC00-D49A7F13C9DE}"/>
    <cellStyle name="Note 8 2 7 2 3 2" xfId="20493" xr:uid="{FFD8FB66-32B7-48B0-940C-99FB8AFDDEE6}"/>
    <cellStyle name="Note 8 2 7 2 3 2 2" xfId="25847" xr:uid="{E6DCC76B-C389-4C6E-AE6C-013758F3A9AF}"/>
    <cellStyle name="Note 8 2 7 2 3 3" xfId="44077" xr:uid="{E41B108F-5970-47AC-9AB3-AC368C8390C3}"/>
    <cellStyle name="Note 8 2 7 2 4" xfId="15270" xr:uid="{37F1C8C2-BF00-431D-934D-F667A2863ABD}"/>
    <cellStyle name="Note 8 2 7 2 4 2" xfId="30954" xr:uid="{A766CA22-B787-445D-9FA1-D09FE105D509}"/>
    <cellStyle name="Note 8 2 7 2 5" xfId="24131" xr:uid="{C12F079D-55F2-4CB2-A695-2468C0605D56}"/>
    <cellStyle name="Note 8 2 7 3" xfId="4410" xr:uid="{A3BCC794-0E5C-4F81-AB87-D80DD2806B0A}"/>
    <cellStyle name="Note 8 2 7 3 2" xfId="31742" xr:uid="{81CAF7F0-1FA1-4A86-8F8F-15BA94A92257}"/>
    <cellStyle name="Note 8 2 7 4" xfId="42909" xr:uid="{DD06636C-A444-4661-A5D8-473D7483C397}"/>
    <cellStyle name="Note 8 2 8" xfId="2784" xr:uid="{83331BFE-88EC-47CA-B91A-2A89FA6133BD}"/>
    <cellStyle name="Note 8 2 8 2" xfId="6934" xr:uid="{2587F589-48D0-4E8C-81C2-A8D971F00C5A}"/>
    <cellStyle name="Note 8 2 8 2 2" xfId="12063" xr:uid="{6A88D6CD-B404-4433-927E-F56DCCAAAA00}"/>
    <cellStyle name="Note 8 2 8 2 2 2" xfId="21052" xr:uid="{C74FB005-DC52-47C2-BEC6-8299F434346D}"/>
    <cellStyle name="Note 8 2 8 2 2 2 2" xfId="32512" xr:uid="{44954203-0811-43CD-B048-ECA2A6E1F2ED}"/>
    <cellStyle name="Note 8 2 8 2 2 3" xfId="37504" xr:uid="{57B3C702-5173-46F8-A1EE-52FD96005581}"/>
    <cellStyle name="Note 8 2 8 2 3" xfId="15923" xr:uid="{0FF7467B-7FF0-4C09-9D83-B0806A7201E5}"/>
    <cellStyle name="Note 8 2 8 2 3 2" xfId="24929" xr:uid="{72F5C678-10A7-4493-B776-DE01526BADDC}"/>
    <cellStyle name="Note 8 2 8 2 4" xfId="38022" xr:uid="{DF0D0445-3116-42E7-9A63-5D44E81B97D2}"/>
    <cellStyle name="Note 8 2 8 3" xfId="9497" xr:uid="{C228E7D8-2991-438F-964E-7D1BEC84F224}"/>
    <cellStyle name="Note 8 2 8 3 2" xfId="18486" xr:uid="{81A92FFE-F5BD-4974-9AE7-0AA0344853D7}"/>
    <cellStyle name="Note 8 2 8 3 2 2" xfId="32360" xr:uid="{ACBA4136-A7D5-4FA6-B26A-66644020A4E1}"/>
    <cellStyle name="Note 8 2 8 3 3" xfId="39464" xr:uid="{1BEF01DB-9362-4477-8C92-F0555BF13DE9}"/>
    <cellStyle name="Note 8 2 8 4" xfId="34914" xr:uid="{D41B3AAF-B5BD-4989-B906-CE6A9648CEEB}"/>
    <cellStyle name="Note 8 2 9" xfId="4717" xr:uid="{56720586-DF05-4A41-97F5-BB875CE21524}"/>
    <cellStyle name="Note 8 2 9 2" xfId="7303" xr:uid="{04EF96A9-8442-4213-8133-4FE54AD5BA3D}"/>
    <cellStyle name="Note 8 2 9 2 2" xfId="12262" xr:uid="{5F9D9237-28D4-4858-A607-2FD21BA56BC7}"/>
    <cellStyle name="Note 8 2 9 2 2 2" xfId="21251" xr:uid="{0C99FFD5-9CE3-470E-BD1D-2C07FFAC9332}"/>
    <cellStyle name="Note 8 2 9 2 2 2 2" xfId="32187" xr:uid="{E14DF3FF-AA8F-4CA9-8B91-3E14826FFF09}"/>
    <cellStyle name="Note 8 2 9 2 2 3" xfId="34374" xr:uid="{C668335A-87F6-41FF-8668-83FDCCC01BFD}"/>
    <cellStyle name="Note 8 2 9 2 3" xfId="16292" xr:uid="{B9C27298-5AAE-4B89-B390-A56A03DC043A}"/>
    <cellStyle name="Note 8 2 9 2 3 2" xfId="24072" xr:uid="{EB2C34DF-4BC1-4234-ABF0-5BBBA314973E}"/>
    <cellStyle name="Note 8 2 9 2 4" xfId="34141" xr:uid="{BF89A347-20AF-4F19-844D-9F1B88D277B0}"/>
    <cellStyle name="Note 8 2 9 3" xfId="9940" xr:uid="{7B59CFCC-D5DA-4917-94EA-3EE1AA163C99}"/>
    <cellStyle name="Note 8 2 9 3 2" xfId="18929" xr:uid="{3A5F14FC-61C5-4216-A0AF-2B2170518260}"/>
    <cellStyle name="Note 8 2 9 3 2 2" xfId="28684" xr:uid="{0C986028-443C-4D33-9F9D-3A50BC27D9CD}"/>
    <cellStyle name="Note 8 2 9 3 3" xfId="44109" xr:uid="{8C182CDA-43EA-4172-8133-1E7255544FAC}"/>
    <cellStyle name="Note 8 2 9 4" xfId="13706" xr:uid="{535279C1-D7F8-435B-AFBC-DE593AB4B8DA}"/>
    <cellStyle name="Note 8 2 9 4 2" xfId="34528" xr:uid="{1F9E41BA-7E8F-47E5-81C4-851331C427B7}"/>
    <cellStyle name="Note 8 2 9 5" xfId="43563" xr:uid="{F293D5A6-553B-4712-884D-0DBFEC0C9A31}"/>
    <cellStyle name="Note 8 3" xfId="421" xr:uid="{3986BBA4-2055-426A-9579-26086BF09F36}"/>
    <cellStyle name="Note 8 3 10" xfId="9286" xr:uid="{5C3788D5-0B8D-41F4-AE99-5010A793844C}"/>
    <cellStyle name="Note 8 3 10 2" xfId="18275" xr:uid="{C2363E48-FF98-41B2-8F73-E68067149685}"/>
    <cellStyle name="Note 8 3 10 2 2" xfId="35281" xr:uid="{41DDDB49-4981-4DA0-A2C4-BDA6AF047C44}"/>
    <cellStyle name="Note 8 3 10 3" xfId="40600" xr:uid="{ED78567D-9281-4530-A915-EDFE403E1072}"/>
    <cellStyle name="Note 8 3 11" xfId="12727" xr:uid="{0FF19BBD-47C7-4381-ACD8-7FEE59689C34}"/>
    <cellStyle name="Note 8 3 11 2" xfId="21716" xr:uid="{C77FD20A-1587-4F16-8760-C59EC3A4EB8A}"/>
    <cellStyle name="Note 8 3 11 2 2" xfId="35081" xr:uid="{F402F077-CFCC-4482-8AAF-A7C714137185}"/>
    <cellStyle name="Note 8 3 11 3" xfId="33480" xr:uid="{0E0FC04B-28BB-40BC-87D5-A05BEE105CE3}"/>
    <cellStyle name="Note 8 3 12" xfId="2427" xr:uid="{2CCF412F-26F2-42DC-81DA-BBD2B29B6BE6}"/>
    <cellStyle name="Note 8 3 12 2" xfId="33836" xr:uid="{B76BB365-0DE6-4B83-B129-2C42637F4156}"/>
    <cellStyle name="Note 8 3 13" xfId="13336" xr:uid="{12822D41-5A90-4927-BD56-0C6A189CA7CB}"/>
    <cellStyle name="Note 8 3 13 2" xfId="42013" xr:uid="{CF66D7AC-8A52-4299-9D82-4427138D3FC2}"/>
    <cellStyle name="Note 8 3 14" xfId="22460" xr:uid="{7E533E21-A04B-493D-AC30-58F5A07BF63C}"/>
    <cellStyle name="Note 8 3 15" xfId="46641" xr:uid="{58FD405B-5857-446A-B278-3B72251EECCE}"/>
    <cellStyle name="Note 8 3 2" xfId="770" xr:uid="{78BD702F-253E-472B-BE14-2337E861F39D}"/>
    <cellStyle name="Note 8 3 2 2" xfId="5140" xr:uid="{2860F182-B41C-4373-BD2B-5AD4FB19E6DC}"/>
    <cellStyle name="Note 8 3 2 2 2" xfId="7726" xr:uid="{7D94CC70-0B45-4C02-892E-7A2C7DCB0164}"/>
    <cellStyle name="Note 8 3 2 2 2 2" xfId="12390" xr:uid="{4FAC97E9-905A-4CE6-9222-3369F0CA7988}"/>
    <cellStyle name="Note 8 3 2 2 2 2 2" xfId="21379" xr:uid="{4902300A-83EC-4C94-91B3-1E3699CD4B66}"/>
    <cellStyle name="Note 8 3 2 2 2 2 2 2" xfId="24772" xr:uid="{A02B4ECD-824E-46EE-998D-A9EA09C569AA}"/>
    <cellStyle name="Note 8 3 2 2 2 2 3" xfId="23901" xr:uid="{6D777C6C-5E1D-493C-B803-D9477CAE8736}"/>
    <cellStyle name="Note 8 3 2 2 2 3" xfId="16715" xr:uid="{C0352908-0802-490F-B506-DD47A015CF33}"/>
    <cellStyle name="Note 8 3 2 2 2 3 2" xfId="39478" xr:uid="{10DA5B10-87B9-4390-848E-D9563F3977D3}"/>
    <cellStyle name="Note 8 3 2 2 2 4" xfId="36352" xr:uid="{E7389A06-4B9A-468B-A9F4-14D76D851876}"/>
    <cellStyle name="Note 8 3 2 2 3" xfId="10363" xr:uid="{DDF54EC2-27CD-4E64-8C7D-29A8BB651DD1}"/>
    <cellStyle name="Note 8 3 2 2 3 2" xfId="19352" xr:uid="{6CA6FF96-CC9B-4172-B395-7BCCCDD6E80F}"/>
    <cellStyle name="Note 8 3 2 2 3 2 2" xfId="28818" xr:uid="{F087902A-CC30-4113-AA26-1855BF414685}"/>
    <cellStyle name="Note 8 3 2 2 3 3" xfId="24284" xr:uid="{950C275D-0A11-420F-AE8F-7A6D1C62002C}"/>
    <cellStyle name="Note 8 3 2 2 4" xfId="14129" xr:uid="{068F5FC4-AB1A-416E-AFE8-E6BFBEFE2C0D}"/>
    <cellStyle name="Note 8 3 2 2 4 2" xfId="27599" xr:uid="{1B82FD80-7CFC-44DF-8460-BC81A5BEF757}"/>
    <cellStyle name="Note 8 3 2 2 5" xfId="38774" xr:uid="{9E10B281-6EA8-437D-B4AB-38E17D6FDBCB}"/>
    <cellStyle name="Note 8 3 2 2 6" xfId="56920" xr:uid="{8861D66B-410A-4D5E-95A8-AE1CFC41F119}"/>
    <cellStyle name="Note 8 3 2 3" xfId="3207" xr:uid="{33CB5A18-105A-47BC-89B8-94A0DD3B992F}"/>
    <cellStyle name="Note 8 3 2 3 2" xfId="37500" xr:uid="{78B28FE4-82B9-416A-A412-1A5D00890FFA}"/>
    <cellStyle name="Note 8 3 2 4" xfId="23806" xr:uid="{896D462A-536C-4005-816D-23C8CE34CC48}"/>
    <cellStyle name="Note 8 3 2 5" xfId="50138" xr:uid="{66F3D1D0-D60C-4307-A637-BEC65C0E892B}"/>
    <cellStyle name="Note 8 3 3" xfId="1115" xr:uid="{357F712D-480C-40AA-99C5-A40CE2278E70}"/>
    <cellStyle name="Note 8 3 3 2" xfId="5461" xr:uid="{ADD4BD54-9857-484B-B64E-13BBFA2C167E}"/>
    <cellStyle name="Note 8 3 3 2 2" xfId="8047" xr:uid="{77DD77B7-AF67-46EE-B6E2-9A7B9650C6E2}"/>
    <cellStyle name="Note 8 3 3 2 2 2" xfId="12492" xr:uid="{996278CA-BDDA-4A90-BB30-65EEF3AC9B88}"/>
    <cellStyle name="Note 8 3 3 2 2 2 2" xfId="21481" xr:uid="{FB3886DF-4C03-4EAB-868E-02913CBC0781}"/>
    <cellStyle name="Note 8 3 3 2 2 2 2 2" xfId="22252" xr:uid="{399E01F9-F130-498B-ABD4-692E39837CCC}"/>
    <cellStyle name="Note 8 3 3 2 2 2 3" xfId="35144" xr:uid="{6D27A1AC-3767-42CC-BB90-C728C805EFC2}"/>
    <cellStyle name="Note 8 3 3 2 2 3" xfId="17036" xr:uid="{78681D1A-1116-443B-AE1E-4D98155E1197}"/>
    <cellStyle name="Note 8 3 3 2 2 3 2" xfId="32350" xr:uid="{C35C469D-8208-42CC-BDCC-7AED51F29AFC}"/>
    <cellStyle name="Note 8 3 3 2 2 4" xfId="43548" xr:uid="{0CB46F32-3D61-43F0-936D-92D019C6926C}"/>
    <cellStyle name="Note 8 3 3 2 3" xfId="10684" xr:uid="{7647E2B2-39E9-453F-8BB5-ADE4D252B85E}"/>
    <cellStyle name="Note 8 3 3 2 3 2" xfId="19673" xr:uid="{E1CD6D3F-91B6-49FB-B4E1-EB7F369C25F9}"/>
    <cellStyle name="Note 8 3 3 2 3 2 2" xfId="37743" xr:uid="{5B264D8A-0F6B-4F95-891E-BB0BAF980E63}"/>
    <cellStyle name="Note 8 3 3 2 3 3" xfId="36482" xr:uid="{997B0431-D3DD-4ED6-A4F5-5E019B0F03DF}"/>
    <cellStyle name="Note 8 3 3 2 4" xfId="14450" xr:uid="{33C3F08E-365F-4C78-8E74-C04FFB329C79}"/>
    <cellStyle name="Note 8 3 3 2 4 2" xfId="27205" xr:uid="{937C4420-CFA2-4EA4-B1D0-3FCBF57A0A0F}"/>
    <cellStyle name="Note 8 3 3 2 5" xfId="41703" xr:uid="{543A08FE-87C9-4BB5-9A82-624767231F47}"/>
    <cellStyle name="Note 8 3 3 2 6" xfId="58333" xr:uid="{43952338-F9DE-446A-8A68-B2FB9D3919CC}"/>
    <cellStyle name="Note 8 3 3 3" xfId="3552" xr:uid="{11735138-67A2-4D50-8C1C-720FAA75176A}"/>
    <cellStyle name="Note 8 3 3 3 2" xfId="41954" xr:uid="{AB6007E6-23AF-4D26-91C8-D3DBEB0F8F75}"/>
    <cellStyle name="Note 8 3 3 4" xfId="29898" xr:uid="{3D677D0F-9558-4925-A49B-31DBD5AB795A}"/>
    <cellStyle name="Note 8 3 3 5" xfId="51551" xr:uid="{F36B6706-38BF-4E1B-BA57-B98D10D7E480}"/>
    <cellStyle name="Note 8 3 4" xfId="1459" xr:uid="{88F139DE-1291-4C31-8A89-378891DA038C}"/>
    <cellStyle name="Note 8 3 4 2" xfId="5804" xr:uid="{A214EEB9-1916-463E-8B6A-28BE13DFC0D0}"/>
    <cellStyle name="Note 8 3 4 2 2" xfId="8390" xr:uid="{92077F45-1CA9-426E-86B3-214A3A3D48E5}"/>
    <cellStyle name="Note 8 3 4 2 2 2" xfId="12596" xr:uid="{1BA20E29-3256-46CF-A9C8-F4DD77D3EE0E}"/>
    <cellStyle name="Note 8 3 4 2 2 2 2" xfId="21585" xr:uid="{8522C25C-7F88-45B9-864F-5285DF457673}"/>
    <cellStyle name="Note 8 3 4 2 2 2 2 2" xfId="42923" xr:uid="{19D18700-D1AA-4634-B5E1-76293B096801}"/>
    <cellStyle name="Note 8 3 4 2 2 2 3" xfId="30751" xr:uid="{54DE84BF-1669-4E80-9881-C88928B09F5E}"/>
    <cellStyle name="Note 8 3 4 2 2 3" xfId="17379" xr:uid="{B0E75C0F-622B-48D7-B5CE-8EDB8E196A04}"/>
    <cellStyle name="Note 8 3 4 2 2 3 2" xfId="41872" xr:uid="{20FFE926-D0EC-468E-94D9-FE304E2156AA}"/>
    <cellStyle name="Note 8 3 4 2 2 4" xfId="24357" xr:uid="{9693134D-CE7E-4F1C-A1B4-0FD3040D874B}"/>
    <cellStyle name="Note 8 3 4 2 3" xfId="11027" xr:uid="{0D69082D-E986-42D0-AE02-FC6AC97E7C20}"/>
    <cellStyle name="Note 8 3 4 2 3 2" xfId="20016" xr:uid="{F6DF9330-8DC8-44AA-9BAF-04B1AE9AB9E8}"/>
    <cellStyle name="Note 8 3 4 2 3 2 2" xfId="23541" xr:uid="{8E505E7E-0AED-4B82-8B5F-FBD0A196C8AB}"/>
    <cellStyle name="Note 8 3 4 2 3 3" xfId="34646" xr:uid="{06F28A7C-1318-4F01-9B3C-B394719BF81B}"/>
    <cellStyle name="Note 8 3 4 2 4" xfId="14793" xr:uid="{03AA34C5-2C5F-4A07-B71D-F45D4FD829BE}"/>
    <cellStyle name="Note 8 3 4 2 4 2" xfId="39714" xr:uid="{ECA5B1FD-3C06-424B-8111-93C61C954590}"/>
    <cellStyle name="Note 8 3 4 2 5" xfId="27945" xr:uid="{35E4997C-964D-4471-9CF0-F8C6905F6061}"/>
    <cellStyle name="Note 8 3 4 2 6" xfId="55047" xr:uid="{2CAC7861-703A-47A4-8846-4E84FA4C8888}"/>
    <cellStyle name="Note 8 3 4 3" xfId="3896" xr:uid="{D8287166-96A9-4A51-96A3-72CD7D97C4A0}"/>
    <cellStyle name="Note 8 3 4 3 2" xfId="43436" xr:uid="{4BE1A5F3-B4F6-4DE4-A432-0366D3E91A7F}"/>
    <cellStyle name="Note 8 3 4 4" xfId="22808" xr:uid="{FB8D7363-499E-4630-94FB-B684619B1180}"/>
    <cellStyle name="Note 8 3 4 5" xfId="48255" xr:uid="{797F059E-DB9C-4DBB-A7C1-99E20A4E96EC}"/>
    <cellStyle name="Note 8 3 5" xfId="1754" xr:uid="{03EEA3FC-2D83-4CD9-A32F-D196A753D118}"/>
    <cellStyle name="Note 8 3 5 2" xfId="6078" xr:uid="{74657D4D-093C-4A40-81CE-F9F5A0420989}"/>
    <cellStyle name="Note 8 3 5 2 2" xfId="8664" xr:uid="{93B4D015-3807-44BD-B68C-FC2CA8B92A46}"/>
    <cellStyle name="Note 8 3 5 2 2 2" xfId="12682" xr:uid="{B0337DF3-8A37-43BF-BE05-9932284E3927}"/>
    <cellStyle name="Note 8 3 5 2 2 2 2" xfId="21671" xr:uid="{D94F4F92-0224-4513-9719-FDCA1A53AE9E}"/>
    <cellStyle name="Note 8 3 5 2 2 2 2 2" xfId="22939" xr:uid="{C2895939-2166-464A-96EE-07FB3EBC084D}"/>
    <cellStyle name="Note 8 3 5 2 2 2 3" xfId="33004" xr:uid="{E0908C93-A823-4CD5-A71F-38C6BB493F7D}"/>
    <cellStyle name="Note 8 3 5 2 2 3" xfId="17653" xr:uid="{415A351A-72A6-4EDD-899F-BAAC22F96B13}"/>
    <cellStyle name="Note 8 3 5 2 2 3 2" xfId="27715" xr:uid="{C082442F-2F38-48B7-A81E-A65622EF2CC8}"/>
    <cellStyle name="Note 8 3 5 2 2 4" xfId="26601" xr:uid="{4FA1EF15-21A6-4873-A3C6-47846047FC65}"/>
    <cellStyle name="Note 8 3 5 2 3" xfId="11301" xr:uid="{B7B65FF8-6E1E-451F-8D54-66874AB0CED2}"/>
    <cellStyle name="Note 8 3 5 2 3 2" xfId="20290" xr:uid="{8F310BCA-93B1-4962-B346-47E516E180A4}"/>
    <cellStyle name="Note 8 3 5 2 3 2 2" xfId="22227" xr:uid="{A28F2A99-C8B8-4D01-BA98-51B305328C9B}"/>
    <cellStyle name="Note 8 3 5 2 3 3" xfId="35021" xr:uid="{637699AD-05D9-47D8-B156-5297CCD9F738}"/>
    <cellStyle name="Note 8 3 5 2 4" xfId="15067" xr:uid="{CC2612FC-B453-485A-B39E-27359CD9F1E6}"/>
    <cellStyle name="Note 8 3 5 2 4 2" xfId="37720" xr:uid="{DC4E0558-BEE5-422F-9BFF-A8FEBE770C74}"/>
    <cellStyle name="Note 8 3 5 2 5" xfId="27256" xr:uid="{9D32849E-72DF-48BB-B1AC-6529A71EF9AD}"/>
    <cellStyle name="Note 8 3 5 3" xfId="4191" xr:uid="{A5717709-3625-47BF-A793-10A9238FB333}"/>
    <cellStyle name="Note 8 3 5 3 2" xfId="43786" xr:uid="{C4253827-1771-4033-BD6B-67CCF66F8A3B}"/>
    <cellStyle name="Note 8 3 5 4" xfId="33709" xr:uid="{B21B13FF-1DA7-46C1-9BDD-217A7DEDEE7F}"/>
    <cellStyle name="Note 8 3 5 5" xfId="53347" xr:uid="{09BFEB0B-E6E0-42BC-B9E2-BD0535B164B2}"/>
    <cellStyle name="Note 8 3 6" xfId="2078" xr:uid="{5E3B13ED-367C-4149-AD72-65A3EC501AFA}"/>
    <cellStyle name="Note 8 3 6 2" xfId="6380" xr:uid="{65B0BAE8-6B19-43EF-8BFE-5FB7D7419D88}"/>
    <cellStyle name="Note 8 3 6 2 2" xfId="8966" xr:uid="{69230466-E367-485B-A8CE-AE81C0EA686D}"/>
    <cellStyle name="Note 8 3 6 2 2 2" xfId="12770" xr:uid="{0FC78034-A9AA-47D9-8C73-92FC82F7E6BF}"/>
    <cellStyle name="Note 8 3 6 2 2 2 2" xfId="21759" xr:uid="{245F19AF-DEAA-4088-BA5D-3AF4285039C6}"/>
    <cellStyle name="Note 8 3 6 2 2 2 2 2" xfId="40422" xr:uid="{0DB51D7E-833A-4615-A945-30471A7C1A64}"/>
    <cellStyle name="Note 8 3 6 2 2 2 3" xfId="29087" xr:uid="{9E916562-808E-4ACB-9E5C-E7241EF9CA29}"/>
    <cellStyle name="Note 8 3 6 2 2 3" xfId="17955" xr:uid="{A0C6A8B5-9B49-4A0E-8CD2-0A0DF3F392D1}"/>
    <cellStyle name="Note 8 3 6 2 2 3 2" xfId="34772" xr:uid="{0DE885F3-391F-4F11-9A77-2755366CE590}"/>
    <cellStyle name="Note 8 3 6 2 2 4" xfId="30714" xr:uid="{0C5EED8F-57EF-4310-A2CF-E4B2C34FF62B}"/>
    <cellStyle name="Note 8 3 6 2 3" xfId="11603" xr:uid="{6935F3D2-F369-4C9A-9910-9FA119378890}"/>
    <cellStyle name="Note 8 3 6 2 3 2" xfId="20592" xr:uid="{DC90DC51-F93D-4A1B-A51F-0B6DC6FC2F63}"/>
    <cellStyle name="Note 8 3 6 2 3 2 2" xfId="35758" xr:uid="{6B030448-1541-4DD0-9A59-60B8EECBF777}"/>
    <cellStyle name="Note 8 3 6 2 3 3" xfId="31081" xr:uid="{D6016DEC-4D43-4582-9F62-F0DEA7FF24B6}"/>
    <cellStyle name="Note 8 3 6 2 4" xfId="15369" xr:uid="{10A3A73E-D07B-4B73-9AA8-BCB5126E29CD}"/>
    <cellStyle name="Note 8 3 6 2 4 2" xfId="24156" xr:uid="{6E06D3EE-AE27-47E9-B1F7-E0A41B0620C7}"/>
    <cellStyle name="Note 8 3 6 2 5" xfId="43274" xr:uid="{014889A2-ACCF-4579-BAA8-DAE5CAFD27E0}"/>
    <cellStyle name="Note 8 3 6 3" xfId="4515" xr:uid="{CA42BD20-C5AA-4B20-8A86-49386A1EDAE1}"/>
    <cellStyle name="Note 8 3 6 3 2" xfId="25751" xr:uid="{0FED71F5-7AAC-421D-9472-F986D430EE29}"/>
    <cellStyle name="Note 8 3 6 4" xfId="35440" xr:uid="{697FBF52-7ADE-4A11-A6D3-A28C7F1904D0}"/>
    <cellStyle name="Note 8 3 7" xfId="2888" xr:uid="{9899FE98-3638-4F5A-87ED-C7971D5DA7A0}"/>
    <cellStyle name="Note 8 3 7 2" xfId="7038" xr:uid="{55DB285B-03D9-4DCC-BA5B-74F1580E23E7}"/>
    <cellStyle name="Note 8 3 7 2 2" xfId="12164" xr:uid="{60AEAB97-D4D4-4882-B890-4F821E033ED0}"/>
    <cellStyle name="Note 8 3 7 2 2 2" xfId="21153" xr:uid="{22317981-BE49-4B18-897F-C26103D2D51B}"/>
    <cellStyle name="Note 8 3 7 2 2 2 2" xfId="44028" xr:uid="{87441739-D9C3-4B5C-B5CF-176AF0481800}"/>
    <cellStyle name="Note 8 3 7 2 2 3" xfId="39620" xr:uid="{688C9864-71B5-4A25-82AC-38E7EEB8F1C2}"/>
    <cellStyle name="Note 8 3 7 2 3" xfId="16027" xr:uid="{F6F6AF68-BE43-4C67-8FCA-AD584E96781C}"/>
    <cellStyle name="Note 8 3 7 2 3 2" xfId="39217" xr:uid="{BA2CED71-112B-48C2-AAFC-D5D981A4E418}"/>
    <cellStyle name="Note 8 3 7 2 4" xfId="37689" xr:uid="{2FFBEBA1-FD68-4976-9883-5395F0D177EB}"/>
    <cellStyle name="Note 8 3 7 3" xfId="9601" xr:uid="{FBD7287F-BB99-4AA6-8DF9-79FFEF39158A}"/>
    <cellStyle name="Note 8 3 7 3 2" xfId="18590" xr:uid="{1F27A69D-521C-4098-ABCD-B7FE8F956E33}"/>
    <cellStyle name="Note 8 3 7 3 2 2" xfId="42444" xr:uid="{24E68752-D4BD-4A5C-A929-5D6FB48F032A}"/>
    <cellStyle name="Note 8 3 7 3 3" xfId="24578" xr:uid="{0CED0713-E135-472C-850E-718EE900864E}"/>
    <cellStyle name="Note 8 3 7 4" xfId="31949" xr:uid="{CCC8202F-B534-449E-9C71-7159E56B1E81}"/>
    <cellStyle name="Note 8 3 8" xfId="4816" xr:uid="{D3C6425C-978F-4CEB-B2B9-8509D7E45711}"/>
    <cellStyle name="Note 8 3 8 2" xfId="7402" xr:uid="{E07A75F1-D1B6-4B75-8E02-2F32273FEC1A}"/>
    <cellStyle name="Note 8 3 8 2 2" xfId="12293" xr:uid="{0D632499-A3B7-4316-8CA7-B23AD56612DC}"/>
    <cellStyle name="Note 8 3 8 2 2 2" xfId="21282" xr:uid="{BBE9CA26-C438-4FD3-85F1-90D8785670C4}"/>
    <cellStyle name="Note 8 3 8 2 2 2 2" xfId="37402" xr:uid="{A61C3A9F-8E86-406F-92AF-597EB9CD6513}"/>
    <cellStyle name="Note 8 3 8 2 2 3" xfId="35723" xr:uid="{C1197244-6D7B-49FD-8A35-BE7A9AF8A69B}"/>
    <cellStyle name="Note 8 3 8 2 3" xfId="16391" xr:uid="{C0C100F8-A076-44CF-9078-E866F81BC742}"/>
    <cellStyle name="Note 8 3 8 2 3 2" xfId="27046" xr:uid="{DECE7FB5-4649-445F-8F17-CED602F25077}"/>
    <cellStyle name="Note 8 3 8 2 4" xfId="40974" xr:uid="{427617F0-5D06-4D93-9AFA-3D08F6AD5FEC}"/>
    <cellStyle name="Note 8 3 8 3" xfId="10039" xr:uid="{80FF7036-7A9A-46B3-A8F2-73718628F824}"/>
    <cellStyle name="Note 8 3 8 3 2" xfId="19028" xr:uid="{F661ABD2-1B35-4CBD-861C-A037307F0848}"/>
    <cellStyle name="Note 8 3 8 3 2 2" xfId="43193" xr:uid="{34282BF1-76E8-4B12-AEE6-B3110FB0D0AF}"/>
    <cellStyle name="Note 8 3 8 3 3" xfId="24286" xr:uid="{C55C25FA-8BB5-4FC6-973A-8BCED2999A1B}"/>
    <cellStyle name="Note 8 3 8 4" xfId="13805" xr:uid="{6CD7D2A9-49D3-4043-9120-217075F0FD9C}"/>
    <cellStyle name="Note 8 3 8 4 2" xfId="38297" xr:uid="{6931B1DD-0161-4D32-BB87-4B64226351E7}"/>
    <cellStyle name="Note 8 3 8 5" xfId="28136" xr:uid="{1F149492-02B0-47DE-B97A-3CE869FEF6F1}"/>
    <cellStyle name="Note 8 3 9" xfId="6723" xr:uid="{A7F1773B-C726-4EC9-B4A7-B970FB51D5B5}"/>
    <cellStyle name="Note 8 3 9 2" xfId="11923" xr:uid="{4753F430-31AB-4B8A-9A50-F3B1F2808308}"/>
    <cellStyle name="Note 8 3 9 2 2" xfId="20912" xr:uid="{E757D64B-1BF3-4D21-BA64-B942081B8E01}"/>
    <cellStyle name="Note 8 3 9 2 2 2" xfId="32705" xr:uid="{3270F348-C134-4C00-810B-E24B471840FE}"/>
    <cellStyle name="Note 8 3 9 2 3" xfId="25404" xr:uid="{8E4A2D98-E771-40D2-BC3E-3C30F8900BD6}"/>
    <cellStyle name="Note 8 3 9 3" xfId="15712" xr:uid="{3E87AD3D-70C0-42DC-B180-D0EE65ADFE64}"/>
    <cellStyle name="Note 8 3 9 3 2" xfId="33351" xr:uid="{C77C00DB-CF6C-455D-8ADB-E2A1CC79C0F2}"/>
    <cellStyle name="Note 8 3 9 4" xfId="30540" xr:uid="{6E08297D-A988-4AF1-841D-998559E308D6}"/>
    <cellStyle name="Note 8 4" xfId="519" xr:uid="{567E5804-6DD9-449F-9B14-C76FAC823128}"/>
    <cellStyle name="Note 8 4 10" xfId="49267" xr:uid="{100627A5-AC3A-4B54-AF4F-CE7825022A8B}"/>
    <cellStyle name="Note 8 4 2" xfId="868" xr:uid="{BF81D6FE-91FF-4BCF-B7A8-AB223818F96F}"/>
    <cellStyle name="Note 8 4 2 2" xfId="5237" xr:uid="{D4C379F2-5A13-4F03-ADEB-F78C9D6A4F65}"/>
    <cellStyle name="Note 8 4 2 2 2" xfId="7823" xr:uid="{3CE06EF4-8D47-4319-8A3B-1ED159484793}"/>
    <cellStyle name="Note 8 4 2 2 2 2" xfId="12425" xr:uid="{F1574498-B367-4725-BAFE-FDB7C1577F6B}"/>
    <cellStyle name="Note 8 4 2 2 2 2 2" xfId="21414" xr:uid="{449585B7-904D-422C-9953-2A6DA4A3DC56}"/>
    <cellStyle name="Note 8 4 2 2 2 2 2 2" xfId="34754" xr:uid="{131AB593-5BAE-4DCE-8867-94C5A55275B1}"/>
    <cellStyle name="Note 8 4 2 2 2 2 3" xfId="33282" xr:uid="{17226843-2757-480F-BB0B-C02DDFE3D2AD}"/>
    <cellStyle name="Note 8 4 2 2 2 3" xfId="16812" xr:uid="{1898F888-44BB-428C-BEF3-5F45BCAFAB68}"/>
    <cellStyle name="Note 8 4 2 2 2 3 2" xfId="27873" xr:uid="{B36205AF-4DCD-4A57-86A3-1FBD122A0B2C}"/>
    <cellStyle name="Note 8 4 2 2 2 4" xfId="41889" xr:uid="{6822CC25-F858-4E73-BA47-B43A65295D1D}"/>
    <cellStyle name="Note 8 4 2 2 3" xfId="10460" xr:uid="{3EE524A2-D917-4C19-9E2E-BC915A0C20FE}"/>
    <cellStyle name="Note 8 4 2 2 3 2" xfId="19449" xr:uid="{B036E93E-EB23-45FB-BE5B-FDD6B2379AC8}"/>
    <cellStyle name="Note 8 4 2 2 3 2 2" xfId="26005" xr:uid="{F64E55FD-7A38-4040-A950-A3EC1D8BED6B}"/>
    <cellStyle name="Note 8 4 2 2 3 3" xfId="37818" xr:uid="{A6436B42-D0EA-48ED-AF61-C8A93EC652EA}"/>
    <cellStyle name="Note 8 4 2 2 4" xfId="14226" xr:uid="{0DB58ADC-9EE2-4BC1-8C60-3905C67FD606}"/>
    <cellStyle name="Note 8 4 2 2 4 2" xfId="26780" xr:uid="{7857C608-75A8-40B7-99C2-7188FE94305B}"/>
    <cellStyle name="Note 8 4 2 2 5" xfId="22823" xr:uid="{709E3C1D-25CD-4B92-B192-CC08E78F2D8D}"/>
    <cellStyle name="Note 8 4 2 3" xfId="3305" xr:uid="{0875EDB4-256C-4DE6-B51E-E5E5DA34DB53}"/>
    <cellStyle name="Note 8 4 2 3 2" xfId="43235" xr:uid="{AD08EEA3-5E73-49A6-ABDE-D721E1C07811}"/>
    <cellStyle name="Note 8 4 2 4" xfId="28998" xr:uid="{EFC46AC3-536C-449A-B412-D7AB96B089AD}"/>
    <cellStyle name="Note 8 4 2 5" xfId="56049" xr:uid="{1340BAAB-A4D7-4632-A226-42CEF98F03A8}"/>
    <cellStyle name="Note 8 4 3" xfId="1213" xr:uid="{300B2705-E0AF-4A11-9400-8A6EDED15F82}"/>
    <cellStyle name="Note 8 4 3 2" xfId="5558" xr:uid="{108A97FC-6F7B-4FFA-805C-FD43E1BFA195}"/>
    <cellStyle name="Note 8 4 3 2 2" xfId="8144" xr:uid="{2DC0C8DC-E063-4882-8FB0-EB2898EBC2DD}"/>
    <cellStyle name="Note 8 4 3 2 2 2" xfId="12522" xr:uid="{76123DCF-5084-4E6A-8515-5DECA40D93A7}"/>
    <cellStyle name="Note 8 4 3 2 2 2 2" xfId="21511" xr:uid="{2010796E-7EBF-4616-BF50-FAE6DF91FF12}"/>
    <cellStyle name="Note 8 4 3 2 2 2 2 2" xfId="30130" xr:uid="{3E7E222E-655B-4359-8344-9A03624B567F}"/>
    <cellStyle name="Note 8 4 3 2 2 2 3" xfId="30304" xr:uid="{2F01DBAA-940B-49A6-AE1F-94CBD970C60B}"/>
    <cellStyle name="Note 8 4 3 2 2 3" xfId="17133" xr:uid="{3FE47F04-C8AD-4128-B34B-59E6434E9C7F}"/>
    <cellStyle name="Note 8 4 3 2 2 3 2" xfId="36511" xr:uid="{E27EF165-444D-499F-A61F-7F047D76987D}"/>
    <cellStyle name="Note 8 4 3 2 2 4" xfId="31562" xr:uid="{C7C85CE2-951B-4100-9484-1CB29C37AE63}"/>
    <cellStyle name="Note 8 4 3 2 3" xfId="10781" xr:uid="{5DE7795C-7686-4542-B278-96F08D60E34C}"/>
    <cellStyle name="Note 8 4 3 2 3 2" xfId="19770" xr:uid="{7AAB40E4-5177-4179-830D-48B8CD0F3A03}"/>
    <cellStyle name="Note 8 4 3 2 3 2 2" xfId="33929" xr:uid="{F9DA5462-C9EF-4191-ACF1-0D0E1A91A168}"/>
    <cellStyle name="Note 8 4 3 2 3 3" xfId="34706" xr:uid="{2508B5EB-FF51-4459-8F1D-324E938EB9BE}"/>
    <cellStyle name="Note 8 4 3 2 4" xfId="14547" xr:uid="{6C089000-4CD1-453C-BA14-DAF436C7F322}"/>
    <cellStyle name="Note 8 4 3 2 4 2" xfId="22214" xr:uid="{0E512B24-2AF7-4763-BF5F-F151929B8F74}"/>
    <cellStyle name="Note 8 4 3 2 5" xfId="31747" xr:uid="{3207C193-E1A3-4929-9F39-8B021EC12450}"/>
    <cellStyle name="Note 8 4 3 3" xfId="3650" xr:uid="{62DFB848-FD9E-4217-B38A-9D49C0BC68F3}"/>
    <cellStyle name="Note 8 4 3 3 2" xfId="28582" xr:uid="{F87EBFFA-2E41-4C4D-860C-47312F37DFF8}"/>
    <cellStyle name="Note 8 4 3 4" xfId="41508" xr:uid="{9157FE6B-25C5-4868-91F4-766F5815D0D1}"/>
    <cellStyle name="Note 8 4 4" xfId="1557" xr:uid="{830C76D7-A9BA-46FF-A98D-CBCCFE6BDC08}"/>
    <cellStyle name="Note 8 4 4 2" xfId="5902" xr:uid="{8B2F820C-2ED6-4967-B85E-82E5CC824F18}"/>
    <cellStyle name="Note 8 4 4 2 2" xfId="8488" xr:uid="{7A2BD0C9-8BF1-4096-B155-1DBCEA7A8135}"/>
    <cellStyle name="Note 8 4 4 2 2 2" xfId="12631" xr:uid="{331D0B02-2A67-4463-BDBE-4CDD5244FEA6}"/>
    <cellStyle name="Note 8 4 4 2 2 2 2" xfId="21620" xr:uid="{4919A8C9-D2AB-4CB4-8371-8730EF2F0FC2}"/>
    <cellStyle name="Note 8 4 4 2 2 2 2 2" xfId="38005" xr:uid="{B6BDFF55-9F8A-452C-A5B7-C50224B64F53}"/>
    <cellStyle name="Note 8 4 4 2 2 2 3" xfId="43150" xr:uid="{C5BC8168-5BD4-4480-848C-90C9A093C66C}"/>
    <cellStyle name="Note 8 4 4 2 2 3" xfId="17477" xr:uid="{D9F7DF13-5317-4FDB-8E65-43219D717C3F}"/>
    <cellStyle name="Note 8 4 4 2 2 3 2" xfId="26583" xr:uid="{2A2D0915-E020-45BA-AD5E-2D87664DD75F}"/>
    <cellStyle name="Note 8 4 4 2 2 4" xfId="36545" xr:uid="{548A1C45-C467-4D32-8B9D-F1C3194D455E}"/>
    <cellStyle name="Note 8 4 4 2 3" xfId="11125" xr:uid="{F88AC0B2-C2AF-432F-9381-6857CDA321FC}"/>
    <cellStyle name="Note 8 4 4 2 3 2" xfId="20114" xr:uid="{EDB6FED0-45A0-4BD8-976F-712477C8312F}"/>
    <cellStyle name="Note 8 4 4 2 3 2 2" xfId="28734" xr:uid="{0D67309D-2FA8-41EE-AE76-4D8D5EA2A159}"/>
    <cellStyle name="Note 8 4 4 2 3 3" xfId="34691" xr:uid="{5E258DF5-98B4-46B2-AA6A-435D9066094B}"/>
    <cellStyle name="Note 8 4 4 2 4" xfId="14891" xr:uid="{095CEA96-8544-4D4B-9642-FC6C03C8B48C}"/>
    <cellStyle name="Note 8 4 4 2 4 2" xfId="37141" xr:uid="{44876F8C-88E1-47A8-B409-A56CC188D39C}"/>
    <cellStyle name="Note 8 4 4 2 5" xfId="34902" xr:uid="{A0627825-8188-45FB-A3AD-A68DF00FC8DB}"/>
    <cellStyle name="Note 8 4 4 3" xfId="3994" xr:uid="{D41536E0-3C21-4B8C-82AA-6D1A2F56BBB2}"/>
    <cellStyle name="Note 8 4 4 3 2" xfId="31409" xr:uid="{C4A2CFFB-1E2C-4D77-B91C-624F82139CE4}"/>
    <cellStyle name="Note 8 4 4 4" xfId="29477" xr:uid="{F08A3EF6-0641-4A73-9272-5D25AB431245}"/>
    <cellStyle name="Note 8 4 5" xfId="1869" xr:uid="{5134DCBA-92E6-4886-A760-4F682AF7C924}"/>
    <cellStyle name="Note 8 4 5 2" xfId="6185" xr:uid="{9FCD3275-61D2-4F19-BE34-F1FAF09472AE}"/>
    <cellStyle name="Note 8 4 5 2 2" xfId="8771" xr:uid="{CD8CFF84-B1EB-466C-9B06-32CDC52D7CAE}"/>
    <cellStyle name="Note 8 4 5 2 2 2" xfId="12712" xr:uid="{0597495F-CA5E-4899-9A2E-1674EBB4B421}"/>
    <cellStyle name="Note 8 4 5 2 2 2 2" xfId="21701" xr:uid="{323C842B-07E1-4A59-876F-6B33715A554C}"/>
    <cellStyle name="Note 8 4 5 2 2 2 2 2" xfId="32543" xr:uid="{628B339E-B30D-448A-B5F8-4E3E674A40BF}"/>
    <cellStyle name="Note 8 4 5 2 2 2 3" xfId="28682" xr:uid="{A6ABAD24-B9EF-402F-86C2-8D6BEFA0A11B}"/>
    <cellStyle name="Note 8 4 5 2 2 3" xfId="17760" xr:uid="{30CDFD60-6A2B-46FC-BCA4-79E51BBFEABA}"/>
    <cellStyle name="Note 8 4 5 2 2 3 2" xfId="32976" xr:uid="{72742F2F-C1AF-48C1-9F8E-BE4AD3E4711C}"/>
    <cellStyle name="Note 8 4 5 2 2 4" xfId="43431" xr:uid="{A7B16577-A6CD-4E5B-8291-50F9AF0FA97B}"/>
    <cellStyle name="Note 8 4 5 2 3" xfId="11408" xr:uid="{45A19B5A-1DD1-4AF5-9FD3-00763AEC6525}"/>
    <cellStyle name="Note 8 4 5 2 3 2" xfId="20397" xr:uid="{DCF5B8FB-274D-414B-ADE2-7A72567A494B}"/>
    <cellStyle name="Note 8 4 5 2 3 2 2" xfId="37445" xr:uid="{7B469356-7042-4E7E-BA9F-98A515C21EAC}"/>
    <cellStyle name="Note 8 4 5 2 3 3" xfId="22639" xr:uid="{33734AA7-66F8-4690-BC69-0B1767ACB83D}"/>
    <cellStyle name="Note 8 4 5 2 4" xfId="15174" xr:uid="{C27C36A6-81D1-4D18-B63C-10D5C62E30B4}"/>
    <cellStyle name="Note 8 4 5 2 4 2" xfId="35475" xr:uid="{E6D32B36-2875-4DB4-8EC5-85F41FAC6EEF}"/>
    <cellStyle name="Note 8 4 5 2 5" xfId="22503" xr:uid="{AB0FC9E5-C025-4639-97A2-F49411FB9A98}"/>
    <cellStyle name="Note 8 4 5 3" xfId="4306" xr:uid="{A9EED313-F2B6-4B74-BAAB-BD89BB1DAB7B}"/>
    <cellStyle name="Note 8 4 5 3 2" xfId="32138" xr:uid="{28AAE6BD-F286-4EF7-B28E-16AC94B65311}"/>
    <cellStyle name="Note 8 4 5 4" xfId="22238" xr:uid="{393EFDA9-23EA-4388-A487-45A0F13FBA55}"/>
    <cellStyle name="Note 8 4 6" xfId="2176" xr:uid="{ECC02E61-5C10-4273-9880-85E58C941E74}"/>
    <cellStyle name="Note 8 4 6 2" xfId="6477" xr:uid="{188FADBC-AB8C-4A4A-AD6B-C9B21F4B1722}"/>
    <cellStyle name="Note 8 4 6 2 2" xfId="9063" xr:uid="{721E12EA-59A5-4C9E-A15B-9705C374A073}"/>
    <cellStyle name="Note 8 4 6 2 2 2" xfId="12803" xr:uid="{7ACB4C7C-8E6E-48F3-8FFF-0934D34749C5}"/>
    <cellStyle name="Note 8 4 6 2 2 2 2" xfId="21792" xr:uid="{792E338C-8DFC-47C5-B64C-CC378A54EBBD}"/>
    <cellStyle name="Note 8 4 6 2 2 2 2 2" xfId="34270" xr:uid="{314DF980-EF44-4F7C-ACD9-37EDC8A70397}"/>
    <cellStyle name="Note 8 4 6 2 2 2 3" xfId="23037" xr:uid="{00B866D8-22EF-4A9A-B7DD-0DF8DD85453F}"/>
    <cellStyle name="Note 8 4 6 2 2 3" xfId="18052" xr:uid="{AA0284E2-7A20-4888-85B8-B479009F3C55}"/>
    <cellStyle name="Note 8 4 6 2 2 3 2" xfId="34416" xr:uid="{68EE1FF3-9B07-4ECC-93FC-F53E2E62CFAC}"/>
    <cellStyle name="Note 8 4 6 2 2 4" xfId="30237" xr:uid="{6821F8FC-5862-4C73-8885-E20549356B81}"/>
    <cellStyle name="Note 8 4 6 2 3" xfId="11700" xr:uid="{D4799FB6-C441-4DC7-A6FC-767A7283AB85}"/>
    <cellStyle name="Note 8 4 6 2 3 2" xfId="20689" xr:uid="{94F9B11F-AEAD-4D1C-8128-369C0F603D38}"/>
    <cellStyle name="Note 8 4 6 2 3 2 2" xfId="36672" xr:uid="{997838AB-3F4D-4DEF-93CB-151499272B4F}"/>
    <cellStyle name="Note 8 4 6 2 3 3" xfId="26678" xr:uid="{E77CC917-894B-4316-83F0-59952BC569BE}"/>
    <cellStyle name="Note 8 4 6 2 4" xfId="15466" xr:uid="{84F89688-F427-47A9-B44C-63CD909DD85C}"/>
    <cellStyle name="Note 8 4 6 2 4 2" xfId="40966" xr:uid="{03D57698-E9B8-497A-B749-3880E0A49AC1}"/>
    <cellStyle name="Note 8 4 6 2 5" xfId="23405" xr:uid="{03399B9F-48DE-4C8D-B9D0-9069A83B96F4}"/>
    <cellStyle name="Note 8 4 6 3" xfId="4613" xr:uid="{F6E0E798-72C5-4166-B58C-21C817DB2A96}"/>
    <cellStyle name="Note 8 4 6 3 2" xfId="33478" xr:uid="{072A13DD-ED56-499E-AA81-D9C4531F16D6}"/>
    <cellStyle name="Note 8 4 6 4" xfId="30551" xr:uid="{E55C5491-6979-4D35-914B-6EE99FF005C6}"/>
    <cellStyle name="Note 8 4 7" xfId="4913" xr:uid="{2DCA3E08-F6C8-44DA-AE1F-3C7420CE7577}"/>
    <cellStyle name="Note 8 4 7 2" xfId="7499" xr:uid="{D99557AE-2023-467D-A9A3-67EC65546F72}"/>
    <cellStyle name="Note 8 4 7 2 2" xfId="12322" xr:uid="{98B78B4A-EBED-4EF9-AA1D-E6C81AA0B134}"/>
    <cellStyle name="Note 8 4 7 2 2 2" xfId="21311" xr:uid="{BD0A9ED8-FCE1-4845-A732-1C0371A316FF}"/>
    <cellStyle name="Note 8 4 7 2 2 2 2" xfId="41742" xr:uid="{2E516D91-724D-4076-A82C-006F10D2206E}"/>
    <cellStyle name="Note 8 4 7 2 2 3" xfId="43033" xr:uid="{A96B4C1D-C569-41CF-95BD-A7A627298FC0}"/>
    <cellStyle name="Note 8 4 7 2 3" xfId="16488" xr:uid="{4D711D27-9F80-4B82-9DCC-879DEDAADA33}"/>
    <cellStyle name="Note 8 4 7 2 3 2" xfId="42630" xr:uid="{6C3F5396-9AA0-48A4-B697-0DC4968A7BF2}"/>
    <cellStyle name="Note 8 4 7 2 4" xfId="33091" xr:uid="{15666EE1-3DFD-4B2F-B070-8A8962E102C9}"/>
    <cellStyle name="Note 8 4 7 3" xfId="10136" xr:uid="{4D8CD270-214E-4965-B21D-9A1412943E61}"/>
    <cellStyle name="Note 8 4 7 3 2" xfId="19125" xr:uid="{F68B7DB9-A4C7-47A5-B1C8-0A70947AB161}"/>
    <cellStyle name="Note 8 4 7 3 2 2" xfId="36918" xr:uid="{D4F7FB9D-DFE2-4614-9850-B1800659298A}"/>
    <cellStyle name="Note 8 4 7 3 3" xfId="37814" xr:uid="{44F1EFCE-5DD8-4F9B-A16C-428237BC5396}"/>
    <cellStyle name="Note 8 4 7 4" xfId="13902" xr:uid="{E4A56DF4-A043-4869-ACF6-30D93A85BCBE}"/>
    <cellStyle name="Note 8 4 7 4 2" xfId="37557" xr:uid="{F96ADEC4-E567-4B06-8608-7D46348DC614}"/>
    <cellStyle name="Note 8 4 7 5" xfId="39287" xr:uid="{E20E17E5-FCE3-4023-9055-20C26942AA77}"/>
    <cellStyle name="Note 8 4 8" xfId="2525" xr:uid="{4493C2D9-8321-42EA-864F-D2028FFC937C}"/>
    <cellStyle name="Note 8 4 8 2" xfId="35763" xr:uid="{3D01A3FC-0331-4ABE-95D4-E32C421F9FF7}"/>
    <cellStyle name="Note 8 4 9" xfId="34280" xr:uid="{15502E10-724D-41A8-98A8-CE516A0ADAE2}"/>
    <cellStyle name="Note 8 5" xfId="288" xr:uid="{94FB0E03-CA12-4325-B73A-6BD8D8652B16}"/>
    <cellStyle name="Note 8 5 2" xfId="4691" xr:uid="{9D8C733E-A85E-4815-93D0-622BC5580507}"/>
    <cellStyle name="Note 8 5 2 2" xfId="7277" xr:uid="{80B33A6C-EC1B-4980-96B6-9E39B40009B8}"/>
    <cellStyle name="Note 8 5 2 2 2" xfId="12253" xr:uid="{72A17818-E382-49FD-9A38-736BAE1B23B6}"/>
    <cellStyle name="Note 8 5 2 2 2 2" xfId="21242" xr:uid="{AB1DF4D3-F799-4ED0-8C15-1E0048122D20}"/>
    <cellStyle name="Note 8 5 2 2 2 2 2" xfId="41007" xr:uid="{AA485263-E501-4B5D-8284-955EAC983767}"/>
    <cellStyle name="Note 8 5 2 2 2 3" xfId="41380" xr:uid="{716EC0DD-76E6-489A-8049-998FCD479EF8}"/>
    <cellStyle name="Note 8 5 2 2 3" xfId="16266" xr:uid="{E360E9AC-43E2-4A5D-98D1-F6181C259D23}"/>
    <cellStyle name="Note 8 5 2 2 3 2" xfId="28057" xr:uid="{D24ECE17-9945-4857-BAB6-2D4093058FF0}"/>
    <cellStyle name="Note 8 5 2 2 4" xfId="23793" xr:uid="{2F064C79-02FB-4039-AB0C-CFEF14D6FE1F}"/>
    <cellStyle name="Note 8 5 2 3" xfId="9914" xr:uid="{D8350419-8A16-47E1-8EEF-7343DA381A2B}"/>
    <cellStyle name="Note 8 5 2 3 2" xfId="18903" xr:uid="{2EA9E090-C2D6-4E98-A2E3-3916F190420D}"/>
    <cellStyle name="Note 8 5 2 3 2 2" xfId="26132" xr:uid="{EAFFD56B-6F31-494C-A02B-B503816BF7A9}"/>
    <cellStyle name="Note 8 5 2 3 3" xfId="36149" xr:uid="{E19808B9-507B-42D2-8CE4-7258062CC340}"/>
    <cellStyle name="Note 8 5 2 4" xfId="13680" xr:uid="{AEBD0296-6F14-4379-98A4-544CAD1BB354}"/>
    <cellStyle name="Note 8 5 2 4 2" xfId="23728" xr:uid="{90A29466-684A-42D4-BA61-507AC72D7379}"/>
    <cellStyle name="Note 8 5 2 5" xfId="24936" xr:uid="{0586CD05-0F28-4CBF-82C7-AD39C4C6B220}"/>
    <cellStyle name="Note 8 5 2 6" xfId="58331" xr:uid="{54680EE1-8747-4EF3-BA84-7CB7D00EB25C}"/>
    <cellStyle name="Note 8 5 3" xfId="2756" xr:uid="{7A248F33-1E19-47EC-8D72-29D176D8BBC1}"/>
    <cellStyle name="Note 8 5 3 2" xfId="34152" xr:uid="{48832CB8-097A-4334-A98C-398D8667A2DA}"/>
    <cellStyle name="Note 8 5 4" xfId="42992" xr:uid="{4FECA2D4-7ECD-4632-AC1B-96526A8DB01B}"/>
    <cellStyle name="Note 8 5 5" xfId="51549" xr:uid="{F2BB3F71-602E-4145-94BE-A98908B18183}"/>
    <cellStyle name="Note 8 6" xfId="637" xr:uid="{9570859E-EE74-4A6B-A134-A0257E3ADBC3}"/>
    <cellStyle name="Note 8 6 2" xfId="5015" xr:uid="{99BBB75D-43EE-46B3-B256-588E466CC30A}"/>
    <cellStyle name="Note 8 6 2 2" xfId="7601" xr:uid="{CC738751-EACC-4764-A7A6-3A5A2E409A1A}"/>
    <cellStyle name="Note 8 6 2 2 2" xfId="12353" xr:uid="{02EFE407-EE9B-4986-A042-6E9A039E4680}"/>
    <cellStyle name="Note 8 6 2 2 2 2" xfId="21342" xr:uid="{7653A07A-D2DD-4864-8AA1-7FD1C23C6580}"/>
    <cellStyle name="Note 8 6 2 2 2 2 2" xfId="32492" xr:uid="{EEEC2BE6-4A50-41B5-AD0E-223055B4AE2E}"/>
    <cellStyle name="Note 8 6 2 2 2 3" xfId="24791" xr:uid="{975CE976-BEA1-4EB3-8DEC-A246ED0A8C86}"/>
    <cellStyle name="Note 8 6 2 2 3" xfId="16590" xr:uid="{9924A998-4F62-41A0-9A41-78C8D6F2C727}"/>
    <cellStyle name="Note 8 6 2 2 3 2" xfId="30302" xr:uid="{48E930E0-1CAD-4654-A6A2-23928D3FE20A}"/>
    <cellStyle name="Note 8 6 2 2 4" xfId="36968" xr:uid="{0510C5B8-9071-4380-9EF1-FF735242A424}"/>
    <cellStyle name="Note 8 6 2 3" xfId="10238" xr:uid="{04AF440A-B593-426D-9BC2-2C7BEB4946B6}"/>
    <cellStyle name="Note 8 6 2 3 2" xfId="19227" xr:uid="{D2B59C9E-BB0C-4965-90CF-383B65317DC4}"/>
    <cellStyle name="Note 8 6 2 3 2 2" xfId="23240" xr:uid="{A0A599FA-17FB-48A7-9AF2-38B2F78E1588}"/>
    <cellStyle name="Note 8 6 2 3 3" xfId="26693" xr:uid="{8F66000B-BBEF-4654-8C8D-517C26E590DA}"/>
    <cellStyle name="Note 8 6 2 4" xfId="14004" xr:uid="{A56B9159-8857-4A52-9088-21F97B60B515}"/>
    <cellStyle name="Note 8 6 2 4 2" xfId="37949" xr:uid="{B3587D00-8DD9-4995-8E0A-9317603229BB}"/>
    <cellStyle name="Note 8 6 2 5" xfId="24023" xr:uid="{EBE8E554-5991-412F-BCC7-AF7538ECA469}"/>
    <cellStyle name="Note 8 6 2 6" xfId="54209" xr:uid="{B1D54530-DAFF-401F-B9B1-6536CC264277}"/>
    <cellStyle name="Note 8 6 3" xfId="3074" xr:uid="{D7A2443C-F87A-4057-894B-CF9A2C72FC11}"/>
    <cellStyle name="Note 8 6 3 2" xfId="42958" xr:uid="{499C0DB9-C268-42EA-89FD-E55F963D0CED}"/>
    <cellStyle name="Note 8 6 4" xfId="39557" xr:uid="{7570972C-3635-4DA0-9014-2BF0F2DDF2E3}"/>
    <cellStyle name="Note 8 6 5" xfId="47456" xr:uid="{E522679B-71E5-47F4-87F0-204CCDA7C777}"/>
    <cellStyle name="Note 8 7" xfId="982" xr:uid="{B88EEC21-A2B6-4362-AE30-BB6AFA5DB693}"/>
    <cellStyle name="Note 8 7 2" xfId="5336" xr:uid="{C6AD1619-AB20-4872-9F94-7B813FB4776D}"/>
    <cellStyle name="Note 8 7 2 2" xfId="7922" xr:uid="{19908B7E-16B1-4A65-A881-F7BE7498C08F}"/>
    <cellStyle name="Note 8 7 2 2 2" xfId="12454" xr:uid="{1F5677A1-F469-49D3-BE63-B4CD811197D5}"/>
    <cellStyle name="Note 8 7 2 2 2 2" xfId="21443" xr:uid="{7397AD3A-5A0C-42DD-A04F-92D95A1E49D2}"/>
    <cellStyle name="Note 8 7 2 2 2 2 2" xfId="44008" xr:uid="{395F6D91-7E5E-453E-A0EF-3214293C40DE}"/>
    <cellStyle name="Note 8 7 2 2 2 3" xfId="37607" xr:uid="{25DAB00D-1170-4086-81EC-02DD040C1F81}"/>
    <cellStyle name="Note 8 7 2 2 3" xfId="16911" xr:uid="{F6151372-E295-41F9-A327-8DE1DED442ED}"/>
    <cellStyle name="Note 8 7 2 2 3 2" xfId="39953" xr:uid="{13F58405-7636-48AD-BF53-F7D735E5CFE3}"/>
    <cellStyle name="Note 8 7 2 2 4" xfId="34586" xr:uid="{FC712F49-5A48-4048-9A48-FC42DD8F163E}"/>
    <cellStyle name="Note 8 7 2 3" xfId="10559" xr:uid="{7AF49716-E563-447F-ABC8-54751044D45D}"/>
    <cellStyle name="Note 8 7 2 3 2" xfId="19548" xr:uid="{B530156F-D9D6-4AF0-8592-796518B71419}"/>
    <cellStyle name="Note 8 7 2 3 2 2" xfId="25163" xr:uid="{89C02E83-6789-4A1F-AD89-ADF3315DA198}"/>
    <cellStyle name="Note 8 7 2 3 3" xfId="27252" xr:uid="{97FF4815-C5AA-434E-A9FB-5027DE1343DC}"/>
    <cellStyle name="Note 8 7 2 4" xfId="14325" xr:uid="{B1505FFD-2810-4B62-8D82-806A776F1D53}"/>
    <cellStyle name="Note 8 7 2 4 2" xfId="28198" xr:uid="{01F1C84C-E681-4801-9DD5-D2DB8E2E504D}"/>
    <cellStyle name="Note 8 7 2 5" xfId="39788" xr:uid="{8FF95C75-0361-41E2-BE5E-DBC8E2611AB9}"/>
    <cellStyle name="Note 8 7 3" xfId="3419" xr:uid="{82755E44-E92B-46CF-8E6D-5307DC555F26}"/>
    <cellStyle name="Note 8 7 3 2" xfId="22772" xr:uid="{B8EBBDB9-EA5E-4737-B9E3-ADB1132AD893}"/>
    <cellStyle name="Note 8 7 4" xfId="22686" xr:uid="{810E42AB-456D-4C05-80B6-9A26EF11CB05}"/>
    <cellStyle name="Note 8 7 5" xfId="52764" xr:uid="{593B2550-9EF3-4853-B0CD-16E7D74F4F3E}"/>
    <cellStyle name="Note 8 8" xfId="1326" xr:uid="{A9B608B3-93A1-4F3E-833D-A4B7E20C10A5}"/>
    <cellStyle name="Note 8 8 2" xfId="5671" xr:uid="{995A0685-F38E-4C10-ACF0-6CC40C19DA31}"/>
    <cellStyle name="Note 8 8 2 2" xfId="8257" xr:uid="{F9613A59-557B-4354-9EFB-78B29A4B5EA8}"/>
    <cellStyle name="Note 8 8 2 2 2" xfId="12554" xr:uid="{D7646E39-B5E0-4691-A39E-49DB1E0BFB0D}"/>
    <cellStyle name="Note 8 8 2 2 2 2" xfId="21543" xr:uid="{B7F3C31C-7474-4D50-B460-AF13E730CC04}"/>
    <cellStyle name="Note 8 8 2 2 2 2 2" xfId="42329" xr:uid="{0B3EDB47-95AC-401C-9012-5B332ED55A0E}"/>
    <cellStyle name="Note 8 8 2 2 2 3" xfId="43716" xr:uid="{5B5B2554-883D-4D1A-A77B-0D5FBB8F8367}"/>
    <cellStyle name="Note 8 8 2 2 3" xfId="17246" xr:uid="{474CD7B5-C9A7-42D5-A74D-E2B1E2FBFC72}"/>
    <cellStyle name="Note 8 8 2 2 3 2" xfId="40791" xr:uid="{06A9119E-C415-4CC4-9C02-A0DEF2231E47}"/>
    <cellStyle name="Note 8 8 2 2 4" xfId="25125" xr:uid="{880C5CCF-0ED7-4F12-800A-8E8BEDE6033E}"/>
    <cellStyle name="Note 8 8 2 3" xfId="10894" xr:uid="{F79A8CFA-894B-40E6-8CD1-2A4A076DA015}"/>
    <cellStyle name="Note 8 8 2 3 2" xfId="19883" xr:uid="{2572612F-0C1B-46E7-8EB5-FB4FA07A5322}"/>
    <cellStyle name="Note 8 8 2 3 2 2" xfId="39296" xr:uid="{F76D3B08-8A87-4D93-B1B5-89A6584032E7}"/>
    <cellStyle name="Note 8 8 2 3 3" xfId="42775" xr:uid="{26A2BE52-290A-4608-9B88-D52CB69F63CA}"/>
    <cellStyle name="Note 8 8 2 4" xfId="14660" xr:uid="{970C6C00-6A39-4E4A-ABEC-D95E3525D245}"/>
    <cellStyle name="Note 8 8 2 4 2" xfId="26353" xr:uid="{DF814496-48CA-4BA8-AC89-2920F4552626}"/>
    <cellStyle name="Note 8 8 2 5" xfId="29018" xr:uid="{FB9E02EC-CDEF-4B97-BFAF-F11624F7C99F}"/>
    <cellStyle name="Note 8 8 3" xfId="3763" xr:uid="{5F1522D5-0777-4CCD-AF19-DBA1FE923C65}"/>
    <cellStyle name="Note 8 8 3 2" xfId="23093" xr:uid="{3984BEED-B77D-460E-98CB-7DD035C83E39}"/>
    <cellStyle name="Note 8 8 4" xfId="43297" xr:uid="{13934D76-8AB7-4B6D-A7C3-70CD5B817C71}"/>
    <cellStyle name="Note 8 9" xfId="1680" xr:uid="{66E96399-D73A-45AF-AA8F-ED4BEAFE8E53}"/>
    <cellStyle name="Note 8 9 2" xfId="6007" xr:uid="{48CBEE53-5E10-452E-8589-7F11C9B25EDF}"/>
    <cellStyle name="Note 8 9 2 2" xfId="8593" xr:uid="{D64246AB-FE4C-4E08-8E48-5104C3376D76}"/>
    <cellStyle name="Note 8 9 2 2 2" xfId="12657" xr:uid="{82243A0F-7CBB-466C-A2D6-A282890C6753}"/>
    <cellStyle name="Note 8 9 2 2 2 2" xfId="21646" xr:uid="{268D18BD-39BC-416B-8938-C0667AF638E0}"/>
    <cellStyle name="Note 8 9 2 2 2 2 2" xfId="40850" xr:uid="{23B11A56-39F2-43AC-A527-D3A748EA85E0}"/>
    <cellStyle name="Note 8 9 2 2 2 3" xfId="27390" xr:uid="{2548E1BA-E8B9-4759-B64F-F7BBF0366F25}"/>
    <cellStyle name="Note 8 9 2 2 3" xfId="17582" xr:uid="{04557340-2B06-451B-B1A5-2C0BB33D446C}"/>
    <cellStyle name="Note 8 9 2 2 3 2" xfId="24915" xr:uid="{CC8EBC09-8EF5-48DC-9F10-E940ABF60D16}"/>
    <cellStyle name="Note 8 9 2 2 4" xfId="31480" xr:uid="{CCF7E143-368E-4786-B863-0AFB6C6F8550}"/>
    <cellStyle name="Note 8 9 2 3" xfId="11230" xr:uid="{0082C2A9-40BB-4217-B28D-5A7BD24AF810}"/>
    <cellStyle name="Note 8 9 2 3 2" xfId="20219" xr:uid="{8A70EBC4-5EDB-462C-9A73-F8DBAD464D6A}"/>
    <cellStyle name="Note 8 9 2 3 2 2" xfId="28372" xr:uid="{BD951823-8B2A-458D-B808-F04D59A05093}"/>
    <cellStyle name="Note 8 9 2 3 3" xfId="26690" xr:uid="{652767EA-C842-4D2F-95E9-182A274A4100}"/>
    <cellStyle name="Note 8 9 2 4" xfId="14996" xr:uid="{14D6BE47-1642-42C4-89BD-01F14599575B}"/>
    <cellStyle name="Note 8 9 2 4 2" xfId="23637" xr:uid="{8403CA61-D34B-4DCB-8315-E69DA683D76A}"/>
    <cellStyle name="Note 8 9 2 5" xfId="39764" xr:uid="{FC4D4643-1ACA-4F6C-AD7B-8A3F5865E343}"/>
    <cellStyle name="Note 8 9 3" xfId="4117" xr:uid="{289D9D5F-2061-4083-9319-0AD5046AF35A}"/>
    <cellStyle name="Note 8 9 3 2" xfId="22392" xr:uid="{DB33F772-BD59-4573-84B2-6EB2B5BC6CCA}"/>
    <cellStyle name="Note 8 9 4" xfId="25211" xr:uid="{E6D6EEC3-135B-409F-9BB5-03C1C5FD7E61}"/>
    <cellStyle name="Note 9" xfId="142" xr:uid="{593E89CA-E09B-4589-9D3D-C1D2B60B6268}"/>
    <cellStyle name="Note 9 10" xfId="1953" xr:uid="{9B0F1CAB-1E9C-485A-8378-53A2C9C82B38}"/>
    <cellStyle name="Note 9 10 2" xfId="6263" xr:uid="{86268A95-82D5-45AE-8236-305DC26D89CE}"/>
    <cellStyle name="Note 9 10 2 2" xfId="8849" xr:uid="{99C8D1D3-B08C-4FB9-A017-540158705BD4}"/>
    <cellStyle name="Note 9 10 2 2 2" xfId="12737" xr:uid="{E9FD65D1-1930-4E28-BF3A-7A029BD68416}"/>
    <cellStyle name="Note 9 10 2 2 2 2" xfId="21726" xr:uid="{939435B6-E204-49CE-B5A7-1D23A1E0392B}"/>
    <cellStyle name="Note 9 10 2 2 2 2 2" xfId="42084" xr:uid="{A14B2AF6-9234-4A56-888B-093CFE0B735E}"/>
    <cellStyle name="Note 9 10 2 2 2 3" xfId="34249" xr:uid="{70F37259-66DF-4197-AA74-BFDA1B461B29}"/>
    <cellStyle name="Note 9 10 2 2 3" xfId="17838" xr:uid="{5980CE73-9F52-40D0-B318-4EB585B5810E}"/>
    <cellStyle name="Note 9 10 2 2 3 2" xfId="27942" xr:uid="{6013CEDB-5D74-41E5-85BD-52395322F742}"/>
    <cellStyle name="Note 9 10 2 2 4" xfId="31300" xr:uid="{7A4D7AAD-68AC-47F5-B08A-A67F7DE08E07}"/>
    <cellStyle name="Note 9 10 2 3" xfId="11486" xr:uid="{F6E057F1-17E0-447E-999F-EBC51F638677}"/>
    <cellStyle name="Note 9 10 2 3 2" xfId="20475" xr:uid="{43B3CE1A-1D92-489B-B311-106BE64D9A5D}"/>
    <cellStyle name="Note 9 10 2 3 2 2" xfId="33697" xr:uid="{309A155D-577B-40FC-B17E-545CCE49035B}"/>
    <cellStyle name="Note 9 10 2 3 3" xfId="44053" xr:uid="{FCF9C2E3-C47B-4491-B41A-E0DC6B7570DE}"/>
    <cellStyle name="Note 9 10 2 4" xfId="15252" xr:uid="{D522547C-19F6-4287-8269-58A466FFEAB2}"/>
    <cellStyle name="Note 9 10 2 4 2" xfId="26751" xr:uid="{D2D9AE34-6657-44F6-9C62-7930A0B146B5}"/>
    <cellStyle name="Note 9 10 2 5" xfId="24971" xr:uid="{58E36390-7236-4C0D-A79D-2D4EC1D7E92E}"/>
    <cellStyle name="Note 9 10 3" xfId="4390" xr:uid="{14C2738D-671B-4473-B405-8A2B0D2CB7BA}"/>
    <cellStyle name="Note 9 10 3 2" xfId="39359" xr:uid="{9EC40F5F-6990-4442-88C2-CD0E0746E131}"/>
    <cellStyle name="Note 9 10 4" xfId="26149" xr:uid="{DEFA0AE3-9064-4A34-A11A-E7937F852CF1}"/>
    <cellStyle name="Note 9 11" xfId="2590" xr:uid="{D8273905-0761-4CE8-88F0-8E548719A066}"/>
    <cellStyle name="Note 9 11 2" xfId="6831" xr:uid="{3D84EC48-6F2B-4760-BC3E-7612851213B2}"/>
    <cellStyle name="Note 9 11 2 2" xfId="12004" xr:uid="{4E461B00-8ABB-4D39-87A5-18D87E8DAAD2}"/>
    <cellStyle name="Note 9 11 2 2 2" xfId="20993" xr:uid="{AEC0F6D1-05E9-44C1-89B2-B61141CAFA50}"/>
    <cellStyle name="Note 9 11 2 2 2 2" xfId="33079" xr:uid="{FA9EBD15-443C-4F0B-9660-6D6A0EBE98D9}"/>
    <cellStyle name="Note 9 11 2 2 3" xfId="26664" xr:uid="{7EC8C254-7817-4394-B7BF-1AE67CC92D82}"/>
    <cellStyle name="Note 9 11 2 3" xfId="15820" xr:uid="{9F07DDE4-F2AF-42D3-9693-ACE08BA5D8AC}"/>
    <cellStyle name="Note 9 11 2 3 2" xfId="43719" xr:uid="{23FA0534-F982-48AA-B498-529233AA194F}"/>
    <cellStyle name="Note 9 11 2 4" xfId="25901" xr:uid="{6C64302B-22F7-4751-AAFB-9D498A9FA6BD}"/>
    <cellStyle name="Note 9 11 3" xfId="9401" xr:uid="{1C6E6E63-F0BC-4F91-AF39-0303E2F8C816}"/>
    <cellStyle name="Note 9 11 3 2" xfId="18390" xr:uid="{07BA9973-A343-4619-AE38-0632FB8386C6}"/>
    <cellStyle name="Note 9 11 3 2 2" xfId="42028" xr:uid="{0C969FDE-04CD-4594-9CE0-08A7A15B1F23}"/>
    <cellStyle name="Note 9 11 3 3" xfId="24166" xr:uid="{7E8FDA71-E954-40AC-B26A-B4D3E0D41153}"/>
    <cellStyle name="Note 9 11 4" xfId="13444" xr:uid="{27425AC9-3692-42CB-9908-9AD9F2FEE994}"/>
    <cellStyle name="Note 9 11 4 2" xfId="36776" xr:uid="{357BF2BD-3EEB-4B04-A903-DAF649A9D374}"/>
    <cellStyle name="Note 9 11 5" xfId="42273" xr:uid="{00FC7FFF-1A12-4AD6-951E-5F50F2016D71}"/>
    <cellStyle name="Note 9 12" xfId="6598" xr:uid="{71AC1767-6958-42F2-B0C6-3C3B0A517C4C}"/>
    <cellStyle name="Note 9 12 2" xfId="11806" xr:uid="{E636AD4A-8D8F-4474-A288-4E72A0DD983E}"/>
    <cellStyle name="Note 9 12 2 2" xfId="20795" xr:uid="{F9713A88-3007-4629-A00C-F85B57DE9DF5}"/>
    <cellStyle name="Note 9 12 2 2 2" xfId="35355" xr:uid="{00B84483-8FEC-472E-B447-5B34F64306F7}"/>
    <cellStyle name="Note 9 12 2 3" xfId="26666" xr:uid="{F5A6FD88-2B33-4B8C-A68B-6D8265C9FFA1}"/>
    <cellStyle name="Note 9 12 3" xfId="15587" xr:uid="{29833381-9F9B-4458-8D79-3EEB3403A073}"/>
    <cellStyle name="Note 9 12 3 2" xfId="28966" xr:uid="{76575A4E-91AA-4AF1-A024-9071D41D3550}"/>
    <cellStyle name="Note 9 12 4" xfId="42828" xr:uid="{E254854C-3B5A-4011-9AD6-394788C255E0}"/>
    <cellStyle name="Note 9 13" xfId="9169" xr:uid="{734F634F-A0D4-46FE-B303-ECFF7C0ECE6C}"/>
    <cellStyle name="Note 9 13 2" xfId="18158" xr:uid="{A3D4B993-3CF1-4038-84B5-86407A3FB50A}"/>
    <cellStyle name="Note 9 13 2 2" xfId="29434" xr:uid="{9805023F-E394-411A-B771-25B0E5C48958}"/>
    <cellStyle name="Note 9 13 3" xfId="31320" xr:uid="{E96D8B47-6CC9-479C-B49D-7178EA01453D}"/>
    <cellStyle name="Note 9 14" xfId="12662" xr:uid="{8D9ACA8D-A824-42E5-BCA6-531AAF6199E3}"/>
    <cellStyle name="Note 9 14 2" xfId="21651" xr:uid="{35CDAC9B-2D2D-42DA-842A-B5EF1F8CDB4F}"/>
    <cellStyle name="Note 9 14 2 2" xfId="35123" xr:uid="{46428E3F-BBB1-4E91-8729-ABC5DC59740C}"/>
    <cellStyle name="Note 9 14 3" xfId="24820" xr:uid="{A48A459E-9F38-45E1-960A-FE8E661C1B5D}"/>
    <cellStyle name="Note 9 15" xfId="2302" xr:uid="{80997691-81DC-4A56-A39B-64CE98A1088E}"/>
    <cellStyle name="Note 9 15 2" xfId="38492" xr:uid="{6949B171-8313-40B5-B8E8-91D86452FB0B}"/>
    <cellStyle name="Note 9 16" xfId="13211" xr:uid="{387E6224-5138-4206-960F-2F941C03E7B9}"/>
    <cellStyle name="Note 9 16 2" xfId="37328" xr:uid="{D1896C63-C886-4EB0-87BD-2D45C4C09B12}"/>
    <cellStyle name="Note 9 17" xfId="28606" xr:uid="{DADC1C31-4A64-4D88-9E0E-560E7534AD43}"/>
    <cellStyle name="Note 9 18" xfId="44780" xr:uid="{F4B15A3C-14E1-4E64-9124-CBDE9566429E}"/>
    <cellStyle name="Note 9 19" xfId="45951" xr:uid="{D7FA51AB-4699-444A-A66E-C96CEC3AC10E}"/>
    <cellStyle name="Note 9 2" xfId="317" xr:uid="{47CDBAFF-A686-40C1-AF04-79AC5EBB0F6D}"/>
    <cellStyle name="Note 9 2 10" xfId="6619" xr:uid="{74229205-4E45-4474-B268-DE519D9EC083}"/>
    <cellStyle name="Note 9 2 10 2" xfId="11825" xr:uid="{27357E07-6D68-49BE-A398-301BC7DBC6C8}"/>
    <cellStyle name="Note 9 2 10 2 2" xfId="20814" xr:uid="{4DB40800-3B3A-4F57-AD3D-B9E3436CF9D7}"/>
    <cellStyle name="Note 9 2 10 2 2 2" xfId="35507" xr:uid="{20771E9C-C2E8-4580-A9CB-E62DEB6AAD9E}"/>
    <cellStyle name="Note 9 2 10 2 3" xfId="34673" xr:uid="{14D5B4CF-37D8-4552-BF41-E482B974A1B7}"/>
    <cellStyle name="Note 9 2 10 3" xfId="15608" xr:uid="{D4DE824B-5C5F-4A11-981C-2819BDACD333}"/>
    <cellStyle name="Note 9 2 10 3 2" xfId="25801" xr:uid="{52095761-3F58-41B8-8CDB-DB55D3C6A1BC}"/>
    <cellStyle name="Note 9 2 10 4" xfId="39110" xr:uid="{D5762A86-0023-439E-86C0-A63DE2DCBA5E}"/>
    <cellStyle name="Note 9 2 11" xfId="9188" xr:uid="{86DE92B6-EEA3-4C68-8B76-D0659D303B6E}"/>
    <cellStyle name="Note 9 2 11 2" xfId="18177" xr:uid="{E77E5C31-95EB-4E9B-A724-5CD953684BEB}"/>
    <cellStyle name="Note 9 2 11 2 2" xfId="30703" xr:uid="{0C18D4AD-5988-40B6-8D8F-3E384665A830}"/>
    <cellStyle name="Note 9 2 11 3" xfId="31450" xr:uid="{2F03934E-3FC9-4EEC-90D4-5553505ABCF6}"/>
    <cellStyle name="Note 9 2 12" xfId="9853" xr:uid="{F86E1A49-96FB-432A-8A0B-9D2CB1B73009}"/>
    <cellStyle name="Note 9 2 12 2" xfId="18842" xr:uid="{86E63F6F-5F5D-49A8-BAC1-AB7979C00A9B}"/>
    <cellStyle name="Note 9 2 12 2 2" xfId="32629" xr:uid="{3571C72B-8EC2-40EE-A7A4-BF9CBE325CAF}"/>
    <cellStyle name="Note 9 2 12 3" xfId="31927" xr:uid="{C0CFF738-150F-4CB3-9829-05E466C90991}"/>
    <cellStyle name="Note 9 2 13" xfId="2323" xr:uid="{8B106B5F-2CF8-45F8-A251-A52930035260}"/>
    <cellStyle name="Note 9 2 13 2" xfId="34127" xr:uid="{96E711DE-A9A5-4926-A4B9-E879FA471F8E}"/>
    <cellStyle name="Note 9 2 14" xfId="13232" xr:uid="{447E915B-584A-4394-B78B-1D031AB7B917}"/>
    <cellStyle name="Note 9 2 14 2" xfId="36603" xr:uid="{EF51E49F-E7DC-4187-9CA2-E76CAC3396C6}"/>
    <cellStyle name="Note 9 2 15" xfId="22820" xr:uid="{AE8FFA62-F204-412B-AA2E-907C4328A3E0}"/>
    <cellStyle name="Note 9 2 16" xfId="49442" xr:uid="{12E0C32A-8B1B-4785-9A58-1570DAC22A7B}"/>
    <cellStyle name="Note 9 2 2" xfId="449" xr:uid="{62FD775A-FB0A-460D-8AB3-D41DE5DD7B9E}"/>
    <cellStyle name="Note 9 2 2 10" xfId="9313" xr:uid="{79366478-3EA3-4AD8-A502-61B7754F0476}"/>
    <cellStyle name="Note 9 2 2 10 2" xfId="18302" xr:uid="{A127BEFE-4D5A-42D3-94FC-A314D7D84964}"/>
    <cellStyle name="Note 9 2 2 10 2 2" xfId="26087" xr:uid="{006E70BD-F50C-4341-987F-5E69796BA360}"/>
    <cellStyle name="Note 9 2 2 10 3" xfId="33596" xr:uid="{272E2889-EED7-4825-A417-FB3C8C153335}"/>
    <cellStyle name="Note 9 2 2 11" xfId="12318" xr:uid="{4DC45B75-0914-4534-9546-C530D27EE524}"/>
    <cellStyle name="Note 9 2 2 11 2" xfId="21307" xr:uid="{10371C5C-230D-485B-9C1C-6A263176B59C}"/>
    <cellStyle name="Note 9 2 2 11 2 2" xfId="35923" xr:uid="{AB6965F9-3B58-445F-A815-0582446B13D8}"/>
    <cellStyle name="Note 9 2 2 11 3" xfId="28933" xr:uid="{1FF30CFB-95FA-474B-AEC3-E06159AF1088}"/>
    <cellStyle name="Note 9 2 2 12" xfId="2455" xr:uid="{B7DCAFD5-8D73-4B3E-9720-5876424122C1}"/>
    <cellStyle name="Note 9 2 2 12 2" xfId="36506" xr:uid="{37E80200-9ABE-457C-ACE0-B343E370A458}"/>
    <cellStyle name="Note 9 2 2 13" xfId="13364" xr:uid="{EE61CEA0-ACCF-4B98-A267-D799A56DBC95}"/>
    <cellStyle name="Note 9 2 2 13 2" xfId="41019" xr:uid="{E5A2F1CB-5DCA-48B7-9B58-7EEBE0DC498B}"/>
    <cellStyle name="Note 9 2 2 14" xfId="43073" xr:uid="{26FA5DEE-F75F-4B25-A750-C3CD5D672518}"/>
    <cellStyle name="Note 9 2 2 15" xfId="56224" xr:uid="{1BEE7CB9-2DD9-4D9F-930D-ECB59FB3BE74}"/>
    <cellStyle name="Note 9 2 2 2" xfId="798" xr:uid="{C5C1DDD4-24D4-40DE-8F50-AE64C2074B05}"/>
    <cellStyle name="Note 9 2 2 2 2" xfId="5167" xr:uid="{76139D66-6B95-456F-848D-3D531D0FAB94}"/>
    <cellStyle name="Note 9 2 2 2 2 2" xfId="7753" xr:uid="{7D75296E-6A50-472E-8A2B-02E640D0A865}"/>
    <cellStyle name="Note 9 2 2 2 2 2 2" xfId="12400" xr:uid="{F1DA7B0F-A936-4EC1-B810-45B9A8B75040}"/>
    <cellStyle name="Note 9 2 2 2 2 2 2 2" xfId="21389" xr:uid="{4ADFAEAE-AD10-4AF3-B22F-905EBA78BB63}"/>
    <cellStyle name="Note 9 2 2 2 2 2 2 2 2" xfId="31628" xr:uid="{3E19D073-FC5C-418F-B40D-84787BC5A70C}"/>
    <cellStyle name="Note 9 2 2 2 2 2 2 3" xfId="39694" xr:uid="{2E14DEDE-5C65-4E49-8B5C-A46E80153BAA}"/>
    <cellStyle name="Note 9 2 2 2 2 2 3" xfId="16742" xr:uid="{55C15C8A-A539-4505-B3B2-E32CD3CBDF87}"/>
    <cellStyle name="Note 9 2 2 2 2 2 3 2" xfId="23171" xr:uid="{EBA90F96-5FCB-43E9-8368-75B7F5CF845A}"/>
    <cellStyle name="Note 9 2 2 2 2 2 4" xfId="38523" xr:uid="{854A18A7-0B24-46C3-88FF-30A9B34DF253}"/>
    <cellStyle name="Note 9 2 2 2 2 3" xfId="10390" xr:uid="{F8534B2B-F3FB-4DB7-9688-20BC05947745}"/>
    <cellStyle name="Note 9 2 2 2 2 3 2" xfId="19379" xr:uid="{FE4F04ED-433F-468C-A47E-7F5A1CD714FF}"/>
    <cellStyle name="Note 9 2 2 2 2 3 2 2" xfId="40586" xr:uid="{70454927-B0BB-42AF-8100-6AF0EB676D45}"/>
    <cellStyle name="Note 9 2 2 2 2 3 3" xfId="42764" xr:uid="{4C693E68-DC6A-49EA-B029-B33E096F3CCD}"/>
    <cellStyle name="Note 9 2 2 2 2 4" xfId="14156" xr:uid="{0646EB66-D2C0-41B2-B229-10E53C5F2E07}"/>
    <cellStyle name="Note 9 2 2 2 2 4 2" xfId="37477" xr:uid="{558981D4-1714-4F1D-8984-A3AA7A82B96A}"/>
    <cellStyle name="Note 9 2 2 2 2 5" xfId="37497" xr:uid="{87918009-0980-437A-86DE-2BCBEE7AAFEC}"/>
    <cellStyle name="Note 9 2 2 2 3" xfId="3235" xr:uid="{FD1E9BA3-52FB-45A1-931C-D08E73F0F98D}"/>
    <cellStyle name="Note 9 2 2 2 3 2" xfId="35739" xr:uid="{335EDEF2-EBFF-4295-81AE-7FBFF7843724}"/>
    <cellStyle name="Note 9 2 2 2 4" xfId="30511" xr:uid="{A86C8E30-1C71-4570-8EF5-AE47BC459E95}"/>
    <cellStyle name="Note 9 2 2 3" xfId="1143" xr:uid="{DB550EF4-325C-42D4-A48E-614681086C4D}"/>
    <cellStyle name="Note 9 2 2 3 2" xfId="5488" xr:uid="{160390E9-341C-499D-BBE9-BC0D38A687D3}"/>
    <cellStyle name="Note 9 2 2 3 2 2" xfId="8074" xr:uid="{6DE3086C-310D-4890-8E7B-27BA6DB95B26}"/>
    <cellStyle name="Note 9 2 2 3 2 2 2" xfId="12501" xr:uid="{E709D139-1669-454E-B69F-B156AA122AB9}"/>
    <cellStyle name="Note 9 2 2 3 2 2 2 2" xfId="21490" xr:uid="{675B02EF-9722-4DDB-95C2-7FF87847A8E2}"/>
    <cellStyle name="Note 9 2 2 3 2 2 2 2 2" xfId="33642" xr:uid="{F29B8792-236D-45B6-B0C1-653AEC8F4D8D}"/>
    <cellStyle name="Note 9 2 2 3 2 2 2 3" xfId="33840" xr:uid="{B23D5FBC-66A8-4DB3-BD87-516442BFA456}"/>
    <cellStyle name="Note 9 2 2 3 2 2 3" xfId="17063" xr:uid="{B6A947C4-8EB9-43D5-BBE0-A6CD04EA63F4}"/>
    <cellStyle name="Note 9 2 2 3 2 2 3 2" xfId="41838" xr:uid="{2460E4B3-FDA3-44C8-A727-C9AC638EB581}"/>
    <cellStyle name="Note 9 2 2 3 2 2 4" xfId="34900" xr:uid="{9291CDB7-5265-4382-B051-3D6E8C78DC50}"/>
    <cellStyle name="Note 9 2 2 3 2 3" xfId="10711" xr:uid="{C05D1C7C-B2C1-482B-810B-60342ED4C1F6}"/>
    <cellStyle name="Note 9 2 2 3 2 3 2" xfId="19700" xr:uid="{C9D9F7BE-5BB4-4F2E-93C0-05E01E2BAE11}"/>
    <cellStyle name="Note 9 2 2 3 2 3 2 2" xfId="39825" xr:uid="{4281F8B8-7FE6-46AA-B4CD-763A838099A1}"/>
    <cellStyle name="Note 9 2 2 3 2 3 3" xfId="31970" xr:uid="{12A7F53E-8232-44AF-9034-C200728B89EA}"/>
    <cellStyle name="Note 9 2 2 3 2 4" xfId="14477" xr:uid="{46031729-75B2-4C72-A4AA-700ED81CAECC}"/>
    <cellStyle name="Note 9 2 2 3 2 4 2" xfId="29243" xr:uid="{ABDF4889-D1BA-407C-BDBC-F500293F03F6}"/>
    <cellStyle name="Note 9 2 2 3 2 5" xfId="34775" xr:uid="{4C2B5633-A280-482C-A80A-CFA9CA83F794}"/>
    <cellStyle name="Note 9 2 2 3 3" xfId="3580" xr:uid="{5365F592-7CCA-4A3C-B6C6-497F52C78CF4}"/>
    <cellStyle name="Note 9 2 2 3 3 2" xfId="40955" xr:uid="{7AF05170-FD6E-45E9-8258-EFAB3F0F2F0F}"/>
    <cellStyle name="Note 9 2 2 3 4" xfId="22774" xr:uid="{0EB206AC-0825-4133-B0FA-FA2C912EDB4D}"/>
    <cellStyle name="Note 9 2 2 4" xfId="1487" xr:uid="{D5191282-5C84-4682-982B-21A215A01E28}"/>
    <cellStyle name="Note 9 2 2 4 2" xfId="5832" xr:uid="{EA591069-53DA-421E-9240-E247C8C3B29E}"/>
    <cellStyle name="Note 9 2 2 4 2 2" xfId="8418" xr:uid="{8AF79C0C-FBB2-4F9E-B8FF-25CB78F3048F}"/>
    <cellStyle name="Note 9 2 2 4 2 2 2" xfId="12606" xr:uid="{8B72BA8C-4ECD-42FE-B5C1-ED5CB81B5054}"/>
    <cellStyle name="Note 9 2 2 4 2 2 2 2" xfId="21595" xr:uid="{7DC8F9A0-A917-401F-9423-21F5266F9A55}"/>
    <cellStyle name="Note 9 2 2 4 2 2 2 2 2" xfId="22353" xr:uid="{7FEAB259-B782-4D91-949F-0579D73BF490}"/>
    <cellStyle name="Note 9 2 2 4 2 2 2 3" xfId="32497" xr:uid="{0B341AF7-6BF9-41FA-9B84-E5D3C88AD74C}"/>
    <cellStyle name="Note 9 2 2 4 2 2 3" xfId="17407" xr:uid="{7E880831-A0AD-4BD9-8B60-A13EB19E78A1}"/>
    <cellStyle name="Note 9 2 2 4 2 2 3 2" xfId="40871" xr:uid="{8C0B7CC3-AFB9-4221-94B3-DB9EF2F79781}"/>
    <cellStyle name="Note 9 2 2 4 2 2 4" xfId="41831" xr:uid="{5FF9C4C0-014B-4596-8214-103E75638A5F}"/>
    <cellStyle name="Note 9 2 2 4 2 3" xfId="11055" xr:uid="{E0CE765B-1462-48B0-9BBE-8E90ADEC30D7}"/>
    <cellStyle name="Note 9 2 2 4 2 3 2" xfId="20044" xr:uid="{DCE77E83-A770-4F09-BC95-083231BFEFD6}"/>
    <cellStyle name="Note 9 2 2 4 2 3 2 2" xfId="30265" xr:uid="{D907D1C8-2CD9-4C07-AA53-F3B7AAF88E61}"/>
    <cellStyle name="Note 9 2 2 4 2 3 3" xfId="26923" xr:uid="{F88E1A6B-A042-48B8-BCED-69F78B04437C}"/>
    <cellStyle name="Note 9 2 2 4 2 4" xfId="14821" xr:uid="{DD3EA741-EE35-4FCF-BC50-221895E33F94}"/>
    <cellStyle name="Note 9 2 2 4 2 4 2" xfId="24328" xr:uid="{F94A0B6C-8594-4126-82C0-616F70495D6E}"/>
    <cellStyle name="Note 9 2 2 4 2 5" xfId="42196" xr:uid="{81FA4E6A-AB22-41FE-A3FA-ED7071CFC45F}"/>
    <cellStyle name="Note 9 2 2 4 3" xfId="3924" xr:uid="{C5A3C0F9-BA5B-4AAF-8D04-F57BD57A0431}"/>
    <cellStyle name="Note 9 2 2 4 3 2" xfId="35636" xr:uid="{AEC1AA6E-88C9-4921-A638-E74E845E3721}"/>
    <cellStyle name="Note 9 2 2 4 4" xfId="43376" xr:uid="{D2554646-1FD0-4E68-BC38-ED87AA4E7C18}"/>
    <cellStyle name="Note 9 2 2 5" xfId="1430" xr:uid="{9FA51C87-9787-41E7-932A-E6F06BE3E975}"/>
    <cellStyle name="Note 9 2 2 5 2" xfId="5775" xr:uid="{76D81B64-1084-4B18-ADBF-EA91FFB3CE8D}"/>
    <cellStyle name="Note 9 2 2 5 2 2" xfId="8361" xr:uid="{A12153FC-C3FE-45FC-82AE-95AA6D039A06}"/>
    <cellStyle name="Note 9 2 2 5 2 2 2" xfId="12587" xr:uid="{5F7951E9-2AAF-4E1C-97B7-AF8ABDA81082}"/>
    <cellStyle name="Note 9 2 2 5 2 2 2 2" xfId="21576" xr:uid="{040700F6-EC03-4740-92FC-306D2457187F}"/>
    <cellStyle name="Note 9 2 2 5 2 2 2 2 2" xfId="35642" xr:uid="{7A57E648-1F17-4A6F-B8C0-39C34C7545CA}"/>
    <cellStyle name="Note 9 2 2 5 2 2 2 3" xfId="22219" xr:uid="{9B38FEBD-305D-441F-819D-29E3946CFD49}"/>
    <cellStyle name="Note 9 2 2 5 2 2 3" xfId="17350" xr:uid="{A71726FB-6191-462E-AE5E-FF0371962E1C}"/>
    <cellStyle name="Note 9 2 2 5 2 2 3 2" xfId="23266" xr:uid="{3BD4587B-433A-4EDB-AFE7-863EEDFD0669}"/>
    <cellStyle name="Note 9 2 2 5 2 2 4" xfId="41258" xr:uid="{22CF402B-404F-4EF6-9F5C-DDBB7DF607E8}"/>
    <cellStyle name="Note 9 2 2 5 2 3" xfId="10998" xr:uid="{B197DE6A-CDFC-467C-8762-EFCAB586C065}"/>
    <cellStyle name="Note 9 2 2 5 2 3 2" xfId="19987" xr:uid="{C9CF7E19-1ECA-4A53-B8EB-9769E4EEDF54}"/>
    <cellStyle name="Note 9 2 2 5 2 3 2 2" xfId="34243" xr:uid="{49DA4D0B-D709-45D6-B14E-EE9A70995D82}"/>
    <cellStyle name="Note 9 2 2 5 2 3 3" xfId="33392" xr:uid="{70293545-472F-4ADE-A8FA-30B67EA63D88}"/>
    <cellStyle name="Note 9 2 2 5 2 4" xfId="14764" xr:uid="{325CED95-113E-4B2A-A909-682013E24F31}"/>
    <cellStyle name="Note 9 2 2 5 2 4 2" xfId="23803" xr:uid="{87E5BF62-7A33-4F8F-8706-454585C19F11}"/>
    <cellStyle name="Note 9 2 2 5 2 5" xfId="31206" xr:uid="{076A7ACB-BBFC-465D-B321-ED3CA52C164C}"/>
    <cellStyle name="Note 9 2 2 5 3" xfId="3867" xr:uid="{0E47DDC1-9816-4AD9-9DDB-04EAC7E2FFA4}"/>
    <cellStyle name="Note 9 2 2 5 3 2" xfId="35214" xr:uid="{B100F06F-789E-4C76-AC32-4EA31C34ECE2}"/>
    <cellStyle name="Note 9 2 2 5 4" xfId="42980" xr:uid="{E5022A5B-9B1C-4327-9541-A7AA60A56D25}"/>
    <cellStyle name="Note 9 2 2 6" xfId="2106" xr:uid="{8855F3F5-93D0-4345-9383-F7EDDD7E075B}"/>
    <cellStyle name="Note 9 2 2 6 2" xfId="6407" xr:uid="{FC97C16B-00D5-464B-8B9C-CF043B5B99FF}"/>
    <cellStyle name="Note 9 2 2 6 2 2" xfId="8993" xr:uid="{1C7D6A67-4B6B-4FBC-8B5B-5F73DC60D9E2}"/>
    <cellStyle name="Note 9 2 2 6 2 2 2" xfId="12781" xr:uid="{8F3C3987-62DC-4F2E-878E-C53E06A50248}"/>
    <cellStyle name="Note 9 2 2 6 2 2 2 2" xfId="21770" xr:uid="{26255F27-C7B5-4E6F-9F10-20C9C10F465C}"/>
    <cellStyle name="Note 9 2 2 6 2 2 2 2 2" xfId="43866" xr:uid="{01145966-0457-4D45-B03C-2D92291486B3}"/>
    <cellStyle name="Note 9 2 2 6 2 2 2 3" xfId="27291" xr:uid="{96D992AE-64F2-451F-9BA4-9AEBD7B4A150}"/>
    <cellStyle name="Note 9 2 2 6 2 2 3" xfId="17982" xr:uid="{9FA2BCB6-515F-48D8-A10D-47F1EB30AAEC}"/>
    <cellStyle name="Note 9 2 2 6 2 2 3 2" xfId="38393" xr:uid="{8EC27746-AEF3-4D1E-8D51-4F5E328A163F}"/>
    <cellStyle name="Note 9 2 2 6 2 2 4" xfId="39990" xr:uid="{C3FA2509-9C3B-4A59-825D-984B75C8CA10}"/>
    <cellStyle name="Note 9 2 2 6 2 3" xfId="11630" xr:uid="{4186B4F3-15F5-4E9E-90F8-BB17F689920A}"/>
    <cellStyle name="Note 9 2 2 6 2 3 2" xfId="20619" xr:uid="{9E1955E9-4873-448E-A3A8-09E0E0601369}"/>
    <cellStyle name="Note 9 2 2 6 2 3 2 2" xfId="42029" xr:uid="{198D34E6-F305-46F0-B188-EBA77BC38BFC}"/>
    <cellStyle name="Note 9 2 2 6 2 3 3" xfId="32257" xr:uid="{FD6BB8BF-0D39-42CF-8A4B-614D56FC619F}"/>
    <cellStyle name="Note 9 2 2 6 2 4" xfId="15396" xr:uid="{6F25FC23-DA1B-4320-B368-C5F1BD8A7CED}"/>
    <cellStyle name="Note 9 2 2 6 2 4 2" xfId="25472" xr:uid="{300304DD-BC30-46AB-993F-5E1318D31C1F}"/>
    <cellStyle name="Note 9 2 2 6 2 5" xfId="36561" xr:uid="{C7E8F920-6911-4F29-BE95-FBE516110CBB}"/>
    <cellStyle name="Note 9 2 2 6 3" xfId="4543" xr:uid="{BA6D1365-AC84-499E-A3CF-D80E34B2AAE8}"/>
    <cellStyle name="Note 9 2 2 6 3 2" xfId="27388" xr:uid="{10242E79-D757-4ADF-88AD-6A852E02161D}"/>
    <cellStyle name="Note 9 2 2 6 4" xfId="42591" xr:uid="{1DC7335E-6963-4887-9534-4A61D4186410}"/>
    <cellStyle name="Note 9 2 2 7" xfId="2916" xr:uid="{35EF060E-5A50-440D-BCDF-B59600A2A406}"/>
    <cellStyle name="Note 9 2 2 7 2" xfId="7066" xr:uid="{4368AEEF-D854-4973-BCD1-8FEF4C226126}"/>
    <cellStyle name="Note 9 2 2 7 2 2" xfId="12192" xr:uid="{39E4F8EF-A296-4581-8B49-55EB539C3383}"/>
    <cellStyle name="Note 9 2 2 7 2 2 2" xfId="21181" xr:uid="{B0D7AE0C-E667-462D-9152-AFC7922ADE7A}"/>
    <cellStyle name="Note 9 2 2 7 2 2 2 2" xfId="24058" xr:uid="{8E53519E-3EDE-4CDC-842B-CEC12952D883}"/>
    <cellStyle name="Note 9 2 2 7 2 2 3" xfId="39724" xr:uid="{500F3B68-7F36-4BD3-AB73-551B6AF2173C}"/>
    <cellStyle name="Note 9 2 2 7 2 3" xfId="16055" xr:uid="{B1C17A7A-4FE0-4B12-93C5-4CB496D9FBAB}"/>
    <cellStyle name="Note 9 2 2 7 2 3 2" xfId="22439" xr:uid="{2688A2B7-63FF-4DFA-B9D5-C2246EF80140}"/>
    <cellStyle name="Note 9 2 2 7 2 4" xfId="26398" xr:uid="{FC59D83C-1986-491D-91F1-E66B4D2A75F9}"/>
    <cellStyle name="Note 9 2 2 7 3" xfId="9629" xr:uid="{38948EB2-4F8C-463A-9BBE-7CE5FF78F124}"/>
    <cellStyle name="Note 9 2 2 7 3 2" xfId="18618" xr:uid="{72974714-ADDD-4610-A524-18BBD16FBF83}"/>
    <cellStyle name="Note 9 2 2 7 3 2 2" xfId="27823" xr:uid="{718BF38B-4518-4B66-982A-578A4193D401}"/>
    <cellStyle name="Note 9 2 2 7 3 3" xfId="39372" xr:uid="{AD855E4D-6046-4A74-A180-8B799A320D29}"/>
    <cellStyle name="Note 9 2 2 7 4" xfId="30765" xr:uid="{9EBB12DE-EDC6-4535-8CC1-32714F85191D}"/>
    <cellStyle name="Note 9 2 2 8" xfId="4843" xr:uid="{6899FF69-5989-4D74-B39B-BC228816A0BA}"/>
    <cellStyle name="Note 9 2 2 8 2" xfId="7429" xr:uid="{EE3A129D-AAB2-404E-95C0-B55B7CF80F65}"/>
    <cellStyle name="Note 9 2 2 8 2 2" xfId="12302" xr:uid="{CDDC3E36-4ED9-4A84-924D-FF76A4B58B83}"/>
    <cellStyle name="Note 9 2 2 8 2 2 2" xfId="21291" xr:uid="{746E96C1-AE56-4460-BC08-32961F21F881}"/>
    <cellStyle name="Note 9 2 2 8 2 2 2 2" xfId="30660" xr:uid="{61BCF2CF-6E56-456B-A223-901975BB46E7}"/>
    <cellStyle name="Note 9 2 2 8 2 2 3" xfId="38713" xr:uid="{18D04BF5-696C-4FCE-ACCE-7B3B14E26BBA}"/>
    <cellStyle name="Note 9 2 2 8 2 3" xfId="16418" xr:uid="{1BD0893D-7BD4-4B55-A2C9-8CF0073C1C57}"/>
    <cellStyle name="Note 9 2 2 8 2 3 2" xfId="29141" xr:uid="{103CE82A-BE72-411A-867C-E398C961ADA8}"/>
    <cellStyle name="Note 9 2 2 8 2 4" xfId="23708" xr:uid="{E46F98B6-7744-4504-95FB-A67627E6EEE9}"/>
    <cellStyle name="Note 9 2 2 8 3" xfId="10066" xr:uid="{7F360F21-06CA-42DC-A81B-9FE97EDACA03}"/>
    <cellStyle name="Note 9 2 2 8 3 2" xfId="19055" xr:uid="{EC4BD3E4-4F78-479A-A1BA-BF186C2CACDC}"/>
    <cellStyle name="Note 9 2 2 8 3 2 2" xfId="36626" xr:uid="{FE6B94BC-3858-4ADB-96F6-75059C16739D}"/>
    <cellStyle name="Note 9 2 2 8 3 3" xfId="42721" xr:uid="{D4DD65D9-23EE-41D7-8F6A-A0A7721AE4BB}"/>
    <cellStyle name="Note 9 2 2 8 4" xfId="13832" xr:uid="{A9847E8D-C5BC-432C-90DD-CE5A7B3798E2}"/>
    <cellStyle name="Note 9 2 2 8 4 2" xfId="28273" xr:uid="{1A377BBF-4EE1-43AF-B1F6-3DA233925124}"/>
    <cellStyle name="Note 9 2 2 8 5" xfId="26195" xr:uid="{90D6BF92-6F53-4D2D-8906-C25400380DC7}"/>
    <cellStyle name="Note 9 2 2 9" xfId="6751" xr:uid="{37D3F462-AAA6-459E-9858-72EDAFDE9394}"/>
    <cellStyle name="Note 9 2 2 9 2" xfId="11950" xr:uid="{84E1E194-9B84-4F94-8DD2-BC21EA6D3CBA}"/>
    <cellStyle name="Note 9 2 2 9 2 2" xfId="20939" xr:uid="{D0DB41C5-A735-49F5-80F1-29F42BA78B65}"/>
    <cellStyle name="Note 9 2 2 9 2 2 2" xfId="39549" xr:uid="{A6756E9C-D6A2-43F7-8BFF-FF9D61EF00C7}"/>
    <cellStyle name="Note 9 2 2 9 2 3" xfId="24019" xr:uid="{2213C885-5631-4AEF-A424-4E083FFDFF3A}"/>
    <cellStyle name="Note 9 2 2 9 3" xfId="15740" xr:uid="{796C40A9-347C-4BEB-9A01-06FB60660B76}"/>
    <cellStyle name="Note 9 2 2 9 3 2" xfId="22671" xr:uid="{0949F5FA-D144-44A3-AC22-3BFCC7983009}"/>
    <cellStyle name="Note 9 2 2 9 4" xfId="31984" xr:uid="{C47B0A54-B1B7-4887-AD15-3C4CCEE5BA8A}"/>
    <cellStyle name="Note 9 2 3" xfId="666" xr:uid="{88B48512-30C3-4DDF-A55E-19043228E7D8}"/>
    <cellStyle name="Note 9 2 3 2" xfId="5042" xr:uid="{B5305C3E-7589-4EC2-B8F7-EBF002D19215}"/>
    <cellStyle name="Note 9 2 3 2 2" xfId="7628" xr:uid="{7506B49D-EC5A-43C9-A5CF-B926BBAAAF10}"/>
    <cellStyle name="Note 9 2 3 2 2 2" xfId="12362" xr:uid="{798056C5-57F6-4099-A26A-621947A50719}"/>
    <cellStyle name="Note 9 2 3 2 2 2 2" xfId="21351" xr:uid="{FD4C4BD1-B6B3-4D08-83EA-C68E0AC4D5EB}"/>
    <cellStyle name="Note 9 2 3 2 2 2 2 2" xfId="31361" xr:uid="{D83E43EB-CA68-49FD-B124-1A39B029A8B5}"/>
    <cellStyle name="Note 9 2 3 2 2 2 3" xfId="39453" xr:uid="{F5130DCF-657D-49A1-989E-32670F551168}"/>
    <cellStyle name="Note 9 2 3 2 2 3" xfId="16617" xr:uid="{A452913C-2A7E-46A3-B56A-555E1251C816}"/>
    <cellStyle name="Note 9 2 3 2 2 3 2" xfId="35610" xr:uid="{4EAC1B3F-9BE1-4295-91F3-7FF84B880F4C}"/>
    <cellStyle name="Note 9 2 3 2 2 4" xfId="43759" xr:uid="{5B5970F1-880A-48F8-9E1C-382D2DBC9A9A}"/>
    <cellStyle name="Note 9 2 3 2 3" xfId="10265" xr:uid="{CD6DC817-3F80-4C02-9129-C6AC033A36C6}"/>
    <cellStyle name="Note 9 2 3 2 3 2" xfId="19254" xr:uid="{3526C0F9-915F-403D-ADEC-255476667E90}"/>
    <cellStyle name="Note 9 2 3 2 3 2 2" xfId="23407" xr:uid="{AE754F39-BA0B-41D2-A59A-FE3B0929A43C}"/>
    <cellStyle name="Note 9 2 3 2 3 3" xfId="43841" xr:uid="{FF87232C-0071-4895-AF7C-1C62603C8CD0}"/>
    <cellStyle name="Note 9 2 3 2 4" xfId="14031" xr:uid="{DBE9F26E-AABD-4A91-AF38-F846151EF140}"/>
    <cellStyle name="Note 9 2 3 2 4 2" xfId="26891" xr:uid="{39FA0834-BC8F-4108-972F-8C083848E1BC}"/>
    <cellStyle name="Note 9 2 3 2 5" xfId="36022" xr:uid="{6592A4EE-5072-447A-A9F3-DC8550A85471}"/>
    <cellStyle name="Note 9 2 3 3" xfId="3103" xr:uid="{543F8D68-589D-4E3E-90A1-FE8CDDA775AE}"/>
    <cellStyle name="Note 9 2 3 3 2" xfId="22782" xr:uid="{65EDD3D1-432D-43FE-A0BF-1113F3304AF1}"/>
    <cellStyle name="Note 9 2 3 4" xfId="26356" xr:uid="{D633F083-9AF8-45BA-A6F4-ED0F1A918114}"/>
    <cellStyle name="Note 9 2 4" xfId="1011" xr:uid="{FCE1177D-8553-45B1-8B86-E8705756495A}"/>
    <cellStyle name="Note 9 2 4 2" xfId="5363" xr:uid="{1DFC2FB2-4FD0-4625-9240-08B0711AEFC9}"/>
    <cellStyle name="Note 9 2 4 2 2" xfId="7949" xr:uid="{EA0DA7B4-70F8-4E8E-BD84-C489FD271012}"/>
    <cellStyle name="Note 9 2 4 2 2 2" xfId="12463" xr:uid="{7BD0567A-0AF8-4274-A6C4-BF5CB1E92C18}"/>
    <cellStyle name="Note 9 2 4 2 2 2 2" xfId="21452" xr:uid="{14E3B310-318A-430F-BD80-8DC59DC8C221}"/>
    <cellStyle name="Note 9 2 4 2 2 2 2 2" xfId="42673" xr:uid="{7E055782-A0B3-47DB-9E1C-58FC8D3881F8}"/>
    <cellStyle name="Note 9 2 4 2 2 2 3" xfId="33573" xr:uid="{CA098202-2759-4F73-8921-701DCA8D397A}"/>
    <cellStyle name="Note 9 2 4 2 2 3" xfId="16938" xr:uid="{BFD36995-A6C6-4957-A721-9AA53A34CB7F}"/>
    <cellStyle name="Note 9 2 4 2 2 3 2" xfId="24623" xr:uid="{A1E69A9F-CE24-463E-8200-CF392D3CDF82}"/>
    <cellStyle name="Note 9 2 4 2 2 4" xfId="27776" xr:uid="{69FF958E-251B-4FCC-A158-1FE840814FE0}"/>
    <cellStyle name="Note 9 2 4 2 3" xfId="10586" xr:uid="{9C23DA1D-E181-4221-AA20-62AA59B31D1D}"/>
    <cellStyle name="Note 9 2 4 2 3 2" xfId="19575" xr:uid="{93BA6C05-97D6-4D42-8750-4BCF903D2BA8}"/>
    <cellStyle name="Note 9 2 4 2 3 2 2" xfId="31379" xr:uid="{765499FC-EEE9-49F0-B532-57C5B9FF9054}"/>
    <cellStyle name="Note 9 2 4 2 3 3" xfId="44122" xr:uid="{B058ECED-8A19-4EC0-A3B0-387D3E6E64EE}"/>
    <cellStyle name="Note 9 2 4 2 4" xfId="14352" xr:uid="{EA1C1477-CD50-4D93-9582-35F900E8AEDF}"/>
    <cellStyle name="Note 9 2 4 2 4 2" xfId="33013" xr:uid="{DB0CF0F0-1BCF-4F97-A504-01C48A5FC9C0}"/>
    <cellStyle name="Note 9 2 4 2 5" xfId="32553" xr:uid="{E9E84DA3-6B97-4CB1-B4FC-0F02F7C93C25}"/>
    <cellStyle name="Note 9 2 4 3" xfId="3448" xr:uid="{CEB2071F-F211-4B74-A176-4327FCB98FDE}"/>
    <cellStyle name="Note 9 2 4 3 2" xfId="30369" xr:uid="{CD30DC43-A6AE-4713-A5AF-0D219A4AA587}"/>
    <cellStyle name="Note 9 2 4 4" xfId="30214" xr:uid="{882E60EF-B1BC-421D-9EF5-A385B0CA4183}"/>
    <cellStyle name="Note 9 2 5" xfId="1355" xr:uid="{52CDF8FB-0584-455A-862A-AB3EE1E5D190}"/>
    <cellStyle name="Note 9 2 5 2" xfId="5700" xr:uid="{C9826B67-73F1-4A37-AFEA-00902D59ED32}"/>
    <cellStyle name="Note 9 2 5 2 2" xfId="8286" xr:uid="{6966F228-B365-42CF-8575-840B364CA603}"/>
    <cellStyle name="Note 9 2 5 2 2 2" xfId="12563" xr:uid="{B9BEAE8C-079E-4E64-86AA-030A2E7E4150}"/>
    <cellStyle name="Note 9 2 5 2 2 2 2" xfId="21552" xr:uid="{A8354F39-FFC6-4CBE-A63D-8A652C676CCC}"/>
    <cellStyle name="Note 9 2 5 2 2 2 2 2" xfId="41198" xr:uid="{CF099FDD-2A96-44DF-BB34-27A43DD3CD59}"/>
    <cellStyle name="Note 9 2 5 2 2 2 3" xfId="41537" xr:uid="{FB69134F-111E-4982-9FC3-9992625F85F8}"/>
    <cellStyle name="Note 9 2 5 2 2 3" xfId="17275" xr:uid="{28F83610-4EEF-43E2-B5CD-AE54C8070D91}"/>
    <cellStyle name="Note 9 2 5 2 2 3 2" xfId="42189" xr:uid="{E3A8F052-60E3-4EC7-9A73-16D6E4141D20}"/>
    <cellStyle name="Note 9 2 5 2 2 4" xfId="27897" xr:uid="{E5CBEB04-F637-48FC-A7E8-6B4E64FE0AB7}"/>
    <cellStyle name="Note 9 2 5 2 3" xfId="10923" xr:uid="{2703EE67-AE68-41EF-BB2B-45D9BCBEF027}"/>
    <cellStyle name="Note 9 2 5 2 3 2" xfId="19912" xr:uid="{B7AE8940-9E7E-4888-8CD7-D19D2C20B284}"/>
    <cellStyle name="Note 9 2 5 2 3 2 2" xfId="24872" xr:uid="{40FA78B2-85D6-43E6-A2AA-813C02FAD4F4}"/>
    <cellStyle name="Note 9 2 5 2 3 3" xfId="40211" xr:uid="{E5A0305A-9E6F-4C75-A345-E91ACBC941DB}"/>
    <cellStyle name="Note 9 2 5 2 4" xfId="14689" xr:uid="{76B968A2-3A64-4D20-9B89-C93E70CC63AE}"/>
    <cellStyle name="Note 9 2 5 2 4 2" xfId="29834" xr:uid="{D8A54807-3EE4-4520-B714-2CDA7015F7E3}"/>
    <cellStyle name="Note 9 2 5 2 5" xfId="37165" xr:uid="{20F33A6E-52DC-417F-B831-3229F32D48B8}"/>
    <cellStyle name="Note 9 2 5 3" xfId="3792" xr:uid="{B0971114-92CB-4C9B-902F-DF059628017F}"/>
    <cellStyle name="Note 9 2 5 3 2" xfId="30818" xr:uid="{1C66062D-E3C6-4798-BF04-FC39C99B969C}"/>
    <cellStyle name="Note 9 2 5 4" xfId="23143" xr:uid="{69EBEC16-8CD1-4269-9550-1C3F1D5F9B26}"/>
    <cellStyle name="Note 9 2 6" xfId="186" xr:uid="{3FC9B3C3-C360-40BC-A8BF-62E1A341A47B}"/>
    <cellStyle name="Note 9 2 6 2" xfId="2600" xr:uid="{4D37FB5B-5655-415A-A152-6E69FDE2C714}"/>
    <cellStyle name="Note 9 2 6 2 2" xfId="6841" xr:uid="{09E5060C-4E31-4E38-A42D-8E7F79B1D2C7}"/>
    <cellStyle name="Note 9 2 6 2 2 2" xfId="12009" xr:uid="{4A562F87-52EE-4346-92C7-99217C60F058}"/>
    <cellStyle name="Note 9 2 6 2 2 2 2" xfId="20998" xr:uid="{6121910B-21C2-44EA-8B76-D4473D9D74C7}"/>
    <cellStyle name="Note 9 2 6 2 2 2 2 2" xfId="34483" xr:uid="{4843CBDF-341A-4FA4-A9E3-A2F86C2EDD05}"/>
    <cellStyle name="Note 9 2 6 2 2 2 3" xfId="41636" xr:uid="{8CB7AA93-7F97-4385-B066-CD56FD87F662}"/>
    <cellStyle name="Note 9 2 6 2 2 3" xfId="15830" xr:uid="{4BE0CD01-4180-4805-B041-68ECAD51DC14}"/>
    <cellStyle name="Note 9 2 6 2 2 3 2" xfId="28646" xr:uid="{067B216E-F38C-4ACB-90CF-DD2B4DB56E2E}"/>
    <cellStyle name="Note 9 2 6 2 2 4" xfId="36408" xr:uid="{9283B8C5-60DC-4BC0-8F62-7253E196ECBB}"/>
    <cellStyle name="Note 9 2 6 2 3" xfId="9411" xr:uid="{C65FE508-B038-48F1-B354-C9CD81AB81FB}"/>
    <cellStyle name="Note 9 2 6 2 3 2" xfId="18400" xr:uid="{31F51A67-32B0-478F-A5AE-881315FBC512}"/>
    <cellStyle name="Note 9 2 6 2 3 2 2" xfId="28044" xr:uid="{1E4389A2-DFA0-4599-BE5C-8FA6FCA1BCB8}"/>
    <cellStyle name="Note 9 2 6 2 3 3" xfId="40153" xr:uid="{6C769953-6796-451E-839C-7631AF6E8AE1}"/>
    <cellStyle name="Note 9 2 6 2 4" xfId="13454" xr:uid="{04C5BBE6-76E8-4A7E-8AE3-10581F0378BD}"/>
    <cellStyle name="Note 9 2 6 2 4 2" xfId="37563" xr:uid="{7D311E64-76C1-4E82-BDC4-1BEECC7FCCD6}"/>
    <cellStyle name="Note 9 2 6 2 5" xfId="28289" xr:uid="{84AD75DC-18D8-49D7-A015-4E5B4999C5AF}"/>
    <cellStyle name="Note 9 2 6 3" xfId="2654" xr:uid="{454891CE-7435-4BD2-915E-FE4CE6BE197F}"/>
    <cellStyle name="Note 9 2 6 3 2" xfId="42887" xr:uid="{F59C80D0-F251-4840-A4F3-C894794C496F}"/>
    <cellStyle name="Note 9 2 6 4" xfId="34065" xr:uid="{898CA262-E495-4622-A088-E5DE56167953}"/>
    <cellStyle name="Note 9 2 7" xfId="1974" xr:uid="{C34DDC90-B6ED-405E-A509-224A50BEB0ED}"/>
    <cellStyle name="Note 9 2 7 2" xfId="6282" xr:uid="{6DF3510F-5DA9-4785-9141-3E492A135F99}"/>
    <cellStyle name="Note 9 2 7 2 2" xfId="8868" xr:uid="{41AC3292-243E-46C9-ADCA-01A18825217A}"/>
    <cellStyle name="Note 9 2 7 2 2 2" xfId="12743" xr:uid="{D97871CD-5392-4FFE-91A0-9D2A053B6652}"/>
    <cellStyle name="Note 9 2 7 2 2 2 2" xfId="21732" xr:uid="{4BD314F8-3FC5-4866-A5CB-0C7430095292}"/>
    <cellStyle name="Note 9 2 7 2 2 2 2 2" xfId="30144" xr:uid="{4D6A0E5F-BB2B-4573-8495-D9063D4C4B6C}"/>
    <cellStyle name="Note 9 2 7 2 2 2 3" xfId="28562" xr:uid="{034D7136-6DB7-4B76-8C75-63006BA8CE37}"/>
    <cellStyle name="Note 9 2 7 2 2 3" xfId="17857" xr:uid="{1A69A88C-EBC6-429E-8DE6-CCFAE5DEB07E}"/>
    <cellStyle name="Note 9 2 7 2 2 3 2" xfId="28072" xr:uid="{1CAF136D-2236-4497-8DF1-EA3ECD326226}"/>
    <cellStyle name="Note 9 2 7 2 2 4" xfId="31430" xr:uid="{4F17A13D-22A9-49B2-999E-47454F4FF770}"/>
    <cellStyle name="Note 9 2 7 2 3" xfId="11505" xr:uid="{C115A61B-1B12-41BD-9896-3EBF35E87AFB}"/>
    <cellStyle name="Note 9 2 7 2 3 2" xfId="20494" xr:uid="{A6824405-DACC-4FBA-B55F-6F87FF42E47F}"/>
    <cellStyle name="Note 9 2 7 2 3 2 2" xfId="33834" xr:uid="{DDAC2587-70BD-45F6-8318-B7D5B65A5FD0}"/>
    <cellStyle name="Note 9 2 7 2 3 3" xfId="40230" xr:uid="{3FAEF7AC-BD05-4467-B343-6B14B98C7981}"/>
    <cellStyle name="Note 9 2 7 2 4" xfId="15271" xr:uid="{F53F3F95-06E5-4383-8A77-B7947358ECBB}"/>
    <cellStyle name="Note 9 2 7 2 4 2" xfId="40363" xr:uid="{909FEF2E-95EA-4EFF-8815-B920AAEC526D}"/>
    <cellStyle name="Note 9 2 7 2 5" xfId="26309" xr:uid="{5858FF90-9851-45AB-833C-6304213ACB8A}"/>
    <cellStyle name="Note 9 2 7 3" xfId="4411" xr:uid="{16AA41E6-FAFC-40EE-9015-C6787E5B1FAF}"/>
    <cellStyle name="Note 9 2 7 3 2" xfId="41151" xr:uid="{348B710C-275D-4A20-AD23-5FD97E1D3F87}"/>
    <cellStyle name="Note 9 2 7 4" xfId="29857" xr:uid="{31582100-4BAD-49AD-99A1-503B36BB622F}"/>
    <cellStyle name="Note 9 2 8" xfId="2785" xr:uid="{D5AAEC00-65A2-4597-8589-39EF6649D6AB}"/>
    <cellStyle name="Note 9 2 8 2" xfId="6935" xr:uid="{1E72377E-3CC0-4EE2-BAAB-674219FCD17C}"/>
    <cellStyle name="Note 9 2 8 2 2" xfId="12064" xr:uid="{6EF0968F-88BB-4017-BC2F-E0BE325E91DB}"/>
    <cellStyle name="Note 9 2 8 2 2 2" xfId="21053" xr:uid="{9F62488E-513A-414B-8D7D-82A7E3D62BCD}"/>
    <cellStyle name="Note 9 2 8 2 2 2 2" xfId="41921" xr:uid="{19D0CCEA-F693-427B-94E2-7351E0583063}"/>
    <cellStyle name="Note 9 2 8 2 2 3" xfId="25338" xr:uid="{742873AF-3803-4D94-90A5-34D606DDEC89}"/>
    <cellStyle name="Note 9 2 8 2 3" xfId="15924" xr:uid="{863997BC-85BE-4AB6-9EF0-168852CE1AD3}"/>
    <cellStyle name="Note 9 2 8 2 3 2" xfId="32915" xr:uid="{44586A63-60B3-49D9-AE7D-F73DFD6AD9F5}"/>
    <cellStyle name="Note 9 2 8 2 4" xfId="25585" xr:uid="{37B80887-1404-43AA-AFDE-580353E7239A}"/>
    <cellStyle name="Note 9 2 8 3" xfId="9498" xr:uid="{DEC8C609-C911-483F-A259-4A91F913459C}"/>
    <cellStyle name="Note 9 2 8 3 2" xfId="18487" xr:uid="{9299458B-1B8C-4D3E-B31F-A9A97424AD19}"/>
    <cellStyle name="Note 9 2 8 3 2 2" xfId="41769" xr:uid="{C7D36549-4001-4B3E-A883-4EA34EE8B1F5}"/>
    <cellStyle name="Note 9 2 8 3 3" xfId="31658" xr:uid="{482AF064-4F0A-40E2-8129-C90F330B5D57}"/>
    <cellStyle name="Note 9 2 8 4" xfId="22355" xr:uid="{6E740764-5EE9-4185-BAC0-FD60656CF776}"/>
    <cellStyle name="Note 9 2 9" xfId="4718" xr:uid="{86899A99-55E9-4573-9546-09F8D57D5427}"/>
    <cellStyle name="Note 9 2 9 2" xfId="7304" xr:uid="{FADFB1E8-5EDE-4C2D-AB14-F3121DAEB4A3}"/>
    <cellStyle name="Note 9 2 9 2 2" xfId="12263" xr:uid="{4B1532E2-1993-4ADF-B686-2F1872FD2BD1}"/>
    <cellStyle name="Note 9 2 9 2 2 2" xfId="21252" xr:uid="{51CC5CE9-F564-4A58-9937-B991389CD067}"/>
    <cellStyle name="Note 9 2 9 2 2 2 2" xfId="41596" xr:uid="{AEE5E6AA-2911-48C2-A103-F446E86E4839}"/>
    <cellStyle name="Note 9 2 9 2 2 3" xfId="43784" xr:uid="{C4C3C53F-BC4B-475B-993F-2426E747A192}"/>
    <cellStyle name="Note 9 2 9 2 3" xfId="16293" xr:uid="{C7FABB2C-83BC-4240-B225-2F04E2E3F0A5}"/>
    <cellStyle name="Note 9 2 9 2 3 2" xfId="32058" xr:uid="{D1480D8A-30A7-475A-87B2-26131A0565C0}"/>
    <cellStyle name="Note 9 2 9 2 4" xfId="43551" xr:uid="{966DE9E0-D159-4D5D-AC8C-7EAE42F8F2AC}"/>
    <cellStyle name="Note 9 2 9 3" xfId="9941" xr:uid="{0D735A22-FD25-43E8-AF88-8490F0D40237}"/>
    <cellStyle name="Note 9 2 9 3 2" xfId="18930" xr:uid="{40B95322-2603-482A-B682-D311E193E492}"/>
    <cellStyle name="Note 9 2 9 3 2 2" xfId="37732" xr:uid="{E9ACAB90-C774-4850-B15C-26C72DE30FFD}"/>
    <cellStyle name="Note 9 2 9 3 3" xfId="40262" xr:uid="{968CD7B5-0C4F-4E92-9F72-B49145D4A4C0}"/>
    <cellStyle name="Note 9 2 9 4" xfId="13707" xr:uid="{769DBCE8-74B4-4E18-A29E-58E2D4DA3A3A}"/>
    <cellStyle name="Note 9 2 9 4 2" xfId="43938" xr:uid="{86D04A6F-9B6D-4A4B-8644-D8EAB47A1B66}"/>
    <cellStyle name="Note 9 2 9 5" xfId="30510" xr:uid="{234C34EB-B603-41B0-8DF6-CE370CBF3F02}"/>
    <cellStyle name="Note 9 3" xfId="429" xr:uid="{9A099AFE-E025-4184-BCF6-2127E172AE8B}"/>
    <cellStyle name="Note 9 3 10" xfId="9294" xr:uid="{79B2C187-FC59-4076-A23A-F980EEE326BE}"/>
    <cellStyle name="Note 9 3 10 2" xfId="18283" xr:uid="{0EB6EBEF-FD2E-4C25-8E55-BDCC83300DA1}"/>
    <cellStyle name="Note 9 3 10 2 2" xfId="25952" xr:uid="{D901A3D4-A807-40E6-9D12-63C9178B1CD1}"/>
    <cellStyle name="Note 9 3 10 3" xfId="38686" xr:uid="{77FFEC2A-A94E-48E2-AEB2-736A779653B8}"/>
    <cellStyle name="Note 9 3 11" xfId="12343" xr:uid="{B32BB17A-80E5-4047-A05B-F09103C6C91A}"/>
    <cellStyle name="Note 9 3 11 2" xfId="21332" xr:uid="{1A7964AF-6EC5-4025-A714-8529A48469C8}"/>
    <cellStyle name="Note 9 3 11 2 2" xfId="30740" xr:uid="{D611E1BD-EA68-463D-9D23-DDCBB83A9EBE}"/>
    <cellStyle name="Note 9 3 11 3" xfId="39316" xr:uid="{B91753D5-A6F3-4317-948B-6C5B16B332B9}"/>
    <cellStyle name="Note 9 3 12" xfId="2435" xr:uid="{9406F812-4FD0-4F26-89E2-6C12AF5E03D4}"/>
    <cellStyle name="Note 9 3 12 2" xfId="27350" xr:uid="{7DA538FA-FAA9-47F4-A44D-CECFD00BF3D8}"/>
    <cellStyle name="Note 9 3 13" xfId="13344" xr:uid="{FBE5B08D-5B07-4EB8-B6B0-2EEB2572433E}"/>
    <cellStyle name="Note 9 3 13 2" xfId="31473" xr:uid="{631DDB95-A0F7-4646-9293-7312CB665807}"/>
    <cellStyle name="Note 9 3 14" xfId="33532" xr:uid="{E3BCCFEE-482B-4229-BE8D-AC2B557D32A9}"/>
    <cellStyle name="Note 9 3 15" xfId="51540" xr:uid="{7CB716CA-D17E-4DFE-B386-4F40E1DF3F7C}"/>
    <cellStyle name="Note 9 3 2" xfId="778" xr:uid="{997A2DA4-4B89-4083-B228-3258FE2A96FC}"/>
    <cellStyle name="Note 9 3 2 2" xfId="5148" xr:uid="{7811FD7C-AD1F-40BC-B6D9-3E784DEBBD22}"/>
    <cellStyle name="Note 9 3 2 2 2" xfId="7734" xr:uid="{F9C00B1A-B711-40AB-9AC3-580BD145EEDC}"/>
    <cellStyle name="Note 9 3 2 2 2 2" xfId="12395" xr:uid="{BB391CBF-E92E-4E4C-9896-A1E5B99C3E9A}"/>
    <cellStyle name="Note 9 3 2 2 2 2 2" xfId="21384" xr:uid="{228150D7-BACA-4AC6-A961-52E48D7A2ED1}"/>
    <cellStyle name="Note 9 3 2 2 2 2 2 2" xfId="25884" xr:uid="{3378E919-14FE-44CE-8B96-888BB9DC1367}"/>
    <cellStyle name="Note 9 3 2 2 2 2 3" xfId="38581" xr:uid="{1C4864D2-5DD4-4FCA-876B-5A98DE571648}"/>
    <cellStyle name="Note 9 3 2 2 2 3" xfId="16723" xr:uid="{2A695D4E-DD73-4BEF-9E8B-0AFBAB1EE909}"/>
    <cellStyle name="Note 9 3 2 2 2 3 2" xfId="23038" xr:uid="{B763A7D0-8DB6-4545-B856-215E7C4B3629}"/>
    <cellStyle name="Note 9 3 2 2 2 4" xfId="38438" xr:uid="{BFDB02C8-7609-401C-955B-6E3406FAA149}"/>
    <cellStyle name="Note 9 3 2 2 3" xfId="10371" xr:uid="{AAB53229-379A-4B7D-9C68-5F216D0684F5}"/>
    <cellStyle name="Note 9 3 2 2 3 2" xfId="19360" xr:uid="{BCBB8146-0E08-4FC8-BD7E-DA8829341CD8}"/>
    <cellStyle name="Note 9 3 2 2 3 2 2" xfId="40674" xr:uid="{60770862-49D3-456F-B67A-F981D51890DC}"/>
    <cellStyle name="Note 9 3 2 2 3 3" xfId="26291" xr:uid="{A09B7A8B-B8AF-420D-BE92-1DE2A426E429}"/>
    <cellStyle name="Note 9 3 2 2 4" xfId="14137" xr:uid="{9D4E3C7E-E765-4BA4-89A4-7AD578F3E307}"/>
    <cellStyle name="Note 9 3 2 2 4 2" xfId="37628" xr:uid="{121FDFCE-7A73-4A24-AB37-5774B34E0B76}"/>
    <cellStyle name="Note 9 3 2 2 5" xfId="25429" xr:uid="{3BCB9407-2EA6-4C09-A2C5-9FF41DFCDB79}"/>
    <cellStyle name="Note 9 3 2 3" xfId="3215" xr:uid="{A54BD7C0-CC4C-4D72-A921-72D866B5FB52}"/>
    <cellStyle name="Note 9 3 2 3 2" xfId="43810" xr:uid="{C40EE014-9043-43B6-8FBB-07866D18A52C}"/>
    <cellStyle name="Note 9 3 2 4" xfId="43446" xr:uid="{A8AC9E6B-0AD6-4A65-8A2C-1C2D6B3B6D69}"/>
    <cellStyle name="Note 9 3 2 5" xfId="58322" xr:uid="{B23DE8BA-5ABB-4726-894E-6BE9E4491AC8}"/>
    <cellStyle name="Note 9 3 3" xfId="1123" xr:uid="{AB76145B-9DBB-4BA4-8D64-2B1A8EB8CF96}"/>
    <cellStyle name="Note 9 3 3 2" xfId="5469" xr:uid="{7107CBF8-D498-4071-B071-FC65861A29BF}"/>
    <cellStyle name="Note 9 3 3 2 2" xfId="8055" xr:uid="{C84E4FC5-1E66-46CF-95B6-808D86BE03F6}"/>
    <cellStyle name="Note 9 3 3 2 2 2" xfId="12496" xr:uid="{E88C3AAE-F8B8-4200-8F89-A2313F98EAA0}"/>
    <cellStyle name="Note 9 3 3 2 2 2 2" xfId="21485" xr:uid="{C3C5AFBF-E274-475C-BB6A-C0D048D82FE2}"/>
    <cellStyle name="Note 9 3 3 2 2 2 2 2" xfId="32530" xr:uid="{DC3F96CF-CA47-4C9E-81E6-C9349BA56ABA}"/>
    <cellStyle name="Note 9 3 3 2 2 2 3" xfId="32727" xr:uid="{2412433A-0BC3-4AC2-8261-E7753A090AF3}"/>
    <cellStyle name="Note 9 3 3 2 2 3" xfId="17044" xr:uid="{1AD76B7F-703C-4507-8C9B-77A3715FE333}"/>
    <cellStyle name="Note 9 3 3 2 2 3 2" xfId="39025" xr:uid="{0842C6B8-CCC5-490F-88DC-5D684B94B6E3}"/>
    <cellStyle name="Note 9 3 3 2 2 4" xfId="36702" xr:uid="{0177FD35-2828-41B9-AAA3-D49243DA0E30}"/>
    <cellStyle name="Note 9 3 3 2 3" xfId="10692" xr:uid="{E33A8B08-D12E-4FE2-920C-ACE177BA93F7}"/>
    <cellStyle name="Note 9 3 3 2 3 2" xfId="19681" xr:uid="{050F3590-6647-4F85-AD2D-952ABDB92326}"/>
    <cellStyle name="Note 9 3 3 2 3 2 2" xfId="24395" xr:uid="{5F621812-922D-4FBC-87A5-702BFF34005A}"/>
    <cellStyle name="Note 9 3 3 2 3 3" xfId="44115" xr:uid="{F20468A3-AAA9-48A9-93E2-B30FC74FF15E}"/>
    <cellStyle name="Note 9 3 3 2 4" xfId="14458" xr:uid="{713FEC69-C9A6-4E09-B54E-7F07D2FBE640}"/>
    <cellStyle name="Note 9 3 3 2 4 2" xfId="29145" xr:uid="{9E970000-99AE-4460-9BAE-744D51F3AC39}"/>
    <cellStyle name="Note 9 3 3 2 5" xfId="31163" xr:uid="{A7054FDD-C37F-4AE4-8CD1-D85B8CF936F2}"/>
    <cellStyle name="Note 9 3 3 3" xfId="3560" xr:uid="{9CCEC200-EA4B-473A-92C2-491CCC7A65FA}"/>
    <cellStyle name="Note 9 3 3 3 2" xfId="31414" xr:uid="{0703B2AE-8B4B-4188-BE07-DC4062C386E7}"/>
    <cellStyle name="Note 9 3 3 4" xfId="34945" xr:uid="{670B06C2-B296-41F0-80AA-30AF65176F99}"/>
    <cellStyle name="Note 9 3 4" xfId="1467" xr:uid="{559B73DA-C5BB-4F49-87C4-CF71D4910389}"/>
    <cellStyle name="Note 9 3 4 2" xfId="5812" xr:uid="{667CA874-6B96-41EA-BF1F-9ECDE2958C3F}"/>
    <cellStyle name="Note 9 3 4 2 2" xfId="8398" xr:uid="{614866FF-D8E4-42E9-9699-EC0E9FE71620}"/>
    <cellStyle name="Note 9 3 4 2 2 2" xfId="12600" xr:uid="{9D3D5952-1E40-44B7-BF35-1BB330DF5DC6}"/>
    <cellStyle name="Note 9 3 4 2 2 2 2" xfId="21589" xr:uid="{A540EDDB-0F8A-449D-AC9A-9511B4B75204}"/>
    <cellStyle name="Note 9 3 4 2 2 2 2 2" xfId="40679" xr:uid="{85FCBC3E-4A2E-4A14-A214-30C16C3025B7}"/>
    <cellStyle name="Note 9 3 4 2 2 2 3" xfId="30983" xr:uid="{59C3D832-6FC3-4E77-90B1-75DF1912A0A7}"/>
    <cellStyle name="Note 9 3 4 2 2 3" xfId="17387" xr:uid="{FD682ABD-6276-4400-AF4A-AEDABDF08EC2}"/>
    <cellStyle name="Note 9 3 4 2 2 3 2" xfId="31332" xr:uid="{088DA724-7F7E-4159-BF65-C7DFC1452DE0}"/>
    <cellStyle name="Note 9 3 4 2 2 4" xfId="29813" xr:uid="{B2FF9625-DFA5-4726-AD33-5A3D9D4D83CA}"/>
    <cellStyle name="Note 9 3 4 2 3" xfId="11035" xr:uid="{49F874BF-8EA2-44DD-ADE9-70CD40DD58B2}"/>
    <cellStyle name="Note 9 3 4 2 3 2" xfId="20024" xr:uid="{E201C375-1730-4321-84B0-A1FA079CBCA2}"/>
    <cellStyle name="Note 9 3 4 2 3 2 2" xfId="43182" xr:uid="{D8A60E33-4294-47A9-95DB-AB6B3B39BEB4}"/>
    <cellStyle name="Note 9 3 4 2 3 3" xfId="43844" xr:uid="{E68F2899-2E17-4CA1-84BF-136183C7C353}"/>
    <cellStyle name="Note 9 3 4 2 4" xfId="14801" xr:uid="{1AA16D03-6AEB-486A-95DB-B7C46268699D}"/>
    <cellStyle name="Note 9 3 4 2 4 2" xfId="23284" xr:uid="{87C9F7F5-25FE-4FD0-B88E-62C6D00DCA64}"/>
    <cellStyle name="Note 9 3 4 2 5" xfId="32650" xr:uid="{8FF4F4FB-C86F-439C-884E-A83DA94E410F}"/>
    <cellStyle name="Note 9 3 4 3" xfId="3904" xr:uid="{8979B02A-4339-4EE4-9164-7ED453E6F7D4}"/>
    <cellStyle name="Note 9 3 4 3 2" xfId="36575" xr:uid="{0EDC6A5B-3504-4E61-871F-6BDDD274AE42}"/>
    <cellStyle name="Note 9 3 4 4" xfId="33837" xr:uid="{C0CD6077-3CB4-4FB7-816A-13B151810D97}"/>
    <cellStyle name="Note 9 3 5" xfId="547" xr:uid="{BC2BE68D-6821-45C6-815D-FB59A5A9110F}"/>
    <cellStyle name="Note 9 3 5 2" xfId="4940" xr:uid="{F8942CF4-8365-48EC-8621-8BE9C3467798}"/>
    <cellStyle name="Note 9 3 5 2 2" xfId="7526" xr:uid="{39B61515-802E-4883-87DA-0FC2CC08E46A}"/>
    <cellStyle name="Note 9 3 5 2 2 2" xfId="12332" xr:uid="{8B7D0A78-84FF-4403-9824-78F3535097EF}"/>
    <cellStyle name="Note 9 3 5 2 2 2 2" xfId="21321" xr:uid="{DF134C13-8F9C-4EBD-9098-DA2A28E1A5B7}"/>
    <cellStyle name="Note 9 3 5 2 2 2 2 2" xfId="27758" xr:uid="{5C0F3AE9-C3E8-4320-8657-ED651E260163}"/>
    <cellStyle name="Note 9 3 5 2 2 2 3" xfId="22725" xr:uid="{6CFD1378-AE2F-4EF8-A3CA-7796727B6485}"/>
    <cellStyle name="Note 9 3 5 2 2 3" xfId="16515" xr:uid="{E45EA39C-5274-4C4A-B971-42AE81D196A5}"/>
    <cellStyle name="Note 9 3 5 2 2 3 2" xfId="42757" xr:uid="{DF139668-07CB-41B0-9B7F-D2FDE98C49C4}"/>
    <cellStyle name="Note 9 3 5 2 2 4" xfId="30989" xr:uid="{B995E585-C1A6-4D28-8C86-629280AD8319}"/>
    <cellStyle name="Note 9 3 5 2 3" xfId="10163" xr:uid="{8A794929-B078-4E17-9B50-AAEC26DFF027}"/>
    <cellStyle name="Note 9 3 5 2 3 2" xfId="19152" xr:uid="{DB883B7A-CAEE-4FA3-8333-391616E2F960}"/>
    <cellStyle name="Note 9 3 5 2 3 2 2" xfId="42163" xr:uid="{618AED46-2D17-47BA-A764-DB1391478BFB}"/>
    <cellStyle name="Note 9 3 5 2 3 3" xfId="35492" xr:uid="{78391891-6C53-4CFB-B93C-A07CF70D0A4D}"/>
    <cellStyle name="Note 9 3 5 2 4" xfId="13929" xr:uid="{E2BF8CA7-467C-4F53-81C0-078364977F11}"/>
    <cellStyle name="Note 9 3 5 2 4 2" xfId="38208" xr:uid="{F2659290-2569-4584-8646-C4DADB62DFBD}"/>
    <cellStyle name="Note 9 3 5 2 5" xfId="22946" xr:uid="{A74C425B-7868-4261-AA94-7A770787199E}"/>
    <cellStyle name="Note 9 3 5 3" xfId="2984" xr:uid="{FBAFBE50-B9F3-48C6-95BA-2FF6C7F276A6}"/>
    <cellStyle name="Note 9 3 5 3 2" xfId="42260" xr:uid="{141425F3-6CE6-4C2B-885E-F217DFE4005D}"/>
    <cellStyle name="Note 9 3 5 4" xfId="29761" xr:uid="{DD15B875-7F46-4960-9804-B2B69F382BE0}"/>
    <cellStyle name="Note 9 3 6" xfId="2086" xr:uid="{EE86FFF2-10FF-4E93-875D-94562A598F05}"/>
    <cellStyle name="Note 9 3 6 2" xfId="6388" xr:uid="{CE13EB7F-E837-4A06-A76A-68776442A01F}"/>
    <cellStyle name="Note 9 3 6 2 2" xfId="8974" xr:uid="{B2F4E24E-C58F-4246-9F78-847F1A940D67}"/>
    <cellStyle name="Note 9 3 6 2 2 2" xfId="12775" xr:uid="{44B6A3AC-5595-40B6-A784-68D91DAF142C}"/>
    <cellStyle name="Note 9 3 6 2 2 2 2" xfId="21764" xr:uid="{73749C1E-4671-4442-B42C-513EF7C559C7}"/>
    <cellStyle name="Note 9 3 6 2 2 2 2 2" xfId="34753" xr:uid="{FBAFA679-5496-4CA6-91A8-05830555F472}"/>
    <cellStyle name="Note 9 3 6 2 2 2 3" xfId="30135" xr:uid="{1912B2A3-7890-41DE-B869-A8CC8D8E65F3}"/>
    <cellStyle name="Note 9 3 6 2 2 3" xfId="17963" xr:uid="{98666E83-E4B3-4473-9CF3-69F00A860506}"/>
    <cellStyle name="Note 9 3 6 2 2 3 2" xfId="25539" xr:uid="{3D60F874-DA82-4AA5-BBCA-5B8959020F47}"/>
    <cellStyle name="Note 9 3 6 2 2 4" xfId="23989" xr:uid="{98736878-4019-4092-BF5E-008A62A858F9}"/>
    <cellStyle name="Note 9 3 6 2 3" xfId="11611" xr:uid="{CA2881C8-A014-4A34-950E-823C2727D60B}"/>
    <cellStyle name="Note 9 3 6 2 3 2" xfId="20600" xr:uid="{97DE9903-C9D7-4AFD-9EFC-9DB45D3824C8}"/>
    <cellStyle name="Note 9 3 6 2 3 2 2" xfId="41899" xr:uid="{3E9DB309-F02E-42E2-AC9F-62FD0A33CB97}"/>
    <cellStyle name="Note 9 3 6 2 3 3" xfId="40222" xr:uid="{B5C48CAB-0CDE-4272-B44C-8D4AAB18CA3D}"/>
    <cellStyle name="Note 9 3 6 2 4" xfId="15377" xr:uid="{60AED739-33FA-4D1E-B3FF-25B48D04E71E}"/>
    <cellStyle name="Note 9 3 6 2 4 2" xfId="43991" xr:uid="{3A8292BD-D65A-442F-A916-4E4E311CECD2}"/>
    <cellStyle name="Note 9 3 6 2 5" xfId="36384" xr:uid="{05AF5537-C082-4B7E-9C56-8612B5BBBBD7}"/>
    <cellStyle name="Note 9 3 6 3" xfId="4523" xr:uid="{E1CA049F-1670-41C0-8D88-C4F7E3DF7693}"/>
    <cellStyle name="Note 9 3 6 3 2" xfId="37057" xr:uid="{0819B91D-9F04-4D09-9F58-BC8140FFAD61}"/>
    <cellStyle name="Note 9 3 6 4" xfId="26063" xr:uid="{06715A5E-A058-41AE-B66A-84532BF93B08}"/>
    <cellStyle name="Note 9 3 7" xfId="2896" xr:uid="{76DF3C75-B795-424F-A6DB-943CCD254221}"/>
    <cellStyle name="Note 9 3 7 2" xfId="7046" xr:uid="{7B13BE45-6663-4460-B38D-9668DD99EA19}"/>
    <cellStyle name="Note 9 3 7 2 2" xfId="12172" xr:uid="{84CDF01B-48BA-4FBA-8A82-03678FCD511E}"/>
    <cellStyle name="Note 9 3 7 2 2 2" xfId="21161" xr:uid="{6E64A6AA-2F7A-4E31-8CD7-9F2714D3FECF}"/>
    <cellStyle name="Note 9 3 7 2 2 2 2" xfId="33283" xr:uid="{1969DE6F-374F-415E-815B-3E4CE8147321}"/>
    <cellStyle name="Note 9 3 7 2 2 3" xfId="22438" xr:uid="{82D57062-1B6C-4571-98C2-4027DEA6DC5B}"/>
    <cellStyle name="Note 9 3 7 2 3" xfId="16035" xr:uid="{EE272985-52E7-4BF8-B51B-1939AC61D648}"/>
    <cellStyle name="Note 9 3 7 2 3 2" xfId="22757" xr:uid="{B2BA2852-99C0-40DD-87DC-1E29FB60088E}"/>
    <cellStyle name="Note 9 3 7 2 4" xfId="24344" xr:uid="{42A75572-5481-4167-A2F6-BF0ECC5A01EB}"/>
    <cellStyle name="Note 9 3 7 3" xfId="9609" xr:uid="{EB78A609-D04F-42FE-BEB2-AC3DD8BE8E86}"/>
    <cellStyle name="Note 9 3 7 3 2" xfId="18598" xr:uid="{FEDA07DA-97D5-4238-B087-9BC51734091D}"/>
    <cellStyle name="Note 9 3 7 3 2 2" xfId="31904" xr:uid="{EC7CDFD0-4F30-43B4-B635-55F4A5612336}"/>
    <cellStyle name="Note 9 3 7 3 3" xfId="30034" xr:uid="{9AEBA753-34C5-4376-99A8-101B8297072E}"/>
    <cellStyle name="Note 9 3 7 4" xfId="38636" xr:uid="{610DCED7-7BC1-4701-A8BC-8C4B2E9A3B11}"/>
    <cellStyle name="Note 9 3 8" xfId="4824" xr:uid="{99F9A7AD-5ACC-4805-8D03-D2BDF1E3B8ED}"/>
    <cellStyle name="Note 9 3 8 2" xfId="7410" xr:uid="{0E23A676-CACE-495E-B676-D74B7BF43013}"/>
    <cellStyle name="Note 9 3 8 2 2" xfId="12297" xr:uid="{9DD56BB9-50E8-497E-B8A4-32D249D91686}"/>
    <cellStyle name="Note 9 3 8 2 2 2" xfId="21286" xr:uid="{3F50FA76-EBBC-4DAB-AD2E-BEB7DD644884}"/>
    <cellStyle name="Note 9 3 8 2 2 2 2" xfId="22375" xr:uid="{65F85B60-2059-473F-96FC-879497158987}"/>
    <cellStyle name="Note 9 3 8 2 2 3" xfId="22233" xr:uid="{6FB11A68-CA6A-4139-A71F-1AD910B0D9F6}"/>
    <cellStyle name="Note 9 3 8 2 3" xfId="16399" xr:uid="{633F16F4-F49B-42DE-9DE9-946A98A34B7F}"/>
    <cellStyle name="Note 9 3 8 2 3 2" xfId="29004" xr:uid="{C0B1C470-D5C5-495A-A320-8F6EEE890520}"/>
    <cellStyle name="Note 9 3 8 2 4" xfId="24896" xr:uid="{7AD72A05-749C-4F0D-A17E-22D4AA9D7463}"/>
    <cellStyle name="Note 9 3 8 3" xfId="10047" xr:uid="{2AA1E9F5-B248-469F-8626-AF8B4C1A44F9}"/>
    <cellStyle name="Note 9 3 8 3 2" xfId="19036" xr:uid="{E2CCBEEC-4F13-4313-9521-D69DED41A5A1}"/>
    <cellStyle name="Note 9 3 8 3 2 2" xfId="36303" xr:uid="{F8CC7BDC-264F-4CD2-A6C0-7E0E64BF64AC}"/>
    <cellStyle name="Note 9 3 8 3 3" xfId="26475" xr:uid="{325E681C-DC23-4F80-86D3-56D6F97BBA11}"/>
    <cellStyle name="Note 9 3 8 4" xfId="13813" xr:uid="{B621C036-A40D-40D9-8EFE-49CDBB557985}"/>
    <cellStyle name="Note 9 3 8 4 2" xfId="28160" xr:uid="{3EEEF007-8D8F-473B-988A-FDD6F91E1AE2}"/>
    <cellStyle name="Note 9 3 8 5" xfId="32871" xr:uid="{FD124364-AC1F-4086-A759-BF2F44A8EA78}"/>
    <cellStyle name="Note 9 3 9" xfId="6731" xr:uid="{3C578921-3F22-47DB-A11E-252CF33BF6C9}"/>
    <cellStyle name="Note 9 3 9 2" xfId="11931" xr:uid="{C0F2E1FF-1578-4D00-8287-244C4E55E687}"/>
    <cellStyle name="Note 9 3 9 2 2" xfId="20920" xr:uid="{E0CE106A-30C6-4155-9E4A-B6F3EA171DF8}"/>
    <cellStyle name="Note 9 3 9 2 2 2" xfId="39381" xr:uid="{35A07A9F-E880-4AF4-BC03-B1D636A9C487}"/>
    <cellStyle name="Note 9 3 9 2 3" xfId="35446" xr:uid="{9E1C5395-5E34-48BE-9550-6BBC44B609D0}"/>
    <cellStyle name="Note 9 3 9 3" xfId="15720" xr:uid="{FDFD781B-EB28-48D8-807D-FBDD9D702F1F}"/>
    <cellStyle name="Note 9 3 9 3 2" xfId="34839" xr:uid="{BFF7E8A4-0DD4-43F2-AE89-7F0B3BB25966}"/>
    <cellStyle name="Note 9 3 9 4" xfId="42480" xr:uid="{CCA400DA-5422-40C0-8BD3-7B30B46431AB}"/>
    <cellStyle name="Note 9 4" xfId="527" xr:uid="{E0B93F31-82B1-47B8-BB30-5C0CFCEBE48D}"/>
    <cellStyle name="Note 9 4 10" xfId="47561" xr:uid="{EABBDCE9-C10B-4F25-9646-3FA5FBB19646}"/>
    <cellStyle name="Note 9 4 2" xfId="876" xr:uid="{2F33413A-4D24-4D8F-BB3C-7CF43107374E}"/>
    <cellStyle name="Note 9 4 2 2" xfId="5245" xr:uid="{A64B8D06-17C2-4C75-95E5-EA54603458E6}"/>
    <cellStyle name="Note 9 4 2 2 2" xfId="7831" xr:uid="{0E60F7DF-202D-4551-88E8-AB27F72A1C93}"/>
    <cellStyle name="Note 9 4 2 2 2 2" xfId="12430" xr:uid="{98E86B83-8A39-46FA-9AD5-ADAC5F7D3D99}"/>
    <cellStyle name="Note 9 4 2 2 2 2 2" xfId="21419" xr:uid="{2DB73D07-240B-4305-B8C6-206F98ADF0D1}"/>
    <cellStyle name="Note 9 4 2 2 2 2 2 2" xfId="42409" xr:uid="{580B6AB2-165A-492F-AAE4-9A233B606B90}"/>
    <cellStyle name="Note 9 4 2 2 2 2 3" xfId="23264" xr:uid="{A651FC56-9C6F-4F27-AACA-7110EAB19692}"/>
    <cellStyle name="Note 9 4 2 2 2 3" xfId="16820" xr:uid="{00647615-212E-40E4-93D7-50743F28B538}"/>
    <cellStyle name="Note 9 4 2 2 2 3 2" xfId="32578" xr:uid="{7AC9FCFD-A416-4C74-A272-D065E3DA6080}"/>
    <cellStyle name="Note 9 4 2 2 2 4" xfId="31349" xr:uid="{296216F6-8907-42A7-81E4-C9EB515068F8}"/>
    <cellStyle name="Note 9 4 2 2 3" xfId="10468" xr:uid="{BC3DA735-987A-4FE5-AF8A-F569F143803C}"/>
    <cellStyle name="Note 9 4 2 2 3 2" xfId="19457" xr:uid="{6615A936-7ECF-48E6-B600-24B931717F48}"/>
    <cellStyle name="Note 9 4 2 2 3 2 2" xfId="37312" xr:uid="{9A8A609A-4203-4B4E-8A66-A18F64BC503A}"/>
    <cellStyle name="Note 9 4 2 2 3 3" xfId="40533" xr:uid="{25FF6B36-0880-40B3-B478-B23939A9E27F}"/>
    <cellStyle name="Note 9 4 2 2 4" xfId="14234" xr:uid="{F72E492C-B445-4700-8944-80DCE286E007}"/>
    <cellStyle name="Note 9 4 2 2 4 2" xfId="34207" xr:uid="{2B558CA9-ED77-4BA8-9FC1-82863DF35274}"/>
    <cellStyle name="Note 9 4 2 2 5" xfId="33852" xr:uid="{113AC8B8-8FEE-4C14-83AA-DACE521A5B61}"/>
    <cellStyle name="Note 9 4 2 3" xfId="3313" xr:uid="{B91E7981-3973-4E19-B8AC-4440DA581CCE}"/>
    <cellStyle name="Note 9 4 2 3 2" xfId="36345" xr:uid="{A73650A1-942C-48E2-ACCF-F0D8F3526B84}"/>
    <cellStyle name="Note 9 4 2 4" xfId="40854" xr:uid="{0C1AD3B8-53FD-45E6-A9DB-D45B96632AD2}"/>
    <cellStyle name="Note 9 4 2 5" xfId="54374" xr:uid="{C4009F6D-9B48-4C2B-8AFE-3D68BE57CBA2}"/>
    <cellStyle name="Note 9 4 3" xfId="1221" xr:uid="{AE8247BF-C7D7-41C9-A528-6EC8AD975D88}"/>
    <cellStyle name="Note 9 4 3 2" xfId="5566" xr:uid="{DFF50C93-465D-46DD-8ABF-F9A9211669BC}"/>
    <cellStyle name="Note 9 4 3 2 2" xfId="8152" xr:uid="{BB5E3890-4180-4D99-8077-8AD9BE67B584}"/>
    <cellStyle name="Note 9 4 3 2 2 2" xfId="12526" xr:uid="{AC1D2578-942C-49D2-8AE5-93F2B003F783}"/>
    <cellStyle name="Note 9 4 3 2 2 2 2" xfId="21515" xr:uid="{49866C31-9B46-478F-9C64-73F2AA00DDA6}"/>
    <cellStyle name="Note 9 4 3 2 2 2 2 2" xfId="28085" xr:uid="{EE8522ED-FAE8-4992-A0F1-C29EBFB1E174}"/>
    <cellStyle name="Note 9 4 3 2 2 2 3" xfId="28260" xr:uid="{779BCD6C-6EB8-4AE5-8215-89D90DEB25E5}"/>
    <cellStyle name="Note 9 4 3 2 2 3" xfId="17141" xr:uid="{14158357-1F6F-4E8C-9800-33C7857616D1}"/>
    <cellStyle name="Note 9 4 3 2 2 3 2" xfId="38418" xr:uid="{640CB243-EE0B-49C7-92F5-E2C206789EB2}"/>
    <cellStyle name="Note 9 4 3 2 2 4" xfId="23694" xr:uid="{14BF2469-B7FE-4ED2-B01E-54507BA98C8D}"/>
    <cellStyle name="Note 9 4 3 2 3" xfId="10789" xr:uid="{1A05644D-4B5B-4999-A36D-ADE9C11C4D67}"/>
    <cellStyle name="Note 9 4 3 2 3 2" xfId="19778" xr:uid="{CB88C4FA-4B2C-4992-88D6-179ABA8C7FD1}"/>
    <cellStyle name="Note 9 4 3 2 3 2 2" xfId="27446" xr:uid="{5123A50E-B778-4145-B6D1-307FFAC54B80}"/>
    <cellStyle name="Note 9 4 3 2 3 3" xfId="43803" xr:uid="{63EB4D09-689D-411E-A6FD-9309913A3533}"/>
    <cellStyle name="Note 9 4 3 2 4" xfId="14555" xr:uid="{3DD19452-ECF2-4187-B522-CB54BFBCBE10}"/>
    <cellStyle name="Note 9 4 3 2 4 2" xfId="43785" xr:uid="{AB4055A9-DC75-461A-8CE7-487D580A6B12}"/>
    <cellStyle name="Note 9 4 3 2 5" xfId="23772" xr:uid="{6F2FD0CC-7673-4D95-948E-5367CD018CE0}"/>
    <cellStyle name="Note 9 4 3 3" xfId="3658" xr:uid="{78DCE83B-6925-4EDB-9621-FBD86DFCCD57}"/>
    <cellStyle name="Note 9 4 3 3 2" xfId="40413" xr:uid="{FDCCC408-30D0-4670-9BF5-74F86172D973}"/>
    <cellStyle name="Note 9 4 3 4" xfId="35877" xr:uid="{DA4848FC-61B2-4C13-AD3F-1D40E85E05B7}"/>
    <cellStyle name="Note 9 4 4" xfId="1565" xr:uid="{F7CEC08E-9A09-47E2-B4A3-CFB24B800452}"/>
    <cellStyle name="Note 9 4 4 2" xfId="5910" xr:uid="{A719AB87-DBFF-4466-962F-37E10FEBD13B}"/>
    <cellStyle name="Note 9 4 4 2 2" xfId="8496" xr:uid="{B3E0515E-DC6E-42AC-BFCD-056BBED414A6}"/>
    <cellStyle name="Note 9 4 4 2 2 2" xfId="12635" xr:uid="{AA8CA2EE-E963-445E-AC09-A21F10859970}"/>
    <cellStyle name="Note 9 4 4 2 2 2 2" xfId="21624" xr:uid="{506AF10C-6CC2-4C60-B7A2-D668707CCD0D}"/>
    <cellStyle name="Note 9 4 4 2 2 2 2 2" xfId="29912" xr:uid="{831562BB-C626-45C7-99EB-0A59D4C4FB26}"/>
    <cellStyle name="Note 9 4 4 2 2 2 3" xfId="40905" xr:uid="{DC76023D-DF3A-459D-847D-8E880CE7BE18}"/>
    <cellStyle name="Note 9 4 4 2 2 3" xfId="17485" xr:uid="{09B71184-7E2E-41C0-9D83-71696C062F1E}"/>
    <cellStyle name="Note 9 4 4 2 2 3 2" xfId="37693" xr:uid="{EB1D3972-F4DB-463E-B7EF-13E77A3AF4C3}"/>
    <cellStyle name="Note 9 4 4 2 2 4" xfId="38451" xr:uid="{D6B26700-0688-448B-84B1-BEC83BE48668}"/>
    <cellStyle name="Note 9 4 4 2 3" xfId="11133" xr:uid="{BABD5E66-961B-477D-9687-2851170F12F2}"/>
    <cellStyle name="Note 9 4 4 2 3 2" xfId="20122" xr:uid="{95E32841-F9A4-4949-9654-F77763DFB1BC}"/>
    <cellStyle name="Note 9 4 4 2 3 2 2" xfId="40590" xr:uid="{43FA2A37-9B33-463D-A18F-25A6020C0429}"/>
    <cellStyle name="Note 9 4 4 2 3 3" xfId="42795" xr:uid="{2B991C41-720D-4067-B6E8-2BAE972107FF}"/>
    <cellStyle name="Note 9 4 4 2 4" xfId="14899" xr:uid="{5278F4EB-B79B-48C6-A9D7-27FBD9A87984}"/>
    <cellStyle name="Note 9 4 4 2 4 2" xfId="42301" xr:uid="{BF382FFE-6477-47EE-B31D-6613321C1B05}"/>
    <cellStyle name="Note 9 4 4 2 5" xfId="25180" xr:uid="{0F25E9EB-FCBC-445E-B4E3-8342094B596A}"/>
    <cellStyle name="Note 9 4 4 3" xfId="4002" xr:uid="{FA272EC7-DEEB-44AA-859D-B55F94BE7E78}"/>
    <cellStyle name="Note 9 4 4 3 2" xfId="23551" xr:uid="{268303DA-90B9-4DA2-9CDD-E0521281ABCD}"/>
    <cellStyle name="Note 9 4 4 4" xfId="35663" xr:uid="{217F44E6-CA19-4D2E-88A5-127861998F63}"/>
    <cellStyle name="Note 9 4 5" xfId="1877" xr:uid="{34B5EDB1-DE74-47DC-8F8F-DE60D7389E89}"/>
    <cellStyle name="Note 9 4 5 2" xfId="6193" xr:uid="{C0FA0AA7-1697-4665-966E-81BA5BF9629C}"/>
    <cellStyle name="Note 9 4 5 2 2" xfId="8779" xr:uid="{754EE20E-9BFB-4A13-8BCF-27FA55E1BDFC}"/>
    <cellStyle name="Note 9 4 5 2 2 2" xfId="12716" xr:uid="{E35D4E57-71B5-4C67-9DBD-3522B3F462CB}"/>
    <cellStyle name="Note 9 4 5 2 2 2 2" xfId="21705" xr:uid="{6D82D741-ADEC-4D8B-A8DF-BA006FC1A8CD}"/>
    <cellStyle name="Note 9 4 5 2 2 2 2 2" xfId="25669" xr:uid="{5D9767B0-0239-4662-8C3B-92D333C0327D}"/>
    <cellStyle name="Note 9 4 5 2 2 2 3" xfId="42678" xr:uid="{F7962E7D-4477-4CEA-B20D-8384E0EB7344}"/>
    <cellStyle name="Note 9 4 5 2 2 3" xfId="17768" xr:uid="{05115A31-21CB-418E-82DE-32BD4A5D6E88}"/>
    <cellStyle name="Note 9 4 5 2 2 3 2" xfId="39652" xr:uid="{1B37C81F-3B9D-4D32-BBA2-E43B120330FC}"/>
    <cellStyle name="Note 9 4 5 2 2 4" xfId="36570" xr:uid="{DDE1C825-2236-4281-8286-32DD893B96EA}"/>
    <cellStyle name="Note 9 4 5 2 3" xfId="11416" xr:uid="{35800FC0-414B-4379-889F-736A190C5554}"/>
    <cellStyle name="Note 9 4 5 2 3 2" xfId="20405" xr:uid="{B6D46AB9-2607-4B5F-9578-AAD65BF7BE87}"/>
    <cellStyle name="Note 9 4 5 2 3 2 2" xfId="43761" xr:uid="{FE7E254F-1F0E-4845-B4F1-70DC60AF47FB}"/>
    <cellStyle name="Note 9 4 5 2 3 3" xfId="37796" xr:uid="{DED7D6AB-2AF7-43D1-99F3-4BDAB43EC920}"/>
    <cellStyle name="Note 9 4 5 2 4" xfId="15182" xr:uid="{30685DC0-4F23-443E-9A70-1FD9E4C09A4F}"/>
    <cellStyle name="Note 9 4 5 2 4 2" xfId="26018" xr:uid="{08CF7DF3-44A3-4F85-B9F8-9CB5BA5E4187}"/>
    <cellStyle name="Note 9 4 5 2 5" xfId="33562" xr:uid="{CE0878AC-562A-458D-A2E3-AF216BB00DA3}"/>
    <cellStyle name="Note 9 4 5 3" xfId="4314" xr:uid="{635E4EC8-3D2B-4170-9058-C9FB73CF15D1}"/>
    <cellStyle name="Note 9 4 5 3 2" xfId="38802" xr:uid="{792172D2-2D36-4E3D-98DE-F8D61A08EBE2}"/>
    <cellStyle name="Note 9 4 5 4" xfId="25642" xr:uid="{1E95B7DA-820B-40F9-9A9E-130A23E5D2FA}"/>
    <cellStyle name="Note 9 4 6" xfId="2184" xr:uid="{35B9D667-F495-47F3-B021-9C690E47E956}"/>
    <cellStyle name="Note 9 4 6 2" xfId="6485" xr:uid="{68E27529-11CD-43A8-9C09-102F87CF0AD7}"/>
    <cellStyle name="Note 9 4 6 2 2" xfId="9071" xr:uid="{C7C24B2A-8552-4827-923D-E4C2070067B8}"/>
    <cellStyle name="Note 9 4 6 2 2 2" xfId="12807" xr:uid="{08E88574-09D5-4F2C-BE94-7ED3DEDB40C7}"/>
    <cellStyle name="Note 9 4 6 2 2 2 2" xfId="21796" xr:uid="{425F3597-1FCE-425A-977A-E04B940C620E}"/>
    <cellStyle name="Note 9 4 6 2 2 2 2 2" xfId="32063" xr:uid="{D7C119DF-F16D-4636-9356-FED0F7578B65}"/>
    <cellStyle name="Note 9 4 6 2 2 2 3" xfId="42334" xr:uid="{B7AE9D5D-06FE-45C0-8125-D32647944DD9}"/>
    <cellStyle name="Note 9 4 6 2 2 3" xfId="18060" xr:uid="{FD7D5078-45F5-4C52-89ED-481D68C2DA70}"/>
    <cellStyle name="Note 9 4 6 2 2 3 2" xfId="34828" xr:uid="{DDEC86E6-42EB-4077-9CAC-43A30B3AB849}"/>
    <cellStyle name="Note 9 4 6 2 2 4" xfId="35328" xr:uid="{CD5DDC75-D102-419D-BE5B-E536B8F2540D}"/>
    <cellStyle name="Note 9 4 6 2 3" xfId="11708" xr:uid="{713BA459-6184-4329-841E-DFD025CC2D2A}"/>
    <cellStyle name="Note 9 4 6 2 3 2" xfId="20697" xr:uid="{BAB606F5-F079-40D4-B54D-16FA32B7CA4F}"/>
    <cellStyle name="Note 9 4 6 2 3 2 2" xfId="39899" xr:uid="{046DD752-BD3F-480E-B62E-880427181E58}"/>
    <cellStyle name="Note 9 4 6 2 3 3" xfId="34436" xr:uid="{A1AF6778-35A3-4644-946E-CDE5CB3A00A0}"/>
    <cellStyle name="Note 9 4 6 2 4" xfId="15474" xr:uid="{39D0A09A-C9AC-4575-A7EA-ABBB2C495519}"/>
    <cellStyle name="Note 9 4 6 2 4 2" xfId="24817" xr:uid="{D86A2AFF-93E8-4A72-ADB9-0D06A69B63B3}"/>
    <cellStyle name="Note 9 4 6 2 5" xfId="43045" xr:uid="{8B9DED0A-45A9-4BB0-9E0A-B1824153FBC6}"/>
    <cellStyle name="Note 9 4 6 3" xfId="4621" xr:uid="{C36F2A14-94CB-4F84-A472-5A32C8B5DB41}"/>
    <cellStyle name="Note 9 4 6 3 2" xfId="24040" xr:uid="{9B5317FA-C648-4A02-A3BA-399C51565BD8}"/>
    <cellStyle name="Note 9 4 6 4" xfId="42491" xr:uid="{8CE0E0C4-0892-4566-8E8F-56E21F1F30DB}"/>
    <cellStyle name="Note 9 4 7" xfId="4921" xr:uid="{341CBB9D-3881-43CD-B589-35372568CC7E}"/>
    <cellStyle name="Note 9 4 7 2" xfId="7507" xr:uid="{5B713B78-F1EE-4427-8EDE-D89651CF664F}"/>
    <cellStyle name="Note 9 4 7 2 2" xfId="12326" xr:uid="{E6E5E066-99EF-4FDB-A22C-5EB45D9AE282}"/>
    <cellStyle name="Note 9 4 7 2 2 2" xfId="21315" xr:uid="{BA53408E-7A97-44DC-AB8D-09466C41DF87}"/>
    <cellStyle name="Note 9 4 7 2 2 2 2" xfId="33445" xr:uid="{B43B472B-ECFF-423E-97B2-8A2E6A19E7CD}"/>
    <cellStyle name="Note 9 4 7 2 2 3" xfId="40789" xr:uid="{45CE742C-7368-4984-82BC-49D7EE110CBB}"/>
    <cellStyle name="Note 9 4 7 2 3" xfId="16496" xr:uid="{0EA7B883-78F9-48D9-B4DC-AF90D53B0742}"/>
    <cellStyle name="Note 9 4 7 2 3 2" xfId="28745" xr:uid="{BA83D696-2C95-4A4D-AF66-75F003900F6D}"/>
    <cellStyle name="Note 9 4 7 2 4" xfId="38930" xr:uid="{992E2292-094C-4801-87BD-3EB16686FEA6}"/>
    <cellStyle name="Note 9 4 7 3" xfId="10144" xr:uid="{4606AE9A-9FA4-4BEC-A753-A1303A632739}"/>
    <cellStyle name="Note 9 4 7 3 2" xfId="19133" xr:uid="{4129C2E8-391A-4F85-92D1-8E2D3FA309B1}"/>
    <cellStyle name="Note 9 4 7 3 2 2" xfId="42026" xr:uid="{29586FED-6578-4379-918F-875541907949}"/>
    <cellStyle name="Note 9 4 7 3 3" xfId="40529" xr:uid="{25F77973-0A4F-4575-B521-B2EB999B093B}"/>
    <cellStyle name="Note 9 4 7 4" xfId="13910" xr:uid="{9221455F-EE54-4FAB-8992-BF6D5B329CD7}"/>
    <cellStyle name="Note 9 4 7 4 2" xfId="38078" xr:uid="{F50C5ABD-2008-43BE-A00E-AAF460A589B9}"/>
    <cellStyle name="Note 9 4 7 5" xfId="22832" xr:uid="{98515241-7EB1-43F4-80B9-D0BAD7F96E31}"/>
    <cellStyle name="Note 9 4 8" xfId="2533" xr:uid="{B3AF3D62-63FA-4935-82EF-06FB66ACB278}"/>
    <cellStyle name="Note 9 4 8 2" xfId="41903" xr:uid="{52932192-6D8D-4830-B5C3-82EBAD7950B5}"/>
    <cellStyle name="Note 9 4 9" xfId="40093" xr:uid="{E9A87632-43F5-4AEC-A2D8-A9288402F27F}"/>
    <cellStyle name="Note 9 5" xfId="296" xr:uid="{BFE8EA43-E4F3-45AD-A27F-D0E2DD860012}"/>
    <cellStyle name="Note 9 5 2" xfId="4699" xr:uid="{66A171F9-0152-47FB-9332-329D47AB31D4}"/>
    <cellStyle name="Note 9 5 2 2" xfId="7285" xr:uid="{12501A31-DD9D-410F-BC38-7B9548826886}"/>
    <cellStyle name="Note 9 5 2 2 2" xfId="12257" xr:uid="{9BD56A8D-0F6B-42F4-BFA0-6D873DF658B2}"/>
    <cellStyle name="Note 9 5 2 2 2 2" xfId="21246" xr:uid="{093A5573-A8A2-4F22-B232-B9B0AA1F6CD1}"/>
    <cellStyle name="Note 9 5 2 2 2 2 2" xfId="36361" xr:uid="{35C0B2BE-DF70-426A-AF99-68614B951CAE}"/>
    <cellStyle name="Note 9 5 2 2 2 3" xfId="33084" xr:uid="{B162C64F-D55D-43DF-9D1A-21B2EFF0F9A7}"/>
    <cellStyle name="Note 9 5 2 2 3" xfId="16274" xr:uid="{04175DA8-2FF4-4D68-8809-6AE593258FB9}"/>
    <cellStyle name="Note 9 5 2 2 3 2" xfId="32768" xr:uid="{3220EDB3-E5ED-4A32-B35B-49E096C0E725}"/>
    <cellStyle name="Note 9 5 2 2 4" xfId="43433" xr:uid="{76409ABC-10F0-4CC0-816B-8C2C37C349CC}"/>
    <cellStyle name="Note 9 5 2 3" xfId="9922" xr:uid="{2D5157A0-EE19-44A0-AF0F-42D784794638}"/>
    <cellStyle name="Note 9 5 2 3 2" xfId="18911" xr:uid="{BF0F8FFC-F9B6-46B9-98F5-2C972D6B7ACF}"/>
    <cellStyle name="Note 9 5 2 3 2 2" xfId="37439" xr:uid="{CA744962-87FA-4BB2-A5F1-EC2418E1CB4D}"/>
    <cellStyle name="Note 9 5 2 3 3" xfId="43929" xr:uid="{B504FBDD-F034-410C-9457-F45F6BED01F1}"/>
    <cellStyle name="Note 9 5 2 4" xfId="13688" xr:uid="{FAC46A16-ABB3-4C59-84E4-DF4054570DB1}"/>
    <cellStyle name="Note 9 5 2 4 2" xfId="43368" xr:uid="{37FE1FDE-FCF0-4634-B53D-1B1A6F88F9B3}"/>
    <cellStyle name="Note 9 5 2 5" xfId="30392" xr:uid="{75A81945-78BD-48FB-851A-0E1E9D47D5C8}"/>
    <cellStyle name="Note 9 5 3" xfId="2764" xr:uid="{5BE3697B-26DE-4BC9-AC5E-78ADB669DAC8}"/>
    <cellStyle name="Note 9 5 3 2" xfId="27710" xr:uid="{00DA14CC-9A66-4F9C-92A7-22590848C37C}"/>
    <cellStyle name="Note 9 5 4" xfId="36071" xr:uid="{9DE08C06-69FB-4A4A-B6E8-09A766ABB0A1}"/>
    <cellStyle name="Note 9 5 5" xfId="52858" xr:uid="{0BF21AD5-FDF8-469E-89B7-957EC3D6EA75}"/>
    <cellStyle name="Note 9 6" xfId="645" xr:uid="{1CC4DAA2-A775-4332-8115-81B0FD424A40}"/>
    <cellStyle name="Note 9 6 2" xfId="5023" xr:uid="{3603B3CC-2D08-4AB7-92F2-63E4BD6C5AEF}"/>
    <cellStyle name="Note 9 6 2 2" xfId="7609" xr:uid="{DBF9385A-0ED7-45A3-A9CD-1C7BE840CB5A}"/>
    <cellStyle name="Note 9 6 2 2 2" xfId="12357" xr:uid="{9D9A12A9-CDA5-4E5B-A109-063D6AFDF903}"/>
    <cellStyle name="Note 9 6 2 2 2 2" xfId="21346" xr:uid="{37421D4C-AFA5-4292-B77C-3FDE57AEAE4F}"/>
    <cellStyle name="Note 9 6 2 2 2 2 2" xfId="25618" xr:uid="{25E05104-37B0-451A-9324-B7957AA890C3}"/>
    <cellStyle name="Note 9 6 2 2 2 3" xfId="38340" xr:uid="{BBA9891D-6E27-496C-B984-BA5AD49FE686}"/>
    <cellStyle name="Note 9 6 2 2 3" xfId="16598" xr:uid="{FFA96160-8848-4FF3-B7F0-ACD1494CED0C}"/>
    <cellStyle name="Note 9 6 2 2 3 2" xfId="35408" xr:uid="{53F8DD91-7DF2-445A-B907-D878841E7BAE}"/>
    <cellStyle name="Note 9 6 2 2 4" xfId="42420" xr:uid="{B8DB505F-AC05-46F6-9459-EAA661FBCE23}"/>
    <cellStyle name="Note 9 6 2 3" xfId="10246" xr:uid="{E16412A2-884F-431D-8CF8-256DDD9F3088}"/>
    <cellStyle name="Note 9 6 2 3 2" xfId="19235" xr:uid="{61C54530-F5BC-425F-B16C-3E6ACAB68644}"/>
    <cellStyle name="Note 9 6 2 3 2 2" xfId="42880" xr:uid="{C0D2CC16-D736-4613-9894-283A49AC1920}"/>
    <cellStyle name="Note 9 6 2 3 3" xfId="34396" xr:uid="{21840FA8-B76F-43FB-9F48-9B7C22B15740}"/>
    <cellStyle name="Note 9 6 2 4" xfId="14012" xr:uid="{82C7DAA1-2038-4802-8F80-9C44D444A508}"/>
    <cellStyle name="Note 9 6 2 4 2" xfId="27811" xr:uid="{D8D78DCD-14BD-4773-B5FC-20E4490D6E30}"/>
    <cellStyle name="Note 9 6 2 5" xfId="28547" xr:uid="{A04E57B5-D87C-4D14-AB20-EE98953C1B7B}"/>
    <cellStyle name="Note 9 6 3" xfId="3082" xr:uid="{27D140ED-F43D-4DD5-9A59-9C49BF4311B1}"/>
    <cellStyle name="Note 9 6 3 2" xfId="36026" xr:uid="{6F6499B9-1DC1-42DD-A046-468371B3D9A0}"/>
    <cellStyle name="Note 9 6 4" xfId="23130" xr:uid="{BD32870A-6248-437D-AB29-6C925240EE00}"/>
    <cellStyle name="Note 9 7" xfId="990" xr:uid="{19E7DF11-9F94-45EC-8DB7-E409AAA689FF}"/>
    <cellStyle name="Note 9 7 2" xfId="5344" xr:uid="{9700DF5A-C969-4F4E-A4AA-1EDF0B20F918}"/>
    <cellStyle name="Note 9 7 2 2" xfId="7930" xr:uid="{FEDCC1B3-7E1B-4101-967C-3EC790086214}"/>
    <cellStyle name="Note 9 7 2 2 2" xfId="12458" xr:uid="{14A9C4A4-08E0-4536-9DF1-6D0035611D42}"/>
    <cellStyle name="Note 9 7 2 2 2 2" xfId="21447" xr:uid="{B6B2E9C2-1F53-4450-AC7D-E672F28656FE}"/>
    <cellStyle name="Note 9 7 2 2 2 2 2" xfId="41571" xr:uid="{ECE869AE-B83F-41AA-9A06-B1696BF1C10B}"/>
    <cellStyle name="Note 9 7 2 2 2 3" xfId="32461" xr:uid="{D5A27845-EDC2-4916-9EA5-13B6C093C928}"/>
    <cellStyle name="Note 9 7 2 2 3" xfId="16919" xr:uid="{D6890F32-0C25-425F-880F-7F93CC924AD4}"/>
    <cellStyle name="Note 9 7 2 2 3 2" xfId="24493" xr:uid="{63627EBE-3ADD-4441-87F3-CF70CF71D920}"/>
    <cellStyle name="Note 9 7 2 2 4" xfId="25263" xr:uid="{80ED444A-3681-4722-90CE-01E6234F7D52}"/>
    <cellStyle name="Note 9 7 2 3" xfId="10567" xr:uid="{2D457F9D-CA93-4BCC-986E-0A095B5F9E89}"/>
    <cellStyle name="Note 9 7 2 3 2" xfId="19556" xr:uid="{BEEFD082-956C-4AB2-83B7-AF6E0E966500}"/>
    <cellStyle name="Note 9 7 2 3 2 2" xfId="30739" xr:uid="{5445F809-7A07-4779-936E-CCFB08BEA74E}"/>
    <cellStyle name="Note 9 7 2 3 3" xfId="34696" xr:uid="{0CC1494D-D5D9-4DF6-BD06-8B2F586B03AE}"/>
    <cellStyle name="Note 9 7 2 4" xfId="14333" xr:uid="{725AB2E8-27EE-444D-AAAC-5970939E7F6B}"/>
    <cellStyle name="Note 9 7 2 4 2" xfId="32928" xr:uid="{EEDD8840-D1AB-4BFE-A0A6-AE05180F8075}"/>
    <cellStyle name="Note 9 7 2 5" xfId="32423" xr:uid="{EE68A8BE-ECEA-4EB8-AB3D-30A56840B6F7}"/>
    <cellStyle name="Note 9 7 3" xfId="3427" xr:uid="{6C103461-7670-4035-A54C-14231141CDFF}"/>
    <cellStyle name="Note 9 7 3 2" xfId="33801" xr:uid="{CFC73F4B-A07F-4BC2-B8C4-9A57ADD2F112}"/>
    <cellStyle name="Note 9 7 4" xfId="33720" xr:uid="{2DBF378F-9DC1-4850-85BC-5598F23FCF16}"/>
    <cellStyle name="Note 9 8" xfId="1334" xr:uid="{2BEF3DED-30CA-4D1C-BC27-07695C5D6C54}"/>
    <cellStyle name="Note 9 8 2" xfId="5679" xr:uid="{AE503996-40CF-4243-8D2B-2D9ABA31DA3A}"/>
    <cellStyle name="Note 9 8 2 2" xfId="8265" xr:uid="{639A84AE-48C2-4A4B-82DA-BA060482481C}"/>
    <cellStyle name="Note 9 8 2 2 2" xfId="12558" xr:uid="{17C29119-ED97-4418-906D-E2DEE1BC3C95}"/>
    <cellStyle name="Note 9 8 2 2 2 2" xfId="21547" xr:uid="{3AEFEBC3-6AC7-4804-85A1-7A25F1D60BCB}"/>
    <cellStyle name="Note 9 8 2 2 2 2 2" xfId="34032" xr:uid="{A2EB04C7-567C-41D4-888C-5AB3E4A1F4F2}"/>
    <cellStyle name="Note 9 8 2 2 2 3" xfId="34567" xr:uid="{647C41CE-C5BA-42EA-91E6-CF18E53B6E68}"/>
    <cellStyle name="Note 9 8 2 2 3" xfId="17254" xr:uid="{DF3028C6-B0DC-4EB9-9628-70D686DF37DA}"/>
    <cellStyle name="Note 9 8 2 2 3 2" xfId="24657" xr:uid="{3973E45E-53B0-4ACA-B216-72710A49DFB8}"/>
    <cellStyle name="Note 9 8 2 2 4" xfId="29755" xr:uid="{0019D77E-D668-4177-A182-50BA78B4C32D}"/>
    <cellStyle name="Note 9 8 2 3" xfId="10902" xr:uid="{A71C9736-328E-4489-8005-E79C08986080}"/>
    <cellStyle name="Note 9 8 2 3 2" xfId="19891" xr:uid="{AA06BCDD-725E-4E8D-A21D-85151D7A247F}"/>
    <cellStyle name="Note 9 8 2 3 2 2" xfId="22841" xr:uid="{FC8BBF26-A51A-4459-BF37-4494EC556039}"/>
    <cellStyle name="Note 9 8 2 3 3" xfId="26638" xr:uid="{89AAA3CF-CC14-4DD0-9367-7F59745E2121}"/>
    <cellStyle name="Note 9 8 2 4" xfId="14668" xr:uid="{68C01B86-6457-4B45-A636-AA4A7D2DF121}"/>
    <cellStyle name="Note 9 8 2 4 2" xfId="30846" xr:uid="{83C720E4-F7BA-4635-8AEA-8E492683090E}"/>
    <cellStyle name="Note 9 8 2 5" xfId="40874" xr:uid="{2365B41E-EF1B-47BF-B0CB-63A0EBFB9FC5}"/>
    <cellStyle name="Note 9 8 3" xfId="3771" xr:uid="{BD8243BD-0486-4071-855B-6D6FC4B488F3}"/>
    <cellStyle name="Note 9 8 3 2" xfId="34085" xr:uid="{A05EDCEE-6958-447A-A227-D65EB25081F2}"/>
    <cellStyle name="Note 9 8 4" xfId="36407" xr:uid="{7FF826C9-8F8E-4564-A3FA-0A7AD284D62D}"/>
    <cellStyle name="Note 9 9" xfId="1722" xr:uid="{2C0FF44F-93D1-4F79-BDCB-C66C001E6FF2}"/>
    <cellStyle name="Note 9 9 2" xfId="6048" xr:uid="{1270ABD7-23C9-493F-BDE9-743BB76CCDEC}"/>
    <cellStyle name="Note 9 9 2 2" xfId="8634" xr:uid="{3CEF4677-730D-4CC2-8A15-E25351186CDE}"/>
    <cellStyle name="Note 9 9 2 2 2" xfId="12673" xr:uid="{96265774-AFCC-4659-9A47-E57A8CB424A1}"/>
    <cellStyle name="Note 9 9 2 2 2 2" xfId="21662" xr:uid="{4B4C778C-8BAD-4CC1-8A00-7F18357D4170}"/>
    <cellStyle name="Note 9 9 2 2 2 2 2" xfId="30177" xr:uid="{ACBB9AE5-89C7-423D-9AC0-BB355080A752}"/>
    <cellStyle name="Note 9 9 2 2 2 3" xfId="41085" xr:uid="{37A980BA-243A-4CAC-B07E-B46F2F4C80C1}"/>
    <cellStyle name="Note 9 9 2 2 3" xfId="17623" xr:uid="{1C351A15-E03D-480E-9028-FE0F60E40780}"/>
    <cellStyle name="Note 9 9 2 2 3 2" xfId="30633" xr:uid="{EF65E1E8-BBFA-48D2-9F41-9A2269EBA80E}"/>
    <cellStyle name="Note 9 9 2 2 4" xfId="37326" xr:uid="{C1149B51-3036-4ED5-BB56-E1B722FCD793}"/>
    <cellStyle name="Note 9 9 2 3" xfId="11271" xr:uid="{4ECE7042-4C1E-44E4-AEE5-F94E14EE227B}"/>
    <cellStyle name="Note 9 9 2 3 2" xfId="20260" xr:uid="{CB21457D-BED9-4850-B3E9-6E30128C4788}"/>
    <cellStyle name="Note 9 9 2 3 2 2" xfId="35698" xr:uid="{D1A84291-3C69-4853-B27D-C24A00ECABD7}"/>
    <cellStyle name="Note 9 9 2 3 3" xfId="37518" xr:uid="{6C670461-7B53-4CFA-97A9-14FFE1F9AEFC}"/>
    <cellStyle name="Note 9 9 2 4" xfId="15037" xr:uid="{E75507A4-75BC-4E67-BAAB-622A57825C3A}"/>
    <cellStyle name="Note 9 9 2 4 2" xfId="42405" xr:uid="{26A822F4-8E3B-48FE-87C3-6C323F367A5D}"/>
    <cellStyle name="Note 9 9 2 5" xfId="28922" xr:uid="{69375130-43C3-47D3-911A-1F89DFA8FDDD}"/>
    <cellStyle name="Note 9 9 3" xfId="4159" xr:uid="{A5C30BC8-5542-4DB1-BBF0-59136D9C15CE}"/>
    <cellStyle name="Note 9 9 3 2" xfId="26184" xr:uid="{43186072-B42A-49D1-8377-24DA7BBA6E6B}"/>
    <cellStyle name="Note 9 9 4" xfId="26808" xr:uid="{B0F100F1-FE82-4066-9A02-463097F5A876}"/>
    <cellStyle name="Output 10" xfId="2204" xr:uid="{AC0AD625-3FD3-44C9-B8BA-6368B59284D9}"/>
    <cellStyle name="Output 10 2" xfId="31982" xr:uid="{B01CC472-B46A-4712-826E-FC2F8821CFC9}"/>
    <cellStyle name="Output 10 2 2" xfId="56283" xr:uid="{5E67AA62-7773-4CEE-B7D9-D9D9AAA8EB4D}"/>
    <cellStyle name="Output 10 2 3" xfId="49501" xr:uid="{ABA9651C-49EF-4538-AF97-FBC81D86822C}"/>
    <cellStyle name="Output 10 3" xfId="51489" xr:uid="{F3709A81-4B70-4FE6-85DD-1520B1EB3746}"/>
    <cellStyle name="Output 10 3 2" xfId="58271" xr:uid="{426B21BB-9919-4577-86E6-FF894ED5D9A8}"/>
    <cellStyle name="Output 10 4" xfId="47618" xr:uid="{7DCB62C6-F6E7-4CA1-9D03-DC8DB804301E}"/>
    <cellStyle name="Output 10 4 2" xfId="54429" xr:uid="{C5BFEB6A-4168-4F59-B7F7-E30456818D23}"/>
    <cellStyle name="Output 10 5" xfId="46010" xr:uid="{446B1BE0-5F24-4F33-BB02-6C9BD8C38021}"/>
    <cellStyle name="Output 11" xfId="29092" xr:uid="{519C1C76-87AA-4F2A-B030-3E228E0E5B4E}"/>
    <cellStyle name="Output 11 2" xfId="50353" xr:uid="{6A755E42-5751-47A3-BA36-142AA82DE7E5}"/>
    <cellStyle name="Output 11 2 2" xfId="57135" xr:uid="{660B0D5E-BDE3-4C25-9DA1-3F0CA5D31BE4}"/>
    <cellStyle name="Output 11 3" xfId="51956" xr:uid="{CD37D09A-338D-44F5-BB0B-F80A931A8C39}"/>
    <cellStyle name="Output 11 3 2" xfId="58737" xr:uid="{02DA625E-A75A-4BE5-B453-DA7905C6F870}"/>
    <cellStyle name="Output 11 4" xfId="51718" xr:uid="{BBA29E49-B3C8-47E7-BF4A-C4F243F76A43}"/>
    <cellStyle name="Output 11 4 2" xfId="58499" xr:uid="{7EA482D5-B416-4B13-ACBB-004F1398D70D}"/>
    <cellStyle name="Output 11 5" xfId="48470" xr:uid="{FFA686CC-3B35-4ADC-B387-8F5CF168B3F4}"/>
    <cellStyle name="Output 11 5 2" xfId="55262" xr:uid="{2B8F81A7-AE1D-4615-BF35-4A6BBE73E35C}"/>
    <cellStyle name="Output 11 6" xfId="53548" xr:uid="{5FFBCDDE-B2EE-4C3E-8D14-5A6A4F7EB6EA}"/>
    <cellStyle name="Output 11 7" xfId="46856" xr:uid="{D2DA9A82-0E21-4A65-B754-D8C6EE92A884}"/>
    <cellStyle name="Output 12" xfId="87" xr:uid="{A4E3A356-2615-4953-9DA7-7184F668243F}"/>
    <cellStyle name="Output 12 2" xfId="50322" xr:uid="{76C2FCD4-4FC7-4151-919D-7C91C8716DF5}"/>
    <cellStyle name="Output 12 2 2" xfId="57104" xr:uid="{51A9E29E-C99D-48DC-AC69-D36805A6C267}"/>
    <cellStyle name="Output 12 3" xfId="51926" xr:uid="{9A336D80-1C7A-480D-BC70-8FE3F0AA58E4}"/>
    <cellStyle name="Output 12 3 2" xfId="58707" xr:uid="{14F8E6C9-1F22-4A1E-9070-DBF64A3CEEAC}"/>
    <cellStyle name="Output 12 4" xfId="51877" xr:uid="{753A1D60-4120-4521-9B74-D77BFC47106A}"/>
    <cellStyle name="Output 12 4 2" xfId="58658" xr:uid="{2B6DFCB0-DDAF-427B-92D6-AD0F18BE5762}"/>
    <cellStyle name="Output 12 5" xfId="48439" xr:uid="{A07F5DAA-BB8F-430D-8E46-BF6CF2A8E0E7}"/>
    <cellStyle name="Output 12 5 2" xfId="55231" xr:uid="{FC9140F1-FB43-4A69-B7DD-C9EDF87E71F6}"/>
    <cellStyle name="Output 12 6" xfId="53517" xr:uid="{BC509346-9576-4099-A0FB-1E902D9AED71}"/>
    <cellStyle name="Output 12 7" xfId="46825" xr:uid="{B6A5EE72-4554-479F-AA7C-7C534B880D6F}"/>
    <cellStyle name="Output 13" xfId="44129" xr:uid="{DE462639-7B32-4EED-9A2A-FE95EC265550}"/>
    <cellStyle name="Output 13 2" xfId="53981" xr:uid="{911E21D2-F8D4-420C-8A73-D65DA5092888}"/>
    <cellStyle name="Output 13 3" xfId="47306" xr:uid="{9422C4D7-9AB7-49E8-9146-CA1931599663}"/>
    <cellStyle name="Output 14" xfId="45456" xr:uid="{8DBBE410-A3CD-43D0-99C2-25229487DDC8}"/>
    <cellStyle name="Output 14 2" xfId="55693" xr:uid="{40465CEC-1D65-4E84-9E68-2EDFF9AB5006}"/>
    <cellStyle name="Output 15" xfId="43" xr:uid="{30AC84DC-A1E9-469F-9E95-A72C39F516A7}"/>
    <cellStyle name="Output 15 2" xfId="45856" xr:uid="{FD09D2C4-3658-4816-BD92-DB36603F46C7}"/>
    <cellStyle name="Output 2" xfId="93" xr:uid="{96E7FCB5-35F7-4EC7-8976-AFC7E2B734B6}"/>
    <cellStyle name="Output 2 10" xfId="903" xr:uid="{396166F6-6BA8-4935-8AD3-51D6E2B6C0C8}"/>
    <cellStyle name="Output 2 10 2" xfId="5270" xr:uid="{D86C8CAF-5C76-47F3-9F1E-1A3506BE78EC}"/>
    <cellStyle name="Output 2 10 2 2" xfId="7856" xr:uid="{F7C32059-A576-4065-A4FA-5C36B2162DF0}"/>
    <cellStyle name="Output 2 10 2 2 2" xfId="16845" xr:uid="{02959322-2BB2-4B1F-9AE0-863412E3479B}"/>
    <cellStyle name="Output 2 10 2 2 2 2" xfId="43237" xr:uid="{E1F04019-5DC0-421A-A2E7-0BB01881D67F}"/>
    <cellStyle name="Output 2 10 2 2 2 3" xfId="56484" xr:uid="{4465B03D-F964-448C-BAD6-168F4D8DA82E}"/>
    <cellStyle name="Output 2 10 2 2 3" xfId="35165" xr:uid="{5586A90A-DD54-4813-AF31-C7965C35D3AF}"/>
    <cellStyle name="Output 2 10 2 2 4" xfId="49702" xr:uid="{C6915591-C10F-4E04-9841-6F1281851DAB}"/>
    <cellStyle name="Output 2 10 2 3" xfId="10493" xr:uid="{D605F4B7-80E0-4CE0-8340-5FD8BC487076}"/>
    <cellStyle name="Output 2 10 2 3 2" xfId="19482" xr:uid="{45F6BE1C-A705-4B1D-89E2-58D8FC5CDB4A}"/>
    <cellStyle name="Output 2 10 2 3 2 2" xfId="24209" xr:uid="{96D52C52-4B0D-46C7-88EA-2D226C55A404}"/>
    <cellStyle name="Output 2 10 2 3 2 3" xfId="58256" xr:uid="{B68FCE5D-3379-40CD-94BE-9E27DA51E94B}"/>
    <cellStyle name="Output 2 10 2 3 3" xfId="31959" xr:uid="{51581EB6-398D-4EC4-88D1-BB4958BAFA2E}"/>
    <cellStyle name="Output 2 10 2 3 4" xfId="51474" xr:uid="{EA1163E9-1BDE-416D-95A1-F8C1C47D0CD0}"/>
    <cellStyle name="Output 2 10 2 4" xfId="14259" xr:uid="{5F2FBA45-DB77-46AE-89AA-83C0D30E19E6}"/>
    <cellStyle name="Output 2 10 2 4 2" xfId="33145" xr:uid="{A9D8C695-C7AA-4B9C-B50E-D4CFB79CA0C4}"/>
    <cellStyle name="Output 2 10 2 4 2 2" xfId="54623" xr:uid="{50FABA0C-3117-43E3-9967-B5B7BBA5FDB4}"/>
    <cellStyle name="Output 2 10 2 4 3" xfId="47819" xr:uid="{D06DFED7-0A3C-42BE-8F69-92B41FFE715C}"/>
    <cellStyle name="Output 2 10 2 5" xfId="28130" xr:uid="{C14CCDB5-7EC3-40B7-B70A-0A17BA683760}"/>
    <cellStyle name="Output 2 10 2 6" xfId="46205" xr:uid="{5B44B7A6-F963-4564-9136-5CC0AF789431}"/>
    <cellStyle name="Output 2 10 3" xfId="3340" xr:uid="{1B0D3609-137D-4150-B269-59A576E888FF}"/>
    <cellStyle name="Output 2 10 3 2" xfId="39884" xr:uid="{9CDAC9B3-1C96-4A8B-99C7-710EC24720D6}"/>
    <cellStyle name="Output 2 10 3 2 2" xfId="56886" xr:uid="{8A687B49-8F01-4EE3-962E-8FBBB1B3A795}"/>
    <cellStyle name="Output 2 10 3 2 3" xfId="50104" xr:uid="{F884A1E2-6249-438D-86CF-0B3FF9E246B7}"/>
    <cellStyle name="Output 2 10 3 3" xfId="51145" xr:uid="{AB70D924-3A32-473C-AB7D-AC0817D0BBAE}"/>
    <cellStyle name="Output 2 10 3 3 2" xfId="57927" xr:uid="{B7E2B8CE-87A6-425F-A646-B3FBC4D43EB4}"/>
    <cellStyle name="Output 2 10 3 4" xfId="48221" xr:uid="{1FB0BE5E-6E73-4ECD-ABD6-780DAF04FE35}"/>
    <cellStyle name="Output 2 10 3 4 2" xfId="55013" xr:uid="{1B4400E2-B1B3-4776-8F3E-551C2803845D}"/>
    <cellStyle name="Output 2 10 3 5" xfId="53313" xr:uid="{03CBAA20-13EE-4869-8B8E-C3352A15EA26}"/>
    <cellStyle name="Output 2 10 3 6" xfId="46607" xr:uid="{33C86F3F-0F88-4155-B3BC-4339343FC226}"/>
    <cellStyle name="Output 2 10 4" xfId="24836" xr:uid="{F21E498A-E31D-4A98-A909-69749F6195AC}"/>
    <cellStyle name="Output 2 10 4 2" xfId="56012" xr:uid="{E9343602-0572-404E-965F-561B59F7825A}"/>
    <cellStyle name="Output 2 10 4 3" xfId="49230" xr:uid="{B68FA752-DEB7-4DEC-8D59-281044366892}"/>
    <cellStyle name="Output 2 10 5" xfId="44462" xr:uid="{25CC44AE-4414-45E9-B381-EB3EF11E6539}"/>
    <cellStyle name="Output 2 10 5 2" xfId="58184" xr:uid="{E7A733FE-5FD9-4A40-B93B-4F887FEAC68C}"/>
    <cellStyle name="Output 2 10 5 3" xfId="51402" xr:uid="{D496F02C-3DE1-4A0B-8136-9D157CBB0557}"/>
    <cellStyle name="Output 2 10 6" xfId="45696" xr:uid="{6EBAC2CF-45B5-4514-8A2E-4A5E05F56F9F}"/>
    <cellStyle name="Output 2 10 6 2" xfId="54175" xr:uid="{3C8A8BC4-9D68-4C2D-B9F0-40DEE60EEA13}"/>
    <cellStyle name="Output 2 11" xfId="1247" xr:uid="{9EAC15CA-169A-4AA1-9759-618CBDA78E13}"/>
    <cellStyle name="Output 2 11 2" xfId="5592" xr:uid="{CAB212E4-86FF-4395-B8DB-1C31A2737E6D}"/>
    <cellStyle name="Output 2 11 2 2" xfId="8178" xr:uid="{0255455C-B392-4B08-B079-EFE8BBCCBF3C}"/>
    <cellStyle name="Output 2 11 2 2 2" xfId="17167" xr:uid="{5B777502-3F12-4D30-8AB9-53CC6D82A6E4}"/>
    <cellStyle name="Output 2 11 2 2 2 2" xfId="41510" xr:uid="{F8993EA0-17BB-4E66-86EA-E053831657A7}"/>
    <cellStyle name="Output 2 11 2 2 2 3" xfId="56531" xr:uid="{14164311-124B-4D08-BCAA-312B9DA6DEC0}"/>
    <cellStyle name="Output 2 11 2 2 3" xfId="25936" xr:uid="{E78D7B6B-D9E3-4EE4-98B8-281D2642F6C5}"/>
    <cellStyle name="Output 2 11 2 2 4" xfId="49749" xr:uid="{1621E133-C28A-421E-A0DB-859AB4C8D7DE}"/>
    <cellStyle name="Output 2 11 2 3" xfId="10815" xr:uid="{F7884960-C2E3-4DEF-BEFA-71F7F811FCC1}"/>
    <cellStyle name="Output 2 11 2 3 2" xfId="19804" xr:uid="{B4DE816B-B6B4-4374-8CDB-21173AFA9CA9}"/>
    <cellStyle name="Output 2 11 2 3 2 2" xfId="43715" xr:uid="{914424EE-7B51-4CDB-B349-B3C6A82D7FDA}"/>
    <cellStyle name="Output 2 11 2 3 2 3" xfId="57752" xr:uid="{76EBE250-79E9-4767-87DE-E42BA398A301}"/>
    <cellStyle name="Output 2 11 2 3 3" xfId="34625" xr:uid="{0F5F429F-03CD-47B4-956B-DC0A0903CD4B}"/>
    <cellStyle name="Output 2 11 2 3 4" xfId="50970" xr:uid="{9C3F51C7-3ECF-43AC-B7C2-03068098A742}"/>
    <cellStyle name="Output 2 11 2 4" xfId="14581" xr:uid="{E6C0FB0B-3259-4E47-9150-CAA788701EC6}"/>
    <cellStyle name="Output 2 11 2 4 2" xfId="35028" xr:uid="{1BE00557-AB6E-4835-8271-A678F0F043C7}"/>
    <cellStyle name="Output 2 11 2 4 2 2" xfId="54667" xr:uid="{A83CD4BA-21A8-4BC3-B911-3915DF749A33}"/>
    <cellStyle name="Output 2 11 2 4 3" xfId="47866" xr:uid="{A6E3117B-01D8-4870-9891-7591ED0F553B}"/>
    <cellStyle name="Output 2 11 2 5" xfId="34526" xr:uid="{8CAC0CBB-9405-4C09-AE17-AC4EEBDB4CB2}"/>
    <cellStyle name="Output 2 11 2 6" xfId="46252" xr:uid="{F4978C6D-3A6A-417B-8AA9-C86A71915D58}"/>
    <cellStyle name="Output 2 11 3" xfId="3684" xr:uid="{BD586AB6-E2B6-4B4E-933A-A234082BFB5E}"/>
    <cellStyle name="Output 2 11 3 2" xfId="30944" xr:uid="{846DA89E-53BE-49C0-9C7D-DFEE663652E4}"/>
    <cellStyle name="Output 2 11 3 2 2" xfId="56930" xr:uid="{61E784B4-F425-437E-950F-C78B65595DF7}"/>
    <cellStyle name="Output 2 11 3 2 3" xfId="50148" xr:uid="{E43DCC19-090E-4D16-B4F9-EBBDE84539E0}"/>
    <cellStyle name="Output 2 11 3 3" xfId="51269" xr:uid="{4D7CFB52-5EA2-4592-A5E7-42A1C20A900B}"/>
    <cellStyle name="Output 2 11 3 3 2" xfId="58051" xr:uid="{B98FE528-D3C8-4A51-B74D-C1BC74D7EC6A}"/>
    <cellStyle name="Output 2 11 3 4" xfId="48265" xr:uid="{D0107F3E-41B6-4047-B9DA-3BFCE96A55D6}"/>
    <cellStyle name="Output 2 11 3 4 2" xfId="55057" xr:uid="{1A05B8F4-E6FA-4F5A-83A3-60AB05987EC2}"/>
    <cellStyle name="Output 2 11 3 5" xfId="53357" xr:uid="{0DD9D286-F25F-43DD-88F3-F7AB7AE397CA}"/>
    <cellStyle name="Output 2 11 3 6" xfId="46651" xr:uid="{6633CB82-7BA2-40DB-BBF1-39AA5D6E419D}"/>
    <cellStyle name="Output 2 11 4" xfId="37546" xr:uid="{B82FA95F-38D0-42DD-87DA-0D310293E4A2}"/>
    <cellStyle name="Output 2 11 4 2" xfId="56059" xr:uid="{74E1C82F-FA16-4100-8C03-9A2A22E51F27}"/>
    <cellStyle name="Output 2 11 4 3" xfId="49277" xr:uid="{9A8A8F6A-F3B6-4CD6-AE84-073D28DE7BAA}"/>
    <cellStyle name="Output 2 11 5" xfId="44451" xr:uid="{B2A8F22F-3FC2-4D19-AD76-7A0849EF6698}"/>
    <cellStyle name="Output 2 11 5 2" xfId="58200" xr:uid="{60D96813-637E-4937-9793-2E0B984F74B0}"/>
    <cellStyle name="Output 2 11 5 3" xfId="51418" xr:uid="{C2761131-B6C0-44DA-9160-7827C1D66697}"/>
    <cellStyle name="Output 2 11 6" xfId="45743" xr:uid="{40D0320F-12E1-4E27-9319-1C820F067DAD}"/>
    <cellStyle name="Output 2 11 6 2" xfId="54219" xr:uid="{1B3DDDA4-2CB0-4DC0-BD6C-3D5E5C11CDDF}"/>
    <cellStyle name="Output 2 12" xfId="172" xr:uid="{C7527D23-9EBA-4470-B54C-5335A5D0929B}"/>
    <cellStyle name="Output 2 12 2" xfId="2576" xr:uid="{A84D1D7D-226C-4B93-BF65-AF7932B75B9C}"/>
    <cellStyle name="Output 2 12 2 2" xfId="6817" xr:uid="{EF3119DA-63AA-4D12-BC10-535CB41FFC1E}"/>
    <cellStyle name="Output 2 12 2 2 2" xfId="15806" xr:uid="{56DC2A44-AE4C-49A3-B936-A1FAF51D69FF}"/>
    <cellStyle name="Output 2 12 2 2 2 2" xfId="43494" xr:uid="{DE2B8C44-AF1D-4A35-ADE3-1ED65915544C}"/>
    <cellStyle name="Output 2 12 2 2 2 3" xfId="56572" xr:uid="{F2CF098B-0042-4B9B-B4AF-60162C79C622}"/>
    <cellStyle name="Output 2 12 2 2 3" xfId="31508" xr:uid="{5FFCDAB5-77DF-4D58-BDEB-E9CCDA74EEB1}"/>
    <cellStyle name="Output 2 12 2 2 4" xfId="49790" xr:uid="{294BAB83-0FAB-4BC7-BC36-9B281B95EC37}"/>
    <cellStyle name="Output 2 12 2 3" xfId="9387" xr:uid="{F016C20C-5EEE-4042-9F40-C32E2673F0E1}"/>
    <cellStyle name="Output 2 12 2 3 2" xfId="18376" xr:uid="{33105BF0-7E10-4841-9308-9243C5D02660}"/>
    <cellStyle name="Output 2 12 2 3 2 2" xfId="43011" xr:uid="{40FF5107-4500-4CA1-87D6-4286D94631F2}"/>
    <cellStyle name="Output 2 12 2 3 2 3" xfId="58563" xr:uid="{C56A1BAB-4FB3-457C-9F87-4E214327CA00}"/>
    <cellStyle name="Output 2 12 2 3 3" xfId="38554" xr:uid="{ABD4D5E7-886C-4399-87A5-9BBD6FE49F8C}"/>
    <cellStyle name="Output 2 12 2 3 4" xfId="51782" xr:uid="{54AB2A29-490E-4C63-9F61-4E803DD45E62}"/>
    <cellStyle name="Output 2 12 2 4" xfId="13430" xr:uid="{5CA58782-BCC2-49F2-AF82-7C1A7D63DBC8}"/>
    <cellStyle name="Output 2 12 2 4 2" xfId="23227" xr:uid="{3BE71FC4-8365-46DF-92C5-0EAE2F2487D5}"/>
    <cellStyle name="Output 2 12 2 4 2 2" xfId="54705" xr:uid="{F95C08C1-8034-4E28-8CF0-79DA609AE6B0}"/>
    <cellStyle name="Output 2 12 2 4 3" xfId="47907" xr:uid="{1B92B6B7-A387-4689-8761-D2AED4B9850B}"/>
    <cellStyle name="Output 2 12 2 5" xfId="43283" xr:uid="{2F3FC7C3-9AD7-4B48-B88D-DF9CEFE3EC35}"/>
    <cellStyle name="Output 2 12 2 6" xfId="46293" xr:uid="{292C6ABB-34AB-4DC4-80C0-7241DDA00C85}"/>
    <cellStyle name="Output 2 12 3" xfId="2640" xr:uid="{E4BBBAEF-AE97-4CD7-9633-F926049C97DE}"/>
    <cellStyle name="Output 2 12 3 2" xfId="25279" xr:uid="{167B0AF6-3B56-4595-9F73-CAB25C9D0697}"/>
    <cellStyle name="Output 2 12 3 2 2" xfId="56968" xr:uid="{1BA9B938-4EAE-443A-95EC-D16EB216F15A}"/>
    <cellStyle name="Output 2 12 3 2 3" xfId="50186" xr:uid="{14F34A02-5D37-4A6E-8E00-394C8F679D10}"/>
    <cellStyle name="Output 2 12 3 3" xfId="52288" xr:uid="{B4627D80-1517-4FBA-A448-21EEC9D9B5BB}"/>
    <cellStyle name="Output 2 12 3 3 2" xfId="59069" xr:uid="{8D1F95CF-1668-4E3B-B321-9629AB570F2F}"/>
    <cellStyle name="Output 2 12 3 4" xfId="48303" xr:uid="{34AAA184-BFD7-42B1-8E33-735E0F017A2F}"/>
    <cellStyle name="Output 2 12 3 4 2" xfId="55095" xr:uid="{7AD20D29-BE51-4A70-ABF3-FC4EF4C7154F}"/>
    <cellStyle name="Output 2 12 3 5" xfId="53395" xr:uid="{1761A615-D166-4FF0-A9AF-479108C0DD7B}"/>
    <cellStyle name="Output 2 12 3 6" xfId="46689" xr:uid="{E9F12FB0-ECA6-4B5C-B13D-15485419C54E}"/>
    <cellStyle name="Output 2 12 4" xfId="38944" xr:uid="{BAFC0762-7E07-4A65-B828-3D662C3D6C53}"/>
    <cellStyle name="Output 2 12 4 2" xfId="56100" xr:uid="{FF948F02-B890-4F21-A16B-9F970C6AFCEC}"/>
    <cellStyle name="Output 2 12 4 3" xfId="49318" xr:uid="{A32B6DF3-E3A6-434E-B3EC-E0970B7B117C}"/>
    <cellStyle name="Output 2 12 5" xfId="44526" xr:uid="{B685D9F0-16F1-4FE5-863D-303AA8C658F7}"/>
    <cellStyle name="Output 2 12 5 2" xfId="57781" xr:uid="{B86EDB35-A75C-4260-B70B-4EEF54CEEF73}"/>
    <cellStyle name="Output 2 12 5 3" xfId="50999" xr:uid="{F6DD9793-BE6A-4EE3-AE69-22EFA706CADD}"/>
    <cellStyle name="Output 2 12 6" xfId="45784" xr:uid="{467439B7-2856-48EA-8C4A-ED7871824BD1}"/>
    <cellStyle name="Output 2 12 6 2" xfId="54257" xr:uid="{971E4CA0-BACD-4855-80F1-6A0562BF5EE6}"/>
    <cellStyle name="Output 2 13" xfId="1723" xr:uid="{AB474EB5-0ED5-4CF5-9E49-A242F720A02C}"/>
    <cellStyle name="Output 2 13 2" xfId="6049" xr:uid="{59B52FB5-318D-4835-AC91-895C1A754E2B}"/>
    <cellStyle name="Output 2 13 2 2" xfId="8635" xr:uid="{91F200EF-7932-41C6-8398-56BF176DEAE7}"/>
    <cellStyle name="Output 2 13 2 2 2" xfId="17624" xr:uid="{88090270-451C-4EB6-AE54-8519A5079A0F}"/>
    <cellStyle name="Output 2 13 2 2 2 2" xfId="39842" xr:uid="{BEF1A8E9-C2B1-4F49-8375-D908ED86128C}"/>
    <cellStyle name="Output 2 13 2 2 2 3" xfId="56611" xr:uid="{0F0250AA-7223-4A65-9688-FCE9C3C83BE5}"/>
    <cellStyle name="Output 2 13 2 2 3" xfId="27548" xr:uid="{767BB2BD-6214-4CC5-A7FD-770811DD90A3}"/>
    <cellStyle name="Output 2 13 2 2 4" xfId="49829" xr:uid="{ED2A2703-C5D8-4A3A-BC98-5CA349118F90}"/>
    <cellStyle name="Output 2 13 2 3" xfId="11272" xr:uid="{281EDA83-108A-4025-9A42-2EA527D581C0}"/>
    <cellStyle name="Output 2 13 2 3 2" xfId="20261" xr:uid="{D69213A5-0A1E-4EB8-B59B-CE55A4780923}"/>
    <cellStyle name="Output 2 13 2 3 2 2" xfId="30914" xr:uid="{F3668E5A-86A7-46C6-AC23-A833AD08B16F}"/>
    <cellStyle name="Output 2 13 2 3 2 3" xfId="57951" xr:uid="{ECCDBDA8-9909-4FCF-9D05-BA75839F2F55}"/>
    <cellStyle name="Output 2 13 2 3 3" xfId="26375" xr:uid="{CDBB02BF-114E-4D62-B266-ABC08C9D6803}"/>
    <cellStyle name="Output 2 13 2 3 4" xfId="51169" xr:uid="{61CCDFBC-144E-4E74-8603-62EEFA0D77E5}"/>
    <cellStyle name="Output 2 13 2 4" xfId="15038" xr:uid="{7BA9BDF3-2815-42BF-A9EE-4F6B4C9B39B8}"/>
    <cellStyle name="Output 2 13 2 4 2" xfId="29418" xr:uid="{C73351E1-9C6B-4DF0-9C75-AD2ABC4244BD}"/>
    <cellStyle name="Output 2 13 2 4 2 2" xfId="54744" xr:uid="{0A1298C0-91A1-4E90-82D2-1405602E4984}"/>
    <cellStyle name="Output 2 13 2 4 3" xfId="47946" xr:uid="{8D9FAC34-478D-4042-B093-2EC3EA411ACE}"/>
    <cellStyle name="Output 2 13 2 5" xfId="38063" xr:uid="{6DEE5032-04A9-4342-AEC1-7B56E79696A4}"/>
    <cellStyle name="Output 2 13 2 6" xfId="46332" xr:uid="{6556B76D-5F02-4EE9-8DC5-2318B31E3C6C}"/>
    <cellStyle name="Output 2 13 3" xfId="4160" xr:uid="{62862361-53EF-45A3-BAE4-C113CC51AEAF}"/>
    <cellStyle name="Output 2 13 3 2" xfId="34171" xr:uid="{2AFC0AE6-5730-4729-80FC-D2C0A075B3AA}"/>
    <cellStyle name="Output 2 13 3 2 2" xfId="57007" xr:uid="{75D095AC-8397-40AD-B61F-BC67A5A73061}"/>
    <cellStyle name="Output 2 13 3 2 3" xfId="50225" xr:uid="{7368349D-4ACA-4F5F-A4BF-0DA47CCA5F73}"/>
    <cellStyle name="Output 2 13 3 3" xfId="51317" xr:uid="{10EF0ABE-13D0-4CA5-B35E-BE81A29A1028}"/>
    <cellStyle name="Output 2 13 3 3 2" xfId="58099" xr:uid="{EBB50739-F653-4436-B537-B7DF63EDCD8D}"/>
    <cellStyle name="Output 2 13 3 4" xfId="48342" xr:uid="{3968D6F4-BBD3-470E-9E6F-3CED451889F5}"/>
    <cellStyle name="Output 2 13 3 4 2" xfId="55134" xr:uid="{1778F454-4378-4916-A86C-12A3AF9E7EF8}"/>
    <cellStyle name="Output 2 13 3 5" xfId="53432" xr:uid="{C4E639AB-809E-4984-AC2D-CDAC0543B17C}"/>
    <cellStyle name="Output 2 13 3 6" xfId="46728" xr:uid="{8B99B757-00E5-4BFF-BCFF-3B1425C3FEE4}"/>
    <cellStyle name="Output 2 13 4" xfId="35730" xr:uid="{112836A1-6F2E-49C5-B34F-7F937EE98BA9}"/>
    <cellStyle name="Output 2 13 4 2" xfId="56139" xr:uid="{64C0C010-953B-42CE-9112-2D77B551A8F3}"/>
    <cellStyle name="Output 2 13 4 3" xfId="49357" xr:uid="{F5F1F6DA-65E9-4B40-BE12-B5784A4EE844}"/>
    <cellStyle name="Output 2 13 5" xfId="44579" xr:uid="{B1B34AB9-9B58-44E3-8800-F8E34FD743CD}"/>
    <cellStyle name="Output 2 13 5 2" xfId="58059" xr:uid="{ACAC8FCA-9FD1-4D59-A7F9-946FAA5BCC03}"/>
    <cellStyle name="Output 2 13 5 3" xfId="51277" xr:uid="{E1BB46E0-5441-4B02-A30F-13890E91354A}"/>
    <cellStyle name="Output 2 13 6" xfId="47477" xr:uid="{24F7142B-8A95-463C-952A-7C38C160C99D}"/>
    <cellStyle name="Output 2 13 6 2" xfId="54296" xr:uid="{750CDD03-9B9D-468C-B4D1-CC77BA500A49}"/>
    <cellStyle name="Output 2 13 7" xfId="45869" xr:uid="{DAB947A9-3A9F-465D-A452-3F0C088BED6B}"/>
    <cellStyle name="Output 2 14" xfId="2588" xr:uid="{58843F59-976B-46DD-834C-B9593EBB5A38}"/>
    <cellStyle name="Output 2 14 2" xfId="6829" xr:uid="{D56F6197-F092-4E61-83B5-F555603601DF}"/>
    <cellStyle name="Output 2 14 2 2" xfId="15818" xr:uid="{1AB93573-1BE3-4B36-BE8E-E04390959E5E}"/>
    <cellStyle name="Output 2 14 2 2 2" xfId="26323" xr:uid="{DFE95A92-0D4F-4385-9C0B-B27D14A21DBB}"/>
    <cellStyle name="Output 2 14 2 2 2 2" xfId="56650" xr:uid="{5359D2E3-029A-4A87-99C2-4900E5C97DF7}"/>
    <cellStyle name="Output 2 14 2 2 3" xfId="49868" xr:uid="{A34F9CE8-1A17-49F3-8181-ACA16E0727E9}"/>
    <cellStyle name="Output 2 14 2 3" xfId="29198" xr:uid="{9B994C0B-B332-4E18-B3B2-10C5AEFCB431}"/>
    <cellStyle name="Output 2 14 2 3 2" xfId="55764" xr:uid="{9FC037F3-E154-4872-B9E2-FA627B486CA0}"/>
    <cellStyle name="Output 2 14 2 3 3" xfId="48981" xr:uid="{3B7C3BA6-33F0-4E36-B754-F92CD6851095}"/>
    <cellStyle name="Output 2 14 2 4" xfId="47985" xr:uid="{AF5C0E45-A3CA-4027-AED2-BABBCE4887B3}"/>
    <cellStyle name="Output 2 14 2 4 2" xfId="54780" xr:uid="{6027AACF-F1B7-4E27-9184-D788F3945C48}"/>
    <cellStyle name="Output 2 14 2 5" xfId="46371" xr:uid="{A55D33CE-0939-4AF3-8C07-C8B98B8AA601}"/>
    <cellStyle name="Output 2 14 3" xfId="9399" xr:uid="{5D43D851-1CA9-42CB-A15B-4DB74FE58757}"/>
    <cellStyle name="Output 2 14 3 2" xfId="18388" xr:uid="{C96E860F-690B-451E-9EFE-415E172CBFA3}"/>
    <cellStyle name="Output 2 14 3 2 2" xfId="24633" xr:uid="{9D5F84D0-59F9-4B80-A447-9E88B624E271}"/>
    <cellStyle name="Output 2 14 3 2 2 2" xfId="57043" xr:uid="{5024415C-D7DC-4925-AC19-C75426D0B9A1}"/>
    <cellStyle name="Output 2 14 3 2 3" xfId="50261" xr:uid="{9E230C63-A05E-4FAB-B31F-4420C64D79C3}"/>
    <cellStyle name="Output 2 14 3 3" xfId="35591" xr:uid="{D3C8ECCC-D5CD-4F6E-AD71-927BD85F0539}"/>
    <cellStyle name="Output 2 14 3 3 2" xfId="58411" xr:uid="{F3C0625D-6825-4632-9188-67C1DBB5360C}"/>
    <cellStyle name="Output 2 14 3 3 3" xfId="51630" xr:uid="{FBB88ED0-43A2-4EEF-8677-5CA3086493AA}"/>
    <cellStyle name="Output 2 14 3 4" xfId="48378" xr:uid="{ADFA48FB-427F-40AA-8D21-1EB0FAE8417F}"/>
    <cellStyle name="Output 2 14 3 4 2" xfId="55170" xr:uid="{0964A089-FB26-4F8F-8DAE-6483ECC00401}"/>
    <cellStyle name="Output 2 14 3 5" xfId="46764" xr:uid="{CB2C12AC-6AF1-41EF-B40E-EE6C43D54F71}"/>
    <cellStyle name="Output 2 14 4" xfId="13442" xr:uid="{32A96B45-226F-4D0E-AA6F-0F5B51087EB9}"/>
    <cellStyle name="Output 2 14 4 2" xfId="40623" xr:uid="{EAC0B525-8B4E-4DE2-9212-0383DC7C233B}"/>
    <cellStyle name="Output 2 14 4 2 2" xfId="56178" xr:uid="{BFA2AB88-A8EE-40C0-94FE-46D2EF7E4A64}"/>
    <cellStyle name="Output 2 14 4 3" xfId="49396" xr:uid="{A1F9DBAD-229C-4E1D-8A17-11CDFAF2D143}"/>
    <cellStyle name="Output 2 14 5" xfId="24877" xr:uid="{799FD6B8-C246-4EF1-9D56-DF9FE78C6F06}"/>
    <cellStyle name="Output 2 14 5 2" xfId="57991" xr:uid="{C0D22D39-BA25-46B8-8366-2E0C71071269}"/>
    <cellStyle name="Output 2 14 5 3" xfId="51209" xr:uid="{5003456A-053A-4356-9D01-61E0A960FD6E}"/>
    <cellStyle name="Output 2 14 6" xfId="44605" xr:uid="{ED73BF6A-8142-4DFC-BF44-669E01734C37}"/>
    <cellStyle name="Output 2 14 6 2" xfId="54332" xr:uid="{43542744-7508-405F-B16C-9138F6BE704B}"/>
    <cellStyle name="Output 2 14 6 3" xfId="47516" xr:uid="{5C94DAEA-FBD0-4C23-93C8-06E1A218ACB8}"/>
    <cellStyle name="Output 2 14 7" xfId="45905" xr:uid="{674D2AC4-F058-4C5A-851C-335EDEF3DA6A}"/>
    <cellStyle name="Output 2 15" xfId="6511" xr:uid="{067A26F6-9725-4187-83D3-6059A5AE9493}"/>
    <cellStyle name="Output 2 15 2" xfId="11732" xr:uid="{5FE4366C-FDB9-4204-9057-F4C8BE7AA534}"/>
    <cellStyle name="Output 2 15 2 2" xfId="20721" xr:uid="{00005FAF-CA3F-4736-AC33-AD1AD6DABEE0}"/>
    <cellStyle name="Output 2 15 2 2 2" xfId="42883" xr:uid="{9F6DDE53-1127-4012-A71C-36F43D70238B}"/>
    <cellStyle name="Output 2 15 2 2 3" xfId="56260" xr:uid="{51368F25-5CBD-42BA-8302-BC0C41B6B829}"/>
    <cellStyle name="Output 2 15 2 3" xfId="40545" xr:uid="{B56287B5-AD9D-4148-A34A-AD793408822A}"/>
    <cellStyle name="Output 2 15 2 4" xfId="49478" xr:uid="{1A473FEA-7A59-4649-9E63-EA4D4321956F}"/>
    <cellStyle name="Output 2 15 3" xfId="15500" xr:uid="{EB7B21FC-16B1-43FF-A6FA-785D6558C3B3}"/>
    <cellStyle name="Output 2 15 3 2" xfId="43462" xr:uid="{F59D6F0D-0435-44E6-95AF-0BBBF7875B9A}"/>
    <cellStyle name="Output 2 15 3 2 2" xfId="59036" xr:uid="{FDF0F417-0AAC-4747-BE92-9CDBA441BDFD}"/>
    <cellStyle name="Output 2 15 3 3" xfId="52255" xr:uid="{AAFA20FE-9123-4E00-83D9-8DD8963E9753}"/>
    <cellStyle name="Output 2 15 4" xfId="27279" xr:uid="{E258BA7B-87F2-49E9-9403-39C1F7D44400}"/>
    <cellStyle name="Output 2 15 4 2" xfId="54408" xr:uid="{F6717C22-E668-472D-89FA-FF527CE23D83}"/>
    <cellStyle name="Output 2 15 4 3" xfId="47596" xr:uid="{29F0031A-26F0-474C-85E3-228173DAE421}"/>
    <cellStyle name="Output 2 15 5" xfId="44664" xr:uid="{A0168099-E4F6-42F7-A63D-16AA6D033FA3}"/>
    <cellStyle name="Output 2 15 6" xfId="45987" xr:uid="{651EF7E0-95B7-4DDB-9863-1AB97C706789}"/>
    <cellStyle name="Output 2 16" xfId="9095" xr:uid="{07DCB097-50EA-4219-B265-9788AB345451}"/>
    <cellStyle name="Output 2 16 2" xfId="18084" xr:uid="{13840148-D5AC-4EC2-B9AA-C1107BF304EB}"/>
    <cellStyle name="Output 2 16 2 2" xfId="25630" xr:uid="{BFB5F6F1-2A01-4427-8C2D-B11DF9503CDF}"/>
    <cellStyle name="Output 2 16 2 2 2" xfId="56210" xr:uid="{F1C0722A-3BF7-49C0-BD03-A33B9A977EC1}"/>
    <cellStyle name="Output 2 16 2 3" xfId="49428" xr:uid="{5C269AF2-3D2B-43A1-A38B-C5DF33654BDA}"/>
    <cellStyle name="Output 2 16 3" xfId="42418" xr:uid="{D8600D3C-E27B-48B8-882E-41ABA7E4497D}"/>
    <cellStyle name="Output 2 16 3 2" xfId="57624" xr:uid="{DD43974C-AD73-4FBB-A64F-3319808E4D7E}"/>
    <cellStyle name="Output 2 16 3 3" xfId="50842" xr:uid="{C85B642D-E9F6-4194-A813-2E02C3C13326}"/>
    <cellStyle name="Output 2 16 4" xfId="44625" xr:uid="{A4F68F7D-F971-434F-B598-7B18357EB1BB}"/>
    <cellStyle name="Output 2 16 4 2" xfId="54361" xr:uid="{745EA05D-0E65-4D00-AE25-482FA1744D4A}"/>
    <cellStyle name="Output 2 16 4 3" xfId="47548" xr:uid="{A94A9673-4648-4D2D-9299-D94A7439B137}"/>
    <cellStyle name="Output 2 16 5" xfId="45937" xr:uid="{0EC0636F-5BB9-40E6-806C-095AAAD3B058}"/>
    <cellStyle name="Output 2 17" xfId="9719" xr:uid="{0E1612A9-B748-4000-93D3-0E6713278580}"/>
    <cellStyle name="Output 2 17 2" xfId="18708" xr:uid="{E66E40E3-064B-4ECD-A8FB-0831A046CC9E}"/>
    <cellStyle name="Output 2 17 2 2" xfId="43350" xr:uid="{E2A36311-20DF-411A-AE90-605DB94D01D0}"/>
    <cellStyle name="Output 2 17 2 2 2" xfId="57176" xr:uid="{BFABBF5A-1563-43C6-A8B4-1F95D1C29271}"/>
    <cellStyle name="Output 2 17 2 3" xfId="50394" xr:uid="{012385D0-D851-4AAA-B8E6-FA0C1DAA3733}"/>
    <cellStyle name="Output 2 17 3" xfId="27194" xr:uid="{BF17951B-0D27-4BFD-A9AB-98A457A3C8FE}"/>
    <cellStyle name="Output 2 17 3 2" xfId="58139" xr:uid="{45468F9E-DAE6-47CE-A589-B130EAC82EEB}"/>
    <cellStyle name="Output 2 17 3 3" xfId="51357" xr:uid="{D8D9A0E6-8A3F-48DF-A615-36B10DC3CCDD}"/>
    <cellStyle name="Output 2 17 4" xfId="44729" xr:uid="{F376A7F3-6D00-4DB4-BAD3-E3BDF12F29D5}"/>
    <cellStyle name="Output 2 17 4 2" xfId="55303" xr:uid="{1A973EF2-B013-4F46-AED3-55D183C99308}"/>
    <cellStyle name="Output 2 17 4 3" xfId="48511" xr:uid="{C765C2A5-6CF5-4979-9828-DA524A53F8CC}"/>
    <cellStyle name="Output 2 17 5" xfId="53589" xr:uid="{2949D883-AC72-4165-AF0D-6118EB20116D}"/>
    <cellStyle name="Output 2 17 6" xfId="46897" xr:uid="{5EC0C11D-84EC-42D4-9C1B-AA664AF3E911}"/>
    <cellStyle name="Output 2 18" xfId="2215" xr:uid="{938B5731-5E56-4072-97BA-CF3CCEFE8168}"/>
    <cellStyle name="Output 2 18 2" xfId="43877" xr:uid="{BFD652FE-F038-479C-A596-64BE9BABC033}"/>
    <cellStyle name="Output 2 18 2 2" xfId="57132" xr:uid="{83A9A29C-DD7B-4B0A-8ED6-29E8196EEBAB}"/>
    <cellStyle name="Output 2 18 2 3" xfId="50350" xr:uid="{37C31D7D-5AB3-40D9-A5F5-4C3DC79786B7}"/>
    <cellStyle name="Output 2 18 3" xfId="44750" xr:uid="{079E39D9-5BDB-497B-9645-3FCD62736FA3}"/>
    <cellStyle name="Output 2 18 3 2" xfId="58734" xr:uid="{15B53971-6D4A-45FE-959B-3E5AD4DA9D2A}"/>
    <cellStyle name="Output 2 18 3 3" xfId="51953" xr:uid="{E7C80231-FA50-41B1-8122-B2B1FC21CC32}"/>
    <cellStyle name="Output 2 18 4" xfId="51749" xr:uid="{89B38842-65BA-4E0A-A678-BF75EB93FD25}"/>
    <cellStyle name="Output 2 18 4 2" xfId="58530" xr:uid="{E0AE84BD-8CA7-4DFD-B68C-CA948DA46F74}"/>
    <cellStyle name="Output 2 18 5" xfId="48467" xr:uid="{BA224BDE-D29E-4883-94BD-F7E9E2940448}"/>
    <cellStyle name="Output 2 18 5 2" xfId="55259" xr:uid="{ADC99937-75E7-4B07-8DD9-E6CF80516F1D}"/>
    <cellStyle name="Output 2 18 6" xfId="53545" xr:uid="{35106482-1438-4B8C-B802-3EA4CB952D4F}"/>
    <cellStyle name="Output 2 18 7" xfId="46853" xr:uid="{39B6BEE9-26A1-4802-A399-BB68B85A22AC}"/>
    <cellStyle name="Output 2 19" xfId="13124" xr:uid="{BE83C104-B300-4B77-8097-A06E587D0CF5}"/>
    <cellStyle name="Output 2 19 2" xfId="39023" xr:uid="{1FE36E0E-153F-4DF6-8E09-865965BE1A58}"/>
    <cellStyle name="Output 2 19 2 2" xfId="57073" xr:uid="{DB10D103-F950-4611-BFDC-51CA5FB1D83D}"/>
    <cellStyle name="Output 2 19 2 3" xfId="50291" xr:uid="{39502D82-F052-4504-8672-E4EC81965521}"/>
    <cellStyle name="Output 2 19 3" xfId="44815" xr:uid="{60C1D520-BFBC-4EE4-8BA1-1E547E8EE6CC}"/>
    <cellStyle name="Output 2 19 3 2" xfId="58679" xr:uid="{3C39E6FE-80BE-42DC-BDCD-06F9C07378E0}"/>
    <cellStyle name="Output 2 19 3 3" xfId="51898" xr:uid="{CB9C0FA5-B267-4B69-9A9A-2954792F41AA}"/>
    <cellStyle name="Output 2 19 4" xfId="51041" xr:uid="{940C7478-3158-4934-BF69-17088F06DA93}"/>
    <cellStyle name="Output 2 19 4 2" xfId="57823" xr:uid="{C40B7394-F42E-4F04-B157-6B1272DA7077}"/>
    <cellStyle name="Output 2 19 5" xfId="48408" xr:uid="{39D348CC-AAF9-4BDA-BADB-C6FD1B64E130}"/>
    <cellStyle name="Output 2 19 5 2" xfId="55200" xr:uid="{B58C7BDA-15D6-46C7-A274-70ED9DF4EBB1}"/>
    <cellStyle name="Output 2 19 6" xfId="53486" xr:uid="{D3D21723-FCFB-4641-994B-EA2706431B94}"/>
    <cellStyle name="Output 2 19 7" xfId="46794" xr:uid="{63B32089-0EE3-41FC-9419-191C1750169D}"/>
    <cellStyle name="Output 2 2" xfId="153" xr:uid="{8A3CABBD-03E6-45A7-AF63-894D82157146}"/>
    <cellStyle name="Output 2 2 10" xfId="1964" xr:uid="{67507E08-4C12-455B-8417-36CA55532466}"/>
    <cellStyle name="Output 2 2 10 2" xfId="6272" xr:uid="{EB76077D-923E-4BA4-BD62-B56511BC0809}"/>
    <cellStyle name="Output 2 2 10 2 2" xfId="8858" xr:uid="{21E2B0A1-A0A6-4884-88A6-8BF1F3888BAA}"/>
    <cellStyle name="Output 2 2 10 2 2 2" xfId="17847" xr:uid="{BC0F4DF3-A1CA-4EC5-97D9-FB6B5FCDC880}"/>
    <cellStyle name="Output 2 2 10 2 2 2 2" xfId="42056" xr:uid="{74EA6442-8052-408F-9754-8DBB98FE286D}"/>
    <cellStyle name="Output 2 2 10 2 2 2 3" xfId="56626" xr:uid="{22613018-8E8C-42A7-80B8-CF940B8D8D9F}"/>
    <cellStyle name="Output 2 2 10 2 2 3" xfId="24575" xr:uid="{FCD94DF8-A3B8-4EB3-A9DD-C6E2DF962DFF}"/>
    <cellStyle name="Output 2 2 10 2 2 4" xfId="49844" xr:uid="{E3B72B14-B24A-4342-9D5F-135195FFEB55}"/>
    <cellStyle name="Output 2 2 10 2 3" xfId="11495" xr:uid="{EEDE3D5B-9712-4863-A0B7-C9B27A4DFAEE}"/>
    <cellStyle name="Output 2 2 10 2 3 2" xfId="20484" xr:uid="{1F089B0F-1545-4FD0-92AA-EFA04FB5DD06}"/>
    <cellStyle name="Output 2 2 10 2 3 2 2" xfId="36210" xr:uid="{6F03D019-74E0-4D48-A47B-CBA13CB344F8}"/>
    <cellStyle name="Output 2 2 10 2 3 2 3" xfId="57733" xr:uid="{C4E4F11C-B5D8-4925-8147-0EB33E394AB2}"/>
    <cellStyle name="Output 2 2 10 2 3 3" xfId="27091" xr:uid="{6F1A1580-C912-4A73-9F78-F103F76A58C4}"/>
    <cellStyle name="Output 2 2 10 2 3 4" xfId="50951" xr:uid="{C938E338-1BA8-4E6C-8AFE-E40418E19767}"/>
    <cellStyle name="Output 2 2 10 2 4" xfId="15261" xr:uid="{71B9A37E-66E1-45FA-B12E-FFAEA3A86057}"/>
    <cellStyle name="Output 2 2 10 2 4 2" xfId="29537" xr:uid="{A33E1769-5E72-4649-9ABF-69091B6F0494}"/>
    <cellStyle name="Output 2 2 10 2 4 2 2" xfId="54759" xr:uid="{C7E4C588-4ABC-4255-A87D-EA799E385514}"/>
    <cellStyle name="Output 2 2 10 2 4 3" xfId="47961" xr:uid="{D48DBC48-7BE5-4805-BFF4-3D017829B7D5}"/>
    <cellStyle name="Output 2 2 10 2 5" xfId="39633" xr:uid="{6BDBCFCF-A9E9-4296-B6C6-02F2B4A884B9}"/>
    <cellStyle name="Output 2 2 10 2 6" xfId="46347" xr:uid="{1F51A533-DD00-4859-8C41-E88F07482EC6}"/>
    <cellStyle name="Output 2 2 10 3" xfId="4401" xr:uid="{DA70EDFF-00C9-4829-9FD8-B7090AB434CD}"/>
    <cellStyle name="Output 2 2 10 3 2" xfId="32872" xr:uid="{1CB35605-F41E-45F4-877F-536998B225AB}"/>
    <cellStyle name="Output 2 2 10 3 2 2" xfId="57022" xr:uid="{D768BE34-436B-4EF1-B5FB-6452661E531F}"/>
    <cellStyle name="Output 2 2 10 3 2 3" xfId="50240" xr:uid="{53EA835E-8ACC-4830-8C25-2D5878763486}"/>
    <cellStyle name="Output 2 2 10 3 3" xfId="51136" xr:uid="{F64053B1-70B4-4A76-9A01-140E9A6B9F4F}"/>
    <cellStyle name="Output 2 2 10 3 3 2" xfId="57918" xr:uid="{9667EBA0-4A21-4C35-A495-40D685836946}"/>
    <cellStyle name="Output 2 2 10 3 4" xfId="48357" xr:uid="{9A1C7EBA-B8E8-46DC-8827-A80B84CB11BC}"/>
    <cellStyle name="Output 2 2 10 3 4 2" xfId="55149" xr:uid="{E5EC50B0-CE8B-4E9B-B17C-2AEA0300D3AF}"/>
    <cellStyle name="Output 2 2 10 3 5" xfId="53447" xr:uid="{889735EC-92EA-4CA5-A8B6-7FE203AB0F42}"/>
    <cellStyle name="Output 2 2 10 3 6" xfId="46743" xr:uid="{9FCBA57F-EAB3-4875-B5BC-4BF0CA386AE3}"/>
    <cellStyle name="Output 2 2 10 4" xfId="35628" xr:uid="{5086B268-EBFD-4C65-B9ED-446FEFF2C3BC}"/>
    <cellStyle name="Output 2 2 10 4 2" xfId="56154" xr:uid="{8BA4D7E5-0F83-47D4-A5CF-77D15518D956}"/>
    <cellStyle name="Output 2 2 10 4 3" xfId="49372" xr:uid="{8835DE24-056F-4606-ABD3-D8436204BE30}"/>
    <cellStyle name="Output 2 2 10 5" xfId="44555" xr:uid="{8F55B491-A1B4-491E-8421-FABAFBBACEBF}"/>
    <cellStyle name="Output 2 2 10 5 2" xfId="58221" xr:uid="{4DB27F71-3B6D-4224-BFAE-159C5EEB2272}"/>
    <cellStyle name="Output 2 2 10 5 3" xfId="51439" xr:uid="{DE3862AF-EA9D-422F-8A5D-8E812E105F36}"/>
    <cellStyle name="Output 2 2 10 6" xfId="47492" xr:uid="{9F06D660-7D18-4CA0-8BFC-708370C449F3}"/>
    <cellStyle name="Output 2 2 10 6 2" xfId="54311" xr:uid="{1F7BFDC1-A1FB-42F5-B8A1-6735CDAC8A9C}"/>
    <cellStyle name="Output 2 2 10 7" xfId="45884" xr:uid="{CF444BDE-92B2-4E47-9AA3-D9291EE35EEC}"/>
    <cellStyle name="Output 2 2 11" xfId="2607" xr:uid="{C892669E-F34E-40FD-A1C4-B2CB1B558D00}"/>
    <cellStyle name="Output 2 2 11 2" xfId="6848" xr:uid="{D616C9F9-FBF8-4AD6-9E5A-BDD801588ABB}"/>
    <cellStyle name="Output 2 2 11 2 2" xfId="15837" xr:uid="{A5639E39-B5C3-47DF-8E0A-AACD1162B7BF}"/>
    <cellStyle name="Output 2 2 11 2 2 2" xfId="35925" xr:uid="{98048B43-5770-4DEA-B610-D01E64063200}"/>
    <cellStyle name="Output 2 2 11 2 2 2 2" xfId="56665" xr:uid="{F8EB5DAD-AE26-4D2E-AA93-305402C3D338}"/>
    <cellStyle name="Output 2 2 11 2 2 3" xfId="49883" xr:uid="{DA1DB00D-C958-495B-88B4-05DCA3B78FB4}"/>
    <cellStyle name="Output 2 2 11 2 3" xfId="29354" xr:uid="{E5D946BC-C868-4605-A1C1-5F6501889C5C}"/>
    <cellStyle name="Output 2 2 11 2 3 2" xfId="59097" xr:uid="{ADF9C455-907C-4A87-BC80-CAC966C0273E}"/>
    <cellStyle name="Output 2 2 11 2 3 3" xfId="52316" xr:uid="{1F81BA89-5E95-46C0-AD5A-03B8C76CED9C}"/>
    <cellStyle name="Output 2 2 11 2 4" xfId="48000" xr:uid="{75B7FC43-87AC-4403-AB9F-BF37DE98F1C6}"/>
    <cellStyle name="Output 2 2 11 2 4 2" xfId="54795" xr:uid="{1DA301C1-3B2E-486B-9906-8D8C87B2533B}"/>
    <cellStyle name="Output 2 2 11 2 5" xfId="46386" xr:uid="{43681D1E-2D8C-4406-A3B9-924B47C6F1F7}"/>
    <cellStyle name="Output 2 2 11 3" xfId="9418" xr:uid="{C094718B-5B9C-4DC0-A746-5E772F038ABA}"/>
    <cellStyle name="Output 2 2 11 3 2" xfId="18407" xr:uid="{EA4F9829-38EB-4C0B-AA94-6469B30668B4}"/>
    <cellStyle name="Output 2 2 11 3 2 2" xfId="24769" xr:uid="{1AF37066-CA2F-47B5-9C87-B758F84412A8}"/>
    <cellStyle name="Output 2 2 11 3 2 2 2" xfId="57058" xr:uid="{E3992F21-2178-41AD-A04E-385BA4806997}"/>
    <cellStyle name="Output 2 2 11 3 2 3" xfId="50276" xr:uid="{D17A9C73-D0F4-418D-89A7-223A2CF4A307}"/>
    <cellStyle name="Output 2 2 11 3 3" xfId="42663" xr:uid="{C946F70B-F156-4B1F-AFED-185D732FCC1E}"/>
    <cellStyle name="Output 2 2 11 3 3 2" xfId="58366" xr:uid="{FD747BFF-95F1-40DA-9699-21762C36EF65}"/>
    <cellStyle name="Output 2 2 11 3 3 3" xfId="51584" xr:uid="{86AFC952-2B35-4FC8-8545-541DDCA66732}"/>
    <cellStyle name="Output 2 2 11 3 4" xfId="48393" xr:uid="{ECDCA4C1-C42D-44F3-9E2D-B60EEBB56321}"/>
    <cellStyle name="Output 2 2 11 3 4 2" xfId="55185" xr:uid="{221BE50C-B5CD-408E-B3C3-D2CF08F51F45}"/>
    <cellStyle name="Output 2 2 11 3 5" xfId="46779" xr:uid="{5F0E31BD-6C61-41E0-834D-AB061E96AE19}"/>
    <cellStyle name="Output 2 2 11 4" xfId="13461" xr:uid="{7BF2F8EB-EEA8-4555-9034-93B0F0D6C6D5}"/>
    <cellStyle name="Output 2 2 11 4 2" xfId="37987" xr:uid="{38865034-2378-4400-8689-F2A16299CF20}"/>
    <cellStyle name="Output 2 2 11 4 2 2" xfId="56193" xr:uid="{E9944690-68DB-4921-97F1-0F83821AE3C0}"/>
    <cellStyle name="Output 2 2 11 4 3" xfId="49411" xr:uid="{B67D6E75-027B-42EF-A37F-74432186122D}"/>
    <cellStyle name="Output 2 2 11 5" xfId="25015" xr:uid="{E03D3610-3CE7-4DA1-B25C-7185613054F3}"/>
    <cellStyle name="Output 2 2 11 5 2" xfId="58568" xr:uid="{98D5B426-E53F-4801-8D62-212F5875ACC5}"/>
    <cellStyle name="Output 2 2 11 5 3" xfId="51787" xr:uid="{98031167-507C-49DE-99AF-08C232ADC868}"/>
    <cellStyle name="Output 2 2 11 6" xfId="44599" xr:uid="{C58C8E4C-0DC6-4952-AA9F-5046140133A6}"/>
    <cellStyle name="Output 2 2 11 6 2" xfId="54347" xr:uid="{6987882F-D412-44EA-9A3F-AEF988D51F12}"/>
    <cellStyle name="Output 2 2 11 6 3" xfId="47531" xr:uid="{E7A0E346-F62B-431A-BFF0-0C8D29977CBC}"/>
    <cellStyle name="Output 2 2 11 7" xfId="45920" xr:uid="{B63A7092-1B97-4605-AABC-87449CC91148}"/>
    <cellStyle name="Output 2 2 12" xfId="6609" xr:uid="{93DB1BAC-299A-464D-ADD0-9D814690A888}"/>
    <cellStyle name="Output 2 2 12 2" xfId="11815" xr:uid="{A901CF64-2640-4E59-B749-15D2ED0D14E8}"/>
    <cellStyle name="Output 2 2 12 2 2" xfId="20804" xr:uid="{ACE36CE6-C197-4798-BED2-8AF4C58C6278}"/>
    <cellStyle name="Output 2 2 12 2 2 2" xfId="34030" xr:uid="{0B68C6B9-85AC-41C8-AFB7-5F2D5A6A3187}"/>
    <cellStyle name="Output 2 2 12 2 2 3" xfId="56262" xr:uid="{BC453AF7-C2C5-4465-AEA9-CA0CA94A0421}"/>
    <cellStyle name="Output 2 2 12 2 3" xfId="42766" xr:uid="{A8CBE4C7-51DF-43E7-B798-4DBEB35DBA6E}"/>
    <cellStyle name="Output 2 2 12 2 4" xfId="49480" xr:uid="{8B701C91-A236-49FA-8F6C-27C7AF325AC7}"/>
    <cellStyle name="Output 2 2 12 3" xfId="15598" xr:uid="{E79E7121-0334-48B9-8A3A-3193D2F9B34F}"/>
    <cellStyle name="Output 2 2 12 3 2" xfId="27148" xr:uid="{8E956663-9A1B-4153-949B-BFA58EE5681B}"/>
    <cellStyle name="Output 2 2 12 3 2 2" xfId="58989" xr:uid="{ED91D0D9-F991-4E9F-B142-BABE019439CD}"/>
    <cellStyle name="Output 2 2 12 3 3" xfId="52208" xr:uid="{81539452-D304-42A0-ADEB-FF1CC33A20B4}"/>
    <cellStyle name="Output 2 2 12 4" xfId="23317" xr:uid="{58FF31D1-1E45-45F0-AB75-8B50EB888F8F}"/>
    <cellStyle name="Output 2 2 12 4 2" xfId="54409" xr:uid="{ECBBC31D-0518-44CE-9625-5482D3985779}"/>
    <cellStyle name="Output 2 2 12 4 3" xfId="47598" xr:uid="{69C16B5A-D9FD-4219-9B9D-F4CA8B9CAF56}"/>
    <cellStyle name="Output 2 2 12 5" xfId="44656" xr:uid="{8E5039FF-EA27-453F-B35B-F9B79C00CEA0}"/>
    <cellStyle name="Output 2 2 12 6" xfId="45989" xr:uid="{8E0AB1E2-4ADD-4EEB-A597-AF41270256C7}"/>
    <cellStyle name="Output 2 2 13" xfId="9178" xr:uid="{12BCEF3A-2BAE-42E2-84FE-96E4A7F2A833}"/>
    <cellStyle name="Output 2 2 13 2" xfId="18167" xr:uid="{F65322BF-6856-4BC9-9DD7-2F96FD571314}"/>
    <cellStyle name="Output 2 2 13 2 2" xfId="28437" xr:uid="{FC2D2A81-B614-4E2D-9C99-860A358741CC}"/>
    <cellStyle name="Output 2 2 13 2 2 2" xfId="56682" xr:uid="{B4C31958-CD3E-4B95-8B36-3592359C460A}"/>
    <cellStyle name="Output 2 2 13 2 3" xfId="49900" xr:uid="{84EAA5F5-7057-4236-AD97-87E133D22982}"/>
    <cellStyle name="Output 2 2 13 3" xfId="24595" xr:uid="{C26F7727-6409-490F-920B-93455DEB058D}"/>
    <cellStyle name="Output 2 2 13 3 2" xfId="58578" xr:uid="{9598B664-2A06-4F6C-9C9F-298B3EDC760E}"/>
    <cellStyle name="Output 2 2 13 3 3" xfId="51797" xr:uid="{606E969C-9FD1-478F-B361-4C27BADC6967}"/>
    <cellStyle name="Output 2 2 13 4" xfId="44661" xr:uid="{7AA0F5FB-6DC4-4811-86E1-5F70B89ABC0C}"/>
    <cellStyle name="Output 2 2 13 4 2" xfId="54809" xr:uid="{69A74C36-9053-4119-968A-A1E44800BF02}"/>
    <cellStyle name="Output 2 2 13 4 3" xfId="48017" xr:uid="{B478A372-ED09-4D41-A5D9-EF9DA5D1481A}"/>
    <cellStyle name="Output 2 2 13 5" xfId="46403" xr:uid="{889485BC-722A-4A84-9310-E308FE65E107}"/>
    <cellStyle name="Output 2 2 14" xfId="12668" xr:uid="{5F9CAE92-6720-42C7-B684-C9388F81DDAE}"/>
    <cellStyle name="Output 2 2 14 2" xfId="21657" xr:uid="{CBC325CB-A77F-4E77-AC1A-B0D226A0FDCD}"/>
    <cellStyle name="Output 2 2 14 2 2" xfId="29130" xr:uid="{750A717D-3C2A-4B50-B004-AF383FECD0C7}"/>
    <cellStyle name="Output 2 2 14 2 2 2" xfId="57142" xr:uid="{9323F9C8-B9E6-4CC5-97AB-616084DDF56F}"/>
    <cellStyle name="Output 2 2 14 2 3" xfId="50360" xr:uid="{0BA9A848-E1CA-411B-94FA-C8F276ABFD16}"/>
    <cellStyle name="Output 2 2 14 3" xfId="33919" xr:uid="{564AE233-1C3F-41F6-8C98-D7A29ED21B2F}"/>
    <cellStyle name="Output 2 2 14 3 2" xfId="58096" xr:uid="{F67997B9-695C-460D-B650-C298887E7556}"/>
    <cellStyle name="Output 2 2 14 3 3" xfId="51314" xr:uid="{DFAB548C-7214-48A2-87F7-8DAFA78CB45F}"/>
    <cellStyle name="Output 2 2 14 4" xfId="44721" xr:uid="{1B98FF7C-1BC0-4A2C-BC6A-DAD386A4A8FF}"/>
    <cellStyle name="Output 2 2 14 4 2" xfId="55269" xr:uid="{27C2DC86-932D-4A1E-838B-9B47C8BA5E73}"/>
    <cellStyle name="Output 2 2 14 4 3" xfId="48477" xr:uid="{D42CB9FB-02F8-412E-BE3E-5AFF775D1CA4}"/>
    <cellStyle name="Output 2 2 14 5" xfId="53555" xr:uid="{B4A7A7FB-51D2-4919-9C56-D70A5BA79E45}"/>
    <cellStyle name="Output 2 2 14 6" xfId="46863" xr:uid="{D123D1DF-1CA7-4737-AA47-06C5C2A9F967}"/>
    <cellStyle name="Output 2 2 15" xfId="2313" xr:uid="{8641C2BF-1943-4C0D-980F-5496CF558A91}"/>
    <cellStyle name="Output 2 2 15 2" xfId="36591" xr:uid="{3219619E-FFCF-4793-A488-F1D257EC07A6}"/>
    <cellStyle name="Output 2 2 15 2 2" xfId="57199" xr:uid="{9C310B93-82DA-40A9-97F8-CDB8469CE72E}"/>
    <cellStyle name="Output 2 2 15 2 3" xfId="50417" xr:uid="{08EDD0FE-E8B0-4B9E-ACB8-F922AE8B3A8B}"/>
    <cellStyle name="Output 2 2 15 3" xfId="44747" xr:uid="{B5295710-43B4-461C-B809-2CA915CEC8FB}"/>
    <cellStyle name="Output 2 2 15 3 2" xfId="58800" xr:uid="{7A04C3E0-C3EF-4266-B390-0DB98C3F0FB5}"/>
    <cellStyle name="Output 2 2 15 3 3" xfId="52019" xr:uid="{2875A45F-B2EE-4BAD-BE82-8760CE9A867C}"/>
    <cellStyle name="Output 2 2 15 4" xfId="51885" xr:uid="{4970DF89-2CE7-4267-A839-89B43DE93CCF}"/>
    <cellStyle name="Output 2 2 15 4 2" xfId="58666" xr:uid="{80D599A1-26EA-4299-8400-D5BE6A44C052}"/>
    <cellStyle name="Output 2 2 15 5" xfId="48534" xr:uid="{147712F9-9A72-4FC9-A14D-973F49F99743}"/>
    <cellStyle name="Output 2 2 15 5 2" xfId="55323" xr:uid="{1D83A50F-E457-4271-8210-07D5DFCA6011}"/>
    <cellStyle name="Output 2 2 15 6" xfId="53609" xr:uid="{C9881CBA-FA55-4827-A9A0-7B7C4D78528D}"/>
    <cellStyle name="Output 2 2 15 7" xfId="46920" xr:uid="{68E97ED5-3BB4-4150-9594-3AB1B00A1650}"/>
    <cellStyle name="Output 2 2 16" xfId="13222" xr:uid="{B6635B61-618A-4241-B946-118C2A8572C4}"/>
    <cellStyle name="Output 2 2 16 2" xfId="26066" xr:uid="{F7ABF424-9B6E-4926-8794-83CCE9885D13}"/>
    <cellStyle name="Output 2 2 16 2 2" xfId="57232" xr:uid="{43169CC8-B0D7-457E-AB65-26DACAB6CDC7}"/>
    <cellStyle name="Output 2 2 16 2 3" xfId="50450" xr:uid="{6A175EE8-312C-470C-B243-5E039DEA2C9E}"/>
    <cellStyle name="Output 2 2 16 3" xfId="44814" xr:uid="{BB2460CB-9CE8-4B5B-AFA1-585AD37AF434}"/>
    <cellStyle name="Output 2 2 16 3 2" xfId="58833" xr:uid="{ACDD1228-B215-4A3C-82DA-5DA88CCC3475}"/>
    <cellStyle name="Output 2 2 16 3 3" xfId="52052" xr:uid="{ACD7C15F-6D57-4B53-9959-9494A30895C4}"/>
    <cellStyle name="Output 2 2 16 4" xfId="50836" xr:uid="{4C0F9A78-75EE-4B42-8B61-5B29DBAF15F6}"/>
    <cellStyle name="Output 2 2 16 4 2" xfId="57618" xr:uid="{EE879AED-1480-4080-BB03-A39DCA9D17E3}"/>
    <cellStyle name="Output 2 2 16 5" xfId="48567" xr:uid="{41EC8B60-9824-4AD2-BA78-E5D643097FFF}"/>
    <cellStyle name="Output 2 2 16 5 2" xfId="55356" xr:uid="{AADA2FFC-515E-4E16-8556-03F68E4282F1}"/>
    <cellStyle name="Output 2 2 16 6" xfId="53642" xr:uid="{B059641D-1686-4867-8240-D6499B9012BE}"/>
    <cellStyle name="Output 2 2 16 7" xfId="46953" xr:uid="{8523ED94-4CCF-476B-A24F-D02FC6766E30}"/>
    <cellStyle name="Output 2 2 17" xfId="23930" xr:uid="{05C69322-5B97-4205-9EFC-44FFB80F93D6}"/>
    <cellStyle name="Output 2 2 17 2" xfId="44855" xr:uid="{9860D130-D94E-4D1F-85A6-1168F0EED43F}"/>
    <cellStyle name="Output 2 2 17 2 2" xfId="57261" xr:uid="{38D0E9E5-683F-4669-9DE9-E20862A3BB71}"/>
    <cellStyle name="Output 2 2 17 2 3" xfId="50479" xr:uid="{EBF1D5BB-5113-4FC2-BF01-BD5FB5A20CBB}"/>
    <cellStyle name="Output 2 2 17 3" xfId="52081" xr:uid="{9B5B71CF-1691-4A80-A2AC-A9C2AB889991}"/>
    <cellStyle name="Output 2 2 17 3 2" xfId="58862" xr:uid="{A5D35295-ABB4-464D-A029-1703706D9C9D}"/>
    <cellStyle name="Output 2 2 17 4" xfId="51802" xr:uid="{0D227F61-6E3D-4409-9679-2C1001731A1E}"/>
    <cellStyle name="Output 2 2 17 4 2" xfId="58583" xr:uid="{F23DB2C4-5081-4168-AD97-F1CFDFDEABE6}"/>
    <cellStyle name="Output 2 2 17 5" xfId="48596" xr:uid="{30026343-4019-451B-924E-8AAFD7024F02}"/>
    <cellStyle name="Output 2 2 17 5 2" xfId="55385" xr:uid="{59503CBC-3965-4C36-941B-EBDFBBD4C055}"/>
    <cellStyle name="Output 2 2 17 6" xfId="53671" xr:uid="{4349AB70-2443-4862-AF6E-850E98D91BB7}"/>
    <cellStyle name="Output 2 2 17 7" xfId="46982" xr:uid="{1C83CECC-7D2E-4984-8AA5-41C0B7C4488D}"/>
    <cellStyle name="Output 2 2 18" xfId="44887" xr:uid="{1A953702-67A2-41F8-A279-9707CE1CD50F}"/>
    <cellStyle name="Output 2 2 18 2" xfId="50410" xr:uid="{85CD9F92-0B05-4F8A-88FD-44E7C10B2DD3}"/>
    <cellStyle name="Output 2 2 18 2 2" xfId="57192" xr:uid="{4DFAC0A7-31BC-444E-96D3-A6178DDFA7E1}"/>
    <cellStyle name="Output 2 2 18 3" xfId="52012" xr:uid="{C2973675-6973-4179-98C5-4B3B62720A5D}"/>
    <cellStyle name="Output 2 2 18 3 2" xfId="58793" xr:uid="{F14767F9-D8B2-4547-92A1-24D2195EB917}"/>
    <cellStyle name="Output 2 2 18 4" xfId="52207" xr:uid="{BE8CDAB9-68F5-4AD8-949C-4A4A2AA359F6}"/>
    <cellStyle name="Output 2 2 18 4 2" xfId="58988" xr:uid="{AF63701E-5752-47AF-AB6C-3A3FACE5EE03}"/>
    <cellStyle name="Output 2 2 18 5" xfId="48527" xr:uid="{CCB0F32A-18A7-41EA-96E5-A7170A4154E0}"/>
    <cellStyle name="Output 2 2 18 5 2" xfId="55316" xr:uid="{D929F981-880F-4474-9663-BD8FC6D74535}"/>
    <cellStyle name="Output 2 2 18 6" xfId="53602" xr:uid="{C45FD13F-8978-4EF8-99BD-B2BD8AD88144}"/>
    <cellStyle name="Output 2 2 18 7" xfId="46913" xr:uid="{BA15D84F-1909-414A-B892-25CA28AAFC3B}"/>
    <cellStyle name="Output 2 2 19" xfId="44921" xr:uid="{22ECEBAA-CB43-40A9-B55F-79FA3874D77B}"/>
    <cellStyle name="Output 2 2 19 2" xfId="50528" xr:uid="{2DEB18D4-E655-464C-AF5E-C75B9F910CB6}"/>
    <cellStyle name="Output 2 2 19 2 2" xfId="57310" xr:uid="{B012C62D-5EB2-48D2-8F7E-4CF982DAEDC8}"/>
    <cellStyle name="Output 2 2 19 3" xfId="52130" xr:uid="{776E95C8-BC3E-4BF5-9211-39E59094319A}"/>
    <cellStyle name="Output 2 2 19 3 2" xfId="58911" xr:uid="{B74CD19A-DA3D-4D64-B58C-1948E0D4EE56}"/>
    <cellStyle name="Output 2 2 19 4" xfId="49479" xr:uid="{BA9644E0-15B0-4227-B3A9-3EB918A08AA6}"/>
    <cellStyle name="Output 2 2 19 4 2" xfId="56261" xr:uid="{32C8095F-AA6A-4914-A930-28CB6C54E96C}"/>
    <cellStyle name="Output 2 2 19 5" xfId="48645" xr:uid="{6C678301-2EC0-4A6B-AE45-104DB2C00954}"/>
    <cellStyle name="Output 2 2 19 5 2" xfId="55434" xr:uid="{517F79E6-F0A3-4AAC-895A-B462E01005D7}"/>
    <cellStyle name="Output 2 2 19 6" xfId="53720" xr:uid="{51EEF62A-8B1F-41FA-88C7-9937855C16F1}"/>
    <cellStyle name="Output 2 2 19 7" xfId="47031" xr:uid="{87FEF0E4-C65D-4494-A5B8-61F7CB74C847}"/>
    <cellStyle name="Output 2 2 2" xfId="331" xr:uid="{F3223445-0C97-4A87-8415-DEEDCB707E14}"/>
    <cellStyle name="Output 2 2 2 10" xfId="6633" xr:uid="{5AC94917-7E7E-4176-9DA7-AA7ED2105A68}"/>
    <cellStyle name="Output 2 2 2 10 2" xfId="11839" xr:uid="{8C87F32C-AFC4-4E86-AC8A-9E546DC307E9}"/>
    <cellStyle name="Output 2 2 2 10 2 2" xfId="20828" xr:uid="{9A006167-0AFC-4762-A0A3-11556DA2E7D5}"/>
    <cellStyle name="Output 2 2 2 10 2 2 2" xfId="41314" xr:uid="{67608E46-3D97-4E9E-AC05-A782224AD12B}"/>
    <cellStyle name="Output 2 2 2 10 2 3" xfId="35385" xr:uid="{90E05AA0-8ADD-4E41-93DF-0311EAFAAF39}"/>
    <cellStyle name="Output 2 2 2 10 3" xfId="15622" xr:uid="{9BD21E23-A303-4284-831F-50B040CE0C76}"/>
    <cellStyle name="Output 2 2 2 10 3 2" xfId="24853" xr:uid="{3F44D420-B126-40B2-96E7-CAC6E5957AFE}"/>
    <cellStyle name="Output 2 2 2 10 4" xfId="38128" xr:uid="{F73CC5A2-15F2-4995-9581-F9039EFA178C}"/>
    <cellStyle name="Output 2 2 2 11" xfId="9202" xr:uid="{FB9578DA-D584-41EB-BB2E-4483A224F301}"/>
    <cellStyle name="Output 2 2 2 11 2" xfId="18191" xr:uid="{4A4792BE-7A11-402B-BD5B-E0076FA9D8B1}"/>
    <cellStyle name="Output 2 2 2 11 2 2" xfId="29691" xr:uid="{EB2C18BC-C2D0-40DE-9B41-7E687629204D}"/>
    <cellStyle name="Output 2 2 2 11 3" xfId="25843" xr:uid="{187E117B-5703-45EA-8DEC-9F1DCA29291F}"/>
    <cellStyle name="Output 2 2 2 12" xfId="12551" xr:uid="{76B66764-AF62-4633-AD2F-68D6D85F055A}"/>
    <cellStyle name="Output 2 2 2 12 2" xfId="21540" xr:uid="{760EB2C7-01EE-4780-8A1A-53E67F491C56}"/>
    <cellStyle name="Output 2 2 2 12 2 2" xfId="23802" xr:uid="{AC374BA0-1987-4DA7-B352-60C8FF3E1143}"/>
    <cellStyle name="Output 2 2 2 12 3" xfId="24142" xr:uid="{7F73AF95-68AB-414F-879A-621298B5A375}"/>
    <cellStyle name="Output 2 2 2 13" xfId="2337" xr:uid="{F65D3B65-EFDE-4322-937E-9E68E270339B}"/>
    <cellStyle name="Output 2 2 2 13 2" xfId="34353" xr:uid="{C2619930-DA1A-472D-AB46-A6F8AA4FAF4D}"/>
    <cellStyle name="Output 2 2 2 14" xfId="13246" xr:uid="{6B7C004F-5A4D-4FD0-83F9-096F080F45FC}"/>
    <cellStyle name="Output 2 2 2 14 2" xfId="32098" xr:uid="{B5B79F6D-FB57-4A81-A7D7-E0AB809DA160}"/>
    <cellStyle name="Output 2 2 2 15" xfId="28162" xr:uid="{2A9336FD-FB13-47DE-81A7-D60735A0336B}"/>
    <cellStyle name="Output 2 2 2 16" xfId="44318" xr:uid="{148168B6-B76E-4DBB-B5F5-1EA9D6519D59}"/>
    <cellStyle name="Output 2 2 2 17" xfId="45516" xr:uid="{2AF4A683-E590-4AD2-9AB6-63CAEB2B9F67}"/>
    <cellStyle name="Output 2 2 2 2" xfId="463" xr:uid="{439FA5AB-54EE-4895-AED5-017868657C31}"/>
    <cellStyle name="Output 2 2 2 2 10" xfId="9327" xr:uid="{1F14AF0A-0C2D-4F80-976A-8600231CC2C2}"/>
    <cellStyle name="Output 2 2 2 2 10 2" xfId="18316" xr:uid="{F59A0DAA-78CD-4EE7-88B4-003E634D4770}"/>
    <cellStyle name="Output 2 2 2 2 10 2 2" xfId="26313" xr:uid="{4B1F2333-ACE9-43DC-99AC-F6F22F4C3F38}"/>
    <cellStyle name="Output 2 2 2 2 10 3" xfId="32614" xr:uid="{B35046E8-0240-4624-B138-146978B7AD6A}"/>
    <cellStyle name="Output 2 2 2 2 11" xfId="9838" xr:uid="{7336C2B4-D9D9-49FB-BDA4-C0FE051E57E8}"/>
    <cellStyle name="Output 2 2 2 2 11 2" xfId="18827" xr:uid="{293B88D4-BDA7-4E66-AD8D-95749F07A34A}"/>
    <cellStyle name="Output 2 2 2 2 11 2 2" xfId="25625" xr:uid="{E47A3FA1-086A-4610-AB4F-821B6B906D86}"/>
    <cellStyle name="Output 2 2 2 2 11 3" xfId="37821" xr:uid="{9D35760A-13B0-432E-8C11-46E1891278EB}"/>
    <cellStyle name="Output 2 2 2 2 12" xfId="2469" xr:uid="{64CA9AB1-F460-4701-9BA0-FA8B2B6CF5A0}"/>
    <cellStyle name="Output 2 2 2 2 12 2" xfId="31834" xr:uid="{6A22AE32-15FF-4680-AC4D-F14EF344413E}"/>
    <cellStyle name="Output 2 2 2 2 13" xfId="13378" xr:uid="{C9A67C5E-7122-4228-8AF0-C20E4D927C13}"/>
    <cellStyle name="Output 2 2 2 2 13 2" xfId="33816" xr:uid="{0A41ABF6-27A2-4639-915A-FB2EC48561C3}"/>
    <cellStyle name="Output 2 2 2 2 14" xfId="42092" xr:uid="{7F67A66D-06BF-4D03-9011-F233C27CA949}"/>
    <cellStyle name="Output 2 2 2 2 15" xfId="46031" xr:uid="{181154F0-AE76-4187-BA13-F6E249BFA0F5}"/>
    <cellStyle name="Output 2 2 2 2 2" xfId="812" xr:uid="{20BF65BA-2513-41B7-ABB6-E1C4E762D130}"/>
    <cellStyle name="Output 2 2 2 2 2 2" xfId="5181" xr:uid="{42CFA27D-17A6-4F47-99DD-B9FF689BCD90}"/>
    <cellStyle name="Output 2 2 2 2 2 2 2" xfId="7767" xr:uid="{3E99C1A0-F517-47AA-B08F-EF398CBA803D}"/>
    <cellStyle name="Output 2 2 2 2 2 2 2 2" xfId="16756" xr:uid="{55D4E7DE-F32D-442F-B5C7-5109263873A0}"/>
    <cellStyle name="Output 2 2 2 2 2 2 2 2 2" xfId="28469" xr:uid="{7B2A2B80-AFB4-4AC2-B35A-F4D6B8E9D84B}"/>
    <cellStyle name="Output 2 2 2 2 2 2 2 3" xfId="24134" xr:uid="{EAF8BC0C-9F62-4EC0-AAD6-3DF0FB7B6B98}"/>
    <cellStyle name="Output 2 2 2 2 2 2 3" xfId="10404" xr:uid="{2FB5FEA8-84E2-47AD-A1DA-CBA6E1E7A4EA}"/>
    <cellStyle name="Output 2 2 2 2 2 2 3 2" xfId="19393" xr:uid="{0EA4BFA9-A40F-4A47-9F65-B006F58271E9}"/>
    <cellStyle name="Output 2 2 2 2 2 2 3 2 2" xfId="33549" xr:uid="{2F63F139-85E1-4C4F-8254-1F2C778E605B}"/>
    <cellStyle name="Output 2 2 2 2 2 2 3 3" xfId="32111" xr:uid="{51FE8FCA-C9E9-4416-B147-3C5382D5FCE9}"/>
    <cellStyle name="Output 2 2 2 2 2 2 4" xfId="14170" xr:uid="{CE105E7F-B535-437A-9107-71479A081579}"/>
    <cellStyle name="Output 2 2 2 2 2 2 4 2" xfId="40276" xr:uid="{607EEB76-62AB-4CC0-A324-F84A65CA02E7}"/>
    <cellStyle name="Output 2 2 2 2 2 2 5" xfId="40296" xr:uid="{CDD1B012-8EBB-47CA-8197-794FF3C2359F}"/>
    <cellStyle name="Output 2 2 2 2 2 2 6" xfId="56304" xr:uid="{F42576A0-7188-4F5E-8B97-E8D108F0ABDB}"/>
    <cellStyle name="Output 2 2 2 2 2 3" xfId="3249" xr:uid="{3A7D18B5-77DB-4568-B4EC-7F468119C049}"/>
    <cellStyle name="Output 2 2 2 2 2 3 2" xfId="29946" xr:uid="{80F4EACB-7448-40B1-B13E-B4C303072E8B}"/>
    <cellStyle name="Output 2 2 2 2 2 4" xfId="37968" xr:uid="{BF7DE064-D678-4FA7-92C9-934139BCD6EF}"/>
    <cellStyle name="Output 2 2 2 2 2 5" xfId="49522" xr:uid="{5929BDAF-5F64-4EF7-A41A-D16D53175A83}"/>
    <cellStyle name="Output 2 2 2 2 3" xfId="1157" xr:uid="{CD1DB3A0-B512-481E-9574-F95154214062}"/>
    <cellStyle name="Output 2 2 2 2 3 2" xfId="5502" xr:uid="{AC727DC2-BD32-4186-9524-553D01470619}"/>
    <cellStyle name="Output 2 2 2 2 3 2 2" xfId="8088" xr:uid="{1DE4F461-57CF-4988-9488-CEAE246F41DF}"/>
    <cellStyle name="Output 2 2 2 2 3 2 2 2" xfId="17077" xr:uid="{FE79EB3C-209D-4FA0-8205-EAB84A97EE1A}"/>
    <cellStyle name="Output 2 2 2 2 3 2 2 2 2" xfId="34947" xr:uid="{6C706F72-6D96-4336-8B17-D8356954065A}"/>
    <cellStyle name="Output 2 2 2 2 3 2 2 3" xfId="40579" xr:uid="{C1C60205-1BCF-4729-8EC5-F47D1A6BF0A0}"/>
    <cellStyle name="Output 2 2 2 2 3 2 3" xfId="10725" xr:uid="{9B4F709B-FA60-4281-B003-146A50C9B680}"/>
    <cellStyle name="Output 2 2 2 2 3 2 3 2" xfId="19714" xr:uid="{AF34E646-18CE-4F2B-9A6E-953A0D10B1C1}"/>
    <cellStyle name="Output 2 2 2 2 3 2 3 2 2" xfId="42982" xr:uid="{3054365E-A512-44E9-9427-E87AAB2F79EB}"/>
    <cellStyle name="Output 2 2 2 2 3 2 3 3" xfId="24229" xr:uid="{6E05668E-732B-45E4-B997-0BB1DE7DE64F}"/>
    <cellStyle name="Output 2 2 2 2 3 2 4" xfId="14491" xr:uid="{8587DCC5-3612-47E1-9D62-73D383A8708D}"/>
    <cellStyle name="Output 2 2 2 2 3 2 4 2" xfId="23084" xr:uid="{AED8228D-C92C-4A12-8ACF-389590732B6C}"/>
    <cellStyle name="Output 2 2 2 2 3 2 5" xfId="40694" xr:uid="{486BA5E8-92AC-4ACC-B4DB-7ECB3B96818C}"/>
    <cellStyle name="Output 2 2 2 2 3 2 6" xfId="58579" xr:uid="{0F54D6BF-F597-491E-BBD2-EDE105D57B5A}"/>
    <cellStyle name="Output 2 2 2 2 3 3" xfId="3594" xr:uid="{B6E38FAB-D6E8-4F66-A4E6-63916088A81B}"/>
    <cellStyle name="Output 2 2 2 2 3 3 2" xfId="33941" xr:uid="{1611AD07-B221-4FC4-9115-F17318227424}"/>
    <cellStyle name="Output 2 2 2 2 3 4" xfId="28116" xr:uid="{8108534F-8266-461A-BFD4-F5AEF05E84B5}"/>
    <cellStyle name="Output 2 2 2 2 3 5" xfId="51798" xr:uid="{E01831F2-6DEE-4EB4-890C-C064F37F3EB2}"/>
    <cellStyle name="Output 2 2 2 2 4" xfId="1501" xr:uid="{CE76EBDC-2042-4A4E-AABD-D6A2DC046A1F}"/>
    <cellStyle name="Output 2 2 2 2 4 2" xfId="5846" xr:uid="{0D3CCC86-48E1-4A9A-BD2E-378C26E98273}"/>
    <cellStyle name="Output 2 2 2 2 4 2 2" xfId="8432" xr:uid="{16E90C9E-96E5-4443-BAAF-10A69C1ECF13}"/>
    <cellStyle name="Output 2 2 2 2 4 2 2 2" xfId="17421" xr:uid="{0710F7F6-7380-4C32-8A15-FBABB64C43F6}"/>
    <cellStyle name="Output 2 2 2 2 4 2 2 2 2" xfId="33842" xr:uid="{3BB04D51-F30A-45F8-9129-6FF38FE1BDAD}"/>
    <cellStyle name="Output 2 2 2 2 4 2 2 3" xfId="34938" xr:uid="{2BF87C7F-6A54-4EEF-9801-5E3E172A35EF}"/>
    <cellStyle name="Output 2 2 2 2 4 2 3" xfId="11069" xr:uid="{931EA63D-80D4-4FCF-8C24-F4FC6A55B38A}"/>
    <cellStyle name="Output 2 2 2 2 4 2 3 2" xfId="20058" xr:uid="{700037F7-9FC7-4709-9B59-D7A626D68B03}"/>
    <cellStyle name="Output 2 2 2 2 4 2 3 2 2" xfId="29341" xr:uid="{191BA3FD-C1CB-43C3-9FC4-38940935DD18}"/>
    <cellStyle name="Output 2 2 2 2 4 2 3 3" xfId="26409" xr:uid="{2883EE49-53B6-4E6D-8524-2DD4C4ACAD7F}"/>
    <cellStyle name="Output 2 2 2 2 4 2 4" xfId="14835" xr:uid="{8AB6426D-6628-4854-9821-EFD79D15F17D}"/>
    <cellStyle name="Output 2 2 2 2 4 2 4 2" xfId="26961" xr:uid="{C335485D-89B2-40B3-A261-B9FB4B3D0644}"/>
    <cellStyle name="Output 2 2 2 2 4 2 5" xfId="35347" xr:uid="{F7C5678B-E827-4191-A6F8-586B40B190BA}"/>
    <cellStyle name="Output 2 2 2 2 4 2 6" xfId="54449" xr:uid="{CF2D453C-7876-4215-9D02-E457726C7827}"/>
    <cellStyle name="Output 2 2 2 2 4 3" xfId="3938" xr:uid="{02BAA499-B632-44A8-9256-AD9F7FFDAA9B}"/>
    <cellStyle name="Output 2 2 2 2 4 3 2" xfId="27820" xr:uid="{CCC68CEB-F54D-4EA5-A1A0-011DFF2801CC}"/>
    <cellStyle name="Output 2 2 2 2 4 4" xfId="42375" xr:uid="{DAEB3ADA-EF4F-4541-9470-4B1A6BE95C1C}"/>
    <cellStyle name="Output 2 2 2 2 4 5" xfId="47639" xr:uid="{D11D51DF-1102-45DE-99F2-99D2DE5B7A28}"/>
    <cellStyle name="Output 2 2 2 2 5" xfId="176" xr:uid="{C868EFDA-D47C-488C-A389-BA1D3E733D00}"/>
    <cellStyle name="Output 2 2 2 2 5 2" xfId="2572" xr:uid="{58610259-FA41-4A8C-8CCB-0C51D5477A94}"/>
    <cellStyle name="Output 2 2 2 2 5 2 2" xfId="6813" xr:uid="{11780793-A1F3-4956-89CA-2CA676337213}"/>
    <cellStyle name="Output 2 2 2 2 5 2 2 2" xfId="15802" xr:uid="{E462E2CF-78DA-40E9-B5A4-3CA6EAAEA677}"/>
    <cellStyle name="Output 2 2 2 2 5 2 2 2 2" xfId="29394" xr:uid="{5B1B0879-1E42-4950-AC14-7D7CE3C5F5CB}"/>
    <cellStyle name="Output 2 2 2 2 5 2 2 3" xfId="33751" xr:uid="{C0F0842D-8700-443A-B7FD-D3F347AA25FF}"/>
    <cellStyle name="Output 2 2 2 2 5 2 3" xfId="9383" xr:uid="{F5EFFFEA-07F6-486C-8253-5C365D22853F}"/>
    <cellStyle name="Output 2 2 2 2 5 2 3 2" xfId="18372" xr:uid="{8B9D54B0-0E5D-49CB-A273-8360D67D64B8}"/>
    <cellStyle name="Output 2 2 2 2 5 2 3 2 2" xfId="28911" xr:uid="{98E9934A-76D9-43E1-9F78-D67D15AD0DB0}"/>
    <cellStyle name="Output 2 2 2 2 5 2 3 3" xfId="25005" xr:uid="{F38867C7-CCED-403A-BCEC-903239E28CC2}"/>
    <cellStyle name="Output 2 2 2 2 5 2 4" xfId="13426" xr:uid="{DF3269BE-2D85-40A2-8388-0EBA44E884F1}"/>
    <cellStyle name="Output 2 2 2 2 5 2 4 2" xfId="42652" xr:uid="{2C26A5ED-2D24-4F96-A332-3678E8296C47}"/>
    <cellStyle name="Output 2 2 2 2 5 2 5" xfId="29183" xr:uid="{31ACF5C2-2B95-43AE-A88F-A3D6BA0913D4}"/>
    <cellStyle name="Output 2 2 2 2 5 3" xfId="2644" xr:uid="{FCCB0921-66DC-4C5F-BEBB-8F5B0BB599AD}"/>
    <cellStyle name="Output 2 2 2 2 5 3 2" xfId="38828" xr:uid="{61468166-9CC7-4AF2-9D3A-577EC331A128}"/>
    <cellStyle name="Output 2 2 2 2 5 4" xfId="40279" xr:uid="{C822B54A-33F8-476C-98AA-DC838610AF09}"/>
    <cellStyle name="Output 2 2 2 2 6" xfId="2120" xr:uid="{746ECEE7-E046-47DE-A06E-B3F5A7C0EA8A}"/>
    <cellStyle name="Output 2 2 2 2 6 2" xfId="6421" xr:uid="{13F7A3EE-5706-4262-9AF5-297757F46E3E}"/>
    <cellStyle name="Output 2 2 2 2 6 2 2" xfId="9007" xr:uid="{B49D11C5-B925-4873-9668-BC165C534AEA}"/>
    <cellStyle name="Output 2 2 2 2 6 2 2 2" xfId="17996" xr:uid="{208C862B-1FDC-4FAF-A06A-16ECACBB8B34}"/>
    <cellStyle name="Output 2 2 2 2 6 2 2 2 2" xfId="24061" xr:uid="{98EFD942-02EB-47D9-A907-74FD165785F8}"/>
    <cellStyle name="Output 2 2 2 2 6 2 2 3" xfId="43863" xr:uid="{A90E1A06-1B9B-4AD2-A662-8BB2D15674FA}"/>
    <cellStyle name="Output 2 2 2 2 6 2 3" xfId="11644" xr:uid="{CE866AA6-208C-4750-8B7B-A6A854967420}"/>
    <cellStyle name="Output 2 2 2 2 6 2 3 2" xfId="20633" xr:uid="{1F101020-1D3E-4A51-BBEC-DC865CC70C85}"/>
    <cellStyle name="Output 2 2 2 2 6 2 3 2 2" xfId="35178" xr:uid="{446C1A7B-6D64-48E4-B35E-AA99414B7F43}"/>
    <cellStyle name="Output 2 2 2 2 6 2 3 3" xfId="26717" xr:uid="{95F51559-BADC-4EB6-8EB9-1A17EDA40205}"/>
    <cellStyle name="Output 2 2 2 2 6 2 4" xfId="15410" xr:uid="{2EC45A17-23BE-45D4-9522-3A270891FC73}"/>
    <cellStyle name="Output 2 2 2 2 6 2 4 2" xfId="39790" xr:uid="{52BD6661-2434-4799-8969-038D88BEDC97}"/>
    <cellStyle name="Output 2 2 2 2 6 2 5" xfId="31862" xr:uid="{3FFE6699-E9F2-4FB2-8AAC-E79C2EF642DF}"/>
    <cellStyle name="Output 2 2 2 2 6 3" xfId="4557" xr:uid="{7855EEE6-4CFA-4D0F-A9EA-4CC7982F58CE}"/>
    <cellStyle name="Output 2 2 2 2 6 3 2" xfId="39491" xr:uid="{470B131C-EA5F-4504-BA87-67D782F147B5}"/>
    <cellStyle name="Output 2 2 2 2 6 4" xfId="41324" xr:uid="{E6F617A5-2C01-4A0D-BB50-E59BF71AB555}"/>
    <cellStyle name="Output 2 2 2 2 7" xfId="2930" xr:uid="{29BEFBDB-9706-4ED4-A3A6-B488A490BC9B}"/>
    <cellStyle name="Output 2 2 2 2 7 2" xfId="7080" xr:uid="{6D6A7EEE-9F38-4C9C-A1F0-63E6BE4D0940}"/>
    <cellStyle name="Output 2 2 2 2 7 2 2" xfId="12206" xr:uid="{98D92E00-F3C6-42CF-8CBD-09C292A49652}"/>
    <cellStyle name="Output 2 2 2 2 7 2 2 2" xfId="21195" xr:uid="{0204C000-D028-4C00-8119-C2C55CED0F00}"/>
    <cellStyle name="Output 2 2 2 2 7 2 2 2 2" xfId="41871" xr:uid="{312FA170-9F43-46C9-9CE8-EAE0ABDE6D77}"/>
    <cellStyle name="Output 2 2 2 2 7 2 2 3" xfId="39989" xr:uid="{6A1303C5-A4E2-4AAC-A0F4-A0E8F383DA79}"/>
    <cellStyle name="Output 2 2 2 2 7 2 3" xfId="13000" xr:uid="{D21C097F-4E59-4F22-B329-C6D6328FFB22}"/>
    <cellStyle name="Output 2 2 2 2 7 2 3 2" xfId="21989" xr:uid="{E0F79F89-55EE-467C-8224-ED2BCCAA295D}"/>
    <cellStyle name="Output 2 2 2 2 7 2 3 2 2" xfId="37076" xr:uid="{A14C8A8B-0023-40A2-BED7-8D5196A9E828}"/>
    <cellStyle name="Output 2 2 2 2 7 2 3 3" xfId="32477" xr:uid="{42C40B0E-A9A2-4DB6-BAA8-D5888F3838CB}"/>
    <cellStyle name="Output 2 2 2 2 7 2 4" xfId="16069" xr:uid="{F30E20E5-E3DC-4432-8686-4ACA6E374F0E}"/>
    <cellStyle name="Output 2 2 2 2 7 2 4 2" xfId="35987" xr:uid="{6C3BFFA3-1844-4313-960B-2F6788EA473F}"/>
    <cellStyle name="Output 2 2 2 2 7 2 5" xfId="41892" xr:uid="{302A2717-5EE7-40B2-895E-C4983651D56E}"/>
    <cellStyle name="Output 2 2 2 2 7 3" xfId="9643" xr:uid="{57F47929-D10C-4E33-A005-81A5890B497B}"/>
    <cellStyle name="Output 2 2 2 2 7 3 2" xfId="18632" xr:uid="{267F92EB-71EB-4502-937B-23ABB865F6D4}"/>
    <cellStyle name="Output 2 2 2 2 7 3 2 2" xfId="42832" xr:uid="{FA66455D-0158-4FE8-AF81-899BCE64A2AC}"/>
    <cellStyle name="Output 2 2 2 2 7 3 3" xfId="38457" xr:uid="{5AF53D1E-1A26-429E-945C-D9A675453E6C}"/>
    <cellStyle name="Output 2 2 2 2 7 4" xfId="25612" xr:uid="{A36E8F8E-6473-4FAE-B78E-C8F9482BB935}"/>
    <cellStyle name="Output 2 2 2 2 8" xfId="4857" xr:uid="{4C28114A-3312-4D20-B0D8-635E9A99D4CB}"/>
    <cellStyle name="Output 2 2 2 2 8 2" xfId="7443" xr:uid="{8F559ED2-F85E-4DC5-AA21-805FC79CB4ED}"/>
    <cellStyle name="Output 2 2 2 2 8 2 2" xfId="16432" xr:uid="{A0279741-21A7-4DED-B557-E42E2C260D98}"/>
    <cellStyle name="Output 2 2 2 2 8 2 2 2" xfId="23008" xr:uid="{8C87D2D7-6C4F-483D-B3EA-CC429508E556}"/>
    <cellStyle name="Output 2 2 2 2 8 2 3" xfId="37258" xr:uid="{CE84EF3E-39B1-4E11-BC99-256B7F53A3CB}"/>
    <cellStyle name="Output 2 2 2 2 8 3" xfId="10080" xr:uid="{5C396FA1-4433-4821-86A0-A29D3315B69D}"/>
    <cellStyle name="Output 2 2 2 2 8 3 2" xfId="19069" xr:uid="{8747BD18-1369-4247-A65F-213428696BC5}"/>
    <cellStyle name="Output 2 2 2 2 8 3 2 2" xfId="32116" xr:uid="{96272D41-289A-47DC-B2D7-BFA7D02F666C}"/>
    <cellStyle name="Output 2 2 2 2 8 3 3" xfId="32106" xr:uid="{3A648396-9B98-4E34-ACE5-EBD1AFC6944F}"/>
    <cellStyle name="Output 2 2 2 2 8 4" xfId="13846" xr:uid="{ED8529CD-335C-4F8D-8F9A-6A98EA77A4E3}"/>
    <cellStyle name="Output 2 2 2 2 8 4 2" xfId="43498" xr:uid="{F0612EE6-BACF-4F25-A1FA-A4E8D3F4E05F}"/>
    <cellStyle name="Output 2 2 2 2 8 5" xfId="26499" xr:uid="{955DBACB-4437-4982-9881-DCE83082864C}"/>
    <cellStyle name="Output 2 2 2 2 9" xfId="6765" xr:uid="{B331A2B5-93EA-418A-91BB-8EE67F4E5B9B}"/>
    <cellStyle name="Output 2 2 2 2 9 2" xfId="11964" xr:uid="{712D9534-CF60-4511-9916-539410AEC025}"/>
    <cellStyle name="Output 2 2 2 2 9 2 2" xfId="20953" xr:uid="{10CE6A18-E5FA-4C3D-B8AE-3BE3F10CE447}"/>
    <cellStyle name="Output 2 2 2 2 9 2 2 2" xfId="29371" xr:uid="{40AA20FC-BD93-4BB9-880A-3D3B8A9844C5}"/>
    <cellStyle name="Output 2 2 2 2 9 2 3" xfId="30959" xr:uid="{C720DE90-B301-40A8-926C-802A76C098A1}"/>
    <cellStyle name="Output 2 2 2 2 9 3" xfId="15754" xr:uid="{098AE3DA-BB1F-4801-9006-2DF0B3BD88C5}"/>
    <cellStyle name="Output 2 2 2 2 9 3 2" xfId="28019" xr:uid="{13F5F190-3EDF-49FB-AC4F-6E58C7CF3541}"/>
    <cellStyle name="Output 2 2 2 2 9 4" xfId="26799" xr:uid="{B0053374-0220-4E17-9781-5ED006DB6164}"/>
    <cellStyle name="Output 2 2 2 3" xfId="680" xr:uid="{ED1112CE-16A0-46FD-9400-F1CD13052D58}"/>
    <cellStyle name="Output 2 2 2 3 2" xfId="5056" xr:uid="{D2F7DC7C-1AA9-44AA-8B02-58F367E7727C}"/>
    <cellStyle name="Output 2 2 2 3 2 2" xfId="7642" xr:uid="{E1B41E9D-A982-486F-AD73-474D9A5B939D}"/>
    <cellStyle name="Output 2 2 2 3 2 2 2" xfId="16631" xr:uid="{F31F4639-3E55-4473-B511-71C399857462}"/>
    <cellStyle name="Output 2 2 2 3 2 2 2 2" xfId="41577" xr:uid="{D670AD7D-D25B-4E65-B624-17F34275D50D}"/>
    <cellStyle name="Output 2 2 2 3 2 2 3" xfId="42684" xr:uid="{BDF722C2-9D19-4D00-9DD7-B2EE5A0E54F4}"/>
    <cellStyle name="Output 2 2 2 3 2 2 4" xfId="56712" xr:uid="{E468B5BF-1248-4678-A1C0-77DA3DC5C5D6}"/>
    <cellStyle name="Output 2 2 2 3 2 3" xfId="10279" xr:uid="{8E6D2DDD-7758-4E23-B8B7-85FB0A423B1F}"/>
    <cellStyle name="Output 2 2 2 3 2 3 2" xfId="19268" xr:uid="{FD57E30F-36E3-429B-B349-7DFB171794B7}"/>
    <cellStyle name="Output 2 2 2 3 2 3 2 2" xfId="36956" xr:uid="{44C9C25C-99B4-4B8F-AAC5-05AF85E20F26}"/>
    <cellStyle name="Output 2 2 2 3 2 3 3" xfId="37523" xr:uid="{AC1CD24A-8B7E-4FA1-8778-D46DD39BEABC}"/>
    <cellStyle name="Output 2 2 2 3 2 4" xfId="14045" xr:uid="{BEFA77AE-18A0-43FF-8C24-0CE5A3B1C7DB}"/>
    <cellStyle name="Output 2 2 2 3 2 4 2" xfId="42934" xr:uid="{1A85C013-00E1-4FD5-8DD5-521DD2304D5C}"/>
    <cellStyle name="Output 2 2 2 3 2 5" xfId="31431" xr:uid="{ABC01E83-C5A4-40EF-8FA2-2542D1E78B03}"/>
    <cellStyle name="Output 2 2 2 3 2 6" xfId="49930" xr:uid="{00C9F20F-B6EF-45E3-8D7B-C6182E4332AF}"/>
    <cellStyle name="Output 2 2 2 3 3" xfId="3117" xr:uid="{2ECD5D66-AB6B-4659-81B2-45F511269FA5}"/>
    <cellStyle name="Output 2 2 2 3 3 2" xfId="28124" xr:uid="{127C94B3-107C-4A49-AFC7-2E3916708591}"/>
    <cellStyle name="Output 2 2 2 3 3 2 2" xfId="57599" xr:uid="{D3CF3FC2-F3E2-44A3-B0DA-61F65333277E}"/>
    <cellStyle name="Output 2 2 2 3 3 3" xfId="50817" xr:uid="{42F30A85-2017-4AFD-AACA-7B1724F31CD4}"/>
    <cellStyle name="Output 2 2 2 3 4" xfId="25281" xr:uid="{5A2244F5-6830-42C3-8A6A-710346C1E289}"/>
    <cellStyle name="Output 2 2 2 3 4 2" xfId="54839" xr:uid="{7CCF40E3-09B0-4F21-85C3-17E651686352}"/>
    <cellStyle name="Output 2 2 2 3 4 3" xfId="48047" xr:uid="{93CE12B3-B8A0-4AB0-A967-7BC49E815CCA}"/>
    <cellStyle name="Output 2 2 2 3 5" xfId="53139" xr:uid="{BAC49969-9F55-430F-8D17-58BB2DBC278D}"/>
    <cellStyle name="Output 2 2 2 3 6" xfId="46433" xr:uid="{95B6B722-0E98-4E37-9CFC-A356B17C0D88}"/>
    <cellStyle name="Output 2 2 2 4" xfId="1025" xr:uid="{BA3DCEAC-D381-4972-8047-FEF541AE09A8}"/>
    <cellStyle name="Output 2 2 2 4 2" xfId="5377" xr:uid="{DAB47ADB-F80B-4232-89C1-1E70BF238467}"/>
    <cellStyle name="Output 2 2 2 4 2 2" xfId="7963" xr:uid="{5E9A8E86-F72D-4D16-BCCB-A70BDD3E5768}"/>
    <cellStyle name="Output 2 2 2 4 2 2 2" xfId="16952" xr:uid="{DD075598-A06A-4635-BCAA-25A74066A0B4}"/>
    <cellStyle name="Output 2 2 2 4 2 2 2 2" xfId="27230" xr:uid="{9740B5CF-00C8-44C8-9036-06E55301B637}"/>
    <cellStyle name="Output 2 2 2 4 2 2 3" xfId="23400" xr:uid="{0CD27512-8551-4591-B0CD-4848589EFBD9}"/>
    <cellStyle name="Output 2 2 2 4 2 3" xfId="10600" xr:uid="{97D221CD-FE66-4134-8304-DB491D7A9D29}"/>
    <cellStyle name="Output 2 2 2 4 2 3 2" xfId="19589" xr:uid="{4CD651CA-F030-45DC-AA7C-75730678DB7C}"/>
    <cellStyle name="Output 2 2 2 4 2 3 2 2" xfId="25766" xr:uid="{983D0CCF-069D-4E18-A695-241C17B6B042}"/>
    <cellStyle name="Output 2 2 2 4 2 3 3" xfId="24042" xr:uid="{62E1B10C-9F7F-44FE-9C9A-CE8F5FCAFCB4}"/>
    <cellStyle name="Output 2 2 2 4 2 4" xfId="14366" xr:uid="{B81D80C9-919E-45F9-84F6-FFE70B6D2701}"/>
    <cellStyle name="Output 2 2 2 4 2 4 2" xfId="36690" xr:uid="{7E41BC3B-332A-41AF-9326-CF1851530F1A}"/>
    <cellStyle name="Output 2 2 2 4 2 5" xfId="36165" xr:uid="{C780D855-61BE-4334-9500-A0C43C8787E7}"/>
    <cellStyle name="Output 2 2 2 4 2 6" xfId="55832" xr:uid="{2CC382A0-D713-4F0D-887A-9833502D9B5F}"/>
    <cellStyle name="Output 2 2 2 4 3" xfId="3462" xr:uid="{71F1871F-F2C7-4A45-9E85-C574102D71BD}"/>
    <cellStyle name="Output 2 2 2 4 3 2" xfId="29361" xr:uid="{C1B769E0-7056-4B51-8669-E46D2E36B37E}"/>
    <cellStyle name="Output 2 2 2 4 4" xfId="29290" xr:uid="{78B63140-CAA5-4ACF-9DB2-F3E78EF9C6DC}"/>
    <cellStyle name="Output 2 2 2 4 5" xfId="49050" xr:uid="{27018363-5FF6-4E40-B0AA-99006282C45F}"/>
    <cellStyle name="Output 2 2 2 5" xfId="1369" xr:uid="{64884CA5-0B9F-4165-BB4C-B039A13E6A3D}"/>
    <cellStyle name="Output 2 2 2 5 2" xfId="5714" xr:uid="{667EACDC-4726-4C74-817A-469F386B1467}"/>
    <cellStyle name="Output 2 2 2 5 2 2" xfId="8300" xr:uid="{7FAFE7F8-C310-42B8-B04C-5C711ABAE448}"/>
    <cellStyle name="Output 2 2 2 5 2 2 2" xfId="17289" xr:uid="{D796DE87-A855-4922-BBD0-D81E5C518E86}"/>
    <cellStyle name="Output 2 2 2 5 2 2 2 2" xfId="35340" xr:uid="{EA94E6EE-743A-4ECB-A52D-60BCBD718480}"/>
    <cellStyle name="Output 2 2 2 5 2 2 3" xfId="43125" xr:uid="{D8E8D44D-84E3-475C-AC4C-48AFDE8612D5}"/>
    <cellStyle name="Output 2 2 2 5 2 3" xfId="10937" xr:uid="{97A5E72F-2417-43A9-859B-E6934CDDDF26}"/>
    <cellStyle name="Output 2 2 2 5 2 3 2" xfId="19926" xr:uid="{5B9B2493-7BD5-46BD-AE74-B31C619E14AD}"/>
    <cellStyle name="Output 2 2 2 5 2 3 2 2" xfId="27504" xr:uid="{E217DA61-235A-4899-8E08-9651F882A962}"/>
    <cellStyle name="Output 2 2 2 5 2 3 3" xfId="24211" xr:uid="{EE041626-9872-4285-8077-5ED7B7C6E22C}"/>
    <cellStyle name="Output 2 2 2 5 2 4" xfId="14703" xr:uid="{603B37E5-F3B9-4CDE-BF28-49E0A3E12DDB}"/>
    <cellStyle name="Output 2 2 2 5 2 4 2" xfId="28558" xr:uid="{E873257B-3D5D-4B41-9346-B9B9424F6D77}"/>
    <cellStyle name="Output 2 2 2 5 2 5" xfId="30350" xr:uid="{A9B2BEB9-E168-4574-B6B2-FB0CBC877D82}"/>
    <cellStyle name="Output 2 2 2 5 2 6" xfId="58673" xr:uid="{7A04DD6E-5656-496B-91E3-C301B146B7CE}"/>
    <cellStyle name="Output 2 2 2 5 3" xfId="3806" xr:uid="{6DD70EC7-CB81-460B-AD2D-15331AEEC400}"/>
    <cellStyle name="Output 2 2 2 5 3 2" xfId="32336" xr:uid="{E9D1C2F1-3D35-48FD-ADE4-137110112C3C}"/>
    <cellStyle name="Output 2 2 2 5 4" xfId="28441" xr:uid="{0E657810-707B-4EB0-B3BA-EFBBE54C63CD}"/>
    <cellStyle name="Output 2 2 2 5 5" xfId="51892" xr:uid="{39534AA7-9956-4420-899D-062F5A03FE18}"/>
    <cellStyle name="Output 2 2 2 6" xfId="1829" xr:uid="{33C2C000-A10F-402F-B413-A36059426007}"/>
    <cellStyle name="Output 2 2 2 6 2" xfId="6146" xr:uid="{27E0C418-0767-4094-8789-5F5617E9031C}"/>
    <cellStyle name="Output 2 2 2 6 2 2" xfId="8732" xr:uid="{F796138F-24C6-4E88-B5CD-308726FA727B}"/>
    <cellStyle name="Output 2 2 2 6 2 2 2" xfId="17721" xr:uid="{95E7CA5D-86DA-462B-A3B6-98F6CC85BDA1}"/>
    <cellStyle name="Output 2 2 2 6 2 2 2 2" xfId="24749" xr:uid="{46D8D7D4-01FD-4ACA-A34A-6451ACEDE955}"/>
    <cellStyle name="Output 2 2 2 6 2 2 3" xfId="33761" xr:uid="{5CE85957-2CC6-44F5-9E33-8DC2C63583D5}"/>
    <cellStyle name="Output 2 2 2 6 2 3" xfId="11369" xr:uid="{0A475159-EB21-4D41-9345-E2D504935C55}"/>
    <cellStyle name="Output 2 2 2 6 2 3 2" xfId="20358" xr:uid="{30ECE6B1-FC63-44EC-AC60-9DAC3750B25E}"/>
    <cellStyle name="Output 2 2 2 6 2 3 2 2" xfId="28197" xr:uid="{9CA5EFB9-B33D-45E1-8280-65C9FC30CE31}"/>
    <cellStyle name="Output 2 2 2 6 2 3 3" xfId="35755" xr:uid="{A7364793-C2F9-456B-9D0D-2A3AFF3461B5}"/>
    <cellStyle name="Output 2 2 2 6 2 4" xfId="15135" xr:uid="{ABBD5535-C653-4736-BA60-1A94C77FFEC6}"/>
    <cellStyle name="Output 2 2 2 6 2 4 2" xfId="36188" xr:uid="{60E62D9F-8940-4E76-825C-C6EAB8903F36}"/>
    <cellStyle name="Output 2 2 2 6 2 5" xfId="34606" xr:uid="{33CF1DCC-E361-4471-AEE2-38348BCE82CA}"/>
    <cellStyle name="Output 2 2 2 6 2 6" xfId="54001" xr:uid="{64AA4B1D-DA47-49A5-ADC9-89D23E0B10C4}"/>
    <cellStyle name="Output 2 2 2 6 3" xfId="4266" xr:uid="{2D35340E-529A-4C08-B4BC-7787D8A2DA2E}"/>
    <cellStyle name="Output 2 2 2 6 3 2" xfId="30303" xr:uid="{F9C7E8E8-58B7-45F0-8991-8A6FB82934BD}"/>
    <cellStyle name="Output 2 2 2 6 4" xfId="26587" xr:uid="{C06F464E-F58C-4E00-BF70-448787F0DA01}"/>
    <cellStyle name="Output 2 2 2 6 5" xfId="47333" xr:uid="{676CEA8F-89E0-4360-AA5D-EE97D890194F}"/>
    <cellStyle name="Output 2 2 2 7" xfId="1988" xr:uid="{E309F4F4-073A-45D2-9F65-E7538139516A}"/>
    <cellStyle name="Output 2 2 2 7 2" xfId="6296" xr:uid="{2C3EF75B-77F2-4093-9D48-43FC4A4F00BD}"/>
    <cellStyle name="Output 2 2 2 7 2 2" xfId="8882" xr:uid="{CDD09034-D3E2-4E1C-BC74-4F89B0C39FC2}"/>
    <cellStyle name="Output 2 2 2 7 2 2 2" xfId="17871" xr:uid="{A3A67DA6-1D88-4E70-A9AB-413C0737B5A1}"/>
    <cellStyle name="Output 2 2 2 7 2 2 2 2" xfId="43306" xr:uid="{06E1AB4B-06E9-4E10-A28D-A1D15DF20AC8}"/>
    <cellStyle name="Output 2 2 2 7 2 2 3" xfId="25819" xr:uid="{B2570187-9D7D-429F-9F2D-75B68FF50A73}"/>
    <cellStyle name="Output 2 2 2 7 2 3" xfId="11519" xr:uid="{3F888FBC-F795-4FF4-B1DF-87141EF0E347}"/>
    <cellStyle name="Output 2 2 2 7 2 3 2" xfId="20508" xr:uid="{4E51BCEB-D426-4883-976E-2A381C0DB2CE}"/>
    <cellStyle name="Output 2 2 2 7 2 3 2 2" xfId="32887" xr:uid="{5FDA731F-4FB9-4627-878D-CA3D56940392}"/>
    <cellStyle name="Output 2 2 2 7 2 3 3" xfId="24285" xr:uid="{69CB043B-FD41-4D28-B0F9-826646A15F5D}"/>
    <cellStyle name="Output 2 2 2 7 2 4" xfId="15285" xr:uid="{36D09CC7-8A8B-4ED7-9896-38BF0004E1CB}"/>
    <cellStyle name="Output 2 2 2 7 2 4 2" xfId="31344" xr:uid="{F399DE93-19F7-47BD-8105-1142FBB16359}"/>
    <cellStyle name="Output 2 2 2 7 2 5" xfId="25232" xr:uid="{C77B9B4F-59C4-45A5-AB74-F2FC4F1F88AF}"/>
    <cellStyle name="Output 2 2 2 7 3" xfId="4425" xr:uid="{A1A2FFF1-4049-4333-AED5-708757B5376B}"/>
    <cellStyle name="Output 2 2 2 7 3 2" xfId="34016" xr:uid="{101A72C1-34C8-4E11-8F5C-DE2BFE31886F}"/>
    <cellStyle name="Output 2 2 2 7 4" xfId="28586" xr:uid="{26B50FF5-595B-4B8C-BBDB-03E17327F830}"/>
    <cellStyle name="Output 2 2 2 8" xfId="2799" xr:uid="{B18FB968-41B3-4821-B117-10D0E4BAED66}"/>
    <cellStyle name="Output 2 2 2 8 2" xfId="6949" xr:uid="{C6388C23-00D0-459E-AAC9-80A0BC3A8AC7}"/>
    <cellStyle name="Output 2 2 2 8 2 2" xfId="12078" xr:uid="{D9CA79BD-AC16-4506-9826-046DD069A676}"/>
    <cellStyle name="Output 2 2 2 8 2 2 2" xfId="21067" xr:uid="{9C448D91-B1E2-402E-A159-537A5030D407}"/>
    <cellStyle name="Output 2 2 2 8 2 2 2 2" xfId="35048" xr:uid="{CBD1C6FC-D521-47EE-A687-ED02312FB5FF}"/>
    <cellStyle name="Output 2 2 2 8 2 2 3" xfId="37625" xr:uid="{9F5A8CCE-18A2-4D9A-B99E-5AD04A41513B}"/>
    <cellStyle name="Output 2 2 2 8 2 3" xfId="12900" xr:uid="{7E71D9E5-2C00-4212-86B1-CF6DA6D1F2AE}"/>
    <cellStyle name="Output 2 2 2 8 2 3 2" xfId="21889" xr:uid="{E8A5DC12-31AD-4FDC-AA86-C415E762AC65}"/>
    <cellStyle name="Output 2 2 2 8 2 3 2 2" xfId="33086" xr:uid="{84A3E13F-20A8-484B-982A-313F3CAD7DED}"/>
    <cellStyle name="Output 2 2 2 8 2 3 3" xfId="32577" xr:uid="{060A9520-B6E2-4B8E-8090-73AB534666C6}"/>
    <cellStyle name="Output 2 2 2 8 2 4" xfId="15938" xr:uid="{8C707075-2C27-4737-9B17-B90AC736B80C}"/>
    <cellStyle name="Output 2 2 2 8 2 4 2" xfId="36577" xr:uid="{A52A5E92-3527-408B-82C4-B9321F1297A2}"/>
    <cellStyle name="Output 2 2 2 8 2 5" xfId="24603" xr:uid="{8FAB82B1-F5C9-4096-82CB-0CC5AC9F5177}"/>
    <cellStyle name="Output 2 2 2 8 3" xfId="9512" xr:uid="{6E4370F9-13F5-4AE3-968E-CA4D4835ADC1}"/>
    <cellStyle name="Output 2 2 2 8 3 2" xfId="18501" xr:uid="{1D3AC5BF-773B-497E-BD9E-98346225A35A}"/>
    <cellStyle name="Output 2 2 2 8 3 2 2" xfId="34241" xr:uid="{272C9CED-2359-4269-B3DF-FB88BDF07759}"/>
    <cellStyle name="Output 2 2 2 8 3 3" xfId="26037" xr:uid="{2F5FC9AB-FDD0-41D8-8BF0-42C0E04A6482}"/>
    <cellStyle name="Output 2 2 2 8 4" xfId="27740" xr:uid="{D859F4F0-091E-42A8-9BD7-41E17D35E171}"/>
    <cellStyle name="Output 2 2 2 9" xfId="4732" xr:uid="{79A70377-6A43-4739-93EB-8525E3D36512}"/>
    <cellStyle name="Output 2 2 2 9 2" xfId="7318" xr:uid="{5D74ED7E-F258-4A5C-B338-C8DE82711825}"/>
    <cellStyle name="Output 2 2 2 9 2 2" xfId="16307" xr:uid="{DD0BB84B-3FA0-45AA-B1BA-5889D3C1F2AE}"/>
    <cellStyle name="Output 2 2 2 9 2 2 2" xfId="35853" xr:uid="{FA587799-BAAE-421F-9BD0-FAD1BEB8B2BF}"/>
    <cellStyle name="Output 2 2 2 9 2 3" xfId="28814" xr:uid="{2D1F6C4B-53E8-4BD7-860E-32E4FE78EEB8}"/>
    <cellStyle name="Output 2 2 2 9 3" xfId="9955" xr:uid="{00FDAD6B-3889-456C-8E51-99983334C5EE}"/>
    <cellStyle name="Output 2 2 2 9 3 2" xfId="18944" xr:uid="{2A3D8D0A-F40B-490B-99C4-C42C43E6A4E9}"/>
    <cellStyle name="Output 2 2 2 9 3 2 2" xfId="33482" xr:uid="{530AAD47-B08F-4E9B-ACE3-DDF04000696D}"/>
    <cellStyle name="Output 2 2 2 9 3 3" xfId="26509" xr:uid="{DB5854D5-A552-4124-873B-55358AE12A58}"/>
    <cellStyle name="Output 2 2 2 9 4" xfId="13721" xr:uid="{17E5F013-46A1-469D-948B-5F5A5ADE5BF1}"/>
    <cellStyle name="Output 2 2 2 9 4 2" xfId="24078" xr:uid="{676180EA-09C9-464A-BAB0-C0AC2970E171}"/>
    <cellStyle name="Output 2 2 2 9 5" xfId="37967" xr:uid="{62F874A1-FC69-4DED-B168-623E43AA417E}"/>
    <cellStyle name="Output 2 2 20" xfId="44944" xr:uid="{9383C8B5-E2A1-47D2-8F20-FC2DCA6C31BB}"/>
    <cellStyle name="Output 2 2 20 2" xfId="50525" xr:uid="{B59A9807-6C66-491C-95AE-58ABC8880CC1}"/>
    <cellStyle name="Output 2 2 20 2 2" xfId="57307" xr:uid="{EF238C70-8B1E-46F7-B255-E28E20EC6835}"/>
    <cellStyle name="Output 2 2 20 3" xfId="52127" xr:uid="{EABDC565-758F-48AC-A86B-691586CC745D}"/>
    <cellStyle name="Output 2 2 20 3 2" xfId="58908" xr:uid="{EE1B9108-0048-4990-9AAB-61A0EC37D35B}"/>
    <cellStyle name="Output 2 2 20 4" xfId="49897" xr:uid="{EF02D605-7624-41E6-A308-DDE38FAA4392}"/>
    <cellStyle name="Output 2 2 20 4 2" xfId="56679" xr:uid="{C2EF90B8-6C80-4743-A83A-6FCDAF40B73E}"/>
    <cellStyle name="Output 2 2 20 5" xfId="48642" xr:uid="{6EA83047-F570-48C2-AB09-DDC6CEBCD44D}"/>
    <cellStyle name="Output 2 2 20 5 2" xfId="55431" xr:uid="{B737BFBB-4CD1-4A46-AC3F-CEF6A39802FB}"/>
    <cellStyle name="Output 2 2 20 6" xfId="53717" xr:uid="{551FFD09-FDFF-46D1-A294-D9BC8FDD9E32}"/>
    <cellStyle name="Output 2 2 20 7" xfId="47028" xr:uid="{26BCF81B-3912-44A1-A3AE-CC0F6FF71FAE}"/>
    <cellStyle name="Output 2 2 21" xfId="44991" xr:uid="{AA93E5EB-DF4F-4B2B-B400-28787F0886A0}"/>
    <cellStyle name="Output 2 2 21 2" xfId="50613" xr:uid="{A2900A0C-BC64-4740-8C96-0F5C623A9689}"/>
    <cellStyle name="Output 2 2 21 2 2" xfId="57395" xr:uid="{F5D31F8D-7DDC-4AE2-8745-92F3CEC8701B}"/>
    <cellStyle name="Output 2 2 21 3" xfId="52427" xr:uid="{8CFADD24-943A-48D1-85C7-43B9D434FAEC}"/>
    <cellStyle name="Output 2 2 21 3 2" xfId="59208" xr:uid="{554380AB-2A70-4158-96B0-EAB9CE92BF7E}"/>
    <cellStyle name="Output 2 2 21 4" xfId="48730" xr:uid="{BB82D912-FB8E-4BB0-9B9B-80F89F0FC8EB}"/>
    <cellStyle name="Output 2 2 21 4 2" xfId="55519" xr:uid="{460DA41B-7E60-4731-95CA-4E73926D995B}"/>
    <cellStyle name="Output 2 2 21 5" xfId="53805" xr:uid="{980D4A2D-8614-4BF0-AA41-7E7902735580}"/>
    <cellStyle name="Output 2 2 21 6" xfId="47116" xr:uid="{83A629DD-3317-4322-8F1A-DF6034B5B68F}"/>
    <cellStyle name="Output 2 2 22" xfId="45049" xr:uid="{726C08E5-B028-43E8-B1F6-127C76AFACB6}"/>
    <cellStyle name="Output 2 2 22 2" xfId="50650" xr:uid="{9993F3F7-3901-4888-808A-56CED4F5F75F}"/>
    <cellStyle name="Output 2 2 22 2 2" xfId="57432" xr:uid="{1D32F4A3-000F-4B9B-BAE8-CB2BE66B08EE}"/>
    <cellStyle name="Output 2 2 22 3" xfId="52461" xr:uid="{1725A236-A4E0-4C86-AC06-BC6549DE0B13}"/>
    <cellStyle name="Output 2 2 22 3 2" xfId="59242" xr:uid="{36E523A2-66B0-46B7-86BA-82966DB89E18}"/>
    <cellStyle name="Output 2 2 22 4" xfId="48767" xr:uid="{0C933E22-FCF9-4D4E-9F5E-1D3EDA755635}"/>
    <cellStyle name="Output 2 2 22 4 2" xfId="55553" xr:uid="{081AAD38-7E2A-4F3E-8F19-42A73D152C6F}"/>
    <cellStyle name="Output 2 2 22 5" xfId="53839" xr:uid="{E3573F92-D9D1-4CE1-BDC4-C1DBA32FA8A8}"/>
    <cellStyle name="Output 2 2 22 6" xfId="47153" xr:uid="{8DF81CC1-8E3C-4241-9547-F03BB314D649}"/>
    <cellStyle name="Output 2 2 23" xfId="45023" xr:uid="{2464D11B-FE13-4599-A414-13A540E633D5}"/>
    <cellStyle name="Output 2 2 23 2" xfId="50666" xr:uid="{1C56A46C-E2F2-444F-8401-E527D4EDA48B}"/>
    <cellStyle name="Output 2 2 23 2 2" xfId="57448" xr:uid="{CED1ECA5-EFD3-4726-8EBB-BCB41A621FA4}"/>
    <cellStyle name="Output 2 2 23 3" xfId="52477" xr:uid="{243E5836-46E5-431C-A691-6E4A1E340F37}"/>
    <cellStyle name="Output 2 2 23 3 2" xfId="59258" xr:uid="{F867ED4D-47D7-44CE-8A7C-4C0E87C762E1}"/>
    <cellStyle name="Output 2 2 23 4" xfId="48783" xr:uid="{DDB57858-A66F-49A7-BE4A-3580A2D290CA}"/>
    <cellStyle name="Output 2 2 23 4 2" xfId="55569" xr:uid="{0352CAEC-4D4A-4147-951A-B4CDF04E3B07}"/>
    <cellStyle name="Output 2 2 23 5" xfId="53855" xr:uid="{8F150FD8-25B5-4183-B44C-E9C71DD39E53}"/>
    <cellStyle name="Output 2 2 23 6" xfId="47169" xr:uid="{9E9150AC-46CC-4772-804C-4236CB662B3A}"/>
    <cellStyle name="Output 2 2 24" xfId="45069" xr:uid="{AB493D49-C457-43FD-B36D-78C2FC37DF0F}"/>
    <cellStyle name="Output 2 2 24 2" xfId="50712" xr:uid="{A2699D8C-17B6-404A-BA7A-6B9A7CD334CA}"/>
    <cellStyle name="Output 2 2 24 2 2" xfId="57494" xr:uid="{61CC8BB0-4039-4C40-90A5-EAB296A9B8E4}"/>
    <cellStyle name="Output 2 2 24 3" xfId="52523" xr:uid="{329C0AC4-072C-4372-A8B3-F67B39F20F78}"/>
    <cellStyle name="Output 2 2 24 3 2" xfId="59304" xr:uid="{4DE9EC9A-8758-471E-BE9D-3A681C6F0C11}"/>
    <cellStyle name="Output 2 2 24 4" xfId="48824" xr:uid="{E5E6A8F7-8B6E-437C-AC37-BA1018D82327}"/>
    <cellStyle name="Output 2 2 24 4 2" xfId="55609" xr:uid="{9FCB281C-2DFF-49DB-B63C-0C1C0BA49873}"/>
    <cellStyle name="Output 2 2 24 5" xfId="53901" xr:uid="{F472A35D-650F-461A-9D51-FA93C70BDE67}"/>
    <cellStyle name="Output 2 2 24 6" xfId="47215" xr:uid="{7478298C-AE1C-4FAF-B65B-A2AC5A38F337}"/>
    <cellStyle name="Output 2 2 25" xfId="45142" xr:uid="{830C4E57-2F11-4268-B917-2F3DA1CFDEB6}"/>
    <cellStyle name="Output 2 2 25 2" xfId="50763" xr:uid="{42EE969F-CD41-4E3D-AE61-712E6B694778}"/>
    <cellStyle name="Output 2 2 25 2 2" xfId="57545" xr:uid="{1CB709D0-EEC1-4809-BE4A-EE1FC37E60AE}"/>
    <cellStyle name="Output 2 2 25 3" xfId="52572" xr:uid="{53981164-7A30-4DB0-9ECB-F866A5BDC93C}"/>
    <cellStyle name="Output 2 2 25 3 2" xfId="59353" xr:uid="{E265554B-ABAE-459E-B38B-CAE58A40B7B1}"/>
    <cellStyle name="Output 2 2 25 4" xfId="48863" xr:uid="{9BD47D64-EBC3-4D60-9F10-126C4CBC6112}"/>
    <cellStyle name="Output 2 2 25 4 2" xfId="55644" xr:uid="{194075ED-A07C-4501-B89B-F79A28F23C4E}"/>
    <cellStyle name="Output 2 2 25 5" xfId="53950" xr:uid="{655AF0DA-2C1A-4B16-9F07-4C683880AC9E}"/>
    <cellStyle name="Output 2 2 25 6" xfId="47267" xr:uid="{8719E736-E082-44AE-A8E2-680F3B46CD52}"/>
    <cellStyle name="Output 2 2 26" xfId="45117" xr:uid="{D29AE40F-1F6F-47DB-81CD-F4B0591EEABD}"/>
    <cellStyle name="Output 2 2 26 2" xfId="50779" xr:uid="{88AD3D9F-DD31-4EA5-BA7C-36DC2B67570A}"/>
    <cellStyle name="Output 2 2 26 2 2" xfId="57561" xr:uid="{F5071CF2-451E-4DA3-B828-3B9EE8529899}"/>
    <cellStyle name="Output 2 2 26 3" xfId="52588" xr:uid="{111E6184-6426-4754-AC3F-D8A655F110EC}"/>
    <cellStyle name="Output 2 2 26 3 2" xfId="59369" xr:uid="{449622D9-65AD-469D-AD5B-8934DCEC3C16}"/>
    <cellStyle name="Output 2 2 26 4" xfId="53966" xr:uid="{F668458B-2185-4CA4-8025-3A8BBECA9B01}"/>
    <cellStyle name="Output 2 2 26 5" xfId="47283" xr:uid="{AC064A47-61AA-4149-95F2-BE2621B202F9}"/>
    <cellStyle name="Output 2 2 27" xfId="45186" xr:uid="{5CE3C840-F088-4B68-92E7-6B02CC92E01F}"/>
    <cellStyle name="Output 2 2 27 2" xfId="55765" xr:uid="{1ED264A8-24D9-489D-9839-9BB29B8576F3}"/>
    <cellStyle name="Output 2 2 27 3" xfId="48982" xr:uid="{20BF001F-1FEE-46E3-A01B-327AA785A1AB}"/>
    <cellStyle name="Output 2 2 28" xfId="45264" xr:uid="{AEBC94AC-B214-4976-8945-B4E01DD2EDD0}"/>
    <cellStyle name="Output 2 2 28 2" xfId="57610" xr:uid="{6CF45297-2EA1-4785-9FB8-3470DE8C0962}"/>
    <cellStyle name="Output 2 2 28 3" xfId="50828" xr:uid="{C3AFAA9D-D612-4CC8-ABB0-12BACEF783C5}"/>
    <cellStyle name="Output 2 2 29" xfId="45272" xr:uid="{20A0F240-D46B-4338-A1D5-D802E3C8A096}"/>
    <cellStyle name="Output 2 2 29 2" xfId="52621" xr:uid="{E3C4BBA9-AFB4-40BC-8A4A-ABF0B09B2BDC}"/>
    <cellStyle name="Output 2 2 3" xfId="439" xr:uid="{7C7D4915-BB73-4D6A-AE77-37454626896C}"/>
    <cellStyle name="Output 2 2 3 10" xfId="9303" xr:uid="{AE394171-20AE-40FB-AA52-52349618BED2}"/>
    <cellStyle name="Output 2 2 3 10 2" xfId="18292" xr:uid="{9E3933B3-26DA-4EC2-BBCE-FFE7B54F5AA3}"/>
    <cellStyle name="Output 2 2 3 10 2 2" xfId="27464" xr:uid="{59B3EDC2-21E6-49D4-AA26-1A2EF32F40A8}"/>
    <cellStyle name="Output 2 2 3 10 3" xfId="40374" xr:uid="{9F068F58-C0C9-4D3F-8038-54E79E627317}"/>
    <cellStyle name="Output 2 2 3 11" xfId="9745" xr:uid="{FFDBC4FB-25F8-4B91-A76D-6398786DEA1B}"/>
    <cellStyle name="Output 2 2 3 11 2" xfId="18734" xr:uid="{CDABF6CD-B60A-46AA-B5FF-3806EBFB233E}"/>
    <cellStyle name="Output 2 2 3 11 2 2" xfId="37285" xr:uid="{07646E20-C0E3-4CA8-AD03-E4CC43CB3A23}"/>
    <cellStyle name="Output 2 2 3 11 3" xfId="34704" xr:uid="{E17F3C8E-EDB2-49B0-860D-7B70720FBE25}"/>
    <cellStyle name="Output 2 2 3 12" xfId="2445" xr:uid="{770A5E31-F2D3-4F80-A0EB-79A7FE906DCE}"/>
    <cellStyle name="Output 2 2 3 12 2" xfId="25980" xr:uid="{38E949AF-D78D-4124-A1C0-2B698098D519}"/>
    <cellStyle name="Output 2 2 3 13" xfId="13354" xr:uid="{8DC1F5E6-D491-4FC5-947C-F6C5E7F3F731}"/>
    <cellStyle name="Output 2 2 3 13 2" xfId="32740" xr:uid="{DE86BFB4-666B-42CC-B492-983E2F9291B2}"/>
    <cellStyle name="Output 2 2 3 14" xfId="34936" xr:uid="{687FB241-3946-47F8-97C4-04E0E4F7B430}"/>
    <cellStyle name="Output 2 2 3 15" xfId="44335" xr:uid="{35D7FFCD-4B69-4E1F-BF12-FA418EB87428}"/>
    <cellStyle name="Output 2 2 3 16" xfId="45561" xr:uid="{250AB502-29DB-42CD-A289-500178E7C6D0}"/>
    <cellStyle name="Output 2 2 3 2" xfId="788" xr:uid="{7D44BB45-5220-411F-BC96-3F5AABCD665F}"/>
    <cellStyle name="Output 2 2 3 2 2" xfId="5157" xr:uid="{0E35708E-EFFE-403C-ADCD-502664F3981F}"/>
    <cellStyle name="Output 2 2 3 2 2 2" xfId="7743" xr:uid="{DD2078AA-12B7-4AF0-B78B-4682EF0CC98A}"/>
    <cellStyle name="Output 2 2 3 2 2 2 2" xfId="16732" xr:uid="{1033806B-0013-464A-93AC-C72A7373C325}"/>
    <cellStyle name="Output 2 2 3 2 2 2 2 2" xfId="43448" xr:uid="{3A87D5C5-F692-4921-A3B4-3EB80F12931A}"/>
    <cellStyle name="Output 2 2 3 2 2 2 3" xfId="37308" xr:uid="{DA121A0D-74F0-4171-998C-18BF22C09823}"/>
    <cellStyle name="Output 2 2 3 2 2 2 4" xfId="56349" xr:uid="{EAA16BBE-7B35-423D-87A2-11BDF848BE3E}"/>
    <cellStyle name="Output 2 2 3 2 2 3" xfId="10380" xr:uid="{13432995-FAA6-4153-A76B-FD87F9261FED}"/>
    <cellStyle name="Output 2 2 3 2 2 3 2" xfId="19369" xr:uid="{8A8A875A-DE5D-48F5-9AF3-B0100AA7790F}"/>
    <cellStyle name="Output 2 2 3 2 2 3 2 2" xfId="32308" xr:uid="{CA64D55A-2BE8-4A3B-A6D4-B8A07D5C17DB}"/>
    <cellStyle name="Output 2 2 3 2 2 3 3" xfId="23963" xr:uid="{4F9D020F-6A58-4DDD-B38F-B8D4FE02710E}"/>
    <cellStyle name="Output 2 2 3 2 2 4" xfId="14146" xr:uid="{A9BFF821-6D5E-44DD-8D77-9D9C95B25311}"/>
    <cellStyle name="Output 2 2 3 2 2 4 2" xfId="35825" xr:uid="{E13FB8B4-5463-45B3-B9F2-C89DEC8722C0}"/>
    <cellStyle name="Output 2 2 3 2 2 5" xfId="22123" xr:uid="{38CA510A-838C-4626-9D27-E7333796413F}"/>
    <cellStyle name="Output 2 2 3 2 2 6" xfId="49567" xr:uid="{06542696-4DD5-47F1-8F9D-A36B67A45567}"/>
    <cellStyle name="Output 2 2 3 2 3" xfId="3225" xr:uid="{A83E9592-9CEE-4566-9824-BA7090328BAC}"/>
    <cellStyle name="Output 2 2 3 2 3 2" xfId="33115" xr:uid="{1B51E7CC-4423-4078-9722-68013BA3F936}"/>
    <cellStyle name="Output 2 2 3 2 3 2 2" xfId="58261" xr:uid="{4AD8677D-61F9-468B-B94D-8C0E0DCCD9DB}"/>
    <cellStyle name="Output 2 2 3 2 3 3" xfId="51479" xr:uid="{5E0ADFCE-AC5A-4B70-8EAC-E31B485733EB}"/>
    <cellStyle name="Output 2 2 3 2 4" xfId="23169" xr:uid="{F01165B5-504F-46B3-930B-9B079BCD22CC}"/>
    <cellStyle name="Output 2 2 3 2 4 2" xfId="54494" xr:uid="{9690CB50-9DB9-447E-8DCD-682985055201}"/>
    <cellStyle name="Output 2 2 3 2 4 3" xfId="47684" xr:uid="{6137B450-B8C3-478D-A8FE-C8ED631C6D0C}"/>
    <cellStyle name="Output 2 2 3 2 5" xfId="46076" xr:uid="{5CA0A636-E90E-4B0F-B702-A6B4EB9BF717}"/>
    <cellStyle name="Output 2 2 3 3" xfId="1133" xr:uid="{3CA20B69-54A5-45CD-A8EE-23474905B705}"/>
    <cellStyle name="Output 2 2 3 3 2" xfId="5478" xr:uid="{86C92874-FB4D-4774-AD8D-41F0F6390527}"/>
    <cellStyle name="Output 2 2 3 3 2 2" xfId="8064" xr:uid="{473F4439-A7C6-44BE-BC8A-8569CCB3A11B}"/>
    <cellStyle name="Output 2 2 3 3 2 2 2" xfId="17053" xr:uid="{DA826881-F701-4A5A-B0E1-025CC9E2BECA}"/>
    <cellStyle name="Output 2 2 3 3 2 2 2 2" xfId="30588" xr:uid="{47CB3DE5-34DF-4188-AAA2-11EE6AAD82CD}"/>
    <cellStyle name="Output 2 2 3 3 2 2 3" xfId="33501" xr:uid="{71449420-FA57-4D76-8E82-43E06EE19D78}"/>
    <cellStyle name="Output 2 2 3 3 2 2 4" xfId="56757" xr:uid="{8E91AAC3-24C7-4636-BA7E-A2A6E846A8B9}"/>
    <cellStyle name="Output 2 2 3 3 2 3" xfId="10701" xr:uid="{BA382995-DE4E-4E8C-B633-ED4C3D2AEF09}"/>
    <cellStyle name="Output 2 2 3 3 2 3 2" xfId="19690" xr:uid="{84387485-628D-4B0A-BD4F-989E82E80415}"/>
    <cellStyle name="Output 2 2 3 3 2 3 2 2" xfId="39056" xr:uid="{1E6917FA-E53A-46D0-93CD-B4143E98635C}"/>
    <cellStyle name="Output 2 2 3 3 2 3 3" xfId="27616" xr:uid="{C6BB5EF5-BE3A-4784-B224-1412A27D7299}"/>
    <cellStyle name="Output 2 2 3 3 2 4" xfId="14467" xr:uid="{05D7E0FD-20C7-4EFA-B471-2BA7C77BAD52}"/>
    <cellStyle name="Output 2 2 3 3 2 4 2" xfId="28148" xr:uid="{038D6DAE-A5E0-4EEA-96D2-897E8308FAB8}"/>
    <cellStyle name="Output 2 2 3 3 2 5" xfId="38616" xr:uid="{2A821665-0CCC-4A18-9D15-6CE677608A49}"/>
    <cellStyle name="Output 2 2 3 3 2 6" xfId="49975" xr:uid="{4A38B535-738C-4967-8956-1034EB9A10A2}"/>
    <cellStyle name="Output 2 2 3 3 3" xfId="3570" xr:uid="{0E7F0A1E-B526-47D5-853A-17408BA8403B}"/>
    <cellStyle name="Output 2 2 3 3 3 2" xfId="32676" xr:uid="{E59B7A16-7905-4407-88D2-EEBFEE117588}"/>
    <cellStyle name="Output 2 2 3 3 3 2 2" xfId="58347" xr:uid="{C8403AC9-5474-433A-8057-4C91A096A506}"/>
    <cellStyle name="Output 2 2 3 3 3 3" xfId="51565" xr:uid="{F5348990-D542-47AB-9114-AB140C907E6C}"/>
    <cellStyle name="Output 2 2 3 3 4" xfId="43081" xr:uid="{EB76E63B-26C5-4D92-9A34-0D06B3E55EF3}"/>
    <cellStyle name="Output 2 2 3 3 4 2" xfId="54884" xr:uid="{1B6977EB-000B-49E0-9FA4-A99D58A3FAE0}"/>
    <cellStyle name="Output 2 2 3 3 4 3" xfId="48092" xr:uid="{F37889E0-F260-475B-B105-3CADA25BE54E}"/>
    <cellStyle name="Output 2 2 3 3 5" xfId="53184" xr:uid="{51A6B2AB-C2B5-43AF-BDB7-05B0789472AB}"/>
    <cellStyle name="Output 2 2 3 3 6" xfId="46478" xr:uid="{039274AD-DF07-4557-B8DA-D55BB5D7DF84}"/>
    <cellStyle name="Output 2 2 3 4" xfId="1477" xr:uid="{200B4F27-26FA-480D-A850-4632FE23BFBB}"/>
    <cellStyle name="Output 2 2 3 4 2" xfId="5822" xr:uid="{E4A50C79-BFA0-4CC8-9FDA-DED5FCA6344D}"/>
    <cellStyle name="Output 2 2 3 4 2 2" xfId="8408" xr:uid="{43FFE276-B88B-4F62-8766-DA594E8F07EA}"/>
    <cellStyle name="Output 2 2 3 4 2 2 2" xfId="17397" xr:uid="{25FCA49F-E08D-4E91-8C7A-E6C25CE6961B}"/>
    <cellStyle name="Output 2 2 3 4 2 2 2 2" xfId="32593" xr:uid="{A9A63CFA-5F5F-439B-AB45-DB839FA50774}"/>
    <cellStyle name="Output 2 2 3 4 2 2 3" xfId="30581" xr:uid="{9AF4E282-14D5-470D-84A8-FDE3BD0A6EDD}"/>
    <cellStyle name="Output 2 2 3 4 2 3" xfId="11045" xr:uid="{956510A9-A70D-4AA6-9CFA-7CFBBAC4B4EA}"/>
    <cellStyle name="Output 2 2 3 4 2 3 2" xfId="20034" xr:uid="{0AF2FD9E-66A5-4338-A89C-9808F1B36CDC}"/>
    <cellStyle name="Output 2 2 3 4 2 3 2 2" xfId="22879" xr:uid="{E5FCDFA2-85CA-4DE6-A57B-87D275AA82EF}"/>
    <cellStyle name="Output 2 2 3 4 2 3 3" xfId="34520" xr:uid="{BCF27A9D-A224-439E-B08C-2BF28CA2F009}"/>
    <cellStyle name="Output 2 2 3 4 2 4" xfId="14811" xr:uid="{709C2520-94E5-4003-871F-BD56B1290AD2}"/>
    <cellStyle name="Output 2 2 3 4 2 4 2" xfId="39077" xr:uid="{4A66D008-241B-4736-8E6C-66991AE74E60}"/>
    <cellStyle name="Output 2 2 3 4 2 5" xfId="40928" xr:uid="{312270D0-A51B-4DDB-83B6-94B9001C8A53}"/>
    <cellStyle name="Output 2 2 3 4 2 6" xfId="55877" xr:uid="{3AE8009F-5EC5-43B3-88DA-B3035432F61A}"/>
    <cellStyle name="Output 2 2 3 4 3" xfId="3914" xr:uid="{7D67AEC7-8A26-4627-8383-7EE7F50C347C}"/>
    <cellStyle name="Output 2 2 3 4 3 2" xfId="34144" xr:uid="{327D9808-D38A-4FAA-8D7A-CD98E2A3C3A4}"/>
    <cellStyle name="Output 2 2 3 4 4" xfId="35285" xr:uid="{67E3D3FE-4263-4BAC-909E-A525B566A0F9}"/>
    <cellStyle name="Output 2 2 3 4 5" xfId="49095" xr:uid="{3EB663AC-B81A-44C3-8765-938D59AACA1E}"/>
    <cellStyle name="Output 2 2 3 5" xfId="1260" xr:uid="{99E460EC-4D12-42B4-B130-B28A79FD0E42}"/>
    <cellStyle name="Output 2 2 3 5 2" xfId="5605" xr:uid="{6B9BF98C-0C27-4B69-84AD-B660D1BB9C19}"/>
    <cellStyle name="Output 2 2 3 5 2 2" xfId="8191" xr:uid="{5514C2E0-E69C-4901-BC43-9CF3B503A999}"/>
    <cellStyle name="Output 2 2 3 5 2 2 2" xfId="17180" xr:uid="{0E0EB593-AB86-477B-850C-0835379BC177}"/>
    <cellStyle name="Output 2 2 3 5 2 2 2 2" xfId="28722" xr:uid="{64562FE8-BC94-490A-B04E-BA6D7D51B6E1}"/>
    <cellStyle name="Output 2 2 3 5 2 2 3" xfId="24205" xr:uid="{FF5EA104-BE0D-4A46-A1E8-10C5310B06E7}"/>
    <cellStyle name="Output 2 2 3 5 2 3" xfId="10828" xr:uid="{709E2E97-2649-45DA-85EB-7A4F9C2436EE}"/>
    <cellStyle name="Output 2 2 3 5 2 3 2" xfId="19817" xr:uid="{E009A597-8CC4-4CFC-AE04-DF1EF0442E3D}"/>
    <cellStyle name="Output 2 2 3 5 2 3 2 2" xfId="33228" xr:uid="{9FBF86CD-E572-41B4-89C7-4E541816AFD8}"/>
    <cellStyle name="Output 2 2 3 5 2 3 3" xfId="40480" xr:uid="{008033FA-F1E3-4515-8678-4D272B14730A}"/>
    <cellStyle name="Output 2 2 3 5 2 4" xfId="14594" xr:uid="{3B8B2C72-0710-4935-9155-B815896555F5}"/>
    <cellStyle name="Output 2 2 3 5 2 4 2" xfId="31492" xr:uid="{70B40911-3D24-4AB3-87A3-F31D7A31B764}"/>
    <cellStyle name="Output 2 2 3 5 2 5" xfId="35864" xr:uid="{96650FD3-F7F9-4340-9807-ACB5030ACB14}"/>
    <cellStyle name="Output 2 2 3 5 2 6" xfId="58323" xr:uid="{ADD55DF6-D8F5-47AE-88BE-0F1DC8FCCD1C}"/>
    <cellStyle name="Output 2 2 3 5 3" xfId="3697" xr:uid="{B93A3F56-64ED-408C-A899-46ABE78DEE59}"/>
    <cellStyle name="Output 2 2 3 5 3 2" xfId="29935" xr:uid="{D0D9EC5C-8DB1-43B6-87EC-F16E4F3791DE}"/>
    <cellStyle name="Output 2 2 3 5 4" xfId="30936" xr:uid="{23E68F2E-1461-46C5-870A-FA6139D935BE}"/>
    <cellStyle name="Output 2 2 3 5 5" xfId="51541" xr:uid="{C3C187AC-D3B4-43D7-9A8D-E621BEFC40A3}"/>
    <cellStyle name="Output 2 2 3 6" xfId="2096" xr:uid="{77324DA8-0CD4-451A-8F3E-136D39539858}"/>
    <cellStyle name="Output 2 2 3 6 2" xfId="6397" xr:uid="{F6B4038E-C694-4BD0-BD2A-A80CF2A3BF35}"/>
    <cellStyle name="Output 2 2 3 6 2 2" xfId="8983" xr:uid="{954F569A-5B15-4A2A-99CE-7584E8026C94}"/>
    <cellStyle name="Output 2 2 3 6 2 2 2" xfId="17972" xr:uid="{4990107E-9AE0-434C-87AB-7E291CFED31A}"/>
    <cellStyle name="Output 2 2 3 6 2 2 2 2" xfId="26992" xr:uid="{2FD1DFD7-0213-40FC-ABBC-CCAF597E4793}"/>
    <cellStyle name="Output 2 2 3 6 2 2 3" xfId="37539" xr:uid="{B1603331-32C4-4E43-B0D2-404FC99FA65D}"/>
    <cellStyle name="Output 2 2 3 6 2 3" xfId="11620" xr:uid="{7EE7D8AE-DC08-4F33-A5F6-09C331938EF2}"/>
    <cellStyle name="Output 2 2 3 6 2 3 2" xfId="20609" xr:uid="{49B34CA9-C074-4295-8449-8D535EF36683}"/>
    <cellStyle name="Output 2 2 3 6 2 3 2 2" xfId="40768" xr:uid="{45212AEC-0882-4FEB-BC76-A09B4BA63961}"/>
    <cellStyle name="Output 2 2 3 6 2 3 3" xfId="36194" xr:uid="{5757EDA2-EDBB-4E2E-A0D8-A93DB050B2A3}"/>
    <cellStyle name="Output 2 2 3 6 2 4" xfId="15386" xr:uid="{ABBFD37C-ED5C-4DBA-84BF-9A073FEC19C8}"/>
    <cellStyle name="Output 2 2 3 6 2 4 2" xfId="42653" xr:uid="{94E06A27-3C34-4738-8623-68EB7EAE76F7}"/>
    <cellStyle name="Output 2 2 3 6 2 5" xfId="26026" xr:uid="{709C9F41-26EB-46D6-AF5C-FD1A19182C11}"/>
    <cellStyle name="Output 2 2 3 6 2 6" xfId="54046" xr:uid="{878AB41C-8AF8-41F9-91BA-BD852E8BA710}"/>
    <cellStyle name="Output 2 2 3 6 3" xfId="4533" xr:uid="{A3D16D3F-C137-4760-99C0-5DDEA7798191}"/>
    <cellStyle name="Output 2 2 3 6 3 2" xfId="38324" xr:uid="{CC28EC9F-C411-4517-9B49-B0B0CE9801D7}"/>
    <cellStyle name="Output 2 2 3 6 4" xfId="36600" xr:uid="{F7F95738-3F03-41ED-96F0-903CF3E27087}"/>
    <cellStyle name="Output 2 2 3 6 5" xfId="47378" xr:uid="{7071B1DD-2FEC-45FB-9E3E-24E9C5DAA091}"/>
    <cellStyle name="Output 2 2 3 7" xfId="2906" xr:uid="{280B8AB4-178B-46F4-8989-60E37C5A4187}"/>
    <cellStyle name="Output 2 2 3 7 2" xfId="7056" xr:uid="{E60F0E00-613F-4854-857E-1D62DC05D337}"/>
    <cellStyle name="Output 2 2 3 7 2 2" xfId="12182" xr:uid="{5E0FF95B-C387-43ED-90A6-181A84598429}"/>
    <cellStyle name="Output 2 2 3 7 2 2 2" xfId="21171" xr:uid="{4C3F0C44-EEA8-48D8-841B-323518AA3E53}"/>
    <cellStyle name="Output 2 2 3 7 2 2 2 2" xfId="37946" xr:uid="{971DC4FB-1B0B-43F2-9F9C-87FF66E161C3}"/>
    <cellStyle name="Output 2 2 3 7 2 2 3" xfId="38856" xr:uid="{EE279C64-3070-47A0-A21E-142B7513417B}"/>
    <cellStyle name="Output 2 2 3 7 2 3" xfId="12984" xr:uid="{5693B5B5-D273-4155-AF54-E77A034AB431}"/>
    <cellStyle name="Output 2 2 3 7 2 3 2" xfId="21973" xr:uid="{253A7377-A872-4373-B666-03694B520FB9}"/>
    <cellStyle name="Output 2 2 3 7 2 3 2 2" xfId="34428" xr:uid="{43302A51-F268-42EA-86D4-830B2265F947}"/>
    <cellStyle name="Output 2 2 3 7 2 3 3" xfId="42526" xr:uid="{755CF3CE-2DF2-4248-BE1B-88FE5CE239CE}"/>
    <cellStyle name="Output 2 2 3 7 2 4" xfId="16045" xr:uid="{DF593BE0-A7B8-49C2-854A-E08F89606A2B}"/>
    <cellStyle name="Output 2 2 3 7 2 4 2" xfId="30143" xr:uid="{C10BB7FB-78A5-4C27-877B-3D9E82D70AA8}"/>
    <cellStyle name="Output 2 2 3 7 2 5" xfId="31199" xr:uid="{B92098EA-5AA8-4DBC-8BB8-9478B61B8A9A}"/>
    <cellStyle name="Output 2 2 3 7 3" xfId="9619" xr:uid="{07D80D39-B2C4-4F3C-94D2-46D4AD1465AD}"/>
    <cellStyle name="Output 2 2 3 7 3 2" xfId="18608" xr:uid="{614EBAD4-E877-4B40-8804-216CECC9207F}"/>
    <cellStyle name="Output 2 2 3 7 3 2 2" xfId="41807" xr:uid="{5E955DA7-491E-428D-A296-602EEDEA5141}"/>
    <cellStyle name="Output 2 2 3 7 3 3" xfId="23579" xr:uid="{E21AA8BA-1592-4B06-B1C3-F355033457F0}"/>
    <cellStyle name="Output 2 2 3 7 4" xfId="34799" xr:uid="{D4629380-33D8-45FF-A1CA-1A14EBDEEA3D}"/>
    <cellStyle name="Output 2 2 3 8" xfId="4833" xr:uid="{90E9B73A-A71C-4732-BB94-0FA2464FA254}"/>
    <cellStyle name="Output 2 2 3 8 2" xfId="7419" xr:uid="{2BDBBD80-77E6-470A-93C2-7488329E4F4C}"/>
    <cellStyle name="Output 2 2 3 8 2 2" xfId="16408" xr:uid="{332C9024-226C-44F6-A111-B8BBB7F911DF}"/>
    <cellStyle name="Output 2 2 3 8 2 2 2" xfId="28007" xr:uid="{AC894B28-6181-497D-B646-7C5DB4553EB1}"/>
    <cellStyle name="Output 2 2 3 8 2 3" xfId="39558" xr:uid="{863DB261-AE53-403C-9CA7-F907D7DC9FBC}"/>
    <cellStyle name="Output 2 2 3 8 3" xfId="10056" xr:uid="{38C25E23-B46F-4C7B-BBA4-1A94B0E4ED08}"/>
    <cellStyle name="Output 2 2 3 8 3 2" xfId="19045" xr:uid="{B8CB754D-FA98-43B3-A7FC-DDA10597F3DB}"/>
    <cellStyle name="Output 2 2 3 8 3 2 2" xfId="26082" xr:uid="{5CD09CD9-5D0C-4721-99B0-0D006805E481}"/>
    <cellStyle name="Output 2 2 3 8 3 3" xfId="23967" xr:uid="{01CCB4AB-F82E-4E16-9C15-C03D7C98470F}"/>
    <cellStyle name="Output 2 2 3 8 4" xfId="13822" xr:uid="{A4CC8124-4BC2-41CC-86C4-CD4598A12513}"/>
    <cellStyle name="Output 2 2 3 8 4 2" xfId="42257" xr:uid="{CA4E9E20-83BB-4D86-B727-0F330C6784D6}"/>
    <cellStyle name="Output 2 2 3 8 5" xfId="31741" xr:uid="{8684B572-DE0B-4110-A8E8-527DB183D1C3}"/>
    <cellStyle name="Output 2 2 3 9" xfId="6741" xr:uid="{CABAE9F5-160A-4BA4-AAAB-978AAA65A5EA}"/>
    <cellStyle name="Output 2 2 3 9 2" xfId="11940" xr:uid="{1006AFEA-3AA8-40E3-9D84-AE0D1947EC73}"/>
    <cellStyle name="Output 2 2 3 9 2 2" xfId="20929" xr:uid="{AA82C7F5-8AA7-4479-8001-BFA306DF5CC7}"/>
    <cellStyle name="Output 2 2 3 9 2 2 2" xfId="23756" xr:uid="{CA53DFE8-C39E-48EA-841A-6986ECB3FAF9}"/>
    <cellStyle name="Output 2 2 3 9 2 3" xfId="37847" xr:uid="{664192F1-CBD2-4033-8BC7-45E4E8869BCB}"/>
    <cellStyle name="Output 2 2 3 9 3" xfId="15730" xr:uid="{FB1AF2C9-FA11-48FC-9E92-9B08807B6264}"/>
    <cellStyle name="Output 2 2 3 9 3 2" xfId="42986" xr:uid="{0BF5234F-2776-4705-8096-6E74CB84D294}"/>
    <cellStyle name="Output 2 2 3 9 4" xfId="30899" xr:uid="{45F408FB-7E53-407C-8F67-794287B555E4}"/>
    <cellStyle name="Output 2 2 30" xfId="45361" xr:uid="{DCB068C2-7930-4C5F-ACA1-1AC30EA0001E}"/>
    <cellStyle name="Output 2 2 31" xfId="45385" xr:uid="{B5254585-D177-4F4D-929C-7A28ED25FB64}"/>
    <cellStyle name="Output 2 2 32" xfId="45406" xr:uid="{856BCECD-E852-4BFD-BA29-A0AB43D73F9B}"/>
    <cellStyle name="Output 2 2 33" xfId="45407" xr:uid="{0018FEE1-25EE-4717-98FB-8C1AAB539B41}"/>
    <cellStyle name="Output 2 2 34" xfId="44254" xr:uid="{F4E87495-C0D4-497D-B253-6107EBB492EF}"/>
    <cellStyle name="Output 2 2 35" xfId="44183" xr:uid="{0BFE60DD-6BDE-44F5-96E7-B5644BA0BC51}"/>
    <cellStyle name="Output 2 2 36" xfId="45484" xr:uid="{979F6B1E-0572-4F82-B0E8-F7B11B583D7F}"/>
    <cellStyle name="Output 2 2 4" xfId="536" xr:uid="{75F7DCAC-CF29-4DED-9E21-0F0300920837}"/>
    <cellStyle name="Output 2 2 4 10" xfId="44351" xr:uid="{9440F54E-C27D-4F35-8DB7-1814E244B03A}"/>
    <cellStyle name="Output 2 2 4 11" xfId="45620" xr:uid="{79D2ED91-3790-4B92-9F53-6F8C3E1167A6}"/>
    <cellStyle name="Output 2 2 4 2" xfId="885" xr:uid="{39D86974-CBCE-4FFA-912E-5544A6FA0DF5}"/>
    <cellStyle name="Output 2 2 4 2 2" xfId="5254" xr:uid="{9718C9A6-2F06-42B1-A59A-209661D534DB}"/>
    <cellStyle name="Output 2 2 4 2 2 2" xfId="7840" xr:uid="{A3401AD9-B906-41A7-9E70-D8224EE63413}"/>
    <cellStyle name="Output 2 2 4 2 2 2 2" xfId="16829" xr:uid="{E7A15E2F-9243-437F-AE54-9DCCADC06711}"/>
    <cellStyle name="Output 2 2 4 2 2 2 2 2" xfId="31447" xr:uid="{DC2EC6B3-5C80-4916-8FFE-8F3DDA9AC17E}"/>
    <cellStyle name="Output 2 2 4 2 2 2 3" xfId="24624" xr:uid="{CF877E19-C5AF-4587-8EBA-884F18ACCADD}"/>
    <cellStyle name="Output 2 2 4 2 2 2 4" xfId="56408" xr:uid="{8A34242B-7126-4AE0-8B34-C2BF691B0AE4}"/>
    <cellStyle name="Output 2 2 4 2 2 3" xfId="10477" xr:uid="{A412A2C8-BF2B-4952-A03D-DF1DE10E0EDE}"/>
    <cellStyle name="Output 2 2 4 2 2 3 2" xfId="19466" xr:uid="{38D25C49-9F2A-478E-A99B-20AFB7CFE72E}"/>
    <cellStyle name="Output 2 2 4 2 2 3 2 2" xfId="42357" xr:uid="{2D6AAD92-6BCE-40BD-896E-0A266A47A7F2}"/>
    <cellStyle name="Output 2 2 4 2 2 3 3" xfId="41687" xr:uid="{62C495BF-E712-4DE2-BB8E-4E0128CF6B48}"/>
    <cellStyle name="Output 2 2 4 2 2 4" xfId="14243" xr:uid="{0DF1EA2A-86E9-4F9E-A9E6-33AC2D9F9624}"/>
    <cellStyle name="Output 2 2 4 2 2 4 2" xfId="33094" xr:uid="{839C01A9-2E10-44B5-A83E-1A603861E0F5}"/>
    <cellStyle name="Output 2 2 4 2 2 5" xfId="36372" xr:uid="{07AA7116-605D-4CD9-8117-741DD9E078FF}"/>
    <cellStyle name="Output 2 2 4 2 2 6" xfId="49626" xr:uid="{2F32B21E-47E5-4127-B0B7-CA416B46EEA8}"/>
    <cellStyle name="Output 2 2 4 2 3" xfId="3322" xr:uid="{AEE448D8-F8C3-4195-A2E4-122D4966854E}"/>
    <cellStyle name="Output 2 2 4 2 3 2" xfId="26109" xr:uid="{C0802BB4-4BB0-4F83-B749-5AED3A7D0C1E}"/>
    <cellStyle name="Output 2 2 4 2 3 2 2" xfId="57617" xr:uid="{6B1D105E-5387-47D0-B374-7E4A5F050791}"/>
    <cellStyle name="Output 2 2 4 2 3 3" xfId="50835" xr:uid="{F5049869-F341-401D-9592-5094F68C9377}"/>
    <cellStyle name="Output 2 2 4 2 4" xfId="32711" xr:uid="{60BF331A-2C08-4D41-A7DA-134B3779E873}"/>
    <cellStyle name="Output 2 2 4 2 4 2" xfId="54550" xr:uid="{949D9169-EA91-4FC2-BCF8-C95D373EE178}"/>
    <cellStyle name="Output 2 2 4 2 4 3" xfId="47743" xr:uid="{5785DB0E-8687-4576-9316-11551F12944B}"/>
    <cellStyle name="Output 2 2 4 2 5" xfId="46132" xr:uid="{E7D65148-EEF1-400A-84EC-0665CF125978}"/>
    <cellStyle name="Output 2 2 4 3" xfId="1230" xr:uid="{1AA0A392-F224-47E4-B7ED-66D1942661CE}"/>
    <cellStyle name="Output 2 2 4 3 2" xfId="5575" xr:uid="{540FDF11-9A23-4216-8FC8-220F36BFB9DE}"/>
    <cellStyle name="Output 2 2 4 3 2 2" xfId="8161" xr:uid="{43FC4DE5-A952-4E0D-AFB4-FBB96672FA08}"/>
    <cellStyle name="Output 2 2 4 3 2 2 2" xfId="17150" xr:uid="{96B3C499-F141-4C83-88D2-888328045089}"/>
    <cellStyle name="Output 2 2 4 3 2 2 2 2" xfId="37288" xr:uid="{49A6F681-2E24-478F-8A11-9D214C231377}"/>
    <cellStyle name="Output 2 2 4 3 2 2 3" xfId="30281" xr:uid="{A76ECD91-5678-4BC6-8ED1-0541FFF793F0}"/>
    <cellStyle name="Output 2 2 4 3 2 2 4" xfId="56813" xr:uid="{1CD9A61C-8AB7-47D7-83D5-236DB2FF5EB1}"/>
    <cellStyle name="Output 2 2 4 3 2 3" xfId="10798" xr:uid="{BEC29D22-4784-45A4-BA70-DFA486F192EA}"/>
    <cellStyle name="Output 2 2 4 3 2 3 2" xfId="19787" xr:uid="{AB85144E-E44B-4135-82DA-B097B8D6FEE4}"/>
    <cellStyle name="Output 2 2 4 3 2 3 2 2" xfId="38530" xr:uid="{F8637D29-27D3-4508-ACBE-5A20C69A7F0E}"/>
    <cellStyle name="Output 2 2 4 3 2 3 3" xfId="34512" xr:uid="{A61009CC-A422-4D0E-BCEF-A2EC6436F225}"/>
    <cellStyle name="Output 2 2 4 3 2 4" xfId="14564" xr:uid="{703A8686-750C-4C72-9EA0-E283ACD79FBA}"/>
    <cellStyle name="Output 2 2 4 3 2 4 2" xfId="23375" xr:uid="{490CFF23-AB05-4902-B822-B558209170D7}"/>
    <cellStyle name="Output 2 2 4 3 2 5" xfId="30359" xr:uid="{AAF32D66-B992-4CCF-A114-353D5BB7F0C7}"/>
    <cellStyle name="Output 2 2 4 3 2 6" xfId="50031" xr:uid="{75C47869-B728-496A-8949-5279793A7B7B}"/>
    <cellStyle name="Output 2 2 4 3 3" xfId="3667" xr:uid="{10BDFB3E-2DBD-4A41-8087-BFECD741B8F9}"/>
    <cellStyle name="Output 2 2 4 3 3 2" xfId="31924" xr:uid="{60359F9C-38B0-4B00-8207-3C29860674FC}"/>
    <cellStyle name="Output 2 2 4 3 3 2 2" xfId="58161" xr:uid="{845077CE-BB36-496C-9122-CF16CAAC2379}"/>
    <cellStyle name="Output 2 2 4 3 3 3" xfId="51379" xr:uid="{D2636F4E-B4C0-40DF-AF5F-C41A4727994F}"/>
    <cellStyle name="Output 2 2 4 3 4" xfId="42821" xr:uid="{D6A308FD-7321-401E-953F-4EFBFC8CBFC8}"/>
    <cellStyle name="Output 2 2 4 3 4 2" xfId="54940" xr:uid="{A4A6DCFD-0D91-4970-AE8D-3E0FC76997EB}"/>
    <cellStyle name="Output 2 2 4 3 4 3" xfId="48148" xr:uid="{F6CBD90A-B043-4E32-96F8-98C8589AAB77}"/>
    <cellStyle name="Output 2 2 4 3 5" xfId="53240" xr:uid="{B7F91D48-27C8-4A72-8B67-CB54609EC9F6}"/>
    <cellStyle name="Output 2 2 4 3 6" xfId="46534" xr:uid="{202B7368-A011-4AD3-B7C7-2BBD52317846}"/>
    <cellStyle name="Output 2 2 4 4" xfId="1574" xr:uid="{BB66A93B-B1F2-4E53-9EE2-533DC9D65192}"/>
    <cellStyle name="Output 2 2 4 4 2" xfId="5919" xr:uid="{77530D37-5309-451E-96CB-F5BFEB509239}"/>
    <cellStyle name="Output 2 2 4 4 2 2" xfId="8505" xr:uid="{29F13A65-EC2E-4BA9-8164-929BA6491F21}"/>
    <cellStyle name="Output 2 2 4 4 2 2 2" xfId="17494" xr:uid="{A5D9D7BA-1328-4640-B36F-42D57D7872DF}"/>
    <cellStyle name="Output 2 2 4 4 2 2 2 2" xfId="32334" xr:uid="{CCFB12A1-F148-473B-913B-BDEB5E0EA057}"/>
    <cellStyle name="Output 2 2 4 4 2 2 3" xfId="37321" xr:uid="{3052C614-A07C-445C-A8FD-907EEDDE5347}"/>
    <cellStyle name="Output 2 2 4 4 2 3" xfId="11142" xr:uid="{3802FB3B-C2D9-4EA4-8DF2-2803EAB05C7D}"/>
    <cellStyle name="Output 2 2 4 4 2 3 2" xfId="20131" xr:uid="{965E9E3E-12C0-4AA8-AF4A-34EBD63C7983}"/>
    <cellStyle name="Output 2 2 4 4 2 3 2 2" xfId="32441" xr:uid="{6896C552-7C6A-42A9-BB9B-F7168D56D854}"/>
    <cellStyle name="Output 2 2 4 4 2 3 3" xfId="26723" xr:uid="{1E0E1721-1CA7-480F-863C-ED6F9EEC829A}"/>
    <cellStyle name="Output 2 2 4 4 2 4" xfId="14908" xr:uid="{95B683E6-256C-4B6E-B8EA-AC6CE6C86932}"/>
    <cellStyle name="Output 2 2 4 4 2 4 2" xfId="41170" xr:uid="{43A1FC20-F1F8-427C-99CE-364995165BE6}"/>
    <cellStyle name="Output 2 2 4 4 2 5" xfId="26934" xr:uid="{80C03AF6-EF46-4054-9102-7AF2581313DF}"/>
    <cellStyle name="Output 2 2 4 4 2 6" xfId="55936" xr:uid="{5ED56B87-9469-4115-8D96-8503D96F6CEA}"/>
    <cellStyle name="Output 2 2 4 4 3" xfId="4011" xr:uid="{EEB2D300-99A4-48E2-951C-0EE793ACD623}"/>
    <cellStyle name="Output 2 2 4 4 3 2" xfId="30139" xr:uid="{8CBE1DAF-2F1E-410E-A74A-90AB95296A1F}"/>
    <cellStyle name="Output 2 2 4 4 4" xfId="28839" xr:uid="{049D96D4-1103-4C27-9326-98320D803091}"/>
    <cellStyle name="Output 2 2 4 4 5" xfId="49154" xr:uid="{B6218134-8B25-4F78-A5B7-833A55D3545F}"/>
    <cellStyle name="Output 2 2 4 5" xfId="1886" xr:uid="{CD0699F8-42AB-4EC5-BCCC-325A6FF4D58D}"/>
    <cellStyle name="Output 2 2 4 5 2" xfId="6202" xr:uid="{847A3DC1-E41E-4DCF-9275-0BE4C9B8B9F9}"/>
    <cellStyle name="Output 2 2 4 5 2 2" xfId="8788" xr:uid="{6AA6CFFC-A1B2-4FCD-AA89-ABC1F8638EFD}"/>
    <cellStyle name="Output 2 2 4 5 2 2 2" xfId="17777" xr:uid="{D0C8F955-18C3-46C5-9D55-A925E93AA9C7}"/>
    <cellStyle name="Output 2 2 4 5 2 2 2 2" xfId="24150" xr:uid="{511F1F42-FDD9-4763-AB13-2EEAEBDEECC8}"/>
    <cellStyle name="Output 2 2 4 5 2 2 3" xfId="26152" xr:uid="{832A02F7-3D71-41A6-B232-E2684F705309}"/>
    <cellStyle name="Output 2 2 4 5 2 3" xfId="11425" xr:uid="{51000716-803F-43D4-9E11-FD9DEC2DE23C}"/>
    <cellStyle name="Output 2 2 4 5 2 3 2" xfId="20414" xr:uid="{8CA88570-A08C-490E-AF4D-3DE6F707E6E0}"/>
    <cellStyle name="Output 2 2 4 5 2 3 2 2" xfId="41584" xr:uid="{BF19296E-CA27-4591-95A9-68B2C4DBC418}"/>
    <cellStyle name="Output 2 2 4 5 2 3 3" xfId="35115" xr:uid="{240508E9-9DAD-4CC5-9A18-E509A60EDEA7}"/>
    <cellStyle name="Output 2 2 4 5 2 4" xfId="15191" xr:uid="{E4E5C6CD-2F65-4B4C-94F6-10528F4A7752}"/>
    <cellStyle name="Output 2 2 4 5 2 4 2" xfId="27547" xr:uid="{E7161BE6-2144-45B7-9AC6-48957A5225D2}"/>
    <cellStyle name="Output 2 2 4 5 2 5" xfId="36051" xr:uid="{362072FB-DB91-45CB-9720-C197476AF85F}"/>
    <cellStyle name="Output 2 2 4 5 2 6" xfId="58724" xr:uid="{A81D3F50-52AC-4240-B0F7-78331101D245}"/>
    <cellStyle name="Output 2 2 4 5 3" xfId="4323" xr:uid="{10284C05-3107-4126-848A-D0C2FCEF7018}"/>
    <cellStyle name="Output 2 2 4 5 3 2" xfId="33454" xr:uid="{E761733C-2BEF-4697-A497-81B256ABDCD9}"/>
    <cellStyle name="Output 2 2 4 5 4" xfId="27117" xr:uid="{133461EB-6AE5-456E-ACB9-02EFE57B3761}"/>
    <cellStyle name="Output 2 2 4 5 5" xfId="51943" xr:uid="{2A916BA4-A5A9-47A3-ACF0-7BF4F600045B}"/>
    <cellStyle name="Output 2 2 4 6" xfId="2193" xr:uid="{72C743CA-5706-4121-BE94-F0D1B07349A0}"/>
    <cellStyle name="Output 2 2 4 6 2" xfId="6494" xr:uid="{2C609EE1-5F16-4AEC-B229-21C2B7BB30FB}"/>
    <cellStyle name="Output 2 2 4 6 2 2" xfId="9080" xr:uid="{1C4475CF-5317-4B68-938C-D05D578FC8EF}"/>
    <cellStyle name="Output 2 2 4 6 2 2 2" xfId="18069" xr:uid="{C01C679B-4D96-41AC-8C87-90DB4255BA09}"/>
    <cellStyle name="Output 2 2 4 6 2 2 2 2" xfId="42785" xr:uid="{49EF57FE-65F5-4A54-BE73-2C0843ECC694}"/>
    <cellStyle name="Output 2 2 4 6 2 2 3" xfId="33179" xr:uid="{E973EF5A-EA42-4D6D-982E-15F6C0316A4B}"/>
    <cellStyle name="Output 2 2 4 6 2 3" xfId="11717" xr:uid="{DD3038B6-862F-4C54-AC9B-2DB9EAB44CCB}"/>
    <cellStyle name="Output 2 2 4 6 2 3 2" xfId="20706" xr:uid="{67022952-9FE1-4EB9-A502-66FF1980D77D}"/>
    <cellStyle name="Output 2 2 4 6 2 3 2 2" xfId="37722" xr:uid="{4263B223-E907-4335-84FE-4DA1A3260A44}"/>
    <cellStyle name="Output 2 2 4 6 2 3 3" xfId="24281" xr:uid="{DB1DCCDB-2BB6-4AD7-BC24-CF8D09E9EA17}"/>
    <cellStyle name="Output 2 2 4 6 2 4" xfId="15483" xr:uid="{86DF0842-612E-4195-9D8B-4B2C86190289}"/>
    <cellStyle name="Output 2 2 4 6 2 4 2" xfId="39479" xr:uid="{06B02E9A-E137-4524-ABB2-037C33438F1D}"/>
    <cellStyle name="Output 2 2 4 6 2 5" xfId="35059" xr:uid="{54C732AE-A919-4F03-B8CA-52D64F591437}"/>
    <cellStyle name="Output 2 2 4 6 2 6" xfId="54102" xr:uid="{3C0199BC-F615-4FEF-A4FB-D88A65C0B5A0}"/>
    <cellStyle name="Output 2 2 4 6 3" xfId="4630" xr:uid="{28A4700D-E69A-4303-833E-5DDF31357BF4}"/>
    <cellStyle name="Output 2 2 4 6 3 2" xfId="37590" xr:uid="{E3158F3F-250C-48A9-8DCC-85BA37529193}"/>
    <cellStyle name="Output 2 2 4 6 4" xfId="35703" xr:uid="{8E696861-F35E-42C1-B445-6221CB93FCF5}"/>
    <cellStyle name="Output 2 2 4 6 5" xfId="47420" xr:uid="{C88C47BE-1D82-4F79-814B-36A5BEE31603}"/>
    <cellStyle name="Output 2 2 4 7" xfId="4930" xr:uid="{57202FFD-21E9-471B-84DA-BECEA395755B}"/>
    <cellStyle name="Output 2 2 4 7 2" xfId="7516" xr:uid="{24960D97-96B5-4FDF-9842-A33A87DE3FD6}"/>
    <cellStyle name="Output 2 2 4 7 2 2" xfId="16505" xr:uid="{E420D944-6393-4BB3-B576-0B831962B32F}"/>
    <cellStyle name="Output 2 2 4 7 2 2 2" xfId="27748" xr:uid="{A6078D81-A199-4FBB-AFA3-479CB63A9D6F}"/>
    <cellStyle name="Output 2 2 4 7 2 3" xfId="42552" xr:uid="{80AFC7E9-8044-47A2-A49E-2FF4F0BA154B}"/>
    <cellStyle name="Output 2 2 4 7 3" xfId="10153" xr:uid="{C8D0DCD5-189F-4C47-B17D-BEF99D91C815}"/>
    <cellStyle name="Output 2 2 4 7 3 2" xfId="19142" xr:uid="{C4D962F5-7D22-4151-A095-08CD7F1DB388}"/>
    <cellStyle name="Output 2 2 4 7 3 2 2" xfId="40895" xr:uid="{932DEE53-5BE8-4661-B7C3-C7804D669B30}"/>
    <cellStyle name="Output 2 2 4 7 3 3" xfId="41683" xr:uid="{8613D6A1-6B9C-438E-AD73-83ECFB34A6AE}"/>
    <cellStyle name="Output 2 2 4 7 4" xfId="13919" xr:uid="{D00D1278-179E-49EC-8701-60AA2A1AA6A5}"/>
    <cellStyle name="Output 2 2 4 7 4 2" xfId="36946" xr:uid="{3C9AE8E8-F58A-4E30-825E-58BDB9900DDE}"/>
    <cellStyle name="Output 2 2 4 7 5" xfId="43271" xr:uid="{507C9561-B6CF-41BE-AB5E-CC8AD308E6C8}"/>
    <cellStyle name="Output 2 2 4 8" xfId="2542" xr:uid="{2E06DA22-87D1-4AD6-93B0-DD0EF00DE79B}"/>
    <cellStyle name="Output 2 2 4 8 2" xfId="40772" xr:uid="{98763F48-F0E9-4872-8DA7-580F7214F7DC}"/>
    <cellStyle name="Output 2 2 4 9" xfId="38764" xr:uid="{AF54E173-14FE-4A03-8290-1BFF17896E0F}"/>
    <cellStyle name="Output 2 2 5" xfId="307" xr:uid="{B80A7F87-D516-4E37-BBDF-439ABCFB7A05}"/>
    <cellStyle name="Output 2 2 5 2" xfId="4708" xr:uid="{C1830B32-ABB4-494D-B145-818271810F17}"/>
    <cellStyle name="Output 2 2 5 2 2" xfId="7294" xr:uid="{24971BC8-7DEE-4C99-B51A-75B7ED54274B}"/>
    <cellStyle name="Output 2 2 5 2 2 2" xfId="16283" xr:uid="{0A80E938-EBE2-40BB-A475-760FAD6BE9DE}"/>
    <cellStyle name="Output 2 2 5 2 2 2 2" xfId="31638" xr:uid="{10F70A8F-6DEA-4BFB-8726-0191051E5B47}"/>
    <cellStyle name="Output 2 2 5 2 2 2 3" xfId="56427" xr:uid="{B60771F3-4354-4DFB-AEB3-9E04133C3A46}"/>
    <cellStyle name="Output 2 2 5 2 2 3" xfId="35500" xr:uid="{5A3EA5B7-14E1-4BE8-B12F-4A3F5D2E32F1}"/>
    <cellStyle name="Output 2 2 5 2 2 4" xfId="49645" xr:uid="{1615D7E8-656F-448D-9FBD-1F34F924CF5B}"/>
    <cellStyle name="Output 2 2 5 2 3" xfId="9931" xr:uid="{45D5F1CB-8C6C-47FD-80E4-0E16E08558DE}"/>
    <cellStyle name="Output 2 2 5 2 3 2" xfId="18920" xr:uid="{6B5898DB-60AB-4F5D-96C5-7BC2104AAF65}"/>
    <cellStyle name="Output 2 2 5 2 3 2 2" xfId="30698" xr:uid="{FAC06EAD-37E5-4934-98AC-4E2BCD3B8860}"/>
    <cellStyle name="Output 2 2 5 2 3 2 3" xfId="55725" xr:uid="{7789FBAE-2861-4352-AF1D-89883C8929BA}"/>
    <cellStyle name="Output 2 2 5 2 3 3" xfId="26922" xr:uid="{F3BDD281-1BDF-46D1-9F0D-FB8F61D50438}"/>
    <cellStyle name="Output 2 2 5 2 3 4" xfId="48942" xr:uid="{2617D303-7D89-4EBB-B96F-8A2080D91384}"/>
    <cellStyle name="Output 2 2 5 2 4" xfId="13697" xr:uid="{D71EFD23-AABD-4510-8925-A183B61877E7}"/>
    <cellStyle name="Output 2 2 5 2 4 2" xfId="35425" xr:uid="{7FF8F372-2F38-40FB-B2C4-CE9220A119DD}"/>
    <cellStyle name="Output 2 2 5 2 4 2 2" xfId="54566" xr:uid="{E8A2B528-DA8A-49DF-AF9F-365BCE8D112F}"/>
    <cellStyle name="Output 2 2 5 2 4 3" xfId="47762" xr:uid="{A1AA63A1-EFB6-4894-8B40-8B517346DF9C}"/>
    <cellStyle name="Output 2 2 5 2 5" xfId="23168" xr:uid="{983108CB-72E6-4159-9109-8AD081DD5DEE}"/>
    <cellStyle name="Output 2 2 5 2 6" xfId="46148" xr:uid="{2F8EA8D7-4052-44F9-88F4-BE2BB787D9C1}"/>
    <cellStyle name="Output 2 2 5 3" xfId="2775" xr:uid="{5C8BD608-8496-48E5-8665-28FC151BCB6A}"/>
    <cellStyle name="Output 2 2 5 3 2" xfId="42925" xr:uid="{830226D2-FAB4-435A-BC8E-71364E50588F}"/>
    <cellStyle name="Output 2 2 5 3 2 2" xfId="56829" xr:uid="{36DD5460-1DE7-4519-98AF-0ACDB1D5C4B1}"/>
    <cellStyle name="Output 2 2 5 3 2 3" xfId="50047" xr:uid="{9DC6552C-7B86-4D01-A3FB-D2B44B3B40C0}"/>
    <cellStyle name="Output 2 2 5 3 3" xfId="52277" xr:uid="{5560AAE1-9914-4893-964F-0D1A05C73E9D}"/>
    <cellStyle name="Output 2 2 5 3 3 2" xfId="59058" xr:uid="{1B9A3A9C-4565-416A-A851-42F393164FE5}"/>
    <cellStyle name="Output 2 2 5 3 4" xfId="48164" xr:uid="{6230E745-E464-4DE4-AF9F-8D9A2EADE7A2}"/>
    <cellStyle name="Output 2 2 5 3 4 2" xfId="54956" xr:uid="{E0A900A7-771B-4F1A-8DF1-31E2266B1120}"/>
    <cellStyle name="Output 2 2 5 3 5" xfId="53256" xr:uid="{28889AF8-5605-40C9-9AED-6DD9E9AFF5F7}"/>
    <cellStyle name="Output 2 2 5 3 6" xfId="46550" xr:uid="{2FAB950C-5EE3-4D97-96CB-976A1CE8FDB2}"/>
    <cellStyle name="Output 2 2 5 4" xfId="43123" xr:uid="{96F2720D-95CD-4054-94F9-26AB05EF71A9}"/>
    <cellStyle name="Output 2 2 5 4 2" xfId="55955" xr:uid="{8D169C72-1A90-4F2D-91DF-69CBEC8C37CF}"/>
    <cellStyle name="Output 2 2 5 4 3" xfId="49173" xr:uid="{0C9E8309-9348-4D0B-BD1F-E3F1D6918110}"/>
    <cellStyle name="Output 2 2 5 5" xfId="44407" xr:uid="{231687DE-407B-4391-8A34-0A924A3FAF72}"/>
    <cellStyle name="Output 2 2 5 5 2" xfId="55893" xr:uid="{975D227E-9302-470C-B079-C86A51CC042D}"/>
    <cellStyle name="Output 2 2 5 5 3" xfId="49111" xr:uid="{516DB086-F837-4618-AC52-4AF92BF636E3}"/>
    <cellStyle name="Output 2 2 5 6" xfId="45639" xr:uid="{E75B1C70-E38B-4C2F-A1AB-AD1FA8D0422E}"/>
    <cellStyle name="Output 2 2 5 6 2" xfId="54118" xr:uid="{7B450E04-25F4-4EDB-A084-F72F6054B36B}"/>
    <cellStyle name="Output 2 2 6" xfId="656" xr:uid="{23B4C6B2-F13F-471C-90E7-7CF56A36A1DB}"/>
    <cellStyle name="Output 2 2 6 2" xfId="5032" xr:uid="{AF2AA3ED-C57B-4A98-9B74-692191B4974B}"/>
    <cellStyle name="Output 2 2 6 2 2" xfId="7618" xr:uid="{B5B7807D-A302-4557-B04B-8AA6470D8D7E}"/>
    <cellStyle name="Output 2 2 6 2 2 2" xfId="16607" xr:uid="{183DEED8-CB98-439B-B40D-0AF752D0D59C}"/>
    <cellStyle name="Output 2 2 6 2 2 2 2" xfId="34118" xr:uid="{FE042489-5037-4C6D-BD8D-D29C5FB5B3CF}"/>
    <cellStyle name="Output 2 2 6 2 2 2 3" xfId="56463" xr:uid="{95043A9D-DB39-4AEC-A939-17CF6394CE71}"/>
    <cellStyle name="Output 2 2 6 2 2 3" xfId="41289" xr:uid="{9606267C-3654-44FF-AA52-9AD693FEA15C}"/>
    <cellStyle name="Output 2 2 6 2 2 4" xfId="49681" xr:uid="{A66AF185-863A-4A95-A819-C4906F2F90D6}"/>
    <cellStyle name="Output 2 2 6 2 3" xfId="10255" xr:uid="{7894C551-6EC2-4D27-8122-9A7F6A2B7D34}"/>
    <cellStyle name="Output 2 2 6 2 3 2" xfId="19244" xr:uid="{1E80D0EE-DE65-45F4-9E5A-E2036C3A03DF}"/>
    <cellStyle name="Output 2 2 6 2 3 2 2" xfId="34239" xr:uid="{BADA7B7B-8CF0-451A-AC78-64F6D38ECFD7}"/>
    <cellStyle name="Output 2 2 6 2 3 2 3" xfId="57893" xr:uid="{24189B5E-56AB-48A9-AD81-3ECCB15712B0}"/>
    <cellStyle name="Output 2 2 6 2 3 3" xfId="24293" xr:uid="{7B7CC317-D3AC-4CD3-8DBE-DB980B2A88E0}"/>
    <cellStyle name="Output 2 2 6 2 3 4" xfId="51111" xr:uid="{D3EF4126-BFD3-48BF-B3D6-8B3E1683FFCE}"/>
    <cellStyle name="Output 2 2 6 2 4" xfId="14021" xr:uid="{B0499235-6E89-4A19-8CDA-98FDCD301021}"/>
    <cellStyle name="Output 2 2 6 2 4 2" xfId="41462" xr:uid="{5ED4B9DF-F5B8-4E59-B130-51E847077124}"/>
    <cellStyle name="Output 2 2 6 2 4 2 2" xfId="54602" xr:uid="{7DC8469D-C14C-4441-BF7B-01ADE5F9D6A4}"/>
    <cellStyle name="Output 2 2 6 2 4 3" xfId="47798" xr:uid="{C685CB3E-350C-41E0-9050-E97DF8898F6A}"/>
    <cellStyle name="Output 2 2 6 2 5" xfId="25558" xr:uid="{D6DEE521-8029-42BF-A6FA-4446245EE7FF}"/>
    <cellStyle name="Output 2 2 6 2 6" xfId="46184" xr:uid="{6509A366-C7FC-4B8D-B87F-39AAD041C603}"/>
    <cellStyle name="Output 2 2 6 3" xfId="3093" xr:uid="{C9883E1E-2E51-4423-9755-26135690B10C}"/>
    <cellStyle name="Output 2 2 6 3 2" xfId="43089" xr:uid="{6E5E3291-BB76-407B-A5BD-5DA907C2395F}"/>
    <cellStyle name="Output 2 2 6 3 2 2" xfId="56865" xr:uid="{D25D5351-A48B-4464-8B19-9DD553D6E3AA}"/>
    <cellStyle name="Output 2 2 6 3 2 3" xfId="50083" xr:uid="{8ADE0C8A-440D-4E60-9074-A3B4C79EFD5C}"/>
    <cellStyle name="Output 2 2 6 3 3" xfId="51243" xr:uid="{D2F26E03-1341-4324-8D9B-CDFB45BBAEDA}"/>
    <cellStyle name="Output 2 2 6 3 3 2" xfId="58025" xr:uid="{BF33454E-56E7-4BDF-BD8F-C55B3621907D}"/>
    <cellStyle name="Output 2 2 6 3 4" xfId="48200" xr:uid="{8D504063-A98A-4B4D-A6F9-B97050D80897}"/>
    <cellStyle name="Output 2 2 6 3 4 2" xfId="54992" xr:uid="{F021F23D-8D39-48BA-868C-15F126C0C93F}"/>
    <cellStyle name="Output 2 2 6 3 5" xfId="53292" xr:uid="{D2C163B4-B6BC-4241-A0F7-1B04C51B3C67}"/>
    <cellStyle name="Output 2 2 6 3 6" xfId="46586" xr:uid="{849114FE-1680-404E-89B9-ED18CDDDCC34}"/>
    <cellStyle name="Output 2 2 6 4" xfId="39679" xr:uid="{A8ACB390-D135-4474-AA69-7B899350D188}"/>
    <cellStyle name="Output 2 2 6 4 2" xfId="55991" xr:uid="{A929C2D7-A936-472B-A049-B94D90D4997A}"/>
    <cellStyle name="Output 2 2 6 4 3" xfId="49209" xr:uid="{70E06282-BB15-4E71-A5E7-FD2AEA213D69}"/>
    <cellStyle name="Output 2 2 6 5" xfId="44370" xr:uid="{BDB8571B-C776-4C9D-B2BC-5F2C2367862B}"/>
    <cellStyle name="Output 2 2 6 5 2" xfId="57604" xr:uid="{E090994D-1883-472E-AE1C-3723432D7885}"/>
    <cellStyle name="Output 2 2 6 5 3" xfId="50822" xr:uid="{DA3021B4-1BD3-439B-9467-72BC4B7C06E5}"/>
    <cellStyle name="Output 2 2 6 6" xfId="45675" xr:uid="{4AD7E711-958A-482F-8CE3-D831093DE9A9}"/>
    <cellStyle name="Output 2 2 6 6 2" xfId="54154" xr:uid="{70085782-0CD8-4EF8-A0C1-4D8F073E8D6F}"/>
    <cellStyle name="Output 2 2 7" xfId="1001" xr:uid="{D40CB0C2-29D2-45F9-91E6-45BD1AF18BA1}"/>
    <cellStyle name="Output 2 2 7 2" xfId="5353" xr:uid="{C8FFB92C-A93E-4230-8185-E189FB656392}"/>
    <cellStyle name="Output 2 2 7 2 2" xfId="7939" xr:uid="{C3D64E3A-0A3D-49CF-9A55-8BA7986346F2}"/>
    <cellStyle name="Output 2 2 7 2 2 2" xfId="16928" xr:uid="{DBB58FB6-8DBF-4DC4-8F6E-F5A1B2E46ED2}"/>
    <cellStyle name="Output 2 2 7 2 2 2 2" xfId="39154" xr:uid="{B055DF3D-865F-4119-9579-E31AD20E1BDC}"/>
    <cellStyle name="Output 2 2 7 2 2 2 3" xfId="56499" xr:uid="{A64A7A25-9727-46E0-BA15-28E5E3C754DB}"/>
    <cellStyle name="Output 2 2 7 2 2 3" xfId="41760" xr:uid="{7CB170B9-56ED-4806-BEAF-A9851ABCFB56}"/>
    <cellStyle name="Output 2 2 7 2 2 4" xfId="49717" xr:uid="{3522C447-EB27-45BD-955F-26B7B5A8EC64}"/>
    <cellStyle name="Output 2 2 7 2 3" xfId="10576" xr:uid="{01CBCF6F-C165-4DF0-9043-EF02160B3B17}"/>
    <cellStyle name="Output 2 2 7 2 3 2" xfId="19565" xr:uid="{B62C87E3-534D-4F2D-AB45-6EBD3E52311C}"/>
    <cellStyle name="Output 2 2 7 2 3 2 2" xfId="24524" xr:uid="{86FC917B-2490-4492-AB05-74AEFA1574D8}"/>
    <cellStyle name="Output 2 2 7 2 3 2 3" xfId="58097" xr:uid="{1F5A3585-63AD-4454-9D62-6A3CEDBD5BE5}"/>
    <cellStyle name="Output 2 2 7 2 3 3" xfId="38862" xr:uid="{F183152B-8D36-4E82-B566-77E11B66CE5B}"/>
    <cellStyle name="Output 2 2 7 2 3 4" xfId="51315" xr:uid="{D8392CCE-5517-4D6E-A031-1DACAE1A4D30}"/>
    <cellStyle name="Output 2 2 7 2 4" xfId="14342" xr:uid="{F1BFD14D-82F4-4FD5-933A-01849062038E}"/>
    <cellStyle name="Output 2 2 7 2 4 2" xfId="31798" xr:uid="{7D9A7696-BCCA-4FE4-B8EE-FBA90EAECABA}"/>
    <cellStyle name="Output 2 2 7 2 4 2 2" xfId="54638" xr:uid="{5DDA0C18-D339-416F-87C9-295BE35F761A}"/>
    <cellStyle name="Output 2 2 7 2 4 3" xfId="47834" xr:uid="{C44E5EE7-C851-459D-A32D-A3456624D9AA}"/>
    <cellStyle name="Output 2 2 7 2 5" xfId="31292" xr:uid="{672074A1-D038-4044-9236-E977EC11B538}"/>
    <cellStyle name="Output 2 2 7 2 6" xfId="46220" xr:uid="{B69ED18B-4254-42DA-BB92-9F0F7529CBC0}"/>
    <cellStyle name="Output 2 2 7 3" xfId="3438" xr:uid="{10F86CAB-0D02-4853-9326-3F0353004DD3}"/>
    <cellStyle name="Output 2 2 7 3 2" xfId="23011" xr:uid="{FE1CECA3-7CDA-4CED-A063-6234C60BC058}"/>
    <cellStyle name="Output 2 2 7 3 2 2" xfId="56901" xr:uid="{CA97102C-9346-4635-B5F6-DEAB16650890}"/>
    <cellStyle name="Output 2 2 7 3 2 3" xfId="50119" xr:uid="{71104B70-A67C-4FDC-86C9-C6826964D589}"/>
    <cellStyle name="Output 2 2 7 3 3" xfId="49024" xr:uid="{FE4AFEDB-0AF1-4344-BB76-1EAA30C89DAD}"/>
    <cellStyle name="Output 2 2 7 3 3 2" xfId="55807" xr:uid="{D1B48970-E9C9-4E23-AB85-834B81E63495}"/>
    <cellStyle name="Output 2 2 7 3 4" xfId="48236" xr:uid="{B95A921E-DAFF-4A68-8FF2-E8E555D8C3B0}"/>
    <cellStyle name="Output 2 2 7 3 4 2" xfId="55028" xr:uid="{03510FEE-3DE6-4993-A3B8-2FA8C62D200C}"/>
    <cellStyle name="Output 2 2 7 3 5" xfId="53328" xr:uid="{2D8760D6-EC3D-4FE0-9484-33CD8BA89F2A}"/>
    <cellStyle name="Output 2 2 7 3 6" xfId="46622" xr:uid="{DCECBE6C-52EB-4769-9997-B6C0466FCE9D}"/>
    <cellStyle name="Output 2 2 7 4" xfId="22828" xr:uid="{8BBBACA1-7A9D-4D41-9217-914C592A4613}"/>
    <cellStyle name="Output 2 2 7 4 2" xfId="56027" xr:uid="{FE36338B-1092-4D1D-B98C-41837429A2D4}"/>
    <cellStyle name="Output 2 2 7 4 3" xfId="49245" xr:uid="{48398CC3-6B8F-45A4-98F3-404043707437}"/>
    <cellStyle name="Output 2 2 7 5" xfId="44481" xr:uid="{E87DAB23-DB52-4FBD-B60B-8E5F03245615}"/>
    <cellStyle name="Output 2 2 7 5 2" xfId="58474" xr:uid="{C2708E2D-F7CF-413B-8E5C-4AE212CA41CF}"/>
    <cellStyle name="Output 2 2 7 5 3" xfId="51693" xr:uid="{3808C583-3ADF-4621-96AE-D21968E68D13}"/>
    <cellStyle name="Output 2 2 7 6" xfId="45711" xr:uid="{C915A6F0-D6B8-4830-949F-3B6ABC9DAEB7}"/>
    <cellStyle name="Output 2 2 7 6 2" xfId="54190" xr:uid="{167CEE87-9202-4B2D-903B-689892BC77BA}"/>
    <cellStyle name="Output 2 2 8" xfId="1345" xr:uid="{C7C1651F-AF60-44DC-B8E0-5D5D99D3DC9B}"/>
    <cellStyle name="Output 2 2 8 2" xfId="5690" xr:uid="{D6EEBC12-C08B-4421-8292-2C9D80D3EF4F}"/>
    <cellStyle name="Output 2 2 8 2 2" xfId="8276" xr:uid="{4A39AF1D-CA09-4874-847D-5DA80E7B18D7}"/>
    <cellStyle name="Output 2 2 8 2 2 2" xfId="17265" xr:uid="{3B87ECB7-0F48-4575-8149-CF705DD9760B}"/>
    <cellStyle name="Output 2 2 8 2 2 2 2" xfId="40921" xr:uid="{E883717B-FCE6-4DDC-8519-A2C539D1BD30}"/>
    <cellStyle name="Output 2 2 8 2 2 2 3" xfId="56548" xr:uid="{5CE55961-C6ED-4C62-AD10-7019BB79F49F}"/>
    <cellStyle name="Output 2 2 8 2 2 3" xfId="41881" xr:uid="{57175753-E8FE-4C3A-9599-41CCD5592878}"/>
    <cellStyle name="Output 2 2 8 2 2 4" xfId="49766" xr:uid="{7B2C1097-E00B-44AF-B0AA-966B9EB383E6}"/>
    <cellStyle name="Output 2 2 8 2 3" xfId="10913" xr:uid="{AEA8C524-D298-48AF-A18B-C03BEAE4F454}"/>
    <cellStyle name="Output 2 2 8 2 3 2" xfId="19902" xr:uid="{BD86B531-E8D6-4F59-ABBF-0C0C08A7F3DF}"/>
    <cellStyle name="Output 2 2 8 2 3 2 2" xfId="39433" xr:uid="{E9303430-313D-4D8E-A379-19FF059CEC64}"/>
    <cellStyle name="Output 2 2 8 2 3 2 3" xfId="59023" xr:uid="{4D1AF441-0509-44EF-A3FE-922EE9D95A6E}"/>
    <cellStyle name="Output 2 2 8 2 3 3" xfId="26998" xr:uid="{46A881E4-18CF-48ED-A257-3A77BFC5E14C}"/>
    <cellStyle name="Output 2 2 8 2 3 4" xfId="52242" xr:uid="{6713FB4A-228E-4661-9290-D6B85A679BA8}"/>
    <cellStyle name="Output 2 2 8 2 4" xfId="14679" xr:uid="{AEBE52D7-B9E4-49EC-9ED7-B39FB35D61C8}"/>
    <cellStyle name="Output 2 2 8 2 4 2" xfId="35957" xr:uid="{10BBCFEB-CAE9-4B0F-8496-8F47A7600156}"/>
    <cellStyle name="Output 2 2 8 2 4 2 2" xfId="54684" xr:uid="{F292FB4C-DD46-4908-9265-D11D3E9C1F96}"/>
    <cellStyle name="Output 2 2 8 2 4 3" xfId="47883" xr:uid="{9C5BC6CE-162E-44B1-BFB6-4B434DD06F55}"/>
    <cellStyle name="Output 2 2 8 2 5" xfId="29155" xr:uid="{C8BB47AF-F200-4668-99A0-FAC86FCC73A2}"/>
    <cellStyle name="Output 2 2 8 2 6" xfId="46269" xr:uid="{680E428E-BCA5-4359-A514-44796D3D9A5B}"/>
    <cellStyle name="Output 2 2 8 3" xfId="3782" xr:uid="{DF77E40B-F6B7-4F2E-93FD-80A2462F8C66}"/>
    <cellStyle name="Output 2 2 8 3 2" xfId="22378" xr:uid="{BC0A3FC0-899D-457B-8E36-09178BE94E7F}"/>
    <cellStyle name="Output 2 2 8 3 2 2" xfId="56947" xr:uid="{3EC2E822-2917-4C36-B98F-0A1781D9C712}"/>
    <cellStyle name="Output 2 2 8 3 2 3" xfId="50165" xr:uid="{80F854F4-3483-46A9-AB03-C64578D351C3}"/>
    <cellStyle name="Output 2 2 8 3 3" xfId="51796" xr:uid="{E4D3BC9D-EAFC-4C8C-B1AB-5774B79DA19D}"/>
    <cellStyle name="Output 2 2 8 3 3 2" xfId="58577" xr:uid="{2D614108-0D8E-451E-9FC0-51405BF73909}"/>
    <cellStyle name="Output 2 2 8 3 4" xfId="48282" xr:uid="{B877EC62-A1D3-4903-B0C1-B164804385C4}"/>
    <cellStyle name="Output 2 2 8 3 4 2" xfId="55074" xr:uid="{ACD48326-612C-4606-8266-CCEB581C732F}"/>
    <cellStyle name="Output 2 2 8 3 5" xfId="53374" xr:uid="{EE9369E9-86D9-474F-9E17-59FE752C90F9}"/>
    <cellStyle name="Output 2 2 8 3 6" xfId="46668" xr:uid="{37AECEEB-3CB9-40A8-A270-0A27D1FD271D}"/>
    <cellStyle name="Output 2 2 8 4" xfId="43453" xr:uid="{17FEFA75-3856-4A03-8BAF-D3223B57F32E}"/>
    <cellStyle name="Output 2 2 8 4 2" xfId="56076" xr:uid="{87920795-EC5B-4838-8F26-57C8C4865B0C}"/>
    <cellStyle name="Output 2 2 8 4 3" xfId="49294" xr:uid="{C4C35954-670E-4467-AEF3-53F1D195AA26}"/>
    <cellStyle name="Output 2 2 8 5" xfId="44482" xr:uid="{42D434EE-22AE-4C67-9BDC-9C6A8E8241FE}"/>
    <cellStyle name="Output 2 2 8 5 2" xfId="59064" xr:uid="{30749110-9118-43C4-BC39-7602D830405D}"/>
    <cellStyle name="Output 2 2 8 5 3" xfId="52283" xr:uid="{896D4CFB-03E0-4548-9FDB-14B21A53ED42}"/>
    <cellStyle name="Output 2 2 8 6" xfId="45760" xr:uid="{56161E50-A173-4943-B08B-248AF126AA6C}"/>
    <cellStyle name="Output 2 2 8 6 2" xfId="54236" xr:uid="{C91DA38A-2131-4CCE-B90E-E746D3248904}"/>
    <cellStyle name="Output 2 2 9" xfId="1717" xr:uid="{6057E0A5-3EFE-4FAC-8BB3-F88B70A9B645}"/>
    <cellStyle name="Output 2 2 9 2" xfId="6043" xr:uid="{165DC3FC-FDC0-4294-A1F6-21E1437F9872}"/>
    <cellStyle name="Output 2 2 9 2 2" xfId="8629" xr:uid="{E64AEAA2-4788-4665-A146-67587320AFC6}"/>
    <cellStyle name="Output 2 2 9 2 2 2" xfId="17618" xr:uid="{2A7CDD50-C51C-4DB8-BB81-605DCA10EA6E}"/>
    <cellStyle name="Output 2 2 9 2 2 2 2" xfId="22320" xr:uid="{E8A829A5-20C5-46C2-BA76-EC3A93E206F2}"/>
    <cellStyle name="Output 2 2 9 2 2 2 3" xfId="56588" xr:uid="{6C2AB07C-47CB-44B3-8819-78C9FC5504EB}"/>
    <cellStyle name="Output 2 2 9 2 2 3" xfId="30363" xr:uid="{7FEF1AB0-E1AF-45C5-90A4-3D0FCB1F56CC}"/>
    <cellStyle name="Output 2 2 9 2 2 4" xfId="49806" xr:uid="{33468597-6CDC-4645-8FAC-A32875D3379A}"/>
    <cellStyle name="Output 2 2 9 2 3" xfId="11266" xr:uid="{6302065C-8991-4B03-9A64-71BD6DA07ECA}"/>
    <cellStyle name="Output 2 2 9 2 3 2" xfId="20255" xr:uid="{054A2A10-267C-4A8D-8B52-D15402567AD4}"/>
    <cellStyle name="Output 2 2 9 2 3 2 2" xfId="34385" xr:uid="{67971879-799B-4F54-AB58-6498684C5275}"/>
    <cellStyle name="Output 2 2 9 2 3 2 3" xfId="58038" xr:uid="{DEDEDC6A-0D0B-4044-9563-853201244414}"/>
    <cellStyle name="Output 2 2 9 2 3 3" xfId="34505" xr:uid="{CC6B17C4-B286-479F-A6F2-725F3C8E501B}"/>
    <cellStyle name="Output 2 2 9 2 3 4" xfId="51256" xr:uid="{3B49663A-B605-4D45-8F66-E26121736BF1}"/>
    <cellStyle name="Output 2 2 9 2 4" xfId="15032" xr:uid="{D09A1FC7-A86B-4B47-9122-964EB5800257}"/>
    <cellStyle name="Output 2 2 9 2 4 2" xfId="35383" xr:uid="{82BA16B7-F111-4B6F-B6AA-A0F979CFBDD0}"/>
    <cellStyle name="Output 2 2 9 2 4 2 2" xfId="54721" xr:uid="{EB34C817-533B-4F52-80D5-5D58C83D03BD}"/>
    <cellStyle name="Output 2 2 9 2 4 3" xfId="47923" xr:uid="{C0C2523C-F1C7-4AD5-930F-C1B7B1D3870F}"/>
    <cellStyle name="Output 2 2 9 2 5" xfId="22560" xr:uid="{4EB6B472-B785-43AF-B1DF-39F5937663D4}"/>
    <cellStyle name="Output 2 2 9 2 6" xfId="46309" xr:uid="{39C7468A-B8D0-421D-956B-A9E9CFC86051}"/>
    <cellStyle name="Output 2 2 9 3" xfId="4154" xr:uid="{CC737DE9-043D-4DA1-B77B-6F9C52707EA2}"/>
    <cellStyle name="Output 2 2 9 3 2" xfId="30920" xr:uid="{98717C7F-9AC0-4A72-B823-6DB636A7841D}"/>
    <cellStyle name="Output 2 2 9 3 2 2" xfId="56984" xr:uid="{F7887E17-B3F4-4DFC-BC4C-029803930F64}"/>
    <cellStyle name="Output 2 2 9 3 2 3" xfId="50202" xr:uid="{9EA5D55D-17E7-444F-A5A7-7012B904F44D}"/>
    <cellStyle name="Output 2 2 9 3 3" xfId="51831" xr:uid="{CE70AC1F-C878-4EFC-BF3D-801A14BFEAE7}"/>
    <cellStyle name="Output 2 2 9 3 3 2" xfId="58612" xr:uid="{892B06E3-4DC0-41FD-B6E8-0E74EF79E71E}"/>
    <cellStyle name="Output 2 2 9 3 4" xfId="48319" xr:uid="{40B1CCB2-BBFE-446A-ABA2-02BBC17B7802}"/>
    <cellStyle name="Output 2 2 9 3 4 2" xfId="55111" xr:uid="{9C8FD0B7-8D42-4461-A16A-29DE54383573}"/>
    <cellStyle name="Output 2 2 9 3 5" xfId="53411" xr:uid="{B0ABB7DD-F0C6-4815-B42A-DD19116B27F9}"/>
    <cellStyle name="Output 2 2 9 3 6" xfId="46705" xr:uid="{0A7958E4-2600-4311-9454-E7EE393573D9}"/>
    <cellStyle name="Output 2 2 9 4" xfId="26411" xr:uid="{C2C26BD2-B063-4025-B6C6-3FCF130575A6}"/>
    <cellStyle name="Output 2 2 9 4 2" xfId="56116" xr:uid="{5B96D20B-3597-4125-8749-5CAA5715F2A6}"/>
    <cellStyle name="Output 2 2 9 4 3" xfId="49334" xr:uid="{562B8A28-DE43-4E1A-8C84-BD2431A49116}"/>
    <cellStyle name="Output 2 2 9 5" xfId="44545" xr:uid="{0B100953-1E0F-42AC-B393-5F3958A4E3E9}"/>
    <cellStyle name="Output 2 2 9 5 2" xfId="59063" xr:uid="{75FD84BF-B8A9-4206-A990-06E4F27F093A}"/>
    <cellStyle name="Output 2 2 9 5 3" xfId="52282" xr:uid="{9210BB93-1C54-4FCD-A2D0-704B1880D483}"/>
    <cellStyle name="Output 2 2 9 6" xfId="45800" xr:uid="{C88EF6B5-112E-479E-AD39-CC6B5023E316}"/>
    <cellStyle name="Output 2 2 9 6 2" xfId="54273" xr:uid="{6500E9F2-CDD8-4153-9651-A8398150EB90}"/>
    <cellStyle name="Output 2 20" xfId="31539" xr:uid="{F9A93C69-38E7-40F0-A547-EE4C6A0FD396}"/>
    <cellStyle name="Output 2 20 2" xfId="44840" xr:uid="{38092A47-56B9-4208-8FA2-D63C5C467D4A}"/>
    <cellStyle name="Output 2 20 2 2" xfId="57202" xr:uid="{0131A49A-0A86-48F7-AF32-46A21912844C}"/>
    <cellStyle name="Output 2 20 2 3" xfId="50420" xr:uid="{34B6D0DE-E0D9-4464-85B0-8A519727F3DE}"/>
    <cellStyle name="Output 2 20 3" xfId="52022" xr:uid="{9302536F-FBF1-4D2F-9DCE-94ADB096553C}"/>
    <cellStyle name="Output 2 20 3 2" xfId="58803" xr:uid="{59FA977A-8E51-46E8-B7E4-63E28084C5BB}"/>
    <cellStyle name="Output 2 20 4" xfId="51852" xr:uid="{72F1F5FC-F057-461B-A177-C8240E3663D0}"/>
    <cellStyle name="Output 2 20 4 2" xfId="58633" xr:uid="{2E630078-C0DF-47D7-AB3F-6A6D6EFC525C}"/>
    <cellStyle name="Output 2 20 5" xfId="48537" xr:uid="{C1D6D165-C3F9-4E80-8F9F-EE48D8AA8438}"/>
    <cellStyle name="Output 2 20 5 2" xfId="55326" xr:uid="{BA4D5B7A-093C-4C5E-AA5B-D15E1D66E836}"/>
    <cellStyle name="Output 2 20 6" xfId="53612" xr:uid="{B8A6618A-0F12-4D46-8477-60BDF6720331}"/>
    <cellStyle name="Output 2 20 7" xfId="46923" xr:uid="{DBDB2DD7-9621-436E-AEA8-EF26D2185268}"/>
    <cellStyle name="Output 2 21" xfId="44872" xr:uid="{E740D767-0AA9-4A74-869B-25B366DB1C80}"/>
    <cellStyle name="Output 2 21 2" xfId="50446" xr:uid="{1991A036-70F4-43BD-8A78-A11F0EA0E1F4}"/>
    <cellStyle name="Output 2 21 2 2" xfId="57228" xr:uid="{B1F5B168-6AD4-461F-B95F-1078EBC03CD0}"/>
    <cellStyle name="Output 2 21 3" xfId="52048" xr:uid="{5236F778-03ED-4F0D-9D44-7905B456CE50}"/>
    <cellStyle name="Output 2 21 3 2" xfId="58829" xr:uid="{409202AC-9BCA-4196-B469-173D13BEC83B}"/>
    <cellStyle name="Output 2 21 4" xfId="51306" xr:uid="{5ED86B80-8B1C-426A-B1FA-CA6909EC3A21}"/>
    <cellStyle name="Output 2 21 4 2" xfId="58088" xr:uid="{6FC53E54-4B90-4445-BB8C-955E7D007018}"/>
    <cellStyle name="Output 2 21 5" xfId="48563" xr:uid="{2EB85427-0C4A-4075-A31B-FE0EFFE64A9B}"/>
    <cellStyle name="Output 2 21 5 2" xfId="55352" xr:uid="{F1E2F859-1B08-462E-B8C1-25B921A57D51}"/>
    <cellStyle name="Output 2 21 6" xfId="53638" xr:uid="{AA884279-BE95-423A-A3B1-159E9197970D}"/>
    <cellStyle name="Output 2 21 7" xfId="46949" xr:uid="{A827EBEE-CEC9-4129-8D57-E22D8662F967}"/>
    <cellStyle name="Output 2 22" xfId="44973" xr:uid="{5CC7EF51-37BE-40F9-B9F0-BB79D9262138}"/>
    <cellStyle name="Output 2 22 2" xfId="50352" xr:uid="{BBF6EA79-584C-4986-9BF5-C5F40A3809A3}"/>
    <cellStyle name="Output 2 22 2 2" xfId="57134" xr:uid="{2A700CF1-CCAA-442D-A4D4-7C7C949CBED0}"/>
    <cellStyle name="Output 2 22 3" xfId="51955" xr:uid="{D8FAAB8F-ACF4-416C-B044-E3B8D5850D90}"/>
    <cellStyle name="Output 2 22 3 2" xfId="58736" xr:uid="{3A488977-8C0D-4DA1-93BB-2A5828D30980}"/>
    <cellStyle name="Output 2 22 4" xfId="50973" xr:uid="{CF2E40C1-75C1-4AC4-87AB-0DE2CEC8D7E9}"/>
    <cellStyle name="Output 2 22 4 2" xfId="57755" xr:uid="{9CA0FD66-0D7D-4F0C-B8F3-6805E039CE90}"/>
    <cellStyle name="Output 2 22 5" xfId="48469" xr:uid="{74B78574-7A21-4AD7-8084-59A34BDD3547}"/>
    <cellStyle name="Output 2 22 5 2" xfId="55261" xr:uid="{4E451AFD-8B8E-4ED3-B50D-F5CDEE76EAE2}"/>
    <cellStyle name="Output 2 22 6" xfId="53547" xr:uid="{3512D39A-2DCD-412F-BD6C-01C764DC4CF4}"/>
    <cellStyle name="Output 2 22 7" xfId="46855" xr:uid="{D6A1B909-424D-4F92-8871-7AA67FF6F82F}"/>
    <cellStyle name="Output 2 23" xfId="44902" xr:uid="{411517D5-67FE-4EA5-B836-3E2060621192}"/>
    <cellStyle name="Output 2 23 2" xfId="50418" xr:uid="{DBCCDA05-FCE7-4065-865A-3BA53D024625}"/>
    <cellStyle name="Output 2 23 2 2" xfId="57200" xr:uid="{3FDA3091-BD29-48E6-9E3A-D2373931247A}"/>
    <cellStyle name="Output 2 23 3" xfId="52020" xr:uid="{D82227F3-AE27-4DD6-A337-68B7B5EA5EE0}"/>
    <cellStyle name="Output 2 23 3 2" xfId="58801" xr:uid="{D6B644A8-3F5C-4FB0-B508-E43B770E79BF}"/>
    <cellStyle name="Output 2 23 4" xfId="51538" xr:uid="{6C832B66-25FD-422B-A2BA-1CD568E4C02D}"/>
    <cellStyle name="Output 2 23 4 2" xfId="58320" xr:uid="{FC3D5F09-2AFB-42AD-A7ED-7175786D91F9}"/>
    <cellStyle name="Output 2 23 5" xfId="48535" xr:uid="{816520E3-40EB-40C5-84F9-31293363949D}"/>
    <cellStyle name="Output 2 23 5 2" xfId="55324" xr:uid="{4FF44160-52A5-4807-A56A-50023C170A0C}"/>
    <cellStyle name="Output 2 23 6" xfId="53610" xr:uid="{D194EB25-A802-4AD1-9BA3-F96F1B24B5A9}"/>
    <cellStyle name="Output 2 23 7" xfId="46921" xr:uid="{19A377CC-47B0-4BD9-880D-1E7AD73656E7}"/>
    <cellStyle name="Output 2 24" xfId="44975" xr:uid="{74087114-1522-49FD-BD99-124C8D2DEA71}"/>
    <cellStyle name="Output 2 24 2" xfId="50637" xr:uid="{908D86C0-B9D8-4013-8F8E-F0E574D77378}"/>
    <cellStyle name="Output 2 24 2 2" xfId="57419" xr:uid="{457F6326-A7D1-4F74-94B8-C2CDD77C33D1}"/>
    <cellStyle name="Output 2 24 3" xfId="52451" xr:uid="{061853A0-BB74-47F3-A92B-20CDFA7779F5}"/>
    <cellStyle name="Output 2 24 3 2" xfId="59232" xr:uid="{84F4E3FB-904B-40DC-B7FA-879E418F84A4}"/>
    <cellStyle name="Output 2 24 4" xfId="48754" xr:uid="{C06E2F24-39E7-403C-9FDE-B36B43B7194E}"/>
    <cellStyle name="Output 2 24 4 2" xfId="55543" xr:uid="{E1BE4749-B12A-4A09-91AA-D340812DB11E}"/>
    <cellStyle name="Output 2 24 5" xfId="53829" xr:uid="{4B79C130-CBEF-4F3A-AF20-3DC60E4D072A}"/>
    <cellStyle name="Output 2 24 6" xfId="47140" xr:uid="{128210A7-F5E7-42F1-931F-D0042365F65F}"/>
    <cellStyle name="Output 2 25" xfId="45028" xr:uid="{7C0ED653-FE5E-4F68-B3C4-75A5F3392CAD}"/>
    <cellStyle name="Output 2 25 2" xfId="50607" xr:uid="{E332DFDC-7C32-4956-9BEB-1B9127F78122}"/>
    <cellStyle name="Output 2 25 2 2" xfId="57389" xr:uid="{2A3B5A69-5655-4515-86E2-BBDBE5884161}"/>
    <cellStyle name="Output 2 25 3" xfId="52421" xr:uid="{6FB40558-0978-4046-AEBC-6AA1E06484F2}"/>
    <cellStyle name="Output 2 25 3 2" xfId="59202" xr:uid="{89085DE5-333C-4D3C-B1FA-C8FCAF3DD8B7}"/>
    <cellStyle name="Output 2 25 4" xfId="48724" xr:uid="{507EADAE-0548-4198-B90F-03D4F04D601E}"/>
    <cellStyle name="Output 2 25 4 2" xfId="55513" xr:uid="{13A54EA2-D941-4D3A-A6A5-039F81D77327}"/>
    <cellStyle name="Output 2 25 5" xfId="53799" xr:uid="{E73438B7-AECB-474F-AEA3-BC63A2AA6F21}"/>
    <cellStyle name="Output 2 25 6" xfId="47110" xr:uid="{A8ABD272-D647-41A6-9FFE-CEBCA3D8F64B}"/>
    <cellStyle name="Output 2 26" xfId="45066" xr:uid="{624BD0B6-7E08-49F3-9528-360F77E523B6}"/>
    <cellStyle name="Output 2 26 2" xfId="50635" xr:uid="{B0889089-6732-4D0F-9DAE-5B4F4DBBDF3D}"/>
    <cellStyle name="Output 2 26 2 2" xfId="57417" xr:uid="{407E9C4A-6054-4DF6-8B8D-7377FDEE335F}"/>
    <cellStyle name="Output 2 26 3" xfId="52449" xr:uid="{2D2FEC08-3E2E-40B3-BC14-D91A637066F5}"/>
    <cellStyle name="Output 2 26 3 2" xfId="59230" xr:uid="{1DC90FAB-C71D-4B02-9773-227C52C7CA41}"/>
    <cellStyle name="Output 2 26 4" xfId="48752" xr:uid="{53E94B47-9C25-4531-AB5D-6FEFBF6A29FD}"/>
    <cellStyle name="Output 2 26 4 2" xfId="55541" xr:uid="{60AA367B-1BB4-4B85-9D92-4E660D95DC6C}"/>
    <cellStyle name="Output 2 26 5" xfId="53827" xr:uid="{3289152E-4BA1-4E70-8EF8-66C68407D21A}"/>
    <cellStyle name="Output 2 26 6" xfId="47138" xr:uid="{9B0BBC38-77B8-4732-907C-187AD3F976EA}"/>
    <cellStyle name="Output 2 27" xfId="45085" xr:uid="{470B6E25-B743-4C67-856F-F826D365D86D}"/>
    <cellStyle name="Output 2 27 2" xfId="50710" xr:uid="{5EDE6353-0ABF-41AF-9506-80DB95D55373}"/>
    <cellStyle name="Output 2 27 2 2" xfId="57492" xr:uid="{0A311353-19A1-49DB-A713-0E3F00B42A12}"/>
    <cellStyle name="Output 2 27 3" xfId="52521" xr:uid="{ABCB8E73-724B-41FF-9F63-B3987C0DF96F}"/>
    <cellStyle name="Output 2 27 3 2" xfId="59302" xr:uid="{25ED49A9-0984-4E5C-9F24-647FDEA6EA85}"/>
    <cellStyle name="Output 2 27 4" xfId="48822" xr:uid="{50E74729-32FE-46B2-B962-3186F6F32D20}"/>
    <cellStyle name="Output 2 27 4 2" xfId="55607" xr:uid="{1EDEAE68-821F-49F2-ADF6-C12266D50255}"/>
    <cellStyle name="Output 2 27 5" xfId="53899" xr:uid="{D0505E79-DCB3-4129-A4FD-C7569F51D5D6}"/>
    <cellStyle name="Output 2 27 6" xfId="47213" xr:uid="{71A89FBF-D38B-46EC-A278-921CD973BB8B}"/>
    <cellStyle name="Output 2 28" xfId="45153" xr:uid="{192A07AD-F140-4407-8E9F-1916641D231C}"/>
    <cellStyle name="Output 2 28 2" xfId="50705" xr:uid="{6B69F472-8832-4977-B998-70ADA6A41B88}"/>
    <cellStyle name="Output 2 28 2 2" xfId="57487" xr:uid="{B981500B-E0DF-407F-A553-3B91B1A42ECB}"/>
    <cellStyle name="Output 2 28 3" xfId="52516" xr:uid="{CF5CB7B2-E6D8-496D-88B0-061F71E5386F}"/>
    <cellStyle name="Output 2 28 3 2" xfId="59297" xr:uid="{1774598E-2FA4-4C1F-BD04-1DA069BBBFC6}"/>
    <cellStyle name="Output 2 28 4" xfId="48817" xr:uid="{20C755D3-69AF-4CD6-84C5-44B28408F5CC}"/>
    <cellStyle name="Output 2 28 4 2" xfId="55603" xr:uid="{3B59B161-EC91-4D0F-9EAA-37DC2F12D9F1}"/>
    <cellStyle name="Output 2 28 5" xfId="53894" xr:uid="{9DCF2272-6703-42F5-A27C-2C5ED1E5A905}"/>
    <cellStyle name="Output 2 28 6" xfId="47208" xr:uid="{20DFA6FA-EF02-42C9-A7C5-57830C57BB7F}"/>
    <cellStyle name="Output 2 29" xfId="45133" xr:uid="{7C605C31-E442-4DD9-A9C6-25683FFD2997}"/>
    <cellStyle name="Output 2 29 2" xfId="50708" xr:uid="{F06768F6-5636-4761-95D8-6BE1A10C6948}"/>
    <cellStyle name="Output 2 29 2 2" xfId="57490" xr:uid="{26BBDE58-9312-4796-A946-B06D6FE23F95}"/>
    <cellStyle name="Output 2 29 3" xfId="52519" xr:uid="{36E30F21-F2A2-4CB2-A9E7-66098DE06FE7}"/>
    <cellStyle name="Output 2 29 3 2" xfId="59300" xr:uid="{A5988BFF-F1C2-4DEE-A41D-872429BC0F49}"/>
    <cellStyle name="Output 2 29 4" xfId="53897" xr:uid="{0B58D8D4-6AEC-421B-B1F2-F9A19188F24F}"/>
    <cellStyle name="Output 2 29 5" xfId="47211" xr:uid="{37CE0A75-615A-4FEE-BBAA-EA4FAC955EB2}"/>
    <cellStyle name="Output 2 3" xfId="247" xr:uid="{0FB1B791-1F4B-4BEA-8B96-4477ACC8F629}"/>
    <cellStyle name="Output 2 3 10" xfId="6549" xr:uid="{4E34F6C3-0559-41E6-B04E-E2D7A657CFE4}"/>
    <cellStyle name="Output 2 3 10 2" xfId="11768" xr:uid="{7F3C3D77-87FD-48B1-9E2E-FE5C51BF229C}"/>
    <cellStyle name="Output 2 3 10 2 2" xfId="20757" xr:uid="{3A981D3C-D79C-4A17-99EF-0B4B19C5022E}"/>
    <cellStyle name="Output 2 3 10 2 2 2" xfId="35064" xr:uid="{9F95A976-0A83-4E71-A474-3259ED258988}"/>
    <cellStyle name="Output 2 3 10 2 2 2 2" xfId="56630" xr:uid="{DFD63D42-259F-417F-A698-89460FBC3F3D}"/>
    <cellStyle name="Output 2 3 10 2 2 3" xfId="49848" xr:uid="{519AF8B1-C005-4788-86F1-C266CD3507A8}"/>
    <cellStyle name="Output 2 3 10 2 3" xfId="22340" xr:uid="{4C0AD3C8-A9C5-4A91-AA4E-89764D660EF6}"/>
    <cellStyle name="Output 2 3 10 2 3 2" xfId="55775" xr:uid="{8FF24B37-22BB-42C6-9FCA-1D610BC10E3D}"/>
    <cellStyle name="Output 2 3 10 2 3 3" xfId="48992" xr:uid="{4222196B-BFD2-4FD8-BAC8-5953B8F7894A}"/>
    <cellStyle name="Output 2 3 10 2 4" xfId="47965" xr:uid="{3775844F-F9FE-40BE-9A06-99DBAE07F24F}"/>
    <cellStyle name="Output 2 3 10 2 4 2" xfId="54763" xr:uid="{AF76C56D-05D1-4065-8D4C-3CB502850B2D}"/>
    <cellStyle name="Output 2 3 10 2 5" xfId="46351" xr:uid="{C9C30D9B-8373-4F2F-8648-FD61A762AAA0}"/>
    <cellStyle name="Output 2 3 10 3" xfId="15538" xr:uid="{146A37F5-54A3-4BFE-BE0C-E2677B5863EE}"/>
    <cellStyle name="Output 2 3 10 3 2" xfId="25422" xr:uid="{65BE5991-8A3F-4ACD-B1C4-7E254C6E9731}"/>
    <cellStyle name="Output 2 3 10 3 2 2" xfId="57026" xr:uid="{69AD2803-82EF-4F53-863D-72A737F520DF}"/>
    <cellStyle name="Output 2 3 10 3 2 3" xfId="50244" xr:uid="{93DA60F4-CC7A-4A4F-977F-F8898C5E370C}"/>
    <cellStyle name="Output 2 3 10 3 3" xfId="51128" xr:uid="{EF9A08A6-A264-450F-8816-5A6176296064}"/>
    <cellStyle name="Output 2 3 10 3 3 2" xfId="57910" xr:uid="{7C38AADD-890F-47F0-89CD-AC4BD2444995}"/>
    <cellStyle name="Output 2 3 10 3 4" xfId="48361" xr:uid="{D2B8C819-7358-409B-8B14-4DB8F5DC2481}"/>
    <cellStyle name="Output 2 3 10 3 4 2" xfId="55153" xr:uid="{FB7DE057-BF30-485E-9835-D539854E971C}"/>
    <cellStyle name="Output 2 3 10 3 5" xfId="53451" xr:uid="{03729C80-222D-4213-97CA-7C644DC361BF}"/>
    <cellStyle name="Output 2 3 10 3 6" xfId="46747" xr:uid="{25F701C3-78F6-4494-91E5-A1960C65D359}"/>
    <cellStyle name="Output 2 3 10 4" xfId="27568" xr:uid="{78419668-FC88-445E-A093-D9A6B63EB54E}"/>
    <cellStyle name="Output 2 3 10 4 2" xfId="56158" xr:uid="{DDAC33AC-1CED-43E5-92EC-B5C8C4F5D902}"/>
    <cellStyle name="Output 2 3 10 4 3" xfId="49376" xr:uid="{3C1764A1-FE31-4183-90E5-446E77A6A80B}"/>
    <cellStyle name="Output 2 3 10 5" xfId="44574" xr:uid="{E27B0A16-7A50-4C05-A429-07E33A4E2DF5}"/>
    <cellStyle name="Output 2 3 10 5 2" xfId="57757" xr:uid="{B242B76A-3ED3-4AE1-9156-18BA7BF6B09F}"/>
    <cellStyle name="Output 2 3 10 5 3" xfId="50975" xr:uid="{951E2CC8-AF38-41B5-AEFA-D3F53AD3E0F8}"/>
    <cellStyle name="Output 2 3 10 6" xfId="47496" xr:uid="{ED3FC926-B6A5-4301-A9A9-F35831EF6940}"/>
    <cellStyle name="Output 2 3 10 6 2" xfId="54315" xr:uid="{CD4ABE3B-2154-40DD-8325-A3FD363D9BAD}"/>
    <cellStyle name="Output 2 3 10 7" xfId="45888" xr:uid="{22C4432F-C350-492C-8BE0-82287CBBE575}"/>
    <cellStyle name="Output 2 3 11" xfId="9131" xr:uid="{FB4D4708-BAA6-444C-8C72-20FD4939A306}"/>
    <cellStyle name="Output 2 3 11 2" xfId="18120" xr:uid="{4D28363C-4844-4FE2-BF40-776FC8D1168B}"/>
    <cellStyle name="Output 2 3 11 2 2" xfId="29193" xr:uid="{FA30B1D2-7858-4361-90AB-BD04368FCEF5}"/>
    <cellStyle name="Output 2 3 11 2 2 2" xfId="56669" xr:uid="{4161DF05-3565-43CA-A01C-D6FAFA82F44C}"/>
    <cellStyle name="Output 2 3 11 2 2 3" xfId="49887" xr:uid="{BFA20C3F-A26F-4DC2-AE8A-373B9AF3624C}"/>
    <cellStyle name="Output 2 3 11 2 3" xfId="48962" xr:uid="{DADEF34E-5E82-4F27-A863-CDC8EB832B88}"/>
    <cellStyle name="Output 2 3 11 2 3 2" xfId="55745" xr:uid="{3A6498C0-E79A-4866-AEE1-933719EF84B2}"/>
    <cellStyle name="Output 2 3 11 2 4" xfId="48004" xr:uid="{38BC94CD-32E3-41D1-A715-7D9F7ABA63AD}"/>
    <cellStyle name="Output 2 3 11 2 4 2" xfId="54799" xr:uid="{AE905D39-F30B-4B21-B491-F1D1EE92F7A9}"/>
    <cellStyle name="Output 2 3 11 2 5" xfId="46390" xr:uid="{DBB32B37-262F-482E-91B3-DF0B8CDFC103}"/>
    <cellStyle name="Output 2 3 11 3" xfId="35965" xr:uid="{0B51FAA8-1B6D-4E7E-8503-24DB7002D459}"/>
    <cellStyle name="Output 2 3 11 3 2" xfId="50280" xr:uid="{FCC8DFBA-239A-4103-847E-20F8CC9D9C2A}"/>
    <cellStyle name="Output 2 3 11 3 2 2" xfId="57062" xr:uid="{AB9EBB7F-1255-4D61-9F84-64FC950CA0FB}"/>
    <cellStyle name="Output 2 3 11 3 3" xfId="51164" xr:uid="{4C4893C5-C408-4233-B144-31EAA55075C0}"/>
    <cellStyle name="Output 2 3 11 3 3 2" xfId="57946" xr:uid="{51D19508-F98D-45FC-B817-72A8C07DD6DE}"/>
    <cellStyle name="Output 2 3 11 3 4" xfId="48397" xr:uid="{7EDF4C02-98E4-46E8-98E2-3914A1531A60}"/>
    <cellStyle name="Output 2 3 11 3 4 2" xfId="55189" xr:uid="{733B39FD-77ED-489F-9715-910C0FBC1E5C}"/>
    <cellStyle name="Output 2 3 11 3 5" xfId="46783" xr:uid="{12701FE4-9117-40AA-8AF0-09D69AF8B3F5}"/>
    <cellStyle name="Output 2 3 11 4" xfId="44596" xr:uid="{37E86D33-0269-4A1E-90EA-51A6940C908C}"/>
    <cellStyle name="Output 2 3 11 4 2" xfId="56197" xr:uid="{B56767F8-3DCD-44E9-8F95-0C43A4B5D02F}"/>
    <cellStyle name="Output 2 3 11 4 3" xfId="49415" xr:uid="{7F836F6D-E387-45C5-A541-614745B201C8}"/>
    <cellStyle name="Output 2 3 11 5" xfId="51390" xr:uid="{9C6AD2D4-1AB3-425E-9C5C-8509ECB8C638}"/>
    <cellStyle name="Output 2 3 11 5 2" xfId="58172" xr:uid="{A8AFDD4D-AC26-453F-8024-4A62D24E45BC}"/>
    <cellStyle name="Output 2 3 11 6" xfId="47535" xr:uid="{9BC95DF0-7318-4373-BCFC-B6A7DDB86534}"/>
    <cellStyle name="Output 2 3 11 6 2" xfId="54351" xr:uid="{26759DED-8EA8-40F6-8071-50B837A88E16}"/>
    <cellStyle name="Output 2 3 11 7" xfId="45924" xr:uid="{7EB21268-1E2D-4743-A9E1-86A5AB3A6DA4}"/>
    <cellStyle name="Output 2 3 12" xfId="12749" xr:uid="{23622B79-0456-463D-8DF8-D775784A96AB}"/>
    <cellStyle name="Output 2 3 12 2" xfId="21738" xr:uid="{D8EA0BD3-EB29-497D-AABF-6C24A42019C2}"/>
    <cellStyle name="Output 2 3 12 2 2" xfId="27301" xr:uid="{E356C638-1880-4AD3-B58A-139211378F84}"/>
    <cellStyle name="Output 2 3 12 2 2 2" xfId="56231" xr:uid="{ED23356A-C85F-4DD4-83D2-8B53875EBDC8}"/>
    <cellStyle name="Output 2 3 12 2 3" xfId="49449" xr:uid="{A98FB719-947B-42B5-AD17-A26E71F92AAF}"/>
    <cellStyle name="Output 2 3 12 3" xfId="32535" xr:uid="{ABBBEE96-7E5A-4864-A684-C2EF6A756E8C}"/>
    <cellStyle name="Output 2 3 12 3 2" xfId="59072" xr:uid="{AB95859C-D9D9-4A4A-95BF-A43B16BA7761}"/>
    <cellStyle name="Output 2 3 12 3 3" xfId="52291" xr:uid="{9107FEEF-7AF9-48C1-994E-40787888D957}"/>
    <cellStyle name="Output 2 3 12 4" xfId="44667" xr:uid="{8AA9E598-FBBE-4E13-B151-33615C207B18}"/>
    <cellStyle name="Output 2 3 12 4 2" xfId="54380" xr:uid="{FEE2A4A6-E543-4606-BB3F-7F4CFCCDB50B}"/>
    <cellStyle name="Output 2 3 12 4 3" xfId="47567" xr:uid="{5CDCB015-9F42-4575-A23F-49A1B71FC51C}"/>
    <cellStyle name="Output 2 3 12 5" xfId="45958" xr:uid="{106F813A-C36F-4792-93FA-3FD90A4D2718}"/>
    <cellStyle name="Output 2 3 13" xfId="2253" xr:uid="{37CB1ED9-D141-43AF-8B00-0F542F6133CD}"/>
    <cellStyle name="Output 2 3 13 2" xfId="27932" xr:uid="{1F8958E1-273D-4EE9-92FD-84B85CF61545}"/>
    <cellStyle name="Output 2 3 13 2 2" xfId="56219" xr:uid="{FE11C964-D6CA-4B13-8A9B-BFCB335BC6D0}"/>
    <cellStyle name="Output 2 3 13 2 3" xfId="49437" xr:uid="{619226BD-384A-4C93-A8B6-D463B04AC7DE}"/>
    <cellStyle name="Output 2 3 13 3" xfId="44660" xr:uid="{58963C17-04A7-4C00-9C35-1410A98942FB}"/>
    <cellStyle name="Output 2 3 13 3 2" xfId="57577" xr:uid="{9F0755BE-1119-43F3-A646-BD26A30F9DC4}"/>
    <cellStyle name="Output 2 3 13 3 3" xfId="50795" xr:uid="{06597A09-9508-4E46-A2CC-51E1E4D611DC}"/>
    <cellStyle name="Output 2 3 13 4" xfId="47557" xr:uid="{7FF82164-0BEA-4682-AA68-F342A35B1461}"/>
    <cellStyle name="Output 2 3 13 4 2" xfId="54370" xr:uid="{6E312ADB-6C99-4B04-B33E-4B909D61727A}"/>
    <cellStyle name="Output 2 3 13 5" xfId="45946" xr:uid="{B3DE9D57-C4B3-4E81-825C-AB211D8A6D9C}"/>
    <cellStyle name="Output 2 3 14" xfId="13162" xr:uid="{803DEBB4-D7E7-4E38-A55C-8C346423D51E}"/>
    <cellStyle name="Output 2 3 14 2" xfId="41966" xr:uid="{DB227FA1-5EC7-455D-9D49-F3A4F3BF38B9}"/>
    <cellStyle name="Output 2 3 14 2 2" xfId="57139" xr:uid="{0C8C26D0-B8CE-4092-8D0F-EDAD02DE808E}"/>
    <cellStyle name="Output 2 3 14 2 3" xfId="50357" xr:uid="{437F7411-FEEA-4DF8-9BC6-85B52FBBCF10}"/>
    <cellStyle name="Output 2 3 14 3" xfId="44767" xr:uid="{FFF0D33F-1888-49E4-AB7B-BC2847E2099F}"/>
    <cellStyle name="Output 2 3 14 3 2" xfId="58111" xr:uid="{F0DEF1BA-B579-42F3-8B95-565040B78778}"/>
    <cellStyle name="Output 2 3 14 3 3" xfId="51329" xr:uid="{ECBA9CE3-8ADE-4842-A5EF-DF3D14B88E44}"/>
    <cellStyle name="Output 2 3 14 4" xfId="48474" xr:uid="{30A0E659-EE99-4953-B153-34CD0DB56647}"/>
    <cellStyle name="Output 2 3 14 4 2" xfId="55266" xr:uid="{AFB12C55-A519-4879-B3B6-90B711D8E982}"/>
    <cellStyle name="Output 2 3 14 5" xfId="53552" xr:uid="{04446471-BD68-48CD-BD2E-36BBF495D8CD}"/>
    <cellStyle name="Output 2 3 14 6" xfId="46860" xr:uid="{D3A4624F-6017-478A-BBDA-CD6E393A30FE}"/>
    <cellStyle name="Output 2 3 15" xfId="37494" xr:uid="{12F2737C-3E63-452A-8619-C99BBCBCF9DD}"/>
    <cellStyle name="Output 2 3 15 2" xfId="44714" xr:uid="{760011D6-449D-4DEF-BAC4-CEE9F839A212}"/>
    <cellStyle name="Output 2 3 15 2 2" xfId="57206" xr:uid="{52529F76-D86B-4759-BEAA-71C062187475}"/>
    <cellStyle name="Output 2 3 15 2 3" xfId="50424" xr:uid="{774D0D84-EA5F-4E5E-9078-099B99D4A124}"/>
    <cellStyle name="Output 2 3 15 3" xfId="52026" xr:uid="{3DBDAA16-F58C-4BF1-B277-F57BBA0AFDF6}"/>
    <cellStyle name="Output 2 3 15 3 2" xfId="58807" xr:uid="{D1DC5F3A-C281-404C-A9BA-0BE8A3DBD928}"/>
    <cellStyle name="Output 2 3 15 4" xfId="52341" xr:uid="{68256E69-6FFD-475A-9137-2D6BBF5A92F7}"/>
    <cellStyle name="Output 2 3 15 4 2" xfId="59122" xr:uid="{904FC571-8106-4F4E-9BF7-DC77C415F11D}"/>
    <cellStyle name="Output 2 3 15 5" xfId="48541" xr:uid="{16369A73-2407-4C10-8E31-CDAA9A2E0836}"/>
    <cellStyle name="Output 2 3 15 5 2" xfId="55330" xr:uid="{526A7291-9F0F-4C49-8F25-A9FC8B517D16}"/>
    <cellStyle name="Output 2 3 15 6" xfId="53616" xr:uid="{463C6661-1128-4793-B1A9-15CAE38C911A}"/>
    <cellStyle name="Output 2 3 15 7" xfId="46927" xr:uid="{43D9FE5C-CB2C-4586-BAE5-FD21185ADA17}"/>
    <cellStyle name="Output 2 3 16" xfId="44807" xr:uid="{91A7DAEC-2F92-4578-A3B4-B6BDFB33BE6E}"/>
    <cellStyle name="Output 2 3 16 2" xfId="50458" xr:uid="{9219E0A2-A5C7-4B79-81B5-64CD12BA6D4E}"/>
    <cellStyle name="Output 2 3 16 2 2" xfId="57240" xr:uid="{91C01E73-3E3F-4DC0-B69B-A4707173305F}"/>
    <cellStyle name="Output 2 3 16 3" xfId="52060" xr:uid="{D89DF8C4-EB37-4BA8-BDBE-DAEF954A1A4C}"/>
    <cellStyle name="Output 2 3 16 3 2" xfId="58841" xr:uid="{3FB5F937-F6F5-43B9-96F1-83B12DAA3ADE}"/>
    <cellStyle name="Output 2 3 16 4" xfId="51219" xr:uid="{EF9D2FDB-11C4-4045-985C-0C64345B4E63}"/>
    <cellStyle name="Output 2 3 16 4 2" xfId="58001" xr:uid="{F41B1A6D-F3D2-4272-9720-083471D18ED7}"/>
    <cellStyle name="Output 2 3 16 5" xfId="48575" xr:uid="{833479D8-7E72-42A3-A5D3-C95661475984}"/>
    <cellStyle name="Output 2 3 16 5 2" xfId="55364" xr:uid="{EF1C663C-DC18-4B1B-BB16-3C964CBD11C6}"/>
    <cellStyle name="Output 2 3 16 6" xfId="53650" xr:uid="{68FEB258-D260-41E2-B9F6-95B6D5E59C65}"/>
    <cellStyle name="Output 2 3 16 7" xfId="46961" xr:uid="{6C331981-93BB-445A-982B-055E4C8C3F47}"/>
    <cellStyle name="Output 2 3 17" xfId="44859" xr:uid="{CF0348DD-F82A-45D1-89E2-3EFB0A95E2E5}"/>
    <cellStyle name="Output 2 3 17 2" xfId="50486" xr:uid="{05871D12-6051-4FA1-9E48-B4752891A0BE}"/>
    <cellStyle name="Output 2 3 17 2 2" xfId="57268" xr:uid="{5FC122CC-C91B-4DE0-8065-BC8632277CE2}"/>
    <cellStyle name="Output 2 3 17 3" xfId="52088" xr:uid="{A1B88FA0-6525-49FB-A186-19C4E1D330CA}"/>
    <cellStyle name="Output 2 3 17 3 2" xfId="58869" xr:uid="{340A4472-E1F4-4D22-857F-4A18F4FE3A68}"/>
    <cellStyle name="Output 2 3 17 4" xfId="51375" xr:uid="{53F0E584-6358-4DC7-9D7B-3AA674E565C0}"/>
    <cellStyle name="Output 2 3 17 4 2" xfId="58157" xr:uid="{3E8F6C4A-37F8-4DD4-B7F6-0C5FA11C61F9}"/>
    <cellStyle name="Output 2 3 17 5" xfId="48603" xr:uid="{C4971711-DB5A-44AC-AFFD-C27F1D3BDD2D}"/>
    <cellStyle name="Output 2 3 17 5 2" xfId="55392" xr:uid="{017AC287-1478-4201-BEAF-5E621CD46268}"/>
    <cellStyle name="Output 2 3 17 6" xfId="53678" xr:uid="{4AF765AE-2496-4926-B8A0-6E2974AA93F6}"/>
    <cellStyle name="Output 2 3 17 7" xfId="46989" xr:uid="{0CCB47DD-34D9-4B80-B527-EBD2A5C43DED}"/>
    <cellStyle name="Output 2 3 18" xfId="44890" xr:uid="{1208DAA2-8392-49CD-AF75-52FEF19C30B6}"/>
    <cellStyle name="Output 2 3 18 2" xfId="50481" xr:uid="{14BF47F4-E94E-4C7E-B9E0-088C2B615405}"/>
    <cellStyle name="Output 2 3 18 2 2" xfId="57263" xr:uid="{B55DD1F9-7DD7-441F-844B-BAA356060B69}"/>
    <cellStyle name="Output 2 3 18 3" xfId="52083" xr:uid="{6D55FE99-DBB6-4AFE-B0D0-B981F5B6C4F8}"/>
    <cellStyle name="Output 2 3 18 3 2" xfId="58864" xr:uid="{64589D0C-5712-4155-AF3E-D64C5555A1E4}"/>
    <cellStyle name="Output 2 3 18 4" xfId="51034" xr:uid="{98BD5B9C-E53A-4E2B-A807-D479D34B9476}"/>
    <cellStyle name="Output 2 3 18 4 2" xfId="57816" xr:uid="{A5B5DDDD-06A6-41C9-B0AB-1041E6C1BD8A}"/>
    <cellStyle name="Output 2 3 18 5" xfId="48598" xr:uid="{78BC5B7E-1553-4379-80F4-70FFCD89CFEF}"/>
    <cellStyle name="Output 2 3 18 5 2" xfId="55387" xr:uid="{91323F3E-33EF-4CF2-B801-E7AE7E5E2AE9}"/>
    <cellStyle name="Output 2 3 18 6" xfId="53673" xr:uid="{0D9056C7-892E-4DA9-8ACD-11CDCA271CA2}"/>
    <cellStyle name="Output 2 3 18 7" xfId="46984" xr:uid="{62E2E01E-618B-4B29-9B2E-5C97306B7704}"/>
    <cellStyle name="Output 2 3 19" xfId="44968" xr:uid="{C974EBEB-771A-4DAB-9D68-113C2883DD02}"/>
    <cellStyle name="Output 2 3 19 2" xfId="50532" xr:uid="{931C6334-35A6-42F0-826E-C9BECB03ADE1}"/>
    <cellStyle name="Output 2 3 19 2 2" xfId="57314" xr:uid="{2B36816C-2F29-46E0-94F4-404CC686AE18}"/>
    <cellStyle name="Output 2 3 19 3" xfId="52134" xr:uid="{DC8542CA-2096-469F-B9F2-60E07334C724}"/>
    <cellStyle name="Output 2 3 19 3 2" xfId="58915" xr:uid="{F7C1CDAC-98AB-4558-B8B9-A4BC6AB93CBF}"/>
    <cellStyle name="Output 2 3 19 4" xfId="48897" xr:uid="{C2B5B47A-8B0A-46A0-8579-896CF93ED919}"/>
    <cellStyle name="Output 2 3 19 4 2" xfId="55678" xr:uid="{581FF08E-9F92-4D03-BABD-4400D682A3AF}"/>
    <cellStyle name="Output 2 3 19 5" xfId="48649" xr:uid="{D5CD29EC-81B0-4F44-85D6-CD37A2B70D4E}"/>
    <cellStyle name="Output 2 3 19 5 2" xfId="55438" xr:uid="{E5D30C7C-CAE1-4009-8AEB-0AB0C87F905A}"/>
    <cellStyle name="Output 2 3 19 6" xfId="53724" xr:uid="{42A2016D-C8C4-4B30-8241-AB0349FEEC41}"/>
    <cellStyle name="Output 2 3 19 7" xfId="47035" xr:uid="{5746A0DB-0840-4B29-B276-425691EEA282}"/>
    <cellStyle name="Output 2 3 2" xfId="385" xr:uid="{03450BC3-EB70-42A3-8778-AF95A9717199}"/>
    <cellStyle name="Output 2 3 2 10" xfId="9256" xr:uid="{ACB633A8-A2D4-425E-9330-95AB637A3B2E}"/>
    <cellStyle name="Output 2 3 2 10 2" xfId="18245" xr:uid="{A9F11DA7-20C3-4B94-97D4-E5B551A1FCFD}"/>
    <cellStyle name="Output 2 3 2 10 2 2" xfId="25710" xr:uid="{D6FA6BE1-4B1C-40BF-8DBC-B55EE301AA32}"/>
    <cellStyle name="Output 2 3 2 10 3" xfId="43706" xr:uid="{B7631DCB-6514-4823-920A-DE0E19FE756C}"/>
    <cellStyle name="Output 2 3 2 11" xfId="12729" xr:uid="{5093C31F-36E6-46AB-876D-DD5561D06862}"/>
    <cellStyle name="Output 2 3 2 11 2" xfId="21718" xr:uid="{9EBBA4D5-83F8-448E-9256-B5D0C1343C91}"/>
    <cellStyle name="Output 2 3 2 11 2 2" xfId="23557" xr:uid="{F46D823C-559B-4840-8FCD-E1B9DD6266DD}"/>
    <cellStyle name="Output 2 3 2 11 3" xfId="29838" xr:uid="{AA162A74-DB77-4440-A8F4-69C9034D5A16}"/>
    <cellStyle name="Output 2 3 2 12" xfId="2391" xr:uid="{3E878BF6-533F-419A-8151-EB36E43CB2B1}"/>
    <cellStyle name="Output 2 3 2 12 2" xfId="29927" xr:uid="{B63A5016-CA76-4CFE-9C98-64174F25EF8F}"/>
    <cellStyle name="Output 2 3 2 13" xfId="13300" xr:uid="{18CCBAA0-A011-4D43-AF0E-A2C8866F6C71}"/>
    <cellStyle name="Output 2 3 2 13 2" xfId="42523" xr:uid="{C6D08FF8-08E4-4D69-B798-088A58757678}"/>
    <cellStyle name="Output 2 3 2 14" xfId="40139" xr:uid="{1E6E7C17-84CA-414A-8243-A9F1F9AB75A1}"/>
    <cellStyle name="Output 2 3 2 15" xfId="44323" xr:uid="{4EC24A35-BCC7-42E2-8DBE-1E2B64B1C0ED}"/>
    <cellStyle name="Output 2 3 2 16" xfId="45512" xr:uid="{0B24415A-F5D5-4404-9A2C-D397BE889C31}"/>
    <cellStyle name="Output 2 3 2 2" xfId="734" xr:uid="{9C07559E-A8BE-4CB3-80D0-2E3961081B4B}"/>
    <cellStyle name="Output 2 3 2 2 2" xfId="5110" xr:uid="{DD0094ED-833A-46A0-A087-A03CD7361DB3}"/>
    <cellStyle name="Output 2 3 2 2 2 2" xfId="7696" xr:uid="{2F0001CD-A2EB-48CF-90D0-3833F2913351}"/>
    <cellStyle name="Output 2 3 2 2 2 2 2" xfId="16685" xr:uid="{519AE640-8B27-43CE-870A-D4E5537B987F}"/>
    <cellStyle name="Output 2 3 2 2 2 2 2 2" xfId="22750" xr:uid="{748EC292-F431-4683-889C-EFFF388DAD6E}"/>
    <cellStyle name="Output 2 3 2 2 2 2 3" xfId="38146" xr:uid="{875542C4-8F48-4F56-8FAE-10327D10FD28}"/>
    <cellStyle name="Output 2 3 2 2 2 2 4" xfId="56300" xr:uid="{773ABCFD-6A20-456A-AF68-D6293818D2C1}"/>
    <cellStyle name="Output 2 3 2 2 2 3" xfId="10333" xr:uid="{5C7583D0-3A41-4192-857B-B2AEFC2CD4B6}"/>
    <cellStyle name="Output 2 3 2 2 2 3 2" xfId="19322" xr:uid="{6E42467F-9AB1-41D7-98BE-22B457DF478C}"/>
    <cellStyle name="Output 2 3 2 2 2 3 2 2" xfId="31784" xr:uid="{36A6010E-1CEC-403B-AE8D-670AC2949F44}"/>
    <cellStyle name="Output 2 3 2 2 2 3 3" xfId="41637" xr:uid="{5762AD65-188D-48D3-AF4E-3D09733A95FA}"/>
    <cellStyle name="Output 2 3 2 2 2 4" xfId="14099" xr:uid="{4DA8EF32-D3C7-48B5-95BB-E842EE5A333E}"/>
    <cellStyle name="Output 2 3 2 2 2 4 2" xfId="29232" xr:uid="{FFFD4929-DF32-44FC-864F-2E06AC687544}"/>
    <cellStyle name="Output 2 3 2 2 2 5" xfId="43380" xr:uid="{F08A4624-8754-483F-9DF2-7FC8C11247EC}"/>
    <cellStyle name="Output 2 3 2 2 2 6" xfId="49518" xr:uid="{12D4C5D0-830C-4C4E-9B7E-E70049542F68}"/>
    <cellStyle name="Output 2 3 2 2 3" xfId="3171" xr:uid="{E2646AA2-2582-4566-A0AA-2AA4A259D516}"/>
    <cellStyle name="Output 2 3 2 2 3 2" xfId="40105" xr:uid="{25A24DD3-638F-4937-B2D9-A76AD98717A0}"/>
    <cellStyle name="Output 2 3 2 2 3 2 2" xfId="57768" xr:uid="{61FE9B9E-5D31-4C37-BA8B-BE79A73D3F17}"/>
    <cellStyle name="Output 2 3 2 2 3 3" xfId="50986" xr:uid="{CDD9ED0F-3DC4-4881-93AA-3CF4D8CED719}"/>
    <cellStyle name="Output 2 3 2 2 4" xfId="32664" xr:uid="{118BD03A-6220-4ED1-B898-11C29849ADFA}"/>
    <cellStyle name="Output 2 3 2 2 4 2" xfId="54445" xr:uid="{EB86AF49-41CF-4DA7-BB85-4AA6F4A8ED03}"/>
    <cellStyle name="Output 2 3 2 2 4 3" xfId="47635" xr:uid="{157CC0D4-480C-4BDD-9EB8-A0619342DEBE}"/>
    <cellStyle name="Output 2 3 2 2 5" xfId="46027" xr:uid="{C85995DC-C6D3-4DA6-8A8E-68866E820772}"/>
    <cellStyle name="Output 2 3 2 3" xfId="1079" xr:uid="{3F71626A-528D-4BC8-8DDB-A0022CA95860}"/>
    <cellStyle name="Output 2 3 2 3 2" xfId="5431" xr:uid="{C287E4AA-759C-4F71-B85B-84BEE7617B24}"/>
    <cellStyle name="Output 2 3 2 3 2 2" xfId="8017" xr:uid="{F4ED0BDC-1E6B-4317-8F58-54404601A1B0}"/>
    <cellStyle name="Output 2 3 2 3 2 2 2" xfId="17006" xr:uid="{0C06AA94-2954-4E9C-898E-151EA10D8EDE}"/>
    <cellStyle name="Output 2 3 2 3 2 2 2 2" xfId="41265" xr:uid="{840CA8ED-ED79-42C7-A2DF-EE8A7DC41206}"/>
    <cellStyle name="Output 2 3 2 3 2 2 3" xfId="36417" xr:uid="{418991E1-3E3B-4668-9F4C-FE6139C1F805}"/>
    <cellStyle name="Output 2 3 2 3 2 2 4" xfId="56708" xr:uid="{554E3E83-701F-4A31-894B-E4D4EEE98ECD}"/>
    <cellStyle name="Output 2 3 2 3 2 3" xfId="10654" xr:uid="{F0617E57-D78C-4CEF-9FB2-C3806FF74A60}"/>
    <cellStyle name="Output 2 3 2 3 2 3 2" xfId="19643" xr:uid="{D75DFA22-7968-4B22-AF82-EBD99FC7DA3F}"/>
    <cellStyle name="Output 2 3 2 3 2 3 2 2" xfId="42427" xr:uid="{B67F59C7-F316-4C1E-9FC5-4C772BBB2540}"/>
    <cellStyle name="Output 2 3 2 3 2 3 3" xfId="26675" xr:uid="{4B2457C1-8004-4F2E-A1E5-4708EBFC0F62}"/>
    <cellStyle name="Output 2 3 2 3 2 4" xfId="14420" xr:uid="{DE81C638-58DA-49A3-814A-275F41BB0B10}"/>
    <cellStyle name="Output 2 3 2 3 2 4 2" xfId="28878" xr:uid="{70DC608F-CF42-4403-A551-174D3999B6B8}"/>
    <cellStyle name="Output 2 3 2 3 2 5" xfId="28249" xr:uid="{20C36EAA-C1F5-4F07-8E7E-ADFD1AAD9C47}"/>
    <cellStyle name="Output 2 3 2 3 2 6" xfId="49926" xr:uid="{B08651BE-AFAA-4594-B982-48B603A5F5FC}"/>
    <cellStyle name="Output 2 3 2 3 3" xfId="3516" xr:uid="{9A03656B-B9AD-4007-9229-9B377E2A3D42}"/>
    <cellStyle name="Output 2 3 2 3 3 2" xfId="42462" xr:uid="{62166BAB-6D1E-4921-8123-928FB9CF76E9}"/>
    <cellStyle name="Output 2 3 2 3 3 2 2" xfId="58964" xr:uid="{72BEFFF2-45CF-4A12-8A61-56DE8676F1FD}"/>
    <cellStyle name="Output 2 3 2 3 3 3" xfId="52183" xr:uid="{C4002E56-28EE-4A6D-9C85-04D17E4D21FB}"/>
    <cellStyle name="Output 2 3 2 3 4" xfId="35939" xr:uid="{EE2F5A11-5541-4F9B-9AC4-9D78A3CF1BFB}"/>
    <cellStyle name="Output 2 3 2 3 4 2" xfId="54835" xr:uid="{95D277BD-0E88-44A7-ADC5-3FC90229A5B8}"/>
    <cellStyle name="Output 2 3 2 3 4 3" xfId="48043" xr:uid="{2F252869-4B3D-4748-A661-217C07596777}"/>
    <cellStyle name="Output 2 3 2 3 5" xfId="53135" xr:uid="{B3056CF1-0029-4D24-829B-A1357931F437}"/>
    <cellStyle name="Output 2 3 2 3 6" xfId="46429" xr:uid="{74C95058-713C-478C-968C-B9FDDA43E0B0}"/>
    <cellStyle name="Output 2 3 2 4" xfId="1423" xr:uid="{8664F2C2-DAD5-4AF3-A489-1EEC5963E107}"/>
    <cellStyle name="Output 2 3 2 4 2" xfId="5768" xr:uid="{42316802-4B8C-4C51-8128-E5CEFFD09F66}"/>
    <cellStyle name="Output 2 3 2 4 2 2" xfId="8354" xr:uid="{A62D1D0D-33CB-4926-A3BD-0CA8BFB1BBDB}"/>
    <cellStyle name="Output 2 3 2 4 2 2 2" xfId="17343" xr:uid="{A734910A-2664-41DE-B4F1-B2AD2B3C7ADC}"/>
    <cellStyle name="Output 2 3 2 4 2 2 2 2" xfId="37746" xr:uid="{98191E3F-23D5-4AA3-B814-531B3D9C2766}"/>
    <cellStyle name="Output 2 3 2 4 2 2 3" xfId="38542" xr:uid="{5337D152-4644-4C20-8CC3-35556186A7BD}"/>
    <cellStyle name="Output 2 3 2 4 2 3" xfId="10991" xr:uid="{29EC9604-FBF4-4703-9DD6-9FD171FD1C0C}"/>
    <cellStyle name="Output 2 3 2 4 2 3 2" xfId="19980" xr:uid="{0AFFF2ED-D232-4E2A-8859-197BB04D851E}"/>
    <cellStyle name="Output 2 3 2 4 2 3 2 2" xfId="39037" xr:uid="{023FD82D-9CC1-4C52-840D-AE9CAD698CFB}"/>
    <cellStyle name="Output 2 3 2 4 2 3 3" xfId="34523" xr:uid="{45B6286A-3CA3-44E7-A8AB-152DBACF5C97}"/>
    <cellStyle name="Output 2 3 2 4 2 4" xfId="14757" xr:uid="{EC22397E-B74F-43C1-A6EA-D33E8FDB0A9E}"/>
    <cellStyle name="Output 2 3 2 4 2 4 2" xfId="41076" xr:uid="{4648A376-A9FD-486B-8618-A5492A0EC662}"/>
    <cellStyle name="Output 2 3 2 4 2 5" xfId="28759" xr:uid="{80582435-75A4-4437-ADA2-12A784222DE8}"/>
    <cellStyle name="Output 2 3 2 4 2 6" xfId="55828" xr:uid="{28F72397-46D4-4F51-8D8A-ACA9B67EAE89}"/>
    <cellStyle name="Output 2 3 2 4 3" xfId="3860" xr:uid="{52CA762F-AA36-4BD2-BDB3-E364221832BD}"/>
    <cellStyle name="Output 2 3 2 4 3 2" xfId="39329" xr:uid="{F47187AE-35B6-4286-893A-A3F56EB4AAC0}"/>
    <cellStyle name="Output 2 3 2 4 4" xfId="24472" xr:uid="{D5C017C5-0B97-430A-B351-4C885D84DC90}"/>
    <cellStyle name="Output 2 3 2 4 5" xfId="49046" xr:uid="{F79B8027-7A62-44FA-BD19-6CB39A1BABA0}"/>
    <cellStyle name="Output 2 3 2 5" xfId="1426" xr:uid="{F750C772-B84E-4E64-A138-612DC2F090EF}"/>
    <cellStyle name="Output 2 3 2 5 2" xfId="5771" xr:uid="{7BBA35E8-BD66-42B1-B103-3A08C1D7A2D2}"/>
    <cellStyle name="Output 2 3 2 5 2 2" xfId="8357" xr:uid="{844C9D2D-24BD-491B-ABA2-87B1AE516C41}"/>
    <cellStyle name="Output 2 3 2 5 2 2 2" xfId="17346" xr:uid="{3BE5C0C9-8F7E-42AA-9EDC-16C6599509AA}"/>
    <cellStyle name="Output 2 3 2 5 2 2 2 2" xfId="42694" xr:uid="{5CD309BD-444A-4EB6-94CD-4C07B77361D4}"/>
    <cellStyle name="Output 2 3 2 5 2 2 3" xfId="43502" xr:uid="{50D7DFB0-8B55-476A-9309-8D31B74F0DDB}"/>
    <cellStyle name="Output 2 3 2 5 2 3" xfId="10994" xr:uid="{922410EF-7213-4BFD-A376-C7EE7D543DEB}"/>
    <cellStyle name="Output 2 3 2 5 2 3 2" xfId="19983" xr:uid="{6BF42856-FC4F-47C5-A7B2-F4DF56CF30EF}"/>
    <cellStyle name="Output 2 3 2 5 2 3 2 2" xfId="27787" xr:uid="{957F657B-562E-41C2-8261-10DF9224B908}"/>
    <cellStyle name="Output 2 3 2 5 2 3 3" xfId="32083" xr:uid="{6EEEEAA9-A519-4BA2-8404-EEE6B5AE24C0}"/>
    <cellStyle name="Output 2 3 2 5 2 4" xfId="14760" xr:uid="{1D93FD8D-9046-428C-B603-9E6166C245FD}"/>
    <cellStyle name="Output 2 3 2 5 2 4 2" xfId="27424" xr:uid="{E34DE65B-55B8-4738-9F23-0D1C3915A19E}"/>
    <cellStyle name="Output 2 3 2 5 2 5" xfId="33449" xr:uid="{DBE1D6C8-B656-46CB-A5C0-FCD3540E533D}"/>
    <cellStyle name="Output 2 3 2 5 2 6" xfId="57572" xr:uid="{AEAF5527-D8BC-4974-98F7-D8228A942AA9}"/>
    <cellStyle name="Output 2 3 2 5 3" xfId="3863" xr:uid="{D40061BA-6569-48F5-ACD6-F59F62FBFA46}"/>
    <cellStyle name="Output 2 3 2 5 3 2" xfId="28079" xr:uid="{5E0B208E-6498-49DF-A384-AF800FA16350}"/>
    <cellStyle name="Output 2 3 2 5 4" xfId="28880" xr:uid="{AABCE988-0285-40AE-BBE8-B0AE8727FD59}"/>
    <cellStyle name="Output 2 3 2 5 5" xfId="50790" xr:uid="{90D0D0A2-E12D-4EF0-90D2-6C0A6CBB967B}"/>
    <cellStyle name="Output 2 3 2 6" xfId="2042" xr:uid="{FC436E4F-6017-4303-B554-DDE11849FA1F}"/>
    <cellStyle name="Output 2 3 2 6 2" xfId="6350" xr:uid="{F0D0329A-F9D4-4515-A9E7-9B7331B28DF1}"/>
    <cellStyle name="Output 2 3 2 6 2 2" xfId="8936" xr:uid="{5F9EF434-BAC6-410E-8261-3947F58581C6}"/>
    <cellStyle name="Output 2 3 2 6 2 2 2" xfId="17925" xr:uid="{0BCBF81E-75FA-404E-8BB8-F929F79924FD}"/>
    <cellStyle name="Output 2 3 2 6 2 2 2 2" xfId="25514" xr:uid="{B76EC361-3AB9-4A1F-AC12-2DF46EB83000}"/>
    <cellStyle name="Output 2 3 2 6 2 2 3" xfId="41605" xr:uid="{BEB42003-9255-45EE-BF8C-BFD1A80D0782}"/>
    <cellStyle name="Output 2 3 2 6 2 3" xfId="11573" xr:uid="{3BDD7372-2B81-4267-BD4F-C06D8691FDBF}"/>
    <cellStyle name="Output 2 3 2 6 2 3 2" xfId="20562" xr:uid="{ED57264E-8C5C-4ED7-AE18-13445B86961E}"/>
    <cellStyle name="Output 2 3 2 6 2 3 2 2" xfId="29639" xr:uid="{B47EC941-DD4A-4C08-ACEE-CC77B3A9DD48}"/>
    <cellStyle name="Output 2 3 2 6 2 3 3" xfId="34552" xr:uid="{5BEE302A-48EF-4FD2-9933-E888026FC920}"/>
    <cellStyle name="Output 2 3 2 6 2 4" xfId="15339" xr:uid="{74F6CC84-B6CB-4EDA-AE78-05FA356BE4CD}"/>
    <cellStyle name="Output 2 3 2 6 2 4 2" xfId="43194" xr:uid="{257111BC-8967-45D6-9A4A-EA601FA7D3DF}"/>
    <cellStyle name="Output 2 3 2 6 2 5" xfId="36088" xr:uid="{6D3CAD6F-6748-489C-A9A1-6122CAEED092}"/>
    <cellStyle name="Output 2 3 2 6 2 6" xfId="53997" xr:uid="{26B2FAA5-8EC2-44DC-A077-8D136C526D29}"/>
    <cellStyle name="Output 2 3 2 6 3" xfId="4479" xr:uid="{F5FABAD1-E536-4C15-939D-1A8728AFA44E}"/>
    <cellStyle name="Output 2 3 2 6 3 2" xfId="25402" xr:uid="{7B885909-20BA-4E7A-9A91-54ECF9F3D2E4}"/>
    <cellStyle name="Output 2 3 2 6 4" xfId="23550" xr:uid="{42CA1551-9528-4109-BEFB-8BCA3A37D08F}"/>
    <cellStyle name="Output 2 3 2 6 5" xfId="47329" xr:uid="{8937C0E1-114B-4A7D-8775-A1F6496A1DFF}"/>
    <cellStyle name="Output 2 3 2 7" xfId="2853" xr:uid="{0F5364A3-EFAB-4E0A-B44B-9F196575892E}"/>
    <cellStyle name="Output 2 3 2 7 2" xfId="7003" xr:uid="{23AFAE48-5CDF-4C9D-AF26-52E2ABA91BEB}"/>
    <cellStyle name="Output 2 3 2 7 2 2" xfId="12132" xr:uid="{1D85C93D-F413-4717-A11D-37DBAF13E4B9}"/>
    <cellStyle name="Output 2 3 2 7 2 2 2" xfId="21121" xr:uid="{6AD0C4DA-0C4E-4E44-BBF3-A4706A726A8A}"/>
    <cellStyle name="Output 2 3 2 7 2 2 2 2" xfId="37367" xr:uid="{499DBF0C-71B8-47A4-9DCC-AFFCC73C12DF}"/>
    <cellStyle name="Output 2 3 2 7 2 2 3" xfId="36305" xr:uid="{82FE6312-70CC-48AE-AD5E-C68E1577138C}"/>
    <cellStyle name="Output 2 3 2 7 2 3" xfId="12946" xr:uid="{A720B394-D3F6-4321-8E46-0891D62367C9}"/>
    <cellStyle name="Output 2 3 2 7 2 3 2" xfId="21935" xr:uid="{DBE1EFC2-5D6A-4C42-8DA8-5522850DF057}"/>
    <cellStyle name="Output 2 3 2 7 2 3 2 2" xfId="25390" xr:uid="{E0E0AF64-CA74-463E-81FF-6CA3CB17CB20}"/>
    <cellStyle name="Output 2 3 2 7 2 3 3" xfId="39524" xr:uid="{C25ADBDA-EB5E-4E30-9DBC-047F77B70871}"/>
    <cellStyle name="Output 2 3 2 7 2 4" xfId="15992" xr:uid="{2D6FDACD-856A-4634-BBA7-D50778DB72E0}"/>
    <cellStyle name="Output 2 3 2 7 2 4 2" xfId="35817" xr:uid="{10B61B6C-B438-4FD0-8359-DE23CC7233D2}"/>
    <cellStyle name="Output 2 3 2 7 2 5" xfId="35447" xr:uid="{28831A49-B474-423E-A80B-988B77EDF4EA}"/>
    <cellStyle name="Output 2 3 2 7 3" xfId="9566" xr:uid="{C5E06280-BDA6-4F3A-A237-FB9794DA71D1}"/>
    <cellStyle name="Output 2 3 2 7 3 2" xfId="18555" xr:uid="{0B8F00B2-DD2A-4698-9C5E-56A0936E42EB}"/>
    <cellStyle name="Output 2 3 2 7 3 2 2" xfId="25919" xr:uid="{44196947-573B-4D50-9DA0-3B7EE7C86D44}"/>
    <cellStyle name="Output 2 3 2 7 3 3" xfId="28727" xr:uid="{74D91929-24B4-4A6D-BF74-80FC625633EF}"/>
    <cellStyle name="Output 2 3 2 7 4" xfId="39385" xr:uid="{D546915C-EC2D-41DB-AD1C-EFB766E17201}"/>
    <cellStyle name="Output 2 3 2 8" xfId="4786" xr:uid="{CF975856-586D-4AF8-ADFA-B45623B503A4}"/>
    <cellStyle name="Output 2 3 2 8 2" xfId="7372" xr:uid="{10D73EF6-54D6-4127-BD52-3AFCD8E6A448}"/>
    <cellStyle name="Output 2 3 2 8 2 2" xfId="16361" xr:uid="{79DA4A5B-74C2-4FFB-B0CE-27B7CC716C81}"/>
    <cellStyle name="Output 2 3 2 8 2 2 2" xfId="31242" xr:uid="{8FDCE630-8E88-4C99-9468-CB9DD65DDD1D}"/>
    <cellStyle name="Output 2 3 2 8 2 3" xfId="24577" xr:uid="{AA357D01-21B4-41FF-98C9-5E30B0BD6F81}"/>
    <cellStyle name="Output 2 3 2 8 3" xfId="10009" xr:uid="{01C227E6-C186-4B22-A339-E5FFFEE6D63E}"/>
    <cellStyle name="Output 2 3 2 8 3 2" xfId="18998" xr:uid="{4A005C77-AB64-49A0-8263-01DDDF6E8548}"/>
    <cellStyle name="Output 2 3 2 8 3 2 2" xfId="36204" xr:uid="{75B4B00A-7E4C-4B7E-9E0C-C4E0402AD8E0}"/>
    <cellStyle name="Output 2 3 2 8 3 3" xfId="41640" xr:uid="{4F07E48B-7BCF-4A3C-B47B-4BAA16EEDB26}"/>
    <cellStyle name="Output 2 3 2 8 4" xfId="13775" xr:uid="{DB1CE9EF-D7CC-43DA-A05F-4935B49E9910}"/>
    <cellStyle name="Output 2 3 2 8 4 2" xfId="27893" xr:uid="{C1C5FF85-1EA7-4697-93BF-C1FEEF9DB852}"/>
    <cellStyle name="Output 2 3 2 8 5" xfId="32575" xr:uid="{5DD4F45D-C8A8-4B95-9893-93DB4DF2CED0}"/>
    <cellStyle name="Output 2 3 2 9" xfId="6687" xr:uid="{E8E9F056-1CE5-4394-A270-CD740124CB5B}"/>
    <cellStyle name="Output 2 3 2 9 2" xfId="11893" xr:uid="{0B2B2E02-C098-4780-BF42-E9ECB09AB96A}"/>
    <cellStyle name="Output 2 3 2 9 2 2" xfId="20882" xr:uid="{ED1C81DC-1C84-4B27-90D2-939D1B2BA418}"/>
    <cellStyle name="Output 2 3 2 9 2 2 2" xfId="39115" xr:uid="{89B04C45-B65D-4BE9-BD3F-A94A2DCF1B35}"/>
    <cellStyle name="Output 2 3 2 9 2 3" xfId="31085" xr:uid="{C6C3E873-76BE-4581-AF8F-331B7C925166}"/>
    <cellStyle name="Output 2 3 2 9 3" xfId="15676" xr:uid="{3054D798-1A64-4D9F-B417-763521755840}"/>
    <cellStyle name="Output 2 3 2 9 3 2" xfId="42604" xr:uid="{B1297BB8-1C34-4EF5-AB9B-B328753FFB28}"/>
    <cellStyle name="Output 2 3 2 9 4" xfId="24888" xr:uid="{4C8F9D65-09D6-43C9-AB3E-2EFE7F56F839}"/>
    <cellStyle name="Output 2 3 20" xfId="44914" xr:uid="{1BB86AA4-9930-4940-BD79-EA21A2D0CC5E}"/>
    <cellStyle name="Output 2 3 20 2" xfId="50442" xr:uid="{9F4C2490-678C-4A32-AB9F-7072505AA9A9}"/>
    <cellStyle name="Output 2 3 20 2 2" xfId="57224" xr:uid="{03C45871-C8D7-4436-9049-8BA2046E553D}"/>
    <cellStyle name="Output 2 3 20 3" xfId="52044" xr:uid="{F4AEC8C8-153C-46C0-B8DF-ABBD528600E4}"/>
    <cellStyle name="Output 2 3 20 3 2" xfId="58825" xr:uid="{8A8DB018-CC54-4854-9058-6D11C90EF2D5}"/>
    <cellStyle name="Output 2 3 20 4" xfId="51678" xr:uid="{85736E37-D511-4AE4-BCB3-ED42CAA0F517}"/>
    <cellStyle name="Output 2 3 20 4 2" xfId="58459" xr:uid="{A26430E3-FD8B-456C-8ED8-A72D59931858}"/>
    <cellStyle name="Output 2 3 20 5" xfId="48559" xr:uid="{24B67A60-0749-4563-9809-93CDDC59B82C}"/>
    <cellStyle name="Output 2 3 20 5 2" xfId="55348" xr:uid="{841BC0FB-422F-47E1-B58B-15025F5A92EB}"/>
    <cellStyle name="Output 2 3 20 6" xfId="53634" xr:uid="{D087DDF1-80E4-4E68-AD5B-2DF15FECCDB9}"/>
    <cellStyle name="Output 2 3 20 7" xfId="46945" xr:uid="{B3FCBE97-48A5-4993-B2CF-03C75710EBD0}"/>
    <cellStyle name="Output 2 3 21" xfId="44912" xr:uid="{449367BA-9ED9-416E-A8C7-C19D238D1BA7}"/>
    <cellStyle name="Output 2 3 21 2" xfId="50611" xr:uid="{69C67ECD-86E5-4804-B11B-6ED9425DDDB9}"/>
    <cellStyle name="Output 2 3 21 2 2" xfId="57393" xr:uid="{5186343A-C862-47BF-AA3C-4050D07B0264}"/>
    <cellStyle name="Output 2 3 21 3" xfId="52425" xr:uid="{09779D5F-CA43-4228-BC21-3EDAB2028630}"/>
    <cellStyle name="Output 2 3 21 3 2" xfId="59206" xr:uid="{189868B0-F0D1-403E-B38C-3FC1F6C82526}"/>
    <cellStyle name="Output 2 3 21 4" xfId="48728" xr:uid="{D2205D22-1159-4AA4-A02A-483E68356F1C}"/>
    <cellStyle name="Output 2 3 21 4 2" xfId="55517" xr:uid="{6E9433B6-6E2B-4D01-B6E4-B2AC1DE32559}"/>
    <cellStyle name="Output 2 3 21 5" xfId="53803" xr:uid="{768730ED-9DFB-42FF-83D5-856403C78741}"/>
    <cellStyle name="Output 2 3 21 6" xfId="47114" xr:uid="{F32753F2-7462-477E-90AF-B4F0A9799A17}"/>
    <cellStyle name="Output 2 3 22" xfId="45055" xr:uid="{708C38B7-9525-449E-A4D5-40AE7B79DC72}"/>
    <cellStyle name="Output 2 3 22 2" xfId="50654" xr:uid="{94A4C429-CC2A-4986-BA59-8019EC4F3867}"/>
    <cellStyle name="Output 2 3 22 2 2" xfId="57436" xr:uid="{C74B6AB6-AD3D-4F6E-BBD8-FAC966F52D41}"/>
    <cellStyle name="Output 2 3 22 3" xfId="52465" xr:uid="{12629A1F-EC3B-450C-92D1-2C409BDBFDBE}"/>
    <cellStyle name="Output 2 3 22 3 2" xfId="59246" xr:uid="{B235A01A-A8D5-4807-9BAB-6913A755FF27}"/>
    <cellStyle name="Output 2 3 22 4" xfId="48771" xr:uid="{94E28DA8-2CF1-4163-B3D6-3BCF7A7F2577}"/>
    <cellStyle name="Output 2 3 22 4 2" xfId="55557" xr:uid="{0E6C87D0-52AD-4AB1-B425-F0E5D626CCCD}"/>
    <cellStyle name="Output 2 3 22 5" xfId="53843" xr:uid="{60533B02-A823-497A-A085-7D8B73F6591A}"/>
    <cellStyle name="Output 2 3 22 6" xfId="47157" xr:uid="{A0F5EE58-FDB0-408E-80C4-EA81D60F499C}"/>
    <cellStyle name="Output 2 3 23" xfId="45044" xr:uid="{D7D1FCC9-9B91-47AF-962D-FAB5986D7E0A}"/>
    <cellStyle name="Output 2 3 23 2" xfId="50670" xr:uid="{CC544FA4-4717-4E41-9B33-B0A377DC7333}"/>
    <cellStyle name="Output 2 3 23 2 2" xfId="57452" xr:uid="{B0DBF41C-D909-404E-AF99-5BB7F019225E}"/>
    <cellStyle name="Output 2 3 23 3" xfId="52481" xr:uid="{EDD4417A-BFBF-4518-8805-BE8630523E91}"/>
    <cellStyle name="Output 2 3 23 3 2" xfId="59262" xr:uid="{47279B0A-D16C-44F4-B20D-0985D8ED6B3D}"/>
    <cellStyle name="Output 2 3 23 4" xfId="48787" xr:uid="{90581E3C-F402-417F-8B81-C25767994D5C}"/>
    <cellStyle name="Output 2 3 23 4 2" xfId="55573" xr:uid="{87ADF99D-A0C1-4D88-88BA-625CA47F83D7}"/>
    <cellStyle name="Output 2 3 23 5" xfId="53859" xr:uid="{C4157B0C-BCDF-4052-A85B-641D0579AF77}"/>
    <cellStyle name="Output 2 3 23 6" xfId="47173" xr:uid="{C78225AF-384C-435E-93CD-101112195874}"/>
    <cellStyle name="Output 2 3 24" xfId="45076" xr:uid="{05916067-5C68-4F9A-A5D9-C70A2D5F6305}"/>
    <cellStyle name="Output 2 3 24 2" xfId="50737" xr:uid="{DAD59D44-C467-4152-9451-4B7F57883584}"/>
    <cellStyle name="Output 2 3 24 2 2" xfId="57519" xr:uid="{A2E83A68-DEDD-47E4-983C-FA4EF525D139}"/>
    <cellStyle name="Output 2 3 24 3" xfId="52546" xr:uid="{1D0E78D7-44ED-4A1C-8347-83A4AFB6A327}"/>
    <cellStyle name="Output 2 3 24 3 2" xfId="59327" xr:uid="{046926F5-991F-481D-AC8D-CAB2FAE1B91A}"/>
    <cellStyle name="Output 2 3 24 4" xfId="48844" xr:uid="{1B98C045-9BD3-45DA-BFFB-6881EA6802D5}"/>
    <cellStyle name="Output 2 3 24 4 2" xfId="55626" xr:uid="{2942A838-4EE1-4116-8804-E8F1DCA6F424}"/>
    <cellStyle name="Output 2 3 24 5" xfId="53924" xr:uid="{4FE8677D-13F4-4739-8125-7208F0150A95}"/>
    <cellStyle name="Output 2 3 24 6" xfId="47241" xr:uid="{5A14636F-0D2A-4452-9212-F12F5493408F}"/>
    <cellStyle name="Output 2 3 25" xfId="45164" xr:uid="{1606BC27-04FB-4D7C-BDFE-FB4883CACD0A}"/>
    <cellStyle name="Output 2 3 25 2" xfId="50767" xr:uid="{9639694C-9937-4873-B46E-2958F51CB768}"/>
    <cellStyle name="Output 2 3 25 2 2" xfId="57549" xr:uid="{5B4AA87B-B069-4D9D-82E3-F6B16CE8171B}"/>
    <cellStyle name="Output 2 3 25 3" xfId="52576" xr:uid="{3B8DE2CC-E375-4EE8-85DD-184F0CCA2216}"/>
    <cellStyle name="Output 2 3 25 3 2" xfId="59357" xr:uid="{14887FA2-B331-4A3E-9D10-828858B5D6DB}"/>
    <cellStyle name="Output 2 3 25 4" xfId="48866" xr:uid="{DB2C70C1-ED00-4CA2-8B0F-DB3DBBCF7432}"/>
    <cellStyle name="Output 2 3 25 4 2" xfId="55647" xr:uid="{8FA47ED3-46A0-4C51-A1E1-076220447442}"/>
    <cellStyle name="Output 2 3 25 5" xfId="53954" xr:uid="{ADB415D2-3218-4DA1-8C5A-FA8BDA5340EC}"/>
    <cellStyle name="Output 2 3 25 6" xfId="47271" xr:uid="{11FABF3F-599C-426C-81F1-390C34AB9AAB}"/>
    <cellStyle name="Output 2 3 26" xfId="45174" xr:uid="{FB995C18-0E1C-4842-9FC4-B6D264A7562D}"/>
    <cellStyle name="Output 2 3 26 2" xfId="50782" xr:uid="{89F67E11-884B-4F16-A05C-71FDA37EBA3B}"/>
    <cellStyle name="Output 2 3 26 2 2" xfId="57564" xr:uid="{BAED7717-6CAA-4BB9-9EA4-48CF4F074407}"/>
    <cellStyle name="Output 2 3 26 3" xfId="52591" xr:uid="{FB9DAA2D-2BFD-4CAD-9953-2ECB59454E92}"/>
    <cellStyle name="Output 2 3 26 3 2" xfId="59372" xr:uid="{5DB1EB3F-E365-4C9E-BF40-42B6FC559CB5}"/>
    <cellStyle name="Output 2 3 26 4" xfId="53969" xr:uid="{FFDC0BB3-BE22-4E36-BC23-12D86CCB7D28}"/>
    <cellStyle name="Output 2 3 26 5" xfId="47286" xr:uid="{EB9B4318-F924-45F3-A232-9EBB9F862D6E}"/>
    <cellStyle name="Output 2 3 27" xfId="45182" xr:uid="{339A75CF-352A-4E6E-BAC5-31BCADD7DAEF}"/>
    <cellStyle name="Output 2 3 27 2" xfId="55707" xr:uid="{ADB4376F-28AD-489B-863A-F1A470E0E9D8}"/>
    <cellStyle name="Output 2 3 27 3" xfId="48924" xr:uid="{1089A09A-5E05-4EB0-B4E7-F68107DFCF80}"/>
    <cellStyle name="Output 2 3 28" xfId="45275" xr:uid="{D96E3F16-344F-4393-B4C3-33D295D8B8EE}"/>
    <cellStyle name="Output 2 3 28 2" xfId="58238" xr:uid="{AC51ACBB-4A43-4186-856B-92FFED641F16}"/>
    <cellStyle name="Output 2 3 28 3" xfId="51456" xr:uid="{72C33057-D155-4E05-A398-74DA1BCCE7C3}"/>
    <cellStyle name="Output 2 3 29" xfId="45233" xr:uid="{6F765DBA-0127-4160-84BB-1EC2B7C26DD1}"/>
    <cellStyle name="Output 2 3 29 2" xfId="52603" xr:uid="{6B9DCA4F-90EF-42A4-BA00-B5C6617A2FBD}"/>
    <cellStyle name="Output 2 3 3" xfId="596" xr:uid="{62DA2552-9984-4657-9292-E56B2E19BEA8}"/>
    <cellStyle name="Output 2 3 3 2" xfId="4985" xr:uid="{84C02287-DD6C-468A-97AA-8C5F4BB01003}"/>
    <cellStyle name="Output 2 3 3 2 2" xfId="7571" xr:uid="{F184EB7B-C767-49EA-9713-052098EF412F}"/>
    <cellStyle name="Output 2 3 3 2 2 2" xfId="16560" xr:uid="{488F7774-438E-4B17-BE78-5FF2CC04D477}"/>
    <cellStyle name="Output 2 3 3 2 2 2 2" xfId="35188" xr:uid="{F9038D79-AB14-4A3D-BA6E-21B10D35239C}"/>
    <cellStyle name="Output 2 3 3 2 2 2 3" xfId="56353" xr:uid="{7018F166-C8BB-4D5B-A30E-3A41879AA764}"/>
    <cellStyle name="Output 2 3 3 2 2 3" xfId="42179" xr:uid="{826F8412-B678-4E2A-8CED-DB6846536C26}"/>
    <cellStyle name="Output 2 3 3 2 2 4" xfId="49571" xr:uid="{5C7B4DA0-C18A-42A8-9B0C-B3D4F8FBB9D8}"/>
    <cellStyle name="Output 2 3 3 2 3" xfId="10208" xr:uid="{D07E28B4-BB93-460A-9E5E-4829E73764F3}"/>
    <cellStyle name="Output 2 3 3 2 3 2" xfId="19197" xr:uid="{EFD521C2-6BDB-4E53-BB66-54DF1E6D2A7D}"/>
    <cellStyle name="Output 2 3 3 2 3 2 2" xfId="39670" xr:uid="{4ED0192E-D015-4FC7-B6C1-C22A6992ED4B}"/>
    <cellStyle name="Output 2 3 3 2 3 2 3" xfId="57804" xr:uid="{3DCB82CC-F899-484D-A299-0AD912FF772B}"/>
    <cellStyle name="Output 2 3 3 2 3 3" xfId="37774" xr:uid="{2C0EDD1D-7D54-4FED-98A7-F1D5972B9B5C}"/>
    <cellStyle name="Output 2 3 3 2 3 4" xfId="51022" xr:uid="{52F056B7-BE97-4653-9220-E7A076DCD546}"/>
    <cellStyle name="Output 2 3 3 2 4" xfId="13974" xr:uid="{353C3BE8-49E7-478E-8AB7-66A46B22640F}"/>
    <cellStyle name="Output 2 3 3 2 4 2" xfId="41183" xr:uid="{3256BB0D-09BB-41A3-94A5-058669556002}"/>
    <cellStyle name="Output 2 3 3 2 4 2 2" xfId="54498" xr:uid="{67C010CC-608A-43F2-B263-D50D23BB85F9}"/>
    <cellStyle name="Output 2 3 3 2 4 3" xfId="47688" xr:uid="{3B99B2AD-2061-4CBC-843D-9BF199211AC6}"/>
    <cellStyle name="Output 2 3 3 2 5" xfId="26602" xr:uid="{E19C640F-FF07-4FBF-9FB7-A5B94ED2AF5D}"/>
    <cellStyle name="Output 2 3 3 2 6" xfId="46080" xr:uid="{59150EC4-7AED-48D3-9A8C-020E6F640503}"/>
    <cellStyle name="Output 2 3 3 3" xfId="3033" xr:uid="{0D5FEFC0-5C67-4BA1-9178-5EC01AAABA26}"/>
    <cellStyle name="Output 2 3 3 3 2" xfId="37717" xr:uid="{586B750B-A967-4BD0-8CB6-673842B7018D}"/>
    <cellStyle name="Output 2 3 3 3 2 2" xfId="56761" xr:uid="{65330B14-A4DB-4FFD-A411-A0D6DD5282DD}"/>
    <cellStyle name="Output 2 3 3 3 2 3" xfId="49979" xr:uid="{121995BB-B979-4FC0-9751-0B38E35CA9D8}"/>
    <cellStyle name="Output 2 3 3 3 3" xfId="51129" xr:uid="{FE00AEFA-FB25-4568-B615-7DFD75B11715}"/>
    <cellStyle name="Output 2 3 3 3 3 2" xfId="57911" xr:uid="{1CE8FB92-9CD8-4730-A150-F86F825D0459}"/>
    <cellStyle name="Output 2 3 3 3 4" xfId="48096" xr:uid="{46477C64-E1AC-4BFF-A1BF-01F2F9E66C37}"/>
    <cellStyle name="Output 2 3 3 3 4 2" xfId="54888" xr:uid="{4BB150F7-988C-48C0-B8B0-B96BBF296832}"/>
    <cellStyle name="Output 2 3 3 3 5" xfId="53188" xr:uid="{B1AED24F-E0D8-478D-8741-28271463640D}"/>
    <cellStyle name="Output 2 3 3 3 6" xfId="46482" xr:uid="{402B430D-2C42-4703-9D2A-5C4F08013D48}"/>
    <cellStyle name="Output 2 3 3 4" xfId="33738" xr:uid="{2CB0F7F6-169F-494D-A2D0-322377A54B1B}"/>
    <cellStyle name="Output 2 3 3 4 2" xfId="55881" xr:uid="{5A1F03A8-AFCA-47D2-A072-FA0B4BB3A0C7}"/>
    <cellStyle name="Output 2 3 3 4 3" xfId="49099" xr:uid="{F65339DC-D720-49F4-89A5-340FB64BE5CB}"/>
    <cellStyle name="Output 2 3 3 5" xfId="44341" xr:uid="{34D6B4C5-8FF4-4709-9241-E59C29551DAA}"/>
    <cellStyle name="Output 2 3 3 5 2" xfId="57871" xr:uid="{A081777D-4CB7-41A4-8975-617976374DEF}"/>
    <cellStyle name="Output 2 3 3 5 3" xfId="51089" xr:uid="{4A4AAB18-8EAF-4085-A8EA-F0E55A065B26}"/>
    <cellStyle name="Output 2 3 3 6" xfId="45565" xr:uid="{987AD260-EE8C-4CDC-B2CF-85DB9ACE5034}"/>
    <cellStyle name="Output 2 3 3 6 2" xfId="54050" xr:uid="{D0F15B0E-6313-4A79-A5F6-387851B2E6DA}"/>
    <cellStyle name="Output 2 3 30" xfId="45366" xr:uid="{5A08C7F1-2734-45EB-A569-634AD3BFC904}"/>
    <cellStyle name="Output 2 3 31" xfId="45390" xr:uid="{553071BD-A7BB-4346-ABD5-F4683421512F}"/>
    <cellStyle name="Output 2 3 32" xfId="45414" xr:uid="{F1F5EAEC-7270-477A-980A-8580201D4483}"/>
    <cellStyle name="Output 2 3 33" xfId="45409" xr:uid="{5D2AA633-809C-470E-92D7-F465E1DDFF28}"/>
    <cellStyle name="Output 2 3 34" xfId="44256" xr:uid="{BBE0CFDF-27D8-4036-8F80-FFE455B322E7}"/>
    <cellStyle name="Output 2 3 35" xfId="44192" xr:uid="{B496A97F-07FF-4EBB-BB65-C223B49268A2}"/>
    <cellStyle name="Output 2 3 36" xfId="45461" xr:uid="{52971E97-742D-4CA8-90AB-4DF6A94DE865}"/>
    <cellStyle name="Output 2 3 4" xfId="941" xr:uid="{C963BB32-17CB-485A-B35E-C4C78151AA26}"/>
    <cellStyle name="Output 2 3 4 2" xfId="5306" xr:uid="{682B49CA-AEDC-4E70-B771-63450DFBE5CC}"/>
    <cellStyle name="Output 2 3 4 2 2" xfId="7892" xr:uid="{10F88EF4-B86A-4756-827D-091572498951}"/>
    <cellStyle name="Output 2 3 4 2 2 2" xfId="16881" xr:uid="{7A242986-DDC0-44D7-856D-AE89AB55A01B}"/>
    <cellStyle name="Output 2 3 4 2 2 2 2" xfId="39742" xr:uid="{13EBDCF2-C700-4BD0-9104-91D6216F6166}"/>
    <cellStyle name="Output 2 3 4 2 2 2 3" xfId="56412" xr:uid="{0E374FE1-4818-4874-A4A7-71932A5035D9}"/>
    <cellStyle name="Output 2 3 4 2 2 3" xfId="27514" xr:uid="{1517599E-37F2-4FF5-82EC-1B8A9AAA381C}"/>
    <cellStyle name="Output 2 3 4 2 2 4" xfId="49630" xr:uid="{1AC13DFA-DF47-4F14-9090-4D7C662AEB8D}"/>
    <cellStyle name="Output 2 3 4 2 3" xfId="10529" xr:uid="{B4CAF709-6FD1-4A4E-BA60-B8E9333B62CD}"/>
    <cellStyle name="Output 2 3 4 2 3 2" xfId="19518" xr:uid="{9CB6334E-E542-40FB-B702-542E4F1C34B9}"/>
    <cellStyle name="Output 2 3 4 2 3 2 2" xfId="30915" xr:uid="{FB02AE5B-AA05-4CEE-AECE-7CD75D5DE559}"/>
    <cellStyle name="Output 2 3 4 2 3 2 3" xfId="59004" xr:uid="{8C969637-2356-4418-A1F9-FA0EAAC93EFD}"/>
    <cellStyle name="Output 2 3 4 2 3 3" xfId="24235" xr:uid="{F9BEF524-C64B-461D-AC43-B0503A9B9845}"/>
    <cellStyle name="Output 2 3 4 2 3 4" xfId="52223" xr:uid="{AB193E1B-6760-4BF0-8024-BD36224A1488}"/>
    <cellStyle name="Output 2 3 4 2 4" xfId="14295" xr:uid="{92BCFB2D-7109-4B55-B80D-D4A56F07D534}"/>
    <cellStyle name="Output 2 3 4 2 4 2" xfId="32636" xr:uid="{DC5C32A5-DF4F-4A5E-89FC-3EFE2EA99663}"/>
    <cellStyle name="Output 2 3 4 2 4 2 2" xfId="54554" xr:uid="{3F267FFA-35AC-41F0-95C4-61DD3DB2578C}"/>
    <cellStyle name="Output 2 3 4 2 4 3" xfId="47747" xr:uid="{E9456BC9-661C-4446-BF71-677729FD1297}"/>
    <cellStyle name="Output 2 3 4 2 5" xfId="32140" xr:uid="{DE6B1549-1890-4EC4-9A92-FFC9806AA43D}"/>
    <cellStyle name="Output 2 3 4 2 6" xfId="46136" xr:uid="{32E3C567-7822-4851-AA34-E05BBEABC49F}"/>
    <cellStyle name="Output 2 3 4 3" xfId="3378" xr:uid="{109B8B05-7744-4C97-AD6A-1C3C1863E8BB}"/>
    <cellStyle name="Output 2 3 4 3 2" xfId="41411" xr:uid="{CB242338-325C-4A16-8AD8-3E7C61AF094F}"/>
    <cellStyle name="Output 2 3 4 3 2 2" xfId="56817" xr:uid="{BC02FB84-A084-4D3B-B157-03564B8A6D65}"/>
    <cellStyle name="Output 2 3 4 3 2 3" xfId="50035" xr:uid="{6EE636EA-3D3E-4A1E-885F-5ACE29330E1F}"/>
    <cellStyle name="Output 2 3 4 3 3" xfId="50927" xr:uid="{4F51DADE-785D-4E77-9A0A-27D66303A80A}"/>
    <cellStyle name="Output 2 3 4 3 3 2" xfId="57709" xr:uid="{7731FD32-B724-462D-83CB-C77188F06C21}"/>
    <cellStyle name="Output 2 3 4 3 4" xfId="48152" xr:uid="{D468FFA1-E111-4630-A783-8E295FA09D90}"/>
    <cellStyle name="Output 2 3 4 3 4 2" xfId="54944" xr:uid="{50D0B669-DBD8-4478-9BC4-7C988288446E}"/>
    <cellStyle name="Output 2 3 4 3 5" xfId="53244" xr:uid="{F706B99A-3DB8-425B-B609-4970257DDC75}"/>
    <cellStyle name="Output 2 3 4 3 6" xfId="46538" xr:uid="{8C02524A-6A9B-4303-B85A-CF50A565337C}"/>
    <cellStyle name="Output 2 3 4 4" xfId="38907" xr:uid="{15AFF713-0D9D-4A11-AE75-A2478207E7E4}"/>
    <cellStyle name="Output 2 3 4 4 2" xfId="55940" xr:uid="{7D0B0CE6-EB20-4AF3-8204-5022C9728B38}"/>
    <cellStyle name="Output 2 3 4 4 3" xfId="49158" xr:uid="{4C1D9CE1-3D4C-4207-87C5-82A71D59F86F}"/>
    <cellStyle name="Output 2 3 4 5" xfId="44361" xr:uid="{C42BE0B9-3737-4BD9-8F5C-0E940D0E1D56}"/>
    <cellStyle name="Output 2 3 4 5 2" xfId="58308" xr:uid="{F93966AB-49A6-48C6-BF8F-07B9EE7A19DA}"/>
    <cellStyle name="Output 2 3 4 5 3" xfId="51526" xr:uid="{33EA9052-3B80-4B37-9CD7-5038BB345B66}"/>
    <cellStyle name="Output 2 3 4 6" xfId="45624" xr:uid="{35AA905D-679D-489A-B3FE-6F652DE89587}"/>
    <cellStyle name="Output 2 3 4 6 2" xfId="54106" xr:uid="{565BDB64-34CB-4C16-B040-D9EA4411072C}"/>
    <cellStyle name="Output 2 3 5" xfId="1285" xr:uid="{81A3683A-2B99-446A-969D-F50C890BDA30}"/>
    <cellStyle name="Output 2 3 5 2" xfId="5630" xr:uid="{498804DB-DB1F-4C96-828F-A963C540EC86}"/>
    <cellStyle name="Output 2 3 5 2 2" xfId="8216" xr:uid="{CDCE02F5-E3E3-4263-B58C-24FD1458D753}"/>
    <cellStyle name="Output 2 3 5 2 2 2" xfId="17205" xr:uid="{2E6CD299-6A1B-4DAD-948A-4F4D8B4024E9}"/>
    <cellStyle name="Output 2 3 5 2 2 2 2" xfId="29524" xr:uid="{3981952C-9119-4C48-A897-F4ADA16D4F69}"/>
    <cellStyle name="Output 2 3 5 2 2 2 3" xfId="56431" xr:uid="{41F6FA3D-77EB-47E0-B5AF-2593C292BA32}"/>
    <cellStyle name="Output 2 3 5 2 2 3" xfId="33068" xr:uid="{84107BCB-00C9-44FC-B571-C3C32A7F91E2}"/>
    <cellStyle name="Output 2 3 5 2 2 4" xfId="49649" xr:uid="{9AACCBCA-2079-4C14-850F-B6043121C0C1}"/>
    <cellStyle name="Output 2 3 5 2 3" xfId="10853" xr:uid="{70E35F38-8371-4816-82F9-87EFCB2788F0}"/>
    <cellStyle name="Output 2 3 5 2 3 2" xfId="19842" xr:uid="{43A968A3-0473-4E82-8EF5-2281EAD33B96}"/>
    <cellStyle name="Output 2 3 5 2 3 2 2" xfId="38693" xr:uid="{4991CA19-1B4D-4578-8836-29FFB70D2BE7}"/>
    <cellStyle name="Output 2 3 5 2 3 2 3" xfId="58554" xr:uid="{623AAE4D-6993-4303-A407-B0DBE676A661}"/>
    <cellStyle name="Output 2 3 5 2 3 3" xfId="40233" xr:uid="{AFC7C5AF-699D-4E0B-BFDE-6E38B29AB0C3}"/>
    <cellStyle name="Output 2 3 5 2 3 4" xfId="51773" xr:uid="{82432C5A-C965-4099-A6D1-8C70D822DF2E}"/>
    <cellStyle name="Output 2 3 5 2 4" xfId="14619" xr:uid="{B5DCAD29-9BDF-45E6-AA68-1925084CFA92}"/>
    <cellStyle name="Output 2 3 5 2 4 2" xfId="35320" xr:uid="{3DBF6B68-CD4F-4372-AFA7-D32D7C905CBD}"/>
    <cellStyle name="Output 2 3 5 2 4 2 2" xfId="54570" xr:uid="{F70B613C-1C21-4EF9-B388-DFAB6756AC31}"/>
    <cellStyle name="Output 2 3 5 2 4 3" xfId="47766" xr:uid="{F46B2207-C8BA-47C5-B67D-ED6FF2E9B7E3}"/>
    <cellStyle name="Output 2 3 5 2 5" xfId="37488" xr:uid="{D16565BD-13E3-4E47-BBA7-864C2A40B785}"/>
    <cellStyle name="Output 2 3 5 2 6" xfId="46152" xr:uid="{741CF972-4EC2-48B3-88A3-85EFDDA56324}"/>
    <cellStyle name="Output 2 3 5 3" xfId="3722" xr:uid="{CE0D5E30-52B4-4CF9-A7D2-1A509BE291E0}"/>
    <cellStyle name="Output 2 3 5 3 2" xfId="27214" xr:uid="{A0596A97-9F90-478C-8049-2B1A57D6AAFE}"/>
    <cellStyle name="Output 2 3 5 3 2 2" xfId="56833" xr:uid="{C3199206-3280-49C2-A6E7-F0556B5090E9}"/>
    <cellStyle name="Output 2 3 5 3 2 3" xfId="50051" xr:uid="{C3C6643E-04B3-458B-A6C2-A06D2CC26855}"/>
    <cellStyle name="Output 2 3 5 3 3" xfId="51586" xr:uid="{DC6E9D26-FA5E-48F8-9A78-E80185A7E871}"/>
    <cellStyle name="Output 2 3 5 3 3 2" xfId="58368" xr:uid="{134CA72E-F89B-40F7-A8F9-0E7641BC34F6}"/>
    <cellStyle name="Output 2 3 5 3 4" xfId="48168" xr:uid="{2CF0C974-4ADC-4A6C-8F8F-A0EC0EB1408E}"/>
    <cellStyle name="Output 2 3 5 3 4 2" xfId="54960" xr:uid="{1598BE66-ABF4-4FB6-9111-C4EC2718182E}"/>
    <cellStyle name="Output 2 3 5 3 5" xfId="53260" xr:uid="{44A767B7-51A9-4E1D-9C21-F9D894CC8683}"/>
    <cellStyle name="Output 2 3 5 3 6" xfId="46554" xr:uid="{15FF8BE0-E754-481F-B2FA-0ABA5953EA8A}"/>
    <cellStyle name="Output 2 3 5 4" xfId="38071" xr:uid="{76928958-937E-47D8-842D-3D4A65762F87}"/>
    <cellStyle name="Output 2 3 5 4 2" xfId="55959" xr:uid="{C94FA994-0B02-432B-BB7D-F517B9F235B6}"/>
    <cellStyle name="Output 2 3 5 4 3" xfId="49177" xr:uid="{B4794E56-4A7A-4B8D-A5EB-667978D79C2A}"/>
    <cellStyle name="Output 2 3 5 5" xfId="44405" xr:uid="{61C4BFB2-B6DA-450C-BEDA-523B3AE9447B}"/>
    <cellStyle name="Output 2 3 5 5 2" xfId="55779" xr:uid="{9EE54848-CBA0-4EEE-AD7B-B00D09252B7F}"/>
    <cellStyle name="Output 2 3 5 5 3" xfId="48996" xr:uid="{720D1FAE-AF35-4E25-90D7-3D7AB880C031}"/>
    <cellStyle name="Output 2 3 5 6" xfId="45643" xr:uid="{BBBBF4BF-CBA0-4F26-9035-C62CF84BDD96}"/>
    <cellStyle name="Output 2 3 5 6 2" xfId="54122" xr:uid="{7B565358-DF64-44F1-AB26-AA5B4220310D}"/>
    <cellStyle name="Output 2 3 6" xfId="1632" xr:uid="{AC7CCA2B-5174-47BC-97A3-51A13AAE45A1}"/>
    <cellStyle name="Output 2 3 6 2" xfId="5968" xr:uid="{F225D87A-D135-41E2-B816-FDD192D363B7}"/>
    <cellStyle name="Output 2 3 6 2 2" xfId="8554" xr:uid="{58AD0BFC-AEFD-4A6F-9BB2-0600B0502392}"/>
    <cellStyle name="Output 2 3 6 2 2 2" xfId="17543" xr:uid="{CF31B51A-F538-4C8D-8ED5-B7A6A8E1F3E9}"/>
    <cellStyle name="Output 2 3 6 2 2 2 2" xfId="23431" xr:uid="{46B76DCE-5100-4671-97BF-AE2D4B18DE13}"/>
    <cellStyle name="Output 2 3 6 2 2 2 3" xfId="56467" xr:uid="{1A88F4FC-DBC5-4B92-8B1B-9FF24B371A1F}"/>
    <cellStyle name="Output 2 3 6 2 2 3" xfId="43777" xr:uid="{E28DA2C4-08D6-43C2-BC7C-3CA15AB1C0A5}"/>
    <cellStyle name="Output 2 3 6 2 2 4" xfId="49685" xr:uid="{498726FE-DD54-4F2F-B405-C4EF49692EA3}"/>
    <cellStyle name="Output 2 3 6 2 3" xfId="11191" xr:uid="{A6FB69B5-61A8-475C-AB0D-87BED66DAFBD}"/>
    <cellStyle name="Output 2 3 6 2 3 2" xfId="20180" xr:uid="{5A0106A9-4E02-4AD5-9703-DAA6E39DDF41}"/>
    <cellStyle name="Output 2 3 6 2 3 2 2" xfId="28132" xr:uid="{C1146394-90EC-4319-B672-EAEC2359A41E}"/>
    <cellStyle name="Output 2 3 6 2 3 2 3" xfId="55729" xr:uid="{D5AB143A-A6AD-47C7-B7F8-9AE9EE937397}"/>
    <cellStyle name="Output 2 3 6 2 3 3" xfId="34805" xr:uid="{25A62244-1699-4B60-AF7E-D55ABDDD8638}"/>
    <cellStyle name="Output 2 3 6 2 3 4" xfId="48946" xr:uid="{E4F05973-80A9-4B6F-A44C-973CD993E5EF}"/>
    <cellStyle name="Output 2 3 6 2 4" xfId="14957" xr:uid="{E3F64FE2-B12E-4DD3-A9EF-811D430D24FE}"/>
    <cellStyle name="Output 2 3 6 2 4 2" xfId="22546" xr:uid="{4D4A1A95-6CB9-451F-8B4B-E2BFD7369163}"/>
    <cellStyle name="Output 2 3 6 2 4 2 2" xfId="54606" xr:uid="{A4A8D7EC-9431-4081-BEB8-858E6A52F8F8}"/>
    <cellStyle name="Output 2 3 6 2 4 3" xfId="47802" xr:uid="{A4D7E394-6181-4FE0-9778-1B545258D7B5}"/>
    <cellStyle name="Output 2 3 6 2 5" xfId="33189" xr:uid="{BDDF6206-26FB-4525-B6F6-0275E627B473}"/>
    <cellStyle name="Output 2 3 6 2 6" xfId="46188" xr:uid="{1401D55F-091E-41B9-8A35-B1B5060F9F73}"/>
    <cellStyle name="Output 2 3 6 3" xfId="4069" xr:uid="{667702E8-AC8F-4445-B683-DFA3DF590E25}"/>
    <cellStyle name="Output 2 3 6 3 2" xfId="31026" xr:uid="{790173EE-5D68-41EA-A135-FA113007A375}"/>
    <cellStyle name="Output 2 3 6 3 2 2" xfId="56869" xr:uid="{4D3362DC-D55B-4FD2-AB8B-7275E026DC24}"/>
    <cellStyle name="Output 2 3 6 3 2 3" xfId="50087" xr:uid="{897AF65F-EC88-4AFC-841B-B784AAD0C007}"/>
    <cellStyle name="Output 2 3 6 3 3" xfId="52305" xr:uid="{D81B1E72-34F2-4410-A2B1-A8499D677207}"/>
    <cellStyle name="Output 2 3 6 3 3 2" xfId="59086" xr:uid="{6F8F4F48-45BA-41A0-8832-289BF9E5AA28}"/>
    <cellStyle name="Output 2 3 6 3 4" xfId="48204" xr:uid="{A45DF16D-90DA-47EB-ABD7-B412CFC52025}"/>
    <cellStyle name="Output 2 3 6 3 4 2" xfId="54996" xr:uid="{12D93A07-3397-49D9-815A-35365B65F2D2}"/>
    <cellStyle name="Output 2 3 6 3 5" xfId="53296" xr:uid="{A28C53FD-41C6-40A6-A577-84C9100C05C8}"/>
    <cellStyle name="Output 2 3 6 3 6" xfId="46590" xr:uid="{ECEEEE2F-4F21-4FE8-8F31-EAF71920CF43}"/>
    <cellStyle name="Output 2 3 6 4" xfId="38465" xr:uid="{63DE5083-3EAA-4594-84D0-3502ACDD79E1}"/>
    <cellStyle name="Output 2 3 6 4 2" xfId="55995" xr:uid="{DD5493A2-70F9-4037-BA6D-1730EF28810F}"/>
    <cellStyle name="Output 2 3 6 4 3" xfId="49213" xr:uid="{3DBA62F7-0142-432F-B7A9-76750E73C462}"/>
    <cellStyle name="Output 2 3 6 5" xfId="44373" xr:uid="{A321FD41-5B4F-40DA-90FB-0C6D765642DD}"/>
    <cellStyle name="Output 2 3 6 5 2" xfId="58967" xr:uid="{9876E8C7-4931-4DFD-991E-FE4DE83395AE}"/>
    <cellStyle name="Output 2 3 6 5 3" xfId="52186" xr:uid="{AEB38C96-6F3E-4FE8-BB4B-011C13F5DBC6}"/>
    <cellStyle name="Output 2 3 6 6" xfId="45679" xr:uid="{603AA63A-ED2F-43D7-9FE5-07AF28AA1CF8}"/>
    <cellStyle name="Output 2 3 6 6 2" xfId="54158" xr:uid="{180E4CD7-4959-499B-B696-9DDFB40056AE}"/>
    <cellStyle name="Output 2 3 7" xfId="1923" xr:uid="{777B7CFD-7C92-445A-9F2C-37C5ADCEB18D}"/>
    <cellStyle name="Output 2 3 7 2" xfId="6238" xr:uid="{7AFDB2B2-1D81-4D81-98AA-86DF4F23098B}"/>
    <cellStyle name="Output 2 3 7 2 2" xfId="8824" xr:uid="{C1FBEC47-BB40-4181-A5C5-7C210FE497F6}"/>
    <cellStyle name="Output 2 3 7 2 2 2" xfId="17813" xr:uid="{CB1DB022-896D-4E4A-9292-55AD393C2EA8}"/>
    <cellStyle name="Output 2 3 7 2 2 2 2" xfId="24008" xr:uid="{FBC277D9-0E6C-476A-99C2-1D7560CE878A}"/>
    <cellStyle name="Output 2 3 7 2 2 2 3" xfId="56503" xr:uid="{202D5FEA-5106-4662-B152-3BDF4606B106}"/>
    <cellStyle name="Output 2 3 7 2 2 3" xfId="37865" xr:uid="{671685B9-2AC6-45CC-B49B-7078E71A6480}"/>
    <cellStyle name="Output 2 3 7 2 2 4" xfId="49721" xr:uid="{F4825713-6851-4ADA-9923-6389C2EE1E25}"/>
    <cellStyle name="Output 2 3 7 2 3" xfId="11461" xr:uid="{9B646ED8-A6E7-4CFA-BB21-CDC3CE6487A5}"/>
    <cellStyle name="Output 2 3 7 2 3 2" xfId="20450" xr:uid="{3426C11A-7F87-44D9-A0D2-94BEAEE0FA19}"/>
    <cellStyle name="Output 2 3 7 2 3 2 2" xfId="24469" xr:uid="{FD88051E-70AD-4E84-80E7-88F992EC9A97}"/>
    <cellStyle name="Output 2 3 7 2 3 2 3" xfId="57627" xr:uid="{24E7DFC0-A9BA-49E6-B7F3-67EAE83744F0}"/>
    <cellStyle name="Output 2 3 7 2 3 3" xfId="35422" xr:uid="{00AD2568-1F40-4793-8011-5DEEFBDB72F6}"/>
    <cellStyle name="Output 2 3 7 2 3 4" xfId="50845" xr:uid="{E4E5522A-62BC-42E4-82C6-1F92B571F08B}"/>
    <cellStyle name="Output 2 3 7 2 4" xfId="15227" xr:uid="{094F9A18-4BB6-4F7E-A8A1-0CC63666D67E}"/>
    <cellStyle name="Output 2 3 7 2 4 2" xfId="31178" xr:uid="{10924B7E-DE97-4697-8F51-930ED5714E81}"/>
    <cellStyle name="Output 2 3 7 2 4 2 2" xfId="54642" xr:uid="{F6E54A18-9AF2-4342-8600-AE382748C899}"/>
    <cellStyle name="Output 2 3 7 2 4 3" xfId="47838" xr:uid="{916A82F8-5177-4709-B04A-67D403425187}"/>
    <cellStyle name="Output 2 3 7 2 5" xfId="37149" xr:uid="{E3115AA6-EB89-4749-8252-DDB1F789C1C4}"/>
    <cellStyle name="Output 2 3 7 2 6" xfId="46224" xr:uid="{164680C2-F7F5-47CE-BDEA-DA29177FFEE5}"/>
    <cellStyle name="Output 2 3 7 3" xfId="4360" xr:uid="{A0B90FD2-5ED1-4F88-9F0A-02AEA1CADBC6}"/>
    <cellStyle name="Output 2 3 7 3 2" xfId="22615" xr:uid="{DEC30434-DACB-41B5-BFE4-8A94A8DA4DF5}"/>
    <cellStyle name="Output 2 3 7 3 2 2" xfId="56905" xr:uid="{C498103D-D486-4452-BB14-55D159AC087C}"/>
    <cellStyle name="Output 2 3 7 3 2 3" xfId="50123" xr:uid="{3A3FA4F2-8137-4A46-8741-D3087E5B990B}"/>
    <cellStyle name="Output 2 3 7 3 3" xfId="49899" xr:uid="{2BD8FA99-001C-4D04-BF9E-5BA720E9EFF3}"/>
    <cellStyle name="Output 2 3 7 3 3 2" xfId="56681" xr:uid="{0D7CC919-EC44-4885-BA60-414CBD8EFB25}"/>
    <cellStyle name="Output 2 3 7 3 4" xfId="48240" xr:uid="{5D281700-71DE-42F8-8C18-98CB84B263E4}"/>
    <cellStyle name="Output 2 3 7 3 4 2" xfId="55032" xr:uid="{0B2D0B4E-D837-48FA-9C2C-A2CD860CC32B}"/>
    <cellStyle name="Output 2 3 7 3 5" xfId="53332" xr:uid="{3756CD4D-21B1-43AE-BE05-D2BDA28D7A9A}"/>
    <cellStyle name="Output 2 3 7 3 6" xfId="46626" xr:uid="{79B3F8BA-0CCA-48D7-9A57-5F676E5E54E3}"/>
    <cellStyle name="Output 2 3 7 4" xfId="37215" xr:uid="{FB73F9AE-446C-4DAC-B8C7-6011002E3AD9}"/>
    <cellStyle name="Output 2 3 7 4 2" xfId="56031" xr:uid="{22B8B9A0-795A-4A8A-91C3-FD57F8816C79}"/>
    <cellStyle name="Output 2 3 7 4 3" xfId="49249" xr:uid="{9B148DF3-D026-4BA4-99C5-7BA2F0A69425}"/>
    <cellStyle name="Output 2 3 7 5" xfId="44489" xr:uid="{E71BCFC4-1C0A-4C0E-9139-5E628DBCFE02}"/>
    <cellStyle name="Output 2 3 7 5 2" xfId="58101" xr:uid="{37FF5966-D82A-4554-BC0E-694F37EB0C67}"/>
    <cellStyle name="Output 2 3 7 5 3" xfId="51319" xr:uid="{BBED9512-E491-44CC-BBBC-A87ECC4E2572}"/>
    <cellStyle name="Output 2 3 7 6" xfId="45715" xr:uid="{57385DA6-C0C8-4A22-96CB-D09CC97CB97B}"/>
    <cellStyle name="Output 2 3 7 6 2" xfId="54194" xr:uid="{EA9B224C-6EA6-4FED-856A-7A778656B38A}"/>
    <cellStyle name="Output 2 3 8" xfId="2715" xr:uid="{EF549280-21E8-4281-B1E1-700FB3E42B62}"/>
    <cellStyle name="Output 2 3 8 2" xfId="6905" xr:uid="{25E86547-BE5D-473A-8AE2-88CE244CD4EB}"/>
    <cellStyle name="Output 2 3 8 2 2" xfId="12046" xr:uid="{7DB4D8FD-846C-4824-9EDC-F3379F0A696F}"/>
    <cellStyle name="Output 2 3 8 2 2 2" xfId="21035" xr:uid="{08FBEE63-44BC-489A-892B-AB37D7665BE2}"/>
    <cellStyle name="Output 2 3 8 2 2 2 2" xfId="33151" xr:uid="{77C5CA09-FDC6-41E8-8B89-E869E8EEDF66}"/>
    <cellStyle name="Output 2 3 8 2 2 2 3" xfId="56552" xr:uid="{78E8BE6C-FAF4-4A27-AC60-ACBDFB38BE25}"/>
    <cellStyle name="Output 2 3 8 2 2 3" xfId="37809" xr:uid="{F95C7CDA-35B5-4CE4-A675-B3F3967ADB8C}"/>
    <cellStyle name="Output 2 3 8 2 2 4" xfId="49770" xr:uid="{FEE19A9E-67F2-4BE3-85A2-79EC61241257}"/>
    <cellStyle name="Output 2 3 8 2 3" xfId="12866" xr:uid="{4A53743A-0CC5-4CB7-A97D-4ED779F4EE0B}"/>
    <cellStyle name="Output 2 3 8 2 3 2" xfId="21855" xr:uid="{7193C054-06B4-4E1E-A2C9-C952C0892D07}"/>
    <cellStyle name="Output 2 3 8 2 3 2 2" xfId="27619" xr:uid="{B0425298-7C90-4FC1-AEE0-72BC04910065}"/>
    <cellStyle name="Output 2 3 8 2 3 2 3" xfId="57578" xr:uid="{6ED7B519-2C7A-4BBD-BA11-DC1C1E22CE63}"/>
    <cellStyle name="Output 2 3 8 2 3 3" xfId="25444" xr:uid="{C1C09A1A-C258-4671-BAF2-A770C9BB6415}"/>
    <cellStyle name="Output 2 3 8 2 3 4" xfId="50796" xr:uid="{6AF684B9-0BE6-44CE-AEF5-F5258F112E42}"/>
    <cellStyle name="Output 2 3 8 2 4" xfId="15894" xr:uid="{5B96F1E6-8C4D-4662-9E9F-37260695DB84}"/>
    <cellStyle name="Output 2 3 8 2 4 2" xfId="39331" xr:uid="{A45EC376-B110-481A-B6F1-CE40F2A187A0}"/>
    <cellStyle name="Output 2 3 8 2 4 2 2" xfId="54688" xr:uid="{3F6CDE45-0148-46EF-BF51-B4CBD9C1F910}"/>
    <cellStyle name="Output 2 3 8 2 4 3" xfId="47887" xr:uid="{FB518B60-8E88-4C7D-8F22-EF2C93BAAEFC}"/>
    <cellStyle name="Output 2 3 8 2 5" xfId="32380" xr:uid="{EDD6B3D9-9FC2-45B2-A956-06AD8DC5EA6F}"/>
    <cellStyle name="Output 2 3 8 2 6" xfId="46273" xr:uid="{F8EEFE10-2B03-4CE5-B82D-7E960566B8DC}"/>
    <cellStyle name="Output 2 3 8 3" xfId="9476" xr:uid="{20008752-22E9-4BCB-AC12-CB02EA34E90F}"/>
    <cellStyle name="Output 2 3 8 3 2" xfId="18465" xr:uid="{ED53C980-F107-40B5-A15B-09114CB31E7E}"/>
    <cellStyle name="Output 2 3 8 3 2 2" xfId="34335" xr:uid="{83CB8A5A-5718-414E-930E-DC3AD6E1B459}"/>
    <cellStyle name="Output 2 3 8 3 2 2 2" xfId="56951" xr:uid="{3AC06F18-001C-4428-A40C-2329B598E08C}"/>
    <cellStyle name="Output 2 3 8 3 2 3" xfId="50169" xr:uid="{2953FAFF-7C4F-4DD2-AEF6-F98D122416D2}"/>
    <cellStyle name="Output 2 3 8 3 3" xfId="43175" xr:uid="{74CE905B-72D8-4ACE-A6B9-C8763588BBF0}"/>
    <cellStyle name="Output 2 3 8 3 3 2" xfId="58190" xr:uid="{9705F896-D287-4EE0-81FF-7CD0A3678083}"/>
    <cellStyle name="Output 2 3 8 3 3 3" xfId="51408" xr:uid="{568767AB-6835-40B4-8924-52F205189E8C}"/>
    <cellStyle name="Output 2 3 8 3 4" xfId="48286" xr:uid="{C1B23D91-4426-4A00-9709-E2B3A05879F0}"/>
    <cellStyle name="Output 2 3 8 3 4 2" xfId="55078" xr:uid="{1228BF64-1FAC-4DCB-8F8F-15525F8CEFF3}"/>
    <cellStyle name="Output 2 3 8 3 5" xfId="53378" xr:uid="{480BAE1E-E84D-4516-8E6C-4781054CD90A}"/>
    <cellStyle name="Output 2 3 8 3 6" xfId="46672" xr:uid="{F59D7D65-4EBD-4A11-997A-B933D963699E}"/>
    <cellStyle name="Output 2 3 8 4" xfId="29221" xr:uid="{90610B59-0552-446B-AE48-A848ED86697A}"/>
    <cellStyle name="Output 2 3 8 4 2" xfId="56080" xr:uid="{A80C71DA-85A8-4BE6-A9C7-B7B0CF7A8CD3}"/>
    <cellStyle name="Output 2 3 8 4 3" xfId="49298" xr:uid="{FDDB9E30-2C2C-425B-8941-E58B5D5BF159}"/>
    <cellStyle name="Output 2 3 8 5" xfId="44484" xr:uid="{03CB7ABC-CBA5-4901-97C0-2775F0A95760}"/>
    <cellStyle name="Output 2 3 8 5 2" xfId="58974" xr:uid="{57321201-0D35-4E0C-AC10-DAB934C4C5E6}"/>
    <cellStyle name="Output 2 3 8 5 3" xfId="52193" xr:uid="{1B422015-E32F-48C0-93B5-03861071AE5A}"/>
    <cellStyle name="Output 2 3 8 6" xfId="45764" xr:uid="{2367FC3A-C261-4380-BABD-92368C8F8266}"/>
    <cellStyle name="Output 2 3 8 6 2" xfId="54240" xr:uid="{76A69739-AB4F-453E-9BD6-81048B2FAD77}"/>
    <cellStyle name="Output 2 3 9" xfId="4661" xr:uid="{62FFB4E6-6C44-48F3-8DBA-A88A7C39E0C1}"/>
    <cellStyle name="Output 2 3 9 2" xfId="7247" xr:uid="{1C892F0F-35A4-4717-9002-4B7675036B7C}"/>
    <cellStyle name="Output 2 3 9 2 2" xfId="16236" xr:uid="{4EF089BB-020F-4436-B963-BA19EEEC44BA}"/>
    <cellStyle name="Output 2 3 9 2 2 2" xfId="32502" xr:uid="{A73A7663-538C-47CC-A934-230A3D32EAC9}"/>
    <cellStyle name="Output 2 3 9 2 2 2 2" xfId="56592" xr:uid="{EDA4B364-2F10-487B-B887-78EA40A5CD41}"/>
    <cellStyle name="Output 2 3 9 2 2 3" xfId="49810" xr:uid="{666AF259-FC70-491B-B041-8404171723F5}"/>
    <cellStyle name="Output 2 3 9 2 3" xfId="43174" xr:uid="{35B4C79E-E15F-49D9-8B3D-C533E2A92DEA}"/>
    <cellStyle name="Output 2 3 9 2 3 2" xfId="59050" xr:uid="{75AA6C01-D0C1-4CD0-95F7-BF3B984278FC}"/>
    <cellStyle name="Output 2 3 9 2 3 3" xfId="52269" xr:uid="{C7922EE1-C605-40C7-B49B-F36FEFDE5555}"/>
    <cellStyle name="Output 2 3 9 2 4" xfId="47927" xr:uid="{40419290-EA4F-4134-8F36-930B8EA3E6C0}"/>
    <cellStyle name="Output 2 3 9 2 4 2" xfId="54725" xr:uid="{866CE9CC-0132-45F2-B00F-5195674B1B32}"/>
    <cellStyle name="Output 2 3 9 2 5" xfId="46313" xr:uid="{2F720B5E-4D67-45C2-B871-442EBC16849A}"/>
    <cellStyle name="Output 2 3 9 3" xfId="9884" xr:uid="{32C81882-035F-4851-8005-55546A79D507}"/>
    <cellStyle name="Output 2 3 9 3 2" xfId="18873" xr:uid="{3EE4E385-505F-49F3-9B0B-E2B78E3D6642}"/>
    <cellStyle name="Output 2 3 9 3 2 2" xfId="37198" xr:uid="{D703800E-7C1F-4739-917D-F1BA83FAF246}"/>
    <cellStyle name="Output 2 3 9 3 2 2 2" xfId="56988" xr:uid="{81ED404C-1C18-4710-A3E3-5FFC50EDF35F}"/>
    <cellStyle name="Output 2 3 9 3 2 3" xfId="50206" xr:uid="{0B5EC29B-F8AA-4FBA-9794-E854430F3F47}"/>
    <cellStyle name="Output 2 3 9 3 3" xfId="26635" xr:uid="{87D9ED65-0108-4BC4-AF1C-0E2CDC1D752C}"/>
    <cellStyle name="Output 2 3 9 3 3 2" xfId="58264" xr:uid="{E953EE47-0CA0-4044-8E27-44CE18D63577}"/>
    <cellStyle name="Output 2 3 9 3 3 3" xfId="51482" xr:uid="{E025F803-B931-4732-A750-EAFEF62D83CA}"/>
    <cellStyle name="Output 2 3 9 3 4" xfId="48323" xr:uid="{1293693D-7C03-4A7D-9262-CC0D10085EE1}"/>
    <cellStyle name="Output 2 3 9 3 4 2" xfId="55115" xr:uid="{9FF41D2D-E65F-4365-A36B-0ACA6DD81CBC}"/>
    <cellStyle name="Output 2 3 9 3 5" xfId="53415" xr:uid="{8B68449B-C3FE-4DF8-9304-27EA256A7577}"/>
    <cellStyle name="Output 2 3 9 3 6" xfId="46709" xr:uid="{B2C4DD70-4394-4AD4-A337-8FBB66A9C28B}"/>
    <cellStyle name="Output 2 3 9 4" xfId="13650" xr:uid="{C4F7D5EA-1B0B-4799-AE9A-AF1A3826626C}"/>
    <cellStyle name="Output 2 3 9 4 2" xfId="43203" xr:uid="{37C2E1B7-9D45-4787-A4A0-0895E61B2FF9}"/>
    <cellStyle name="Output 2 3 9 4 2 2" xfId="56120" xr:uid="{84E373A1-AB01-4CC0-B92F-011E53DEB5A8}"/>
    <cellStyle name="Output 2 3 9 4 3" xfId="49338" xr:uid="{26001AD9-E4C9-4F5A-9E93-2F2EADDD614F}"/>
    <cellStyle name="Output 2 3 9 5" xfId="30133" xr:uid="{59E47AA2-FBA4-4778-9C3B-AE5AC66D9ED3}"/>
    <cellStyle name="Output 2 3 9 5 2" xfId="58998" xr:uid="{F13469D0-A287-41C8-9F54-74D3C05FEAFB}"/>
    <cellStyle name="Output 2 3 9 5 3" xfId="52217" xr:uid="{E2B4FF8F-5A79-470B-9D61-29751E4D2B7B}"/>
    <cellStyle name="Output 2 3 9 6" xfId="44544" xr:uid="{5BA9F6D9-056E-4CA1-9E61-5F3F7E0D606E}"/>
    <cellStyle name="Output 2 3 9 6 2" xfId="54277" xr:uid="{DAB0137A-CE04-44D5-ABE2-BF58A5CA3AEB}"/>
    <cellStyle name="Output 2 3 9 6 3" xfId="47464" xr:uid="{9AD4456D-5E88-49EC-8085-70B2E33EB477}"/>
    <cellStyle name="Output 2 3 9 7" xfId="45804" xr:uid="{E477FE96-F520-411B-AA1E-D7E44BCE9EB2}"/>
    <cellStyle name="Output 2 30" xfId="45255" xr:uid="{194F1C9A-4E22-4012-BC61-FAB84420157E}"/>
    <cellStyle name="Output 2 30 2" xfId="55760" xr:uid="{A403AE35-BB10-4838-AC3D-C54110A9D375}"/>
    <cellStyle name="Output 2 30 3" xfId="48977" xr:uid="{BD83C027-F354-4E91-A61F-D9450B72DBC9}"/>
    <cellStyle name="Output 2 31" xfId="45220" xr:uid="{4D371B44-065E-4B3B-9BB7-A77061E3B988}"/>
    <cellStyle name="Output 2 31 2" xfId="58430" xr:uid="{94421634-250D-4A8F-8D69-0F07DFFD6589}"/>
    <cellStyle name="Output 2 31 3" xfId="51649" xr:uid="{512C494D-6B9D-4409-A9C0-E8FABCFB97A5}"/>
    <cellStyle name="Output 2 32" xfId="45239" xr:uid="{AD3BC14C-810C-4B0F-A94C-9EFB9B7C0047}"/>
    <cellStyle name="Output 2 32 2" xfId="52620" xr:uid="{12378CDC-D701-46D3-98DC-F8AE09C91DEE}"/>
    <cellStyle name="Output 2 33" xfId="45322" xr:uid="{F6EE66D5-4337-47DD-8D56-B382433B84C2}"/>
    <cellStyle name="Output 2 34" xfId="45306" xr:uid="{E7139938-D193-4903-971A-D1760AA5A860}"/>
    <cellStyle name="Output 2 35" xfId="45312" xr:uid="{4CD52735-E48C-4B22-BF5A-FC8DCCCFB0AB}"/>
    <cellStyle name="Output 2 36" xfId="45382" xr:uid="{FAFDCD18-FCD6-4817-BF2D-7E7D79230666}"/>
    <cellStyle name="Output 2 37" xfId="44242" xr:uid="{2599A980-6C8F-4B1D-A927-D7A48AE0D842}"/>
    <cellStyle name="Output 2 38" xfId="44138" xr:uid="{89D1CE34-299A-4728-9313-4A8150DA34A5}"/>
    <cellStyle name="Output 2 39" xfId="45482" xr:uid="{1AD1B32D-D755-4110-A054-EC55CE59FA04}"/>
    <cellStyle name="Output 2 4" xfId="245" xr:uid="{1FEC4974-BEBC-4757-8947-BB18BBFCDDBE}"/>
    <cellStyle name="Output 2 4 10" xfId="6547" xr:uid="{58ED1D90-BF9F-474F-A7C6-8F1D1A57AB6B}"/>
    <cellStyle name="Output 2 4 10 2" xfId="11766" xr:uid="{C44118BF-32C3-4A65-A0A5-69D4153D0D75}"/>
    <cellStyle name="Output 2 4 10 2 2" xfId="20755" xr:uid="{7CBBABB0-5CF1-4376-BF6B-D02131B7B169}"/>
    <cellStyle name="Output 2 4 10 2 2 2" xfId="27129" xr:uid="{01D6E0AB-FB6A-4AC5-9EB3-8928A7A3C569}"/>
    <cellStyle name="Output 2 4 10 2 2 2 2" xfId="56634" xr:uid="{4CE04FB5-18A4-4041-ACE5-382727395983}"/>
    <cellStyle name="Output 2 4 10 2 2 3" xfId="49852" xr:uid="{E6188F6D-F572-4FAE-B4CE-87A74FA752D5}"/>
    <cellStyle name="Output 2 4 10 2 3" xfId="30968" xr:uid="{2B796D80-0C70-491A-A3AD-C73D27B8E1DB}"/>
    <cellStyle name="Output 2 4 10 2 3 2" xfId="57914" xr:uid="{9323340D-9B6F-4E99-8D7D-90F05674AA6C}"/>
    <cellStyle name="Output 2 4 10 2 3 3" xfId="51132" xr:uid="{0DBF0CE8-A153-4621-92E5-BF07806DE8AD}"/>
    <cellStyle name="Output 2 4 10 2 4" xfId="47969" xr:uid="{8DF05E74-8F29-4B9E-A240-0D085ED8F5B8}"/>
    <cellStyle name="Output 2 4 10 2 4 2" xfId="54767" xr:uid="{BC04C600-7FF1-425F-8CBC-1FA93065E631}"/>
    <cellStyle name="Output 2 4 10 2 5" xfId="46355" xr:uid="{FC9F71C9-B9BE-4742-A9D5-424AB4C71C8C}"/>
    <cellStyle name="Output 2 4 10 3" xfId="15536" xr:uid="{4FF2C1E0-D2AB-4440-A8A8-BFEBFBC408E9}"/>
    <cellStyle name="Output 2 4 10 3 2" xfId="28718" xr:uid="{7DE2448B-F0BE-49CC-8766-2297727A476D}"/>
    <cellStyle name="Output 2 4 10 3 2 2" xfId="57030" xr:uid="{BFF003AC-A418-4934-A758-77AC2CE298E0}"/>
    <cellStyle name="Output 2 4 10 3 2 3" xfId="50248" xr:uid="{66A8BFFE-19DE-43C2-ADD5-9CEB7669D048}"/>
    <cellStyle name="Output 2 4 10 3 3" xfId="48900" xr:uid="{6AEBEB0A-32AB-4341-A96A-605CEFB9C773}"/>
    <cellStyle name="Output 2 4 10 3 3 2" xfId="55681" xr:uid="{49CD2C5C-2639-4CE5-B9EE-4129612D65CA}"/>
    <cellStyle name="Output 2 4 10 3 4" xfId="48365" xr:uid="{C627380C-DE6D-4153-97D7-3B7984F95F08}"/>
    <cellStyle name="Output 2 4 10 3 4 2" xfId="55157" xr:uid="{7E31632F-A1EC-4802-A99A-8013C2C66ADA}"/>
    <cellStyle name="Output 2 4 10 3 5" xfId="53455" xr:uid="{04C34734-F7F5-4E7B-9CC4-7547C6482464}"/>
    <cellStyle name="Output 2 4 10 3 6" xfId="46751" xr:uid="{CB0CA6A1-5853-4E2C-B2AE-A4B7A7E805D0}"/>
    <cellStyle name="Output 2 4 10 4" xfId="28338" xr:uid="{274C7F84-9CAF-4AF8-B5F1-82DBF7AE0A0C}"/>
    <cellStyle name="Output 2 4 10 4 2" xfId="56162" xr:uid="{1EA66A96-1FB2-4D0A-8C19-16E477C5D595}"/>
    <cellStyle name="Output 2 4 10 4 3" xfId="49380" xr:uid="{4CB606C5-5E63-4CC3-A8ED-74337C8EC24D}"/>
    <cellStyle name="Output 2 4 10 5" xfId="44585" xr:uid="{35F6B551-0308-46DD-BB56-0AC09CC1EB37}"/>
    <cellStyle name="Output 2 4 10 5 2" xfId="58469" xr:uid="{B70E7D22-A89C-4BE7-A423-43F0C6EF745E}"/>
    <cellStyle name="Output 2 4 10 5 3" xfId="51688" xr:uid="{395A17BF-B33A-4360-B7BD-5EFEE2B6EB12}"/>
    <cellStyle name="Output 2 4 10 6" xfId="47500" xr:uid="{5582C974-FC44-4257-93F1-212285023CA7}"/>
    <cellStyle name="Output 2 4 10 6 2" xfId="54319" xr:uid="{0DCD4AB9-2955-47C0-84C5-F06EE52D2486}"/>
    <cellStyle name="Output 2 4 10 7" xfId="45892" xr:uid="{A5DE028F-BD8D-47B3-A66B-393ACEF97A29}"/>
    <cellStyle name="Output 2 4 11" xfId="9129" xr:uid="{9F6CEF3D-ECD0-418D-AE57-F44DB5DF553D}"/>
    <cellStyle name="Output 2 4 11 2" xfId="18118" xr:uid="{06B20B2B-FACC-4D68-B127-6B6B5E066ACD}"/>
    <cellStyle name="Output 2 4 11 2 2" xfId="32770" xr:uid="{6568611C-D339-492F-A558-E9286A3D4727}"/>
    <cellStyle name="Output 2 4 11 2 2 2" xfId="56673" xr:uid="{CA31035B-7E3E-4B90-A7E7-939FF8FEFDD5}"/>
    <cellStyle name="Output 2 4 11 2 2 3" xfId="49891" xr:uid="{AFC9D4B3-FA6D-4831-9B25-11C1021660CE}"/>
    <cellStyle name="Output 2 4 11 2 3" xfId="48969" xr:uid="{FBDB8360-ABDB-40FE-BC23-3B07BA8920BE}"/>
    <cellStyle name="Output 2 4 11 2 3 2" xfId="55752" xr:uid="{6C705AD0-05E9-456F-B866-99C814789F5C}"/>
    <cellStyle name="Output 2 4 11 2 4" xfId="48008" xr:uid="{7267005D-0B31-4A08-ABD6-B2FDB662CA25}"/>
    <cellStyle name="Output 2 4 11 2 4 2" xfId="54803" xr:uid="{3FFE1BBC-42E5-4A83-8C7D-E2CA43930164}"/>
    <cellStyle name="Output 2 4 11 2 5" xfId="46394" xr:uid="{06C9ABD0-5277-473A-958A-242FFB834BDC}"/>
    <cellStyle name="Output 2 4 11 3" xfId="29688" xr:uid="{7E3B3244-4EF2-47B8-B38F-631ED64E7266}"/>
    <cellStyle name="Output 2 4 11 3 2" xfId="50284" xr:uid="{BDBD6E8A-A1A0-4F1E-BCD0-9CE7E419056E}"/>
    <cellStyle name="Output 2 4 11 3 2 2" xfId="57066" xr:uid="{C5DDE0FE-D76A-4B2E-93C9-EDEA1B08F078}"/>
    <cellStyle name="Output 2 4 11 3 3" xfId="51114" xr:uid="{99750BB6-76F5-48FF-9D53-8DEACA9998D8}"/>
    <cellStyle name="Output 2 4 11 3 3 2" xfId="57896" xr:uid="{32B8E76F-BD2E-4A06-A522-0A4D30E6444E}"/>
    <cellStyle name="Output 2 4 11 3 4" xfId="48401" xr:uid="{230F90AE-FF48-4586-88ED-C2B1CF5EE4B2}"/>
    <cellStyle name="Output 2 4 11 3 4 2" xfId="55193" xr:uid="{522EB0DF-5131-4404-89F4-CE39332F1874}"/>
    <cellStyle name="Output 2 4 11 3 5" xfId="46787" xr:uid="{8E05BC47-53BD-4BB4-8D9C-8B35B1CA6284}"/>
    <cellStyle name="Output 2 4 11 4" xfId="44600" xr:uid="{A0A49B55-1607-4A81-A91F-E68D5D0C634E}"/>
    <cellStyle name="Output 2 4 11 4 2" xfId="56201" xr:uid="{766357AB-E9C6-4642-9D6F-D08DEB0E34C3}"/>
    <cellStyle name="Output 2 4 11 4 3" xfId="49419" xr:uid="{0714672B-18EC-4292-ACEA-5CFE866D962D}"/>
    <cellStyle name="Output 2 4 11 5" xfId="50938" xr:uid="{9BAFB3F8-C286-4A45-A629-5E601A00BD5F}"/>
    <cellStyle name="Output 2 4 11 5 2" xfId="57720" xr:uid="{1B1EA6DB-201A-46E9-8FD8-63FE418A351E}"/>
    <cellStyle name="Output 2 4 11 6" xfId="47539" xr:uid="{336A1C44-D678-4B6F-A384-104DE014C3B9}"/>
    <cellStyle name="Output 2 4 11 6 2" xfId="54355" xr:uid="{B6DC1E86-953A-4E50-A529-95D82E644A24}"/>
    <cellStyle name="Output 2 4 11 7" xfId="45928" xr:uid="{E38CBD08-1646-4160-A512-5C85879A096A}"/>
    <cellStyle name="Output 2 4 12" xfId="9716" xr:uid="{87A960D1-5A6C-43CE-B43C-735D165E996C}"/>
    <cellStyle name="Output 2 4 12 2" xfId="18705" xr:uid="{7EE6A5F8-BA04-4042-836A-65D66BCD54BB}"/>
    <cellStyle name="Output 2 4 12 2 2" xfId="38390" xr:uid="{063C44D6-CA2D-439C-92A6-27CAF4C359D4}"/>
    <cellStyle name="Output 2 4 12 2 2 2" xfId="56247" xr:uid="{A0ED61AB-B5F6-49EF-8788-B7A3F0BE5EEB}"/>
    <cellStyle name="Output 2 4 12 2 3" xfId="49465" xr:uid="{E23102CF-AA5E-4973-AB5D-35F01D83F856}"/>
    <cellStyle name="Output 2 4 12 3" xfId="34494" xr:uid="{9677EBCF-D48B-47DF-846F-9AAE8D9B714B}"/>
    <cellStyle name="Output 2 4 12 3 2" xfId="57716" xr:uid="{3911DF84-9F1E-4B6B-A8C3-816CD6ECEC98}"/>
    <cellStyle name="Output 2 4 12 3 3" xfId="50934" xr:uid="{2E72E28F-C07C-4AD6-B8D4-50870C6FFA57}"/>
    <cellStyle name="Output 2 4 12 4" xfId="44682" xr:uid="{767E21B8-A7B1-48F5-80B5-5B866A35570B}"/>
    <cellStyle name="Output 2 4 12 4 2" xfId="54395" xr:uid="{74B51ED5-4C72-455E-990A-F4C8F81788A9}"/>
    <cellStyle name="Output 2 4 12 4 3" xfId="47583" xr:uid="{993E901A-2E5A-40A3-8292-358872806EFD}"/>
    <cellStyle name="Output 2 4 12 5" xfId="45974" xr:uid="{1D21474C-E992-43B6-91D9-2125D5DF7B5B}"/>
    <cellStyle name="Output 2 4 13" xfId="2251" xr:uid="{413B8D6C-F871-4392-B40F-A970268F58D7}"/>
    <cellStyle name="Output 2 4 13 2" xfId="31376" xr:uid="{164F3080-8922-42E7-BB7E-1BE1EB3B54F5}"/>
    <cellStyle name="Output 2 4 13 2 2" xfId="56214" xr:uid="{96A3F2FA-D29B-4CDC-B941-37533DE58FEB}"/>
    <cellStyle name="Output 2 4 13 2 3" xfId="49432" xr:uid="{D5E2A785-4C7C-440A-8DE0-CA5A1C2DD446}"/>
    <cellStyle name="Output 2 4 13 3" xfId="44683" xr:uid="{9408512C-D7F8-48D8-A6BC-2EDA044A78D7}"/>
    <cellStyle name="Output 2 4 13 3 2" xfId="59040" xr:uid="{AE113519-3904-4FEB-9776-3E33191CA306}"/>
    <cellStyle name="Output 2 4 13 3 3" xfId="52259" xr:uid="{6370BC2E-3E27-4257-A810-A9DEB9DDB6CF}"/>
    <cellStyle name="Output 2 4 13 4" xfId="47552" xr:uid="{B95465EA-0DB0-4238-84CB-2391A9A8C0F9}"/>
    <cellStyle name="Output 2 4 13 4 2" xfId="54365" xr:uid="{9032753B-FC86-4524-B17F-DF7232EACB4D}"/>
    <cellStyle name="Output 2 4 13 5" xfId="45941" xr:uid="{B86401E3-DD46-4971-BC32-4159CF2BE483}"/>
    <cellStyle name="Output 2 4 14" xfId="13160" xr:uid="{85341E62-09CC-4B2C-9B93-99C5366E6BBA}"/>
    <cellStyle name="Output 2 4 14 2" xfId="24571" xr:uid="{5AA239EF-FFBB-4BB6-B275-4E86ED7831D8}"/>
    <cellStyle name="Output 2 4 14 2 2" xfId="57137" xr:uid="{274E390C-87B6-44D7-BB1D-B44C209DEF04}"/>
    <cellStyle name="Output 2 4 14 2 3" xfId="50355" xr:uid="{FE12F42A-D847-4229-8328-34B584A346DE}"/>
    <cellStyle name="Output 2 4 14 3" xfId="44765" xr:uid="{0E5B6273-E1EE-4CBB-A791-2911FE220AF5}"/>
    <cellStyle name="Output 2 4 14 3 2" xfId="57722" xr:uid="{9D0B0B71-0DE5-4C20-A7AA-32848A291477}"/>
    <cellStyle name="Output 2 4 14 3 3" xfId="50940" xr:uid="{8C6DC98B-B618-4BC3-BEB4-5D4B92E5CCB7}"/>
    <cellStyle name="Output 2 4 14 4" xfId="48472" xr:uid="{1DD84FF1-40C3-4327-A68C-EE50C323DDF2}"/>
    <cellStyle name="Output 2 4 14 4 2" xfId="55264" xr:uid="{03B60E91-5C16-4412-B99C-B51E1109FE2C}"/>
    <cellStyle name="Output 2 4 14 5" xfId="53550" xr:uid="{D57ED978-BE8F-4CE7-9283-1D582C08A140}"/>
    <cellStyle name="Output 2 4 14 6" xfId="46858" xr:uid="{8200603F-AE9A-4310-8590-AA5BCA9D6ABF}"/>
    <cellStyle name="Output 2 4 15" xfId="41340" xr:uid="{2651AD93-5E5A-40D7-80AC-04EF206E3AA2}"/>
    <cellStyle name="Output 2 4 15 2" xfId="44705" xr:uid="{D6D6C16B-AD86-4D5E-BEF2-79AEE56B2B5A}"/>
    <cellStyle name="Output 2 4 15 2 2" xfId="57210" xr:uid="{C6C97663-3FEF-41E7-A670-CA36B90ADA73}"/>
    <cellStyle name="Output 2 4 15 2 3" xfId="50428" xr:uid="{29493E87-3F65-419C-8BF4-DBC5C30B0406}"/>
    <cellStyle name="Output 2 4 15 3" xfId="52030" xr:uid="{3E9FD9C4-C57E-4954-BADB-019857662180}"/>
    <cellStyle name="Output 2 4 15 3 2" xfId="58811" xr:uid="{0C2DBCD5-CC5C-43ED-861D-314BBD4FFB1D}"/>
    <cellStyle name="Output 2 4 15 4" xfId="52173" xr:uid="{5E9442C1-EA49-482C-A404-F286DC77CA66}"/>
    <cellStyle name="Output 2 4 15 4 2" xfId="58954" xr:uid="{DE20D3E4-389C-4567-B50D-06DC86A1853D}"/>
    <cellStyle name="Output 2 4 15 5" xfId="48545" xr:uid="{94D96496-88D6-4A1A-95CC-1C251530F84A}"/>
    <cellStyle name="Output 2 4 15 5 2" xfId="55334" xr:uid="{20E4425E-3345-4AFF-A451-0385F8CFA87C}"/>
    <cellStyle name="Output 2 4 15 6" xfId="53620" xr:uid="{46552DBE-972B-48E6-90F8-C9DA648F77A0}"/>
    <cellStyle name="Output 2 4 15 7" xfId="46931" xr:uid="{14CCE9EE-22B4-4984-83B7-6F6D819AB56E}"/>
    <cellStyle name="Output 2 4 16" xfId="44816" xr:uid="{9791A911-4E1A-4526-8874-6E4FEE112452}"/>
    <cellStyle name="Output 2 4 16 2" xfId="50462" xr:uid="{B4BD7B4B-332A-42AE-A000-6EF3275B6695}"/>
    <cellStyle name="Output 2 4 16 2 2" xfId="57244" xr:uid="{6EF49679-DC0F-473E-B191-25A3C5F122EE}"/>
    <cellStyle name="Output 2 4 16 3" xfId="52064" xr:uid="{0D2C195A-D3F3-427B-AE83-25B9881156C0}"/>
    <cellStyle name="Output 2 4 16 3 2" xfId="58845" xr:uid="{8AC68348-3F2D-40D4-9718-77EA02B23B4F}"/>
    <cellStyle name="Output 2 4 16 4" xfId="51152" xr:uid="{8DC600EC-A54F-41F6-97CB-3703EB8BDB53}"/>
    <cellStyle name="Output 2 4 16 4 2" xfId="57934" xr:uid="{9BD173CC-3F97-4BD0-B7A1-8DA5C83036CE}"/>
    <cellStyle name="Output 2 4 16 5" xfId="48579" xr:uid="{492A9DF2-807E-4418-81D5-89A3DC073731}"/>
    <cellStyle name="Output 2 4 16 5 2" xfId="55368" xr:uid="{8EA1D8AF-DE4C-498F-810E-93D2609C23E4}"/>
    <cellStyle name="Output 2 4 16 6" xfId="53654" xr:uid="{86BA92F7-EFB1-403E-A314-43B4E1B52914}"/>
    <cellStyle name="Output 2 4 16 7" xfId="46965" xr:uid="{05E11575-CFBB-4180-9AA9-D8DCA2DB6BC3}"/>
    <cellStyle name="Output 2 4 17" xfId="44863" xr:uid="{684BFC32-4812-4DBE-ABBA-149AD4A34CFF}"/>
    <cellStyle name="Output 2 4 17 2" xfId="50490" xr:uid="{2A35FA7B-7724-407D-9895-9742ECE17028}"/>
    <cellStyle name="Output 2 4 17 2 2" xfId="57272" xr:uid="{9AB82322-0494-4F9F-BCAC-4B330C40B89A}"/>
    <cellStyle name="Output 2 4 17 3" xfId="52092" xr:uid="{8C39629B-33BF-4D24-9E0C-78C7D6B7786A}"/>
    <cellStyle name="Output 2 4 17 3 2" xfId="58873" xr:uid="{24CFE323-AC6F-4281-BB4D-6143A1F43B7F}"/>
    <cellStyle name="Output 2 4 17 4" xfId="50640" xr:uid="{66DAE06D-EC52-4BC3-84A5-D7311F4D2AA3}"/>
    <cellStyle name="Output 2 4 17 4 2" xfId="57422" xr:uid="{3B879554-8C09-4B1D-827C-4FFE5E91992C}"/>
    <cellStyle name="Output 2 4 17 5" xfId="48607" xr:uid="{6C15BEC2-10D0-4184-86E4-392612683FAE}"/>
    <cellStyle name="Output 2 4 17 5 2" xfId="55396" xr:uid="{56ED81A6-7546-4890-90A7-38CB81187B17}"/>
    <cellStyle name="Output 2 4 17 6" xfId="53682" xr:uid="{284D754E-4120-44D0-8593-04511533A229}"/>
    <cellStyle name="Output 2 4 17 7" xfId="46993" xr:uid="{575EF95C-C728-4EFF-AB04-1C31FC585119}"/>
    <cellStyle name="Output 2 4 18" xfId="44893" xr:uid="{566AA4AB-1CD9-4D5A-B7A7-6B10CA5B2E0D}"/>
    <cellStyle name="Output 2 4 18 2" xfId="50487" xr:uid="{61A6FF4F-FC57-4EBB-A5F7-9B595378B093}"/>
    <cellStyle name="Output 2 4 18 2 2" xfId="57269" xr:uid="{0BA5D49B-8A41-4939-A09B-D940179C693E}"/>
    <cellStyle name="Output 2 4 18 3" xfId="52089" xr:uid="{50D43847-0BED-4719-A19E-AF78F13A9F35}"/>
    <cellStyle name="Output 2 4 18 3 2" xfId="58870" xr:uid="{9887C401-6967-42E5-A83F-99C8BEE2C387}"/>
    <cellStyle name="Output 2 4 18 4" xfId="50954" xr:uid="{9C86FA5A-A971-45FF-B153-C3E554E1095E}"/>
    <cellStyle name="Output 2 4 18 4 2" xfId="57736" xr:uid="{CB73FF96-2033-4596-BCEA-1444920E7EA6}"/>
    <cellStyle name="Output 2 4 18 5" xfId="48604" xr:uid="{A9B1C245-717D-4083-9DB4-BC39E541D91E}"/>
    <cellStyle name="Output 2 4 18 5 2" xfId="55393" xr:uid="{0FDEADCD-DE12-40ED-998E-89992EB2E662}"/>
    <cellStyle name="Output 2 4 18 6" xfId="53679" xr:uid="{65B7D8C0-2CB2-4D29-BF14-1C00365842C0}"/>
    <cellStyle name="Output 2 4 18 7" xfId="46990" xr:uid="{CC669608-7BD6-4EFA-80D9-04D4F9AFFCB9}"/>
    <cellStyle name="Output 2 4 19" xfId="44933" xr:uid="{81985E8F-7C48-4DC1-9C44-6F5B2F58CBCC}"/>
    <cellStyle name="Output 2 4 19 2" xfId="50535" xr:uid="{4E50532A-096B-41D2-BCC6-59D1FE8B6DC6}"/>
    <cellStyle name="Output 2 4 19 2 2" xfId="57317" xr:uid="{34D7B433-DE55-4AE1-A1B0-6CB514483180}"/>
    <cellStyle name="Output 2 4 19 3" xfId="52137" xr:uid="{313F1D09-217A-465B-A31E-8AC7E323AF2F}"/>
    <cellStyle name="Output 2 4 19 3 2" xfId="58918" xr:uid="{75178EF1-7789-41AE-9852-72E1725763CA}"/>
    <cellStyle name="Output 2 4 19 4" xfId="48887" xr:uid="{FBA9E23A-4049-45AC-A466-7ADF905D9305}"/>
    <cellStyle name="Output 2 4 19 4 2" xfId="55668" xr:uid="{6E28A3B4-6DF0-4EF3-8BD8-71C6D8BF8D28}"/>
    <cellStyle name="Output 2 4 19 5" xfId="48652" xr:uid="{6C776B11-22F6-4ACC-81AA-0500B86B282A}"/>
    <cellStyle name="Output 2 4 19 5 2" xfId="55441" xr:uid="{8522D548-9A03-4F8D-9015-1FAD4452DBF8}"/>
    <cellStyle name="Output 2 4 19 6" xfId="53727" xr:uid="{8E41926C-30E8-4F15-B2E4-7FD9AEEA555F}"/>
    <cellStyle name="Output 2 4 19 7" xfId="47038" xr:uid="{BB597239-3D93-44C8-9A85-EF812C5690AB}"/>
    <cellStyle name="Output 2 4 2" xfId="383" xr:uid="{06C17827-3FFC-4667-A9E8-10B6986E04F2}"/>
    <cellStyle name="Output 2 4 2 10" xfId="9254" xr:uid="{BB095F10-7E88-4E84-888C-FA564CC4828F}"/>
    <cellStyle name="Output 2 4 2 10 2" xfId="18243" xr:uid="{9240A8C2-D7AE-4D4D-B9B3-90CD2A9BB583}"/>
    <cellStyle name="Output 2 4 2 10 2 2" xfId="29006" xr:uid="{9F593F60-315A-4316-8632-2E48779547B3}"/>
    <cellStyle name="Output 2 4 2 10 3" xfId="26310" xr:uid="{724E3711-9042-4BF2-8220-4F57245C5D17}"/>
    <cellStyle name="Output 2 4 2 11" xfId="9710" xr:uid="{23F68F9F-AE61-401E-A1BC-381CC0697528}"/>
    <cellStyle name="Output 2 4 2 11 2" xfId="18699" xr:uid="{030FE834-0769-49E8-98E8-CDAF7611A8F6}"/>
    <cellStyle name="Output 2 4 2 11 2 2" xfId="22923" xr:uid="{6E4A953C-BD5B-4ECD-8DA1-64DA00564CA5}"/>
    <cellStyle name="Output 2 4 2 11 3" xfId="44070" xr:uid="{0B63C015-53B2-4B91-B2D8-61254D15221E}"/>
    <cellStyle name="Output 2 4 2 12" xfId="2389" xr:uid="{1C0853A6-53ED-4B00-A4E6-F7CBFACEF2AC}"/>
    <cellStyle name="Output 2 4 2 12 2" xfId="33569" xr:uid="{4977CAAB-8E10-4988-9C01-E24C57FAE42C}"/>
    <cellStyle name="Output 2 4 2 13" xfId="13298" xr:uid="{A77FCF0E-9F84-43B5-806F-91E2F88ADAFA}"/>
    <cellStyle name="Output 2 4 2 13 2" xfId="25127" xr:uid="{A89B7F9F-7182-401A-9C4F-ED10D263B823}"/>
    <cellStyle name="Output 2 4 2 14" xfId="43986" xr:uid="{C138D247-7EB4-48D2-8383-38B033CD7D48}"/>
    <cellStyle name="Output 2 4 2 15" xfId="44327" xr:uid="{69E49A9B-6403-4F78-A3BB-777825E99B25}"/>
    <cellStyle name="Output 2 4 2 16" xfId="45508" xr:uid="{C442A605-DCEE-4DA7-861C-58C5D68BDBC2}"/>
    <cellStyle name="Output 2 4 2 2" xfId="732" xr:uid="{B4131062-563C-421A-8E7D-D8A18A6760EA}"/>
    <cellStyle name="Output 2 4 2 2 2" xfId="5108" xr:uid="{6AE47E93-4407-4767-A0BB-564961BCD0AA}"/>
    <cellStyle name="Output 2 4 2 2 2 2" xfId="7694" xr:uid="{FB016F8C-D741-4004-80C5-F94243B5BE93}"/>
    <cellStyle name="Output 2 4 2 2 2 2 2" xfId="16683" xr:uid="{A6950E24-DED9-46FB-A7D5-7091E8B08D80}"/>
    <cellStyle name="Output 2 4 2 2 2 2 2 2" xfId="36144" xr:uid="{CED99C43-1D10-46F1-9CBC-A41D8A24DABF}"/>
    <cellStyle name="Output 2 4 2 2 2 2 3" xfId="41992" xr:uid="{55EB7022-49BA-4166-A81B-BAF28918ED38}"/>
    <cellStyle name="Output 2 4 2 2 2 2 4" xfId="56296" xr:uid="{55873494-0B28-4FB8-9CF4-328A3ADB6AE7}"/>
    <cellStyle name="Output 2 4 2 2 2 3" xfId="10331" xr:uid="{DFD89D67-64DB-4D1C-8A72-748DC62CCBDD}"/>
    <cellStyle name="Output 2 4 2 2 2 3 2" xfId="19320" xr:uid="{40DB9B17-000D-4BCF-9F9B-94654F7D81B2}"/>
    <cellStyle name="Output 2 4 2 2 2 3 2 2" xfId="30384" xr:uid="{205B9EA1-2EC3-4A58-B0F9-73A90268A58B}"/>
    <cellStyle name="Output 2 4 2 2 2 3 3" xfId="40214" xr:uid="{E085F747-8D2C-4AF3-8416-74F80D92D1C1}"/>
    <cellStyle name="Output 2 4 2 2 2 4" xfId="14097" xr:uid="{C954A3FC-CDA1-4B1D-9A90-CB5CC9C12B8F}"/>
    <cellStyle name="Output 2 4 2 2 2 4 2" xfId="32809" xr:uid="{5AA72311-DFC4-42B9-8EA6-5658A8C5B151}"/>
    <cellStyle name="Output 2 4 2 2 2 5" xfId="25983" xr:uid="{E7650F40-373D-4DDD-9C93-7778BDC15F21}"/>
    <cellStyle name="Output 2 4 2 2 2 6" xfId="49514" xr:uid="{E68E39FC-9915-4C57-8954-80708743C342}"/>
    <cellStyle name="Output 2 4 2 2 3" xfId="3169" xr:uid="{11222C34-7DE7-492F-ADA2-8AC50FE483BE}"/>
    <cellStyle name="Output 2 4 2 2 3 2" xfId="43952" xr:uid="{0E007977-83B5-4DAA-BB59-D69B95851335}"/>
    <cellStyle name="Output 2 4 2 2 3 2 2" xfId="56424" xr:uid="{9C14B4B9-8150-4F40-BF59-06C2D669D339}"/>
    <cellStyle name="Output 2 4 2 2 3 3" xfId="49642" xr:uid="{1F0668AA-8462-4E9E-80B6-2E3825FFAFA6}"/>
    <cellStyle name="Output 2 4 2 2 4" xfId="23546" xr:uid="{8D921881-DAA2-4ED7-907C-79BB3829717C}"/>
    <cellStyle name="Output 2 4 2 2 4 2" xfId="54441" xr:uid="{B4C8CFE2-837D-44DC-A883-5B7BA7D61304}"/>
    <cellStyle name="Output 2 4 2 2 4 3" xfId="47631" xr:uid="{4AC11155-D7E4-42E1-B9F5-D8DB8A75745E}"/>
    <cellStyle name="Output 2 4 2 2 5" xfId="46023" xr:uid="{F0898144-6F98-418E-AEE0-1EFDC25E7D48}"/>
    <cellStyle name="Output 2 4 2 3" xfId="1077" xr:uid="{656AA217-D45F-48E0-BBB1-E735CD2205C0}"/>
    <cellStyle name="Output 2 4 2 3 2" xfId="5429" xr:uid="{03C33D8B-BE02-4933-BA3E-04AF78F39CE4}"/>
    <cellStyle name="Output 2 4 2 3 2 2" xfId="8015" xr:uid="{0750CE97-700A-4432-A2C1-6B93C0994B92}"/>
    <cellStyle name="Output 2 4 2 3 2 2 2" xfId="17004" xr:uid="{79C1005C-9EC7-4D1B-B85A-82A39AF98D0D}"/>
    <cellStyle name="Output 2 4 2 3 2 2 2 2" xfId="39662" xr:uid="{D9995141-736A-437A-ABAC-835AAF0B154C}"/>
    <cellStyle name="Output 2 4 2 3 2 2 3" xfId="37217" xr:uid="{6ED6063E-DAB9-450F-9215-D657811EA373}"/>
    <cellStyle name="Output 2 4 2 3 2 2 4" xfId="56704" xr:uid="{9329BB11-B65D-4BB6-BF37-9EC8BC0DA48C}"/>
    <cellStyle name="Output 2 4 2 3 2 3" xfId="10652" xr:uid="{0819D31D-2CDB-42F3-AADC-862D6B02F856}"/>
    <cellStyle name="Output 2 4 2 3 2 3 2" xfId="19641" xr:uid="{08B753DA-6FAB-4A65-BE34-4DF2EF0D5132}"/>
    <cellStyle name="Output 2 4 2 3 2 3 2 2" xfId="25031" xr:uid="{F4D2D67E-7291-4298-A201-BF4C191F1B35}"/>
    <cellStyle name="Output 2 4 2 3 2 3 3" xfId="22653" xr:uid="{87386AF0-7261-441C-A964-37764B377110}"/>
    <cellStyle name="Output 2 4 2 3 2 4" xfId="14418" xr:uid="{02FBE718-A5C0-4706-B59E-4FAEC3B1A04A}"/>
    <cellStyle name="Output 2 4 2 3 2 4 2" xfId="32456" xr:uid="{743458B7-F19F-47A7-904C-7E61CAEA2181}"/>
    <cellStyle name="Output 2 4 2 3 2 5" xfId="31693" xr:uid="{FC52D29B-8F89-42B7-BE80-8814E77F3603}"/>
    <cellStyle name="Output 2 4 2 3 2 6" xfId="49922" xr:uid="{458CC478-899C-4CA5-859D-35138B2B312A}"/>
    <cellStyle name="Output 2 4 2 3 3" xfId="3514" xr:uid="{8098A690-6D13-413F-B9A5-AB0AFF745A3D}"/>
    <cellStyle name="Output 2 4 2 3 3 2" xfId="25066" xr:uid="{E702E435-2AA6-4ACA-AE8E-8173C91C49BB}"/>
    <cellStyle name="Output 2 4 2 3 3 2 2" xfId="59071" xr:uid="{E7627D40-F6DB-4039-A74D-25050EF2CBD2}"/>
    <cellStyle name="Output 2 4 2 3 3 3" xfId="52290" xr:uid="{057869DE-88A1-4A40-91EA-FB0CD9F206CD}"/>
    <cellStyle name="Output 2 4 2 3 4" xfId="29662" xr:uid="{137D543F-305B-4ABF-B7BB-DF492FA303B1}"/>
    <cellStyle name="Output 2 4 2 3 4 2" xfId="54831" xr:uid="{C2677971-9F95-49A7-BAAA-7E0FB40D93AB}"/>
    <cellStyle name="Output 2 4 2 3 4 3" xfId="48039" xr:uid="{D53EF36D-278B-48DE-980D-2D27D814AF61}"/>
    <cellStyle name="Output 2 4 2 3 5" xfId="53131" xr:uid="{8B37577A-E1CF-4BEB-928B-216868175716}"/>
    <cellStyle name="Output 2 4 2 3 6" xfId="46425" xr:uid="{04D49AF9-41FD-4E0F-9F58-97411C1F1749}"/>
    <cellStyle name="Output 2 4 2 4" xfId="1421" xr:uid="{E8C5454E-0207-436C-9961-A8114754AFDF}"/>
    <cellStyle name="Output 2 4 2 4 2" xfId="5766" xr:uid="{CFECC1A5-48B8-4206-9F21-65A04FFD518F}"/>
    <cellStyle name="Output 2 4 2 4 2 2" xfId="8352" xr:uid="{04A62E5E-402C-4148-8A96-2BBBF60D7BA4}"/>
    <cellStyle name="Output 2 4 2 4 2 2 2" xfId="17341" xr:uid="{5D9DCD4F-531A-4714-89EC-BF9CCAB1F61A}"/>
    <cellStyle name="Output 2 4 2 4 2 2 2 2" xfId="41592" xr:uid="{64DFC7FB-4011-4639-A664-02A3715A3E24}"/>
    <cellStyle name="Output 2 4 2 4 2 2 3" xfId="42389" xr:uid="{A66ADF6E-B9D2-4AD0-B412-30F205C16199}"/>
    <cellStyle name="Output 2 4 2 4 2 3" xfId="10989" xr:uid="{4331C1A3-BBCA-4ADD-A1BB-67B9BDEBB386}"/>
    <cellStyle name="Output 2 4 2 4 2 3 2" xfId="19978" xr:uid="{4603EC87-C54C-4867-A623-55FADFA52F00}"/>
    <cellStyle name="Output 2 4 2 4 2 3 2 2" xfId="42884" xr:uid="{9B6F588B-91D6-4D03-A42B-9B42831BECB6}"/>
    <cellStyle name="Output 2 4 2 4 2 3 3" xfId="24097" xr:uid="{D2333C04-7656-4E69-BC3C-568165DDD1D8}"/>
    <cellStyle name="Output 2 4 2 4 2 4" xfId="14755" xr:uid="{227BDED1-B308-4AE5-B23E-C924B1CC4845}"/>
    <cellStyle name="Output 2 4 2 4 2 4 2" xfId="39473" xr:uid="{535A63A2-3D04-4072-8D0D-3201FF54523F}"/>
    <cellStyle name="Output 2 4 2 4 2 5" xfId="32337" xr:uid="{C4200B51-6188-49B2-A043-06024608A4F6}"/>
    <cellStyle name="Output 2 4 2 4 2 6" xfId="55824" xr:uid="{11EE9337-FBD1-4E72-BB09-207D20687D7B}"/>
    <cellStyle name="Output 2 4 2 4 3" xfId="3858" xr:uid="{F22A15AA-D7EE-4812-9F33-ABCAC50741C2}"/>
    <cellStyle name="Output 2 4 2 4 3 2" xfId="43177" xr:uid="{29FD9402-7CD6-4D37-A31C-389723EC0E6D}"/>
    <cellStyle name="Output 2 4 2 4 4" xfId="22511" xr:uid="{FF422AC7-8D82-49CB-ADAC-65683BFDE719}"/>
    <cellStyle name="Output 2 4 2 4 5" xfId="49042" xr:uid="{5B3C6AEA-D47F-4E93-9661-9B23A6F0BAAE}"/>
    <cellStyle name="Output 2 4 2 5" xfId="1473" xr:uid="{C3B510B4-10DA-4948-A1B8-9EFFCB9D4F52}"/>
    <cellStyle name="Output 2 4 2 5 2" xfId="5818" xr:uid="{E9C6FD72-0764-48DD-A6A5-5B7880422736}"/>
    <cellStyle name="Output 2 4 2 5 2 2" xfId="8404" xr:uid="{9003C737-6865-4595-B379-EC11665D4176}"/>
    <cellStyle name="Output 2 4 2 5 2 2 2" xfId="17393" xr:uid="{E2E64422-67B1-4F49-ADD5-F1589E92FAB6}"/>
    <cellStyle name="Output 2 4 2 5 2 2 2 2" xfId="34992" xr:uid="{9C3A1BF5-D979-4650-AF48-0AF40AD50175}"/>
    <cellStyle name="Output 2 4 2 5 2 2 3" xfId="24011" xr:uid="{FDE774E0-A53C-4544-B960-62AE5B297A27}"/>
    <cellStyle name="Output 2 4 2 5 2 3" xfId="11041" xr:uid="{5719C359-6E1B-4F1A-A177-FBBE50478DA7}"/>
    <cellStyle name="Output 2 4 2 5 2 3 2" xfId="20030" xr:uid="{CE3DCED4-C3FE-4D2D-980D-C40FA575EE60}"/>
    <cellStyle name="Output 2 4 2 5 2 3 2 2" xfId="37091" xr:uid="{BC847C2E-9EF7-4D3C-B1F5-B37FF63E0FCF}"/>
    <cellStyle name="Output 2 4 2 5 2 3 3" xfId="35078" xr:uid="{B548E127-6F1D-4B24-BACF-2A144F37C155}"/>
    <cellStyle name="Output 2 4 2 5 2 4" xfId="14807" xr:uid="{667CEE9A-442B-4364-BAF5-71F0630FFCB0}"/>
    <cellStyle name="Output 2 4 2 5 2 4 2" xfId="25528" xr:uid="{6A3F20FE-7FC9-4B14-8532-C49B3D4AACFB}"/>
    <cellStyle name="Output 2 4 2 5 2 5" xfId="43173" xr:uid="{84310BC0-7D7D-4E0C-86D6-564438A0FE1D}"/>
    <cellStyle name="Output 2 4 2 5 2 6" xfId="58968" xr:uid="{533D4869-2B4F-478D-B856-A91D8FEFF3BC}"/>
    <cellStyle name="Output 2 4 2 5 3" xfId="3910" xr:uid="{2B307CD3-A579-4D8C-97C5-FE3B7B614096}"/>
    <cellStyle name="Output 2 4 2 5 3 2" xfId="42441" xr:uid="{57F7715C-E19B-4A49-A9BB-5D949E02F471}"/>
    <cellStyle name="Output 2 4 2 5 4" xfId="28150" xr:uid="{D0CA5DC5-E084-46AE-97E7-B67D822F7014}"/>
    <cellStyle name="Output 2 4 2 5 5" xfId="52187" xr:uid="{CD46CA74-BFB7-406F-9B23-20488B42A104}"/>
    <cellStyle name="Output 2 4 2 6" xfId="2040" xr:uid="{4484C468-F50B-44C5-9C30-3F8E79D74B70}"/>
    <cellStyle name="Output 2 4 2 6 2" xfId="6348" xr:uid="{516C840E-F896-4113-ADB8-F659D07A6A64}"/>
    <cellStyle name="Output 2 4 2 6 2 2" xfId="8934" xr:uid="{CF5418D8-5A14-40ED-B99C-7FBCD6E29483}"/>
    <cellStyle name="Output 2 4 2 6 2 2 2" xfId="17923" xr:uid="{39CA0C37-AB18-4321-8B9A-E60D72332E5D}"/>
    <cellStyle name="Output 2 4 2 6 2 2 2 2" xfId="28810" xr:uid="{50E5DC5C-6AB5-4AA3-A14F-6E55FD53C82C}"/>
    <cellStyle name="Output 2 4 2 6 2 2 3" xfId="24210" xr:uid="{FE69B7B0-1704-43C2-8110-4DB6ED6DE1F6}"/>
    <cellStyle name="Output 2 4 2 6 2 3" xfId="11571" xr:uid="{9F9EABB8-174F-4E6E-B184-AACF0E33838F}"/>
    <cellStyle name="Output 2 4 2 6 2 3 2" xfId="20560" xr:uid="{8E87183F-DD90-4618-AAAF-3D2CD34CD6D6}"/>
    <cellStyle name="Output 2 4 2 6 2 3 2 2" xfId="33223" xr:uid="{320B80FA-182C-4E1F-B32B-24A065F7C35C}"/>
    <cellStyle name="Output 2 4 2 6 2 3 3" xfId="24127" xr:uid="{5EF6BC68-59F6-4416-9DAD-24ECB12B1E7C}"/>
    <cellStyle name="Output 2 4 2 6 2 4" xfId="15337" xr:uid="{832CAE4E-39D5-44C3-B476-B8D3A29E1F3A}"/>
    <cellStyle name="Output 2 4 2 6 2 4 2" xfId="25797" xr:uid="{3515E82D-537A-4A27-8FD6-D0F9F9C4D5C6}"/>
    <cellStyle name="Output 2 4 2 6 2 5" xfId="36916" xr:uid="{9348A27A-D8D8-4E76-AA58-7E3B2FA15B03}"/>
    <cellStyle name="Output 2 4 2 6 2 6" xfId="53993" xr:uid="{E673A015-C6C8-474B-A8D0-BA60ED803986}"/>
    <cellStyle name="Output 2 4 2 6 3" xfId="4477" xr:uid="{5FD5A7FC-8638-4909-B0AF-9011D912B4DB}"/>
    <cellStyle name="Output 2 4 2 6 3 2" xfId="29557" xr:uid="{B2EBDC93-D415-4DDC-957D-B3030EAC1B90}"/>
    <cellStyle name="Output 2 4 2 6 4" xfId="35075" xr:uid="{79FE87DA-EB77-4359-9C11-3E2F2A589910}"/>
    <cellStyle name="Output 2 4 2 6 5" xfId="47325" xr:uid="{9CE91160-B046-4931-A79C-9D9F24CBF326}"/>
    <cellStyle name="Output 2 4 2 7" xfId="2851" xr:uid="{28722FCB-AB39-46E3-A242-837C1E3E0FD4}"/>
    <cellStyle name="Output 2 4 2 7 2" xfId="7001" xr:uid="{CABB06D9-3C9C-439A-9B58-3E8F600E38FC}"/>
    <cellStyle name="Output 2 4 2 7 2 2" xfId="12130" xr:uid="{527DF9D0-DC7A-48A5-9E95-EC126C7EF945}"/>
    <cellStyle name="Output 2 4 2 7 2 2 2" xfId="21119" xr:uid="{3996984F-C904-480E-9085-246E9B4C3C7E}"/>
    <cellStyle name="Output 2 4 2 7 2 2 2 2" xfId="41213" xr:uid="{8E6D6871-A535-41F4-8E60-E6A7E60F43B3}"/>
    <cellStyle name="Output 2 4 2 7 2 2 3" xfId="37105" xr:uid="{C983B919-AF05-4E8C-A989-4A598D6626DB}"/>
    <cellStyle name="Output 2 4 2 7 2 3" xfId="12944" xr:uid="{00827966-4061-40FC-BF68-FC04508140A5}"/>
    <cellStyle name="Output 2 4 2 7 2 3 2" xfId="21933" xr:uid="{344CE4A1-512A-40E5-9111-C096BAD3FD9D}"/>
    <cellStyle name="Output 2 4 2 7 2 3 2 2" xfId="29576" xr:uid="{04D9E47B-17F8-429B-8DF8-1E21AC8C6A56}"/>
    <cellStyle name="Output 2 4 2 7 2 3 3" xfId="43371" xr:uid="{1091A84E-F1FB-423C-BB2F-F8CF28F6C27B}"/>
    <cellStyle name="Output 2 4 2 7 2 4" xfId="15990" xr:uid="{59CCFA3C-4898-433D-8C62-1FEF1266E89B}"/>
    <cellStyle name="Output 2 4 2 7 2 4 2" xfId="40420" xr:uid="{52BEAFC0-B4EB-4FD3-BD26-4C25898DA5DD}"/>
    <cellStyle name="Output 2 4 2 7 2 5" xfId="27513" xr:uid="{7F047C16-B543-403E-BECD-CFDBFD42D421}"/>
    <cellStyle name="Output 2 4 2 7 3" xfId="9564" xr:uid="{CA5D9251-FFF5-42CE-A616-A9D99073E226}"/>
    <cellStyle name="Output 2 4 2 7 3 2" xfId="18553" xr:uid="{9022494B-3F28-42F0-B238-B2241BBC2CC1}"/>
    <cellStyle name="Output 2 4 2 7 3 2 2" xfId="29216" xr:uid="{723102C5-4147-4E43-899C-65F63D2ABF9B}"/>
    <cellStyle name="Output 2 4 2 7 3 3" xfId="32305" xr:uid="{2A554905-E13C-46FB-A131-9E1C06469AA9}"/>
    <cellStyle name="Output 2 4 2 7 4" xfId="43232" xr:uid="{581FB7F7-EC37-48D4-A813-CD427E191547}"/>
    <cellStyle name="Output 2 4 2 8" xfId="4784" xr:uid="{931AB91F-2DE1-42C6-A077-E73FA95B6AE1}"/>
    <cellStyle name="Output 2 4 2 8 2" xfId="7370" xr:uid="{AAF77562-D227-4A20-BF47-5CFF8724CA03}"/>
    <cellStyle name="Output 2 4 2 8 2 2" xfId="16359" xr:uid="{451002D8-BF42-4EAB-807C-E87CBEAEDAC7}"/>
    <cellStyle name="Output 2 4 2 8 2 2 2" xfId="29843" xr:uid="{0FB71CE0-EE3E-4C53-833E-15A33DA841D9}"/>
    <cellStyle name="Output 2 4 2 8 2 3" xfId="22629" xr:uid="{24B5F125-D63E-43B3-81E1-B8581D89FF06}"/>
    <cellStyle name="Output 2 4 2 8 3" xfId="10007" xr:uid="{F2AF430F-BD98-4E82-AB26-F1FB617B9C31}"/>
    <cellStyle name="Output 2 4 2 8 3 2" xfId="18996" xr:uid="{B957141B-A13D-40DD-A682-CF6ADC5E09FD}"/>
    <cellStyle name="Output 2 4 2 8 3 2 2" xfId="37011" xr:uid="{5D9EB565-C3FF-47C8-844F-B6A9D509EC65}"/>
    <cellStyle name="Output 2 4 2 8 3 3" xfId="40217" xr:uid="{035104B7-318B-43CB-B019-6AB27EEA5E4A}"/>
    <cellStyle name="Output 2 4 2 8 4" xfId="13773" xr:uid="{A6098561-EE06-4ABE-9B24-F16139F03570}"/>
    <cellStyle name="Output 2 4 2 8 4 2" xfId="31337" xr:uid="{A4835129-E57C-4993-BAE9-29E25C3CCEF6}"/>
    <cellStyle name="Output 2 4 2 8 5" xfId="23457" xr:uid="{F3907CD1-EA72-49A8-9353-EBF2B04E08C5}"/>
    <cellStyle name="Output 2 4 2 9" xfId="6685" xr:uid="{14689EC8-FEFE-48AC-B412-35134FDDCB95}"/>
    <cellStyle name="Output 2 4 2 9 2" xfId="11891" xr:uid="{21E22CAE-00FC-4D03-88A2-7810BB30720A}"/>
    <cellStyle name="Output 2 4 2 9 2 2" xfId="20880" xr:uid="{8D28E588-DBF0-407A-8189-EC9E21E35166}"/>
    <cellStyle name="Output 2 4 2 9 2 2 2" xfId="42962" xr:uid="{8C5CED3D-0342-4574-A5B9-233A5275524B}"/>
    <cellStyle name="Output 2 4 2 9 2 3" xfId="27074" xr:uid="{7A408F97-4AB8-4C0E-BE58-38AA7563E8C8}"/>
    <cellStyle name="Output 2 4 2 9 3" xfId="15674" xr:uid="{48AE2FAF-8D42-46FC-A573-6AC86165E48A}"/>
    <cellStyle name="Output 2 4 2 9 3 2" xfId="25208" xr:uid="{8D30F918-20C7-4901-B158-09CF9BD47712}"/>
    <cellStyle name="Output 2 4 2 9 4" xfId="22983" xr:uid="{58357BE3-3303-4407-AF53-B45F9BDD9B68}"/>
    <cellStyle name="Output 2 4 20" xfId="44962" xr:uid="{9A88F895-F76F-4B80-BEC9-4C75EE6ED3E0}"/>
    <cellStyle name="Output 2 4 20 2" xfId="50553" xr:uid="{FA6C29AE-A451-4973-ABE0-9DAF3F6A19F4}"/>
    <cellStyle name="Output 2 4 20 2 2" xfId="57335" xr:uid="{1761183C-7E60-4F34-9C94-6A4F302050E5}"/>
    <cellStyle name="Output 2 4 20 3" xfId="52155" xr:uid="{EE49060C-2175-4AD9-A2D2-4B05F11FDA95}"/>
    <cellStyle name="Output 2 4 20 3 2" xfId="58936" xr:uid="{53F76B25-AD51-4CAE-AB37-87AB4BFB532B}"/>
    <cellStyle name="Output 2 4 20 4" xfId="48934" xr:uid="{A1E4C272-C9A0-4601-9D2F-1271DD1BB08C}"/>
    <cellStyle name="Output 2 4 20 4 2" xfId="55717" xr:uid="{E8A70D00-20C2-4D76-B48E-BF2BF577B9FC}"/>
    <cellStyle name="Output 2 4 20 5" xfId="48670" xr:uid="{E9F47421-AA51-4B1A-9581-41227E17F02D}"/>
    <cellStyle name="Output 2 4 20 5 2" xfId="55459" xr:uid="{B97947DF-C971-468A-AF20-6284DDBD17F5}"/>
    <cellStyle name="Output 2 4 20 6" xfId="53745" xr:uid="{FB321413-46B8-4CC8-8754-0910214708DB}"/>
    <cellStyle name="Output 2 4 20 7" xfId="47056" xr:uid="{1C4CA042-49E3-4E82-920E-156A47CA572B}"/>
    <cellStyle name="Output 2 4 21" xfId="44947" xr:uid="{BFE1F092-AF2B-4866-A683-4752F535818A}"/>
    <cellStyle name="Output 2 4 21 2" xfId="50609" xr:uid="{3671941F-A92C-44B0-B764-4F6FA0532201}"/>
    <cellStyle name="Output 2 4 21 2 2" xfId="57391" xr:uid="{482A2FBA-9275-4C56-A908-7C880FBAB89E}"/>
    <cellStyle name="Output 2 4 21 3" xfId="52423" xr:uid="{C6E20032-A265-409D-B0FE-396960DDCDB3}"/>
    <cellStyle name="Output 2 4 21 3 2" xfId="59204" xr:uid="{780B46E5-C5F7-4BC3-9078-D5C794C2C5FD}"/>
    <cellStyle name="Output 2 4 21 4" xfId="48726" xr:uid="{D62BF94F-BEFE-4A8D-943E-A4635C747E5D}"/>
    <cellStyle name="Output 2 4 21 4 2" xfId="55515" xr:uid="{1E90082D-6DD1-4107-8822-B52994FBF8F5}"/>
    <cellStyle name="Output 2 4 21 5" xfId="53801" xr:uid="{082F104F-C133-407E-AA0B-786FBDE0BFA4}"/>
    <cellStyle name="Output 2 4 21 6" xfId="47112" xr:uid="{D2541E0D-2E3F-4033-A30A-D46C009465AE}"/>
    <cellStyle name="Output 2 4 22" xfId="45059" xr:uid="{35DCD911-FDC6-476C-A4DE-CC5180E829F5}"/>
    <cellStyle name="Output 2 4 22 2" xfId="50658" xr:uid="{964C396B-6342-47E1-8F95-7BE03BBDA138}"/>
    <cellStyle name="Output 2 4 22 2 2" xfId="57440" xr:uid="{7FE26DF9-3F28-4403-A73D-37924754C6A3}"/>
    <cellStyle name="Output 2 4 22 3" xfId="52469" xr:uid="{1E616203-8874-4D75-9D45-BCD4FD5D4A5F}"/>
    <cellStyle name="Output 2 4 22 3 2" xfId="59250" xr:uid="{B9A9BC07-F8EF-444D-8C1F-50D66935849B}"/>
    <cellStyle name="Output 2 4 22 4" xfId="48775" xr:uid="{D86482E5-71B9-41E9-8977-63AF5BD25935}"/>
    <cellStyle name="Output 2 4 22 4 2" xfId="55561" xr:uid="{A642DF27-3B47-4637-9D4B-837FC4ECC57A}"/>
    <cellStyle name="Output 2 4 22 5" xfId="53847" xr:uid="{90DB9093-1970-429F-8378-37813C7EE10F}"/>
    <cellStyle name="Output 2 4 22 6" xfId="47161" xr:uid="{7B2483B2-FDAB-4F0D-A19D-B9B6C1188856}"/>
    <cellStyle name="Output 2 4 23" xfId="45018" xr:uid="{C5FC1125-3629-45C9-98A8-E01C1F3745F1}"/>
    <cellStyle name="Output 2 4 23 2" xfId="50674" xr:uid="{5B7AF50B-146C-4F4E-9E90-F3205167282B}"/>
    <cellStyle name="Output 2 4 23 2 2" xfId="57456" xr:uid="{9BB65AAB-1E37-445C-B0E0-20FAA9CA05D4}"/>
    <cellStyle name="Output 2 4 23 3" xfId="52485" xr:uid="{DF3E894B-824D-4AB1-9765-B3655EC977D6}"/>
    <cellStyle name="Output 2 4 23 3 2" xfId="59266" xr:uid="{6EB4A16B-247D-4172-9D1D-69B9159FE173}"/>
    <cellStyle name="Output 2 4 23 4" xfId="48791" xr:uid="{4C35A3AA-5B2D-460C-BBCF-E082B0FD222E}"/>
    <cellStyle name="Output 2 4 23 4 2" xfId="55577" xr:uid="{9D42F693-5136-4CB0-872C-A36804D6387D}"/>
    <cellStyle name="Output 2 4 23 5" xfId="53863" xr:uid="{D4E688F0-8A9C-4171-BA06-5381EE93B3F4}"/>
    <cellStyle name="Output 2 4 23 6" xfId="47177" xr:uid="{266D5CD1-2ECB-4740-B44D-4AFE42D5E1B5}"/>
    <cellStyle name="Output 2 4 24" xfId="45114" xr:uid="{CC7A02CC-CABD-4183-8B2C-D5D03B3BE459}"/>
    <cellStyle name="Output 2 4 24 2" xfId="50741" xr:uid="{22C3F748-537C-4CB5-946B-F7958CE0CB16}"/>
    <cellStyle name="Output 2 4 24 2 2" xfId="57523" xr:uid="{9B9105A1-A2C3-4DFC-911B-B43090F55D71}"/>
    <cellStyle name="Output 2 4 24 3" xfId="52550" xr:uid="{73173F5E-080C-445D-BC42-3397B08BFA65}"/>
    <cellStyle name="Output 2 4 24 3 2" xfId="59331" xr:uid="{1DBBB808-2836-4EA8-BF6D-F3524B5088CE}"/>
    <cellStyle name="Output 2 4 24 4" xfId="48848" xr:uid="{43EE80C5-360B-4521-8095-F47DAA68E116}"/>
    <cellStyle name="Output 2 4 24 4 2" xfId="55630" xr:uid="{E0FA52C1-3325-4BE4-A8F6-E64BD27D56D5}"/>
    <cellStyle name="Output 2 4 24 5" xfId="53928" xr:uid="{C66E1602-3D52-47AE-8400-C20689AD1580}"/>
    <cellStyle name="Output 2 4 24 6" xfId="47245" xr:uid="{0A7D7F77-E100-4F2A-9464-EA52D374D80D}"/>
    <cellStyle name="Output 2 4 25" xfId="45167" xr:uid="{6123BBF6-628E-467E-8091-303CBA4CC9FB}"/>
    <cellStyle name="Output 2 4 25 2" xfId="50771" xr:uid="{048033B5-B3BF-4A71-ACF3-52D9D2BF9FA4}"/>
    <cellStyle name="Output 2 4 25 2 2" xfId="57553" xr:uid="{45A24477-4F79-4A11-BC34-230AED4C0AEC}"/>
    <cellStyle name="Output 2 4 25 3" xfId="52580" xr:uid="{33B838A8-359D-4AE5-A6FA-1590ADB2B990}"/>
    <cellStyle name="Output 2 4 25 3 2" xfId="59361" xr:uid="{564BB8BF-DC53-47DF-A557-446DB07A2CBA}"/>
    <cellStyle name="Output 2 4 25 4" xfId="48869" xr:uid="{3496F9B3-45A5-4B32-B9C1-3A85B5772621}"/>
    <cellStyle name="Output 2 4 25 4 2" xfId="55650" xr:uid="{72BDC13C-5783-446C-93F1-A23BAB69EE21}"/>
    <cellStyle name="Output 2 4 25 5" xfId="53958" xr:uid="{4F6701EE-F8D0-4484-B7CC-C6C10D59BED7}"/>
    <cellStyle name="Output 2 4 25 6" xfId="47275" xr:uid="{F6918BC8-AA04-4C7E-9016-2D157678DBC8}"/>
    <cellStyle name="Output 2 4 26" xfId="45147" xr:uid="{C50B27C9-5EE3-48D8-A8E9-013B54A0A492}"/>
    <cellStyle name="Output 2 4 26 2" xfId="50785" xr:uid="{ADFF1A2A-04D8-47E7-B1E2-5218EBFAA3B4}"/>
    <cellStyle name="Output 2 4 26 2 2" xfId="57567" xr:uid="{4553888E-98BB-45F9-970C-250D796255D0}"/>
    <cellStyle name="Output 2 4 26 3" xfId="52594" xr:uid="{6167768A-174A-4471-8222-DB0DE44B6EA5}"/>
    <cellStyle name="Output 2 4 26 3 2" xfId="59375" xr:uid="{6C04C26B-71BF-44B9-8107-08A574D07198}"/>
    <cellStyle name="Output 2 4 26 4" xfId="53972" xr:uid="{EF133726-7AF1-4383-A77C-99FF9AB6E040}"/>
    <cellStyle name="Output 2 4 26 5" xfId="47289" xr:uid="{E9A38813-8D28-41D8-B712-C35D7BFF84FC}"/>
    <cellStyle name="Output 2 4 27" xfId="45180" xr:uid="{3DF8AFAB-53A4-4CCD-9147-6AFD1AB40C06}"/>
    <cellStyle name="Output 2 4 27 2" xfId="55734" xr:uid="{8280A6D1-3E7C-4710-9AF6-85C66A13D519}"/>
    <cellStyle name="Output 2 4 27 3" xfId="48951" xr:uid="{833343D6-03EC-4E0A-B1D1-DB5A733617E7}"/>
    <cellStyle name="Output 2 4 28" xfId="45248" xr:uid="{B8DF448F-2BA7-4FBB-A99A-7A82E6CD50E3}"/>
    <cellStyle name="Output 2 4 28 2" xfId="57592" xr:uid="{04681B08-9EE7-4167-AAD8-369881DF6EBA}"/>
    <cellStyle name="Output 2 4 28 3" xfId="50810" xr:uid="{640A5D21-4AD1-4668-BD68-67703AEB2870}"/>
    <cellStyle name="Output 2 4 29" xfId="45252" xr:uid="{E5C29253-75FB-4DB3-9375-D31F91A39C49}"/>
    <cellStyle name="Output 2 4 29 2" xfId="52612" xr:uid="{C492BCAE-9FDD-4FCD-950C-C7EC24EA18F4}"/>
    <cellStyle name="Output 2 4 3" xfId="594" xr:uid="{D4E335B8-A3D2-49B9-99B9-E3725B5A1866}"/>
    <cellStyle name="Output 2 4 3 2" xfId="4983" xr:uid="{E1613910-F70F-4372-89FF-DA6B456547F1}"/>
    <cellStyle name="Output 2 4 3 2 2" xfId="7569" xr:uid="{B1156DF1-A18B-46DB-87DD-EB4F05C74305}"/>
    <cellStyle name="Output 2 4 3 2 2 2" xfId="16558" xr:uid="{489106AF-10EB-4F2F-963D-249FE000F065}"/>
    <cellStyle name="Output 2 4 3 2 2 2 2" xfId="27254" xr:uid="{99DBCC0E-129D-40D2-B668-11BD72B6130C}"/>
    <cellStyle name="Output 2 4 3 2 2 2 3" xfId="56357" xr:uid="{E4B6A441-9D9F-4D41-B725-478BEC6E0855}"/>
    <cellStyle name="Output 2 4 3 2 2 3" xfId="24783" xr:uid="{9D7D52F7-F3D9-4D32-BC66-F456D78375DD}"/>
    <cellStyle name="Output 2 4 3 2 2 4" xfId="49575" xr:uid="{63D69A31-C28D-4489-8435-E6082032C894}"/>
    <cellStyle name="Output 2 4 3 2 3" xfId="10206" xr:uid="{60A9D8DE-110F-4B19-A85D-08A5D0E0CBEE}"/>
    <cellStyle name="Output 2 4 3 2 3 2" xfId="19195" xr:uid="{C2E77741-7531-4A0D-B814-A11A84FD8BB3}"/>
    <cellStyle name="Output 2 4 3 2 3 2 2" xfId="43517" xr:uid="{C1BF710E-EF13-4309-AA74-24808D15C172}"/>
    <cellStyle name="Output 2 4 3 2 3 2 3" xfId="58504" xr:uid="{88A7679B-6328-415F-9C3B-C9F6FC4C2C55}"/>
    <cellStyle name="Output 2 4 3 2 3 3" xfId="32211" xr:uid="{9E5835FA-8CB3-4175-8934-E54A7C7E91CE}"/>
    <cellStyle name="Output 2 4 3 2 3 4" xfId="51723" xr:uid="{1D128FE9-1E25-444D-BAE6-A114D604475D}"/>
    <cellStyle name="Output 2 4 3 2 4" xfId="13972" xr:uid="{FBC41046-C8DA-4199-AA28-6FC43718682C}"/>
    <cellStyle name="Output 2 4 3 2 4 2" xfId="39580" xr:uid="{D28EF043-CD21-43B2-A073-4788E713B198}"/>
    <cellStyle name="Output 2 4 3 2 4 2 2" xfId="54502" xr:uid="{6691F392-0A8C-4822-946D-2924EC59BCB0}"/>
    <cellStyle name="Output 2 4 3 2 4 3" xfId="47692" xr:uid="{7F7870DA-8C14-4795-9F16-8DFBDB0E09CD}"/>
    <cellStyle name="Output 2 4 3 2 5" xfId="30680" xr:uid="{4251C008-D24C-486C-A9CD-4E617D61CDF9}"/>
    <cellStyle name="Output 2 4 3 2 6" xfId="46084" xr:uid="{E2B9702C-AC5F-4088-8690-3ACAC161066D}"/>
    <cellStyle name="Output 2 4 3 3" xfId="3031" xr:uid="{490D3E8A-4753-407F-AA97-6C5EE7F5FEE3}"/>
    <cellStyle name="Output 2 4 3 3 2" xfId="41563" xr:uid="{6E684270-AB77-4031-A8D7-95C5F63B879D}"/>
    <cellStyle name="Output 2 4 3 3 2 2" xfId="56765" xr:uid="{75B5C53D-BA03-46AE-81B2-BA179899CD30}"/>
    <cellStyle name="Output 2 4 3 3 2 3" xfId="49983" xr:uid="{9E0D3AF2-B8AF-4632-A23D-7326AD0BBBEF}"/>
    <cellStyle name="Output 2 4 3 3 3" xfId="49006" xr:uid="{4C0EF1E4-B774-4208-967B-8A2E460E1CFC}"/>
    <cellStyle name="Output 2 4 3 3 3 2" xfId="55789" xr:uid="{17F8A808-B820-4486-9019-3F244EB5E7BA}"/>
    <cellStyle name="Output 2 4 3 3 4" xfId="48100" xr:uid="{4318DD5C-3342-48B4-AACF-81BE48801F54}"/>
    <cellStyle name="Output 2 4 3 3 4 2" xfId="54892" xr:uid="{278B615E-C65D-44A4-83F7-E16BD865DB3A}"/>
    <cellStyle name="Output 2 4 3 3 5" xfId="53192" xr:uid="{8F55D9D7-E21D-4C5D-830A-FC7197F0036F}"/>
    <cellStyle name="Output 2 4 3 3 6" xfId="46486" xr:uid="{2D761A4A-DC76-4F4A-94DE-32EFF112157D}"/>
    <cellStyle name="Output 2 4 3 4" xfId="38189" xr:uid="{1374F048-79CC-4A7C-BAE6-88531A0098EE}"/>
    <cellStyle name="Output 2 4 3 4 2" xfId="55885" xr:uid="{E142B836-C65C-4D63-8036-80CB6043A4F8}"/>
    <cellStyle name="Output 2 4 3 4 3" xfId="49103" xr:uid="{679EC5A8-7097-4823-86E7-C0D228CA1A8C}"/>
    <cellStyle name="Output 2 4 3 5" xfId="44345" xr:uid="{A0B7C2B7-E9CD-46D7-9F71-83995D1BAA54}"/>
    <cellStyle name="Output 2 4 3 5 2" xfId="55687" xr:uid="{AA2EF7CC-FAB6-443A-B169-C080280A6A51}"/>
    <cellStyle name="Output 2 4 3 5 3" xfId="48906" xr:uid="{811B230E-16C6-433F-8942-5388A15DFDEB}"/>
    <cellStyle name="Output 2 4 3 6" xfId="45569" xr:uid="{899C0F17-07C1-44D1-9C4B-A1297FB99902}"/>
    <cellStyle name="Output 2 4 3 6 2" xfId="54054" xr:uid="{7D620AE8-3C47-4C8F-ACD1-B75A2B278D1E}"/>
    <cellStyle name="Output 2 4 30" xfId="45370" xr:uid="{48357CCA-4046-4027-AC82-A3876E239800}"/>
    <cellStyle name="Output 2 4 31" xfId="45394" xr:uid="{FE49215F-1680-4B08-A37A-EA74C1E215F7}"/>
    <cellStyle name="Output 2 4 32" xfId="45418" xr:uid="{4DC97A8C-EF9D-4741-B8C2-BC3A6E7A3598}"/>
    <cellStyle name="Output 2 4 33" xfId="45419" xr:uid="{5C4DCBC9-5084-43FF-B823-219BCEB0E7B4}"/>
    <cellStyle name="Output 2 4 34" xfId="44258" xr:uid="{1413F34A-0A85-419D-BB6A-513EF2A0BA7A}"/>
    <cellStyle name="Output 2 4 35" xfId="44196" xr:uid="{AB4BDD50-06F0-42FD-9E34-E17A1DBB02FD}"/>
    <cellStyle name="Output 2 4 36" xfId="45472" xr:uid="{0076A24D-C28A-458B-9823-08372527766E}"/>
    <cellStyle name="Output 2 4 4" xfId="939" xr:uid="{63B953C3-AA32-4745-A18D-4D2995433546}"/>
    <cellStyle name="Output 2 4 4 2" xfId="5304" xr:uid="{5319B47D-23E0-40A1-A068-078E2D8654A2}"/>
    <cellStyle name="Output 2 4 4 2 2" xfId="7890" xr:uid="{CB056612-2E5A-4B44-88CE-4DAFB68B0E5E}"/>
    <cellStyle name="Output 2 4 4 2 2 2" xfId="16879" xr:uid="{1C9969A9-2420-4D3C-9C65-B0C059BAC309}"/>
    <cellStyle name="Output 2 4 4 2 2 2 2" xfId="43589" xr:uid="{0D1BF219-755F-42E3-AC1D-1CB7600ECEF1}"/>
    <cellStyle name="Output 2 4 4 2 2 2 3" xfId="56416" xr:uid="{F34ED3C7-C064-49DF-8B03-D2054EE791DD}"/>
    <cellStyle name="Output 2 4 4 2 2 3" xfId="28292" xr:uid="{450ED21C-5AF5-4962-B5FE-8BFBBED69131}"/>
    <cellStyle name="Output 2 4 4 2 2 4" xfId="49634" xr:uid="{680C7D2A-0154-4C55-9640-DF9D6079AFB5}"/>
    <cellStyle name="Output 2 4 4 2 3" xfId="10527" xr:uid="{CF1B75F3-6C90-4D29-8469-2A43D6BA6F7F}"/>
    <cellStyle name="Output 2 4 4 2 3 2" xfId="19516" xr:uid="{CE2BD0AE-E1E6-424F-B069-4F58B230785B}"/>
    <cellStyle name="Output 2 4 4 2 3 2 2" xfId="26777" xr:uid="{6E89683B-638F-4F2E-A3D2-952A7510B5D0}"/>
    <cellStyle name="Output 2 4 4 2 3 2 3" xfId="58002" xr:uid="{E0C308A7-56A4-4ED7-9B5B-51AB6E445B7A}"/>
    <cellStyle name="Output 2 4 4 2 3 3" xfId="34878" xr:uid="{1D3882BF-D270-4076-A88F-2F5FF9867E30}"/>
    <cellStyle name="Output 2 4 4 2 3 4" xfId="51220" xr:uid="{F38098BC-5781-42FD-9BC8-073EB3B00803}"/>
    <cellStyle name="Output 2 4 4 2 4" xfId="14293" xr:uid="{7B2B3BA6-5A93-4125-A7B9-6B5D7B1A2B40}"/>
    <cellStyle name="Output 2 4 4 2 4 2" xfId="23518" xr:uid="{9BCECFBF-C003-42F3-AF8C-0BB3BE2F8CB2}"/>
    <cellStyle name="Output 2 4 4 2 4 2 2" xfId="54558" xr:uid="{9A7CC150-3A10-430F-80D6-80BBA189FAEE}"/>
    <cellStyle name="Output 2 4 4 2 4 3" xfId="47751" xr:uid="{6A00939F-098D-49DB-ACFD-89D86A65707E}"/>
    <cellStyle name="Output 2 4 4 2 5" xfId="30826" xr:uid="{CD2A0AB7-D24C-4C2B-9D4B-DB255C935FB8}"/>
    <cellStyle name="Output 2 4 4 2 6" xfId="46140" xr:uid="{285F8CDB-EBA3-4491-99F6-3F872AB656CE}"/>
    <cellStyle name="Output 2 4 4 3" xfId="3376" xr:uid="{5B458E1F-1484-4EA4-AB53-A4E5CE8BDD7A}"/>
    <cellStyle name="Output 2 4 4 3 2" xfId="39791" xr:uid="{B75E5099-30BD-4C9F-BF35-E2E7BC034965}"/>
    <cellStyle name="Output 2 4 4 3 2 2" xfId="56821" xr:uid="{73098D49-B771-45DD-A6B4-32D604356BC7}"/>
    <cellStyle name="Output 2 4 4 3 2 3" xfId="50039" xr:uid="{FD2B1141-72A9-4D86-AD0E-DDAFCBD086C3}"/>
    <cellStyle name="Output 2 4 4 3 3" xfId="51652" xr:uid="{B31BF298-5604-4B28-859F-7F391170D2E4}"/>
    <cellStyle name="Output 2 4 4 3 3 2" xfId="58433" xr:uid="{D8D9D0AC-894A-48AE-A36E-F99CAEE4F526}"/>
    <cellStyle name="Output 2 4 4 3 4" xfId="48156" xr:uid="{B4BB5AE4-98E4-4AA6-9F31-2529910FEAC9}"/>
    <cellStyle name="Output 2 4 4 3 4 2" xfId="54948" xr:uid="{AC2D6336-481A-4A7C-B360-E5BB3D59E65D}"/>
    <cellStyle name="Output 2 4 4 3 5" xfId="53248" xr:uid="{11ABFED9-542E-4C21-BFDD-A2C8B5FB0B33}"/>
    <cellStyle name="Output 2 4 4 3 6" xfId="46542" xr:uid="{CEEE4FC7-5F9D-473A-B5BD-B6CDB5DF347A}"/>
    <cellStyle name="Output 2 4 4 4" xfId="42754" xr:uid="{85AAB11B-0EEC-4E07-B115-4905C444EAD0}"/>
    <cellStyle name="Output 2 4 4 4 2" xfId="55944" xr:uid="{01796BE8-3117-4EB9-9C85-CE55E0733149}"/>
    <cellStyle name="Output 2 4 4 4 3" xfId="49162" xr:uid="{B086AC10-9AB2-4893-9098-9FC0132D6A4B}"/>
    <cellStyle name="Output 2 4 4 5" xfId="44360" xr:uid="{90FDD848-467B-4E01-B00E-B3A995EB8EA3}"/>
    <cellStyle name="Output 2 4 4 5 2" xfId="57854" xr:uid="{B8BCB148-2AEE-4844-AC46-520A9CBFCA29}"/>
    <cellStyle name="Output 2 4 4 5 3" xfId="51072" xr:uid="{8EC631C8-BA5D-4B52-B63A-EBE738382742}"/>
    <cellStyle name="Output 2 4 4 6" xfId="45628" xr:uid="{A0424102-EEA5-433D-A748-65DD1368A9CC}"/>
    <cellStyle name="Output 2 4 4 6 2" xfId="54110" xr:uid="{B76549BB-ACBE-4EAE-9587-05D72A4DCCA1}"/>
    <cellStyle name="Output 2 4 5" xfId="1283" xr:uid="{DE0315BD-A2E1-48C8-8EA6-AD855C1ACECD}"/>
    <cellStyle name="Output 2 4 5 2" xfId="5628" xr:uid="{B1181EE8-A4F3-4B47-B36E-5B8E5C1856BF}"/>
    <cellStyle name="Output 2 4 5 2 2" xfId="8214" xr:uid="{8440F1F8-000E-491D-8E0B-4627334A07D0}"/>
    <cellStyle name="Output 2 4 5 2 2 2" xfId="17203" xr:uid="{EE746086-180F-4CF1-947C-98C8DF0C3670}"/>
    <cellStyle name="Output 2 4 5 2 2 2 2" xfId="33101" xr:uid="{0C946078-ADCE-4F35-8042-AF974047188B}"/>
    <cellStyle name="Output 2 4 5 2 2 2 3" xfId="56435" xr:uid="{6EA1C696-3082-469B-B33E-90B07CDBCC9C}"/>
    <cellStyle name="Output 2 4 5 2 2 3" xfId="37507" xr:uid="{A216A52F-4927-493C-85CD-188390E26708}"/>
    <cellStyle name="Output 2 4 5 2 2 4" xfId="49653" xr:uid="{AEAD42E0-87C8-4092-8E12-E91776314755}"/>
    <cellStyle name="Output 2 4 5 2 3" xfId="10851" xr:uid="{8C3DEAF1-2465-45BD-914B-46CCD6CA22E9}"/>
    <cellStyle name="Output 2 4 5 2 3 2" xfId="19840" xr:uid="{0EE00F7C-654C-4E11-903D-16D2FA517DB6}"/>
    <cellStyle name="Output 2 4 5 2 3 2 2" xfId="42540" xr:uid="{7C288B95-4789-4702-A09D-82059A381308}"/>
    <cellStyle name="Output 2 4 5 2 3 2 3" xfId="58160" xr:uid="{02608FE4-814E-43A6-84A4-9C2726C6AE48}"/>
    <cellStyle name="Output 2 4 5 2 3 3" xfId="34670" xr:uid="{0D2959A6-4D95-4A4C-AB2D-29C97AC1F824}"/>
    <cellStyle name="Output 2 4 5 2 3 4" xfId="51378" xr:uid="{8C6E18A5-4083-4C77-86AE-0535714D057D}"/>
    <cellStyle name="Output 2 4 5 2 4" xfId="14617" xr:uid="{860AE1EB-4F91-4F97-ABA7-E089ACBE0132}"/>
    <cellStyle name="Output 2 4 5 2 4 2" xfId="27386" xr:uid="{D0CAF4E7-9BF9-4E6F-BB20-84D4AB23E4D7}"/>
    <cellStyle name="Output 2 4 5 2 4 2 2" xfId="54574" xr:uid="{54B9EAF6-59FF-4D5A-B5A6-EB8795D8A57C}"/>
    <cellStyle name="Output 2 4 5 2 4 3" xfId="47770" xr:uid="{8A0E3B77-6313-4F90-99B1-09F77DD61D1A}"/>
    <cellStyle name="Output 2 4 5 2 5" xfId="41334" xr:uid="{1D941FE6-8E34-4421-A3AA-7133F4C702E4}"/>
    <cellStyle name="Output 2 4 5 2 6" xfId="46156" xr:uid="{2D20242C-E65A-408D-825F-5752C1DB73E6}"/>
    <cellStyle name="Output 2 4 5 3" xfId="3720" xr:uid="{A1F2C5EB-3BA0-4DDF-A0B2-A85FDDDCE75D}"/>
    <cellStyle name="Output 2 4 5 3 2" xfId="28020" xr:uid="{578A6148-6EC1-49A0-8F09-88E940BA83BD}"/>
    <cellStyle name="Output 2 4 5 3 2 2" xfId="56837" xr:uid="{44645301-813F-4F90-9515-3BBF7074C404}"/>
    <cellStyle name="Output 2 4 5 3 2 3" xfId="50055" xr:uid="{419C83EC-0106-43AA-9B05-FB7E3BB4B109}"/>
    <cellStyle name="Output 2 4 5 3 3" xfId="51188" xr:uid="{17E348F6-47E1-427A-AC9F-A7D22D7F3F6C}"/>
    <cellStyle name="Output 2 4 5 3 3 2" xfId="57970" xr:uid="{2E5558E4-52D0-4306-AC82-B97414D7CBA8}"/>
    <cellStyle name="Output 2 4 5 3 4" xfId="48172" xr:uid="{14BE1724-6478-4FE5-9926-3A3EBC4350F6}"/>
    <cellStyle name="Output 2 4 5 3 4 2" xfId="54964" xr:uid="{2617C49A-F1EF-460E-BDF5-56316CA4A565}"/>
    <cellStyle name="Output 2 4 5 3 5" xfId="53264" xr:uid="{B43B8562-3580-432D-B388-990357BCB3A4}"/>
    <cellStyle name="Output 2 4 5 3 6" xfId="46558" xr:uid="{D3375C25-AD67-45E5-A349-AD63D5A602B0}"/>
    <cellStyle name="Output 2 4 5 4" xfId="41917" xr:uid="{C3CDFE7F-0F98-468B-BEC8-B5F36E517F7E}"/>
    <cellStyle name="Output 2 4 5 4 2" xfId="55963" xr:uid="{E45DC39A-4B26-4372-9FFD-9D6239AAFA8C}"/>
    <cellStyle name="Output 2 4 5 4 3" xfId="49181" xr:uid="{8896BA50-6B2C-463B-BA05-4A223F972989}"/>
    <cellStyle name="Output 2 4 5 5" xfId="44403" xr:uid="{514C497E-85C7-4B19-9825-8EAC2A60A7CE}"/>
    <cellStyle name="Output 2 4 5 5 2" xfId="55952" xr:uid="{32BAE780-6DAF-42F2-9032-B21B73DBF336}"/>
    <cellStyle name="Output 2 4 5 5 3" xfId="49170" xr:uid="{9D7FA8B5-250A-4801-BC51-CE9AA1578CFF}"/>
    <cellStyle name="Output 2 4 5 6" xfId="45647" xr:uid="{DF5220CD-1E42-42CC-9A58-3CD8AEB1F12C}"/>
    <cellStyle name="Output 2 4 5 6 2" xfId="54126" xr:uid="{DF94766B-2D22-43D1-9B67-4402CB1AA12E}"/>
    <cellStyle name="Output 2 4 6" xfId="1694" xr:uid="{BC798312-FB3D-4313-B110-09A3FDF6467A}"/>
    <cellStyle name="Output 2 4 6 2" xfId="6020" xr:uid="{B4EA679E-0038-418A-9E29-D5B3AD23F895}"/>
    <cellStyle name="Output 2 4 6 2 2" xfId="8606" xr:uid="{8268FCAF-B9E9-4169-8ABA-E24F416024C9}"/>
    <cellStyle name="Output 2 4 6 2 2 2" xfId="17595" xr:uid="{7B231A17-8726-40DD-9B39-007FD836E76E}"/>
    <cellStyle name="Output 2 4 6 2 2 2 2" xfId="37334" xr:uid="{62156895-53C0-4E2E-AADD-A0F04233F740}"/>
    <cellStyle name="Output 2 4 6 2 2 2 3" xfId="56471" xr:uid="{3B35DCBB-2944-4322-8C83-E83147180228}"/>
    <cellStyle name="Output 2 4 6 2 2 3" xfId="38310" xr:uid="{2C9292D3-43DB-48C5-A02A-D79EC8CD7851}"/>
    <cellStyle name="Output 2 4 6 2 2 4" xfId="49689" xr:uid="{EBD68B56-3FF8-418F-8F30-606F57B3DBB3}"/>
    <cellStyle name="Output 2 4 6 2 3" xfId="11243" xr:uid="{F3D08E89-17C9-4719-AA31-26C077486E58}"/>
    <cellStyle name="Output 2 4 6 2 3 2" xfId="20232" xr:uid="{98459850-A878-4D38-BE33-C35E55262A56}"/>
    <cellStyle name="Output 2 4 6 2 3 2 2" xfId="42699" xr:uid="{9F7178E3-90D1-4081-8E72-C0B4D7B48C6B}"/>
    <cellStyle name="Output 2 4 6 2 3 2 3" xfId="58442" xr:uid="{91E239E4-347B-4D0F-8D29-9C5E8A9613AF}"/>
    <cellStyle name="Output 2 4 6 2 3 3" xfId="31122" xr:uid="{8EC5B569-9D3E-4E29-B520-F6A44A75A03A}"/>
    <cellStyle name="Output 2 4 6 2 3 4" xfId="51661" xr:uid="{1D6BF33C-32D5-4745-AAF7-0E107E64B276}"/>
    <cellStyle name="Output 2 4 6 2 4" xfId="15009" xr:uid="{68DFC9F9-2138-424C-AA57-D652E84F1776}"/>
    <cellStyle name="Output 2 4 6 2 4 2" xfId="28180" xr:uid="{14DD969B-3E86-42C6-9D89-861F5799FEFE}"/>
    <cellStyle name="Output 2 4 6 2 4 2 2" xfId="54610" xr:uid="{8160EA55-72B0-406F-B463-1242389263A8}"/>
    <cellStyle name="Output 2 4 6 2 4 3" xfId="47806" xr:uid="{8ED73F76-EA11-4E43-BC33-FA8D3A6372F3}"/>
    <cellStyle name="Output 2 4 6 2 5" xfId="29741" xr:uid="{BC869F79-6CC0-458D-8699-A01C4CB90419}"/>
    <cellStyle name="Output 2 4 6 2 6" xfId="46192" xr:uid="{B6EB2BBC-86B7-4AC5-A885-3F31D26D582C}"/>
    <cellStyle name="Output 2 4 6 3" xfId="4131" xr:uid="{01E6D1A4-8CBB-469B-91FB-1C128A41E369}"/>
    <cellStyle name="Output 2 4 6 3 2" xfId="35940" xr:uid="{8D6AFF2C-2E48-4F21-A912-030C3DF407E3}"/>
    <cellStyle name="Output 2 4 6 3 2 2" xfId="56873" xr:uid="{9C4396E5-0FB0-4B98-B1CD-570F7AD756D5}"/>
    <cellStyle name="Output 2 4 6 3 2 3" xfId="50091" xr:uid="{B3C74F15-9BF5-4A23-8E91-A2FE17812FE3}"/>
    <cellStyle name="Output 2 4 6 3 3" xfId="51592" xr:uid="{D772FAEA-CDE1-4FC3-A719-D7969F76EAFC}"/>
    <cellStyle name="Output 2 4 6 3 3 2" xfId="58374" xr:uid="{000E4BA1-7998-4E05-988E-208BC09DCDDF}"/>
    <cellStyle name="Output 2 4 6 3 4" xfId="48208" xr:uid="{D6ABC00B-F7EC-4D9D-A0DC-1244E890489B}"/>
    <cellStyle name="Output 2 4 6 3 4 2" xfId="55000" xr:uid="{E0D89937-AE15-4454-90C6-DDCB7E565D5A}"/>
    <cellStyle name="Output 2 4 6 3 5" xfId="53300" xr:uid="{F3CDE68C-F74B-4F91-8DFC-F52B8D67B56C}"/>
    <cellStyle name="Output 2 4 6 3 6" xfId="46594" xr:uid="{327792BF-9ED3-448E-9682-04AC8467D7CC}"/>
    <cellStyle name="Output 2 4 6 4" xfId="42569" xr:uid="{4AC47D62-F572-41E6-A522-87BB430B588C}"/>
    <cellStyle name="Output 2 4 6 4 2" xfId="55999" xr:uid="{3819E492-CB35-4A3C-A0A7-EB48F28C594E}"/>
    <cellStyle name="Output 2 4 6 4 3" xfId="49217" xr:uid="{4698989C-9B04-430A-B8D9-391A6F355685}"/>
    <cellStyle name="Output 2 4 6 5" xfId="44444" xr:uid="{BECB0BF2-3134-4D4E-B72E-69185C1A53A8}"/>
    <cellStyle name="Output 2 4 6 5 2" xfId="58376" xr:uid="{CEC20316-91E9-47AE-A7DC-4B70930466D3}"/>
    <cellStyle name="Output 2 4 6 5 3" xfId="51594" xr:uid="{720E1998-EAFA-455B-A119-AFEE2D3A6B9B}"/>
    <cellStyle name="Output 2 4 6 6" xfId="45683" xr:uid="{A735E6C3-EA98-49F3-8785-5385A972B510}"/>
    <cellStyle name="Output 2 4 6 6 2" xfId="54162" xr:uid="{21E33176-6F6F-469E-85CE-BA3382DBC4C7}"/>
    <cellStyle name="Output 2 4 7" xfId="1924" xr:uid="{2C75EA00-167D-4251-BBE6-3415628B3D0F}"/>
    <cellStyle name="Output 2 4 7 2" xfId="6239" xr:uid="{9AAF2B79-570C-4C1E-8013-6DCBFDA7FA1F}"/>
    <cellStyle name="Output 2 4 7 2 2" xfId="8825" xr:uid="{945724F4-0C6A-4F68-B371-94AE5B948A1D}"/>
    <cellStyle name="Output 2 4 7 2 2 2" xfId="17814" xr:uid="{A0C9E384-3E42-4754-B8A3-2118484B1303}"/>
    <cellStyle name="Output 2 4 7 2 2 2 2" xfId="26234" xr:uid="{BD691925-61B1-4C92-B181-199401E83DCE}"/>
    <cellStyle name="Output 2 4 7 2 2 2 3" xfId="56507" xr:uid="{19EE735D-E6CB-4BF3-9B08-4F11294DFD42}"/>
    <cellStyle name="Output 2 4 7 2 2 3" xfId="25428" xr:uid="{BA059582-9BB7-491E-A9A4-C52912037447}"/>
    <cellStyle name="Output 2 4 7 2 2 4" xfId="49725" xr:uid="{C4B2A83A-CBF5-4542-92A9-AA6EDED5058D}"/>
    <cellStyle name="Output 2 4 7 2 3" xfId="11462" xr:uid="{7B90C83F-1800-4F7B-8773-E1D65E17315C}"/>
    <cellStyle name="Output 2 4 7 2 3 2" xfId="20451" xr:uid="{066926D6-3C78-4489-B53F-D5C6117A9BA0}"/>
    <cellStyle name="Output 2 4 7 2 3 2 2" xfId="32455" xr:uid="{98DD72CE-E969-431D-A28E-6428FD89D023}"/>
    <cellStyle name="Output 2 4 7 2 3 2 3" xfId="59043" xr:uid="{F6B3B82A-8A1D-4F77-B77A-59A4EA7FFFB1}"/>
    <cellStyle name="Output 2 4 7 2 3 3" xfId="23969" xr:uid="{786469B5-F75A-4832-A231-A2BB2AFBEC25}"/>
    <cellStyle name="Output 2 4 7 2 3 4" xfId="52262" xr:uid="{81D17C0A-9B4D-4531-999B-628CDD2DE98D}"/>
    <cellStyle name="Output 2 4 7 2 4" xfId="15228" xr:uid="{9D2B1986-45FA-4124-989D-192987678DDB}"/>
    <cellStyle name="Output 2 4 7 2 4 2" xfId="40587" xr:uid="{FAD51A25-0DF2-4FC5-ACD2-6B9617F87911}"/>
    <cellStyle name="Output 2 4 7 2 4 2 2" xfId="54646" xr:uid="{F0159EDA-667B-4D90-B258-6C824A2949B8}"/>
    <cellStyle name="Output 2 4 7 2 4 3" xfId="47842" xr:uid="{6B2D232E-9339-45C1-954E-90002D42229C}"/>
    <cellStyle name="Output 2 4 7 2 5" xfId="27343" xr:uid="{EE4B9B79-3517-40DC-B1DB-6A498DEB4CD4}"/>
    <cellStyle name="Output 2 4 7 2 6" xfId="46228" xr:uid="{D66AAA45-003A-4347-91BD-ED4CE30CD2D4}"/>
    <cellStyle name="Output 2 4 7 3" xfId="4361" xr:uid="{874CC346-48F0-40B2-87E2-2F2147FE3399}"/>
    <cellStyle name="Output 2 4 7 3 2" xfId="23433" xr:uid="{C992317E-3C7A-4139-B307-AF7C7EBB3C2D}"/>
    <cellStyle name="Output 2 4 7 3 2 2" xfId="56909" xr:uid="{2012A4FF-0D7C-4163-B0DE-B3B6A986FE40}"/>
    <cellStyle name="Output 2 4 7 3 2 3" xfId="50127" xr:uid="{8E3A3E2C-ACE2-4656-AE7F-2BE71F899FDA}"/>
    <cellStyle name="Output 2 4 7 3 3" xfId="48908" xr:uid="{D32B6D41-A428-4808-BA8D-A08DC5045E4C}"/>
    <cellStyle name="Output 2 4 7 3 3 2" xfId="55689" xr:uid="{EA14BB31-3580-4A15-8A1D-B12491688450}"/>
    <cellStyle name="Output 2 4 7 3 4" xfId="48244" xr:uid="{A3D347BE-7023-4A65-9760-240A23AC4672}"/>
    <cellStyle name="Output 2 4 7 3 4 2" xfId="55036" xr:uid="{0504E277-701F-40E4-B1C8-3241FE239B4A}"/>
    <cellStyle name="Output 2 4 7 3 5" xfId="53336" xr:uid="{548CEAC4-0B45-4A81-A9A5-6E5B65311625}"/>
    <cellStyle name="Output 2 4 7 3 6" xfId="46630" xr:uid="{535B52F4-7A20-4FB1-935D-83E86A30807C}"/>
    <cellStyle name="Output 2 4 7 4" xfId="27409" xr:uid="{95172384-C724-4EC7-AAA3-8E9E4F02E944}"/>
    <cellStyle name="Output 2 4 7 4 2" xfId="56035" xr:uid="{5CAE015C-6B90-4192-8D18-11FDD323E873}"/>
    <cellStyle name="Output 2 4 7 4 3" xfId="49253" xr:uid="{214A7C5C-9C7E-4673-A2BA-43165C24D26E}"/>
    <cellStyle name="Output 2 4 7 5" xfId="44493" xr:uid="{1EC92C21-7759-46DD-B95B-5DBB026AA54F}"/>
    <cellStyle name="Output 2 4 7 5 2" xfId="57631" xr:uid="{9EB915E8-E7D3-49ED-8F52-3A31368EE738}"/>
    <cellStyle name="Output 2 4 7 5 3" xfId="50849" xr:uid="{51AB96C1-C971-42C2-8C71-E344C0DF4F68}"/>
    <cellStyle name="Output 2 4 7 6" xfId="45719" xr:uid="{8A98A6C6-0E53-43FE-BDB3-221314CB9DA0}"/>
    <cellStyle name="Output 2 4 7 6 2" xfId="54198" xr:uid="{7CFDE2E8-DBDB-41DC-B213-1BC22EF0A791}"/>
    <cellStyle name="Output 2 4 8" xfId="2713" xr:uid="{D444776E-1EE1-4047-86AC-578173A16CCF}"/>
    <cellStyle name="Output 2 4 8 2" xfId="6903" xr:uid="{A6B49FEF-9B7F-49DB-9FB3-DC76A2BD0767}"/>
    <cellStyle name="Output 2 4 8 2 2" xfId="12044" xr:uid="{DAE37854-540D-4CD6-BB4D-07F301C44911}"/>
    <cellStyle name="Output 2 4 8 2 2 2" xfId="21033" xr:uid="{E421ADBB-27D2-4855-A637-58EE9FB77315}"/>
    <cellStyle name="Output 2 4 8 2 2 2 2" xfId="22234" xr:uid="{762380B0-EC97-4CFF-BB01-C19E2FEC1AC4}"/>
    <cellStyle name="Output 2 4 8 2 2 2 3" xfId="56556" xr:uid="{91EAD671-01F5-4529-A883-E599D3A97F86}"/>
    <cellStyle name="Output 2 4 8 2 2 3" xfId="32246" xr:uid="{B8DE8E1C-D145-43F1-835F-A44E9A0C0A59}"/>
    <cellStyle name="Output 2 4 8 2 2 4" xfId="49774" xr:uid="{8E1B68C8-55EC-4EF2-966C-B21DEE0E1470}"/>
    <cellStyle name="Output 2 4 8 2 3" xfId="12864" xr:uid="{4FDC8FB3-5283-4043-8C2E-1A5E66628F60}"/>
    <cellStyle name="Output 2 4 8 2 3 2" xfId="21853" xr:uid="{F3A1F13F-8C2D-484A-A15E-6C3DF3604661}"/>
    <cellStyle name="Output 2 4 8 2 3 2 2" xfId="28381" xr:uid="{A257CF57-54A0-49A0-8B3C-BE602418A5BA}"/>
    <cellStyle name="Output 2 4 8 2 3 2 3" xfId="58667" xr:uid="{56C32CED-DE7A-498E-BB85-BB796A23C59E}"/>
    <cellStyle name="Output 2 4 8 2 3 3" xfId="28740" xr:uid="{F359E09D-1353-425D-8DA9-3E94C1938A0F}"/>
    <cellStyle name="Output 2 4 8 2 3 4" xfId="51886" xr:uid="{A54FA5F4-3CE5-4338-9A47-88C2C81EACAA}"/>
    <cellStyle name="Output 2 4 8 2 4" xfId="15892" xr:uid="{DAA87B5B-BA08-4B38-81D3-BA8D5D480164}"/>
    <cellStyle name="Output 2 4 8 2 4 2" xfId="43179" xr:uid="{56C30D49-0942-4CDF-BF88-16A6449E5D4A}"/>
    <cellStyle name="Output 2 4 8 2 4 2 2" xfId="54692" xr:uid="{3F5CAEBD-064F-4DD7-8209-067483FC4140}"/>
    <cellStyle name="Output 2 4 8 2 4 3" xfId="47891" xr:uid="{AC6EF32F-BC6A-4A58-B83B-3C37DCC3C44A}"/>
    <cellStyle name="Output 2 4 8 2 5" xfId="23262" xr:uid="{4EE1F0BB-4023-4831-AF7D-D8BB0CA00818}"/>
    <cellStyle name="Output 2 4 8 2 6" xfId="46277" xr:uid="{9387A248-792F-4351-BE93-E34B4BD9DB61}"/>
    <cellStyle name="Output 2 4 8 3" xfId="9474" xr:uid="{84C2A77B-EF85-402C-93AB-B764FE1A8A33}"/>
    <cellStyle name="Output 2 4 8 3 2" xfId="18463" xr:uid="{586A52E7-D14F-420F-969B-906C34343A5E}"/>
    <cellStyle name="Output 2 4 8 3 2 2" xfId="24172" xr:uid="{998F68D4-6940-478B-ACA7-DF1846120AFC}"/>
    <cellStyle name="Output 2 4 8 3 2 2 2" xfId="56955" xr:uid="{8B7D1C19-9A1E-498B-9404-7BCEC3104A31}"/>
    <cellStyle name="Output 2 4 8 3 2 3" xfId="50173" xr:uid="{0D52BFCF-F246-4E44-984E-97F1489F2751}"/>
    <cellStyle name="Output 2 4 8 3 3" xfId="25778" xr:uid="{6FCD7622-5883-4BB1-B862-968BFF4CDC01}"/>
    <cellStyle name="Output 2 4 8 3 3 2" xfId="57729" xr:uid="{1984D7E5-702B-483A-B750-875B6A346BC3}"/>
    <cellStyle name="Output 2 4 8 3 3 3" xfId="50947" xr:uid="{660079AB-A5CE-45A0-80E8-2A19FEAFB5F6}"/>
    <cellStyle name="Output 2 4 8 3 4" xfId="48290" xr:uid="{46CC3ED4-4AD3-4EE0-A114-9044BEAEACE1}"/>
    <cellStyle name="Output 2 4 8 3 4 2" xfId="55082" xr:uid="{CDD9E75E-D7AA-4C2A-8330-5774D1288BC5}"/>
    <cellStyle name="Output 2 4 8 3 5" xfId="53382" xr:uid="{97476CF1-630C-4001-BE04-053F1F4B2DEC}"/>
    <cellStyle name="Output 2 4 8 3 6" xfId="46676" xr:uid="{4561E2D7-4CD3-48C9-AEDF-60F3CDA161AB}"/>
    <cellStyle name="Output 2 4 8 4" xfId="32798" xr:uid="{81F076C3-3A29-4E41-944C-0D0A3F02663F}"/>
    <cellStyle name="Output 2 4 8 4 2" xfId="56084" xr:uid="{BED6B9FC-A955-4D28-A83F-F9BE8944D82B}"/>
    <cellStyle name="Output 2 4 8 4 3" xfId="49302" xr:uid="{A1C2E692-5B1A-413A-91CB-860B8EBA9C74}"/>
    <cellStyle name="Output 2 4 8 5" xfId="44494" xr:uid="{B8463A37-12F2-4007-86DB-8C318F8EFF88}"/>
    <cellStyle name="Output 2 4 8 5 2" xfId="57591" xr:uid="{3072F578-5C05-4F2B-A551-C68241C15EEC}"/>
    <cellStyle name="Output 2 4 8 5 3" xfId="50809" xr:uid="{2624AA13-B762-4DB9-83E6-B9877CADA47C}"/>
    <cellStyle name="Output 2 4 8 6" xfId="45768" xr:uid="{D82A1096-3A2B-402B-9A20-BFE3BACABA31}"/>
    <cellStyle name="Output 2 4 8 6 2" xfId="54244" xr:uid="{2EA7B5F9-F86B-48C9-876A-3DCA97265013}"/>
    <cellStyle name="Output 2 4 9" xfId="4659" xr:uid="{2F7D9A36-67E6-4005-B638-63F8C1F6C853}"/>
    <cellStyle name="Output 2 4 9 2" xfId="7245" xr:uid="{65A4E8D5-5EDB-46D0-8D86-43F6B2800D4F}"/>
    <cellStyle name="Output 2 4 9 2 2" xfId="16234" xr:uid="{D63474AB-E554-4D45-880A-644D1081DADA}"/>
    <cellStyle name="Output 2 4 9 2 2 2" xfId="23384" xr:uid="{C448C43F-43D6-4A90-9F38-D66DCD3097C0}"/>
    <cellStyle name="Output 2 4 9 2 2 2 2" xfId="56596" xr:uid="{43D5E0A2-3F75-481B-8D19-E0C1607125C0}"/>
    <cellStyle name="Output 2 4 9 2 2 3" xfId="49814" xr:uid="{FE5C035A-56CB-4731-BA57-E4467611AECC}"/>
    <cellStyle name="Output 2 4 9 2 3" xfId="25777" xr:uid="{79B7182A-6D89-46B2-BC70-BDCF8E7B93B6}"/>
    <cellStyle name="Output 2 4 9 2 3 2" xfId="58362" xr:uid="{03A7D13C-12DE-4F88-9E1B-CADAF119DF66}"/>
    <cellStyle name="Output 2 4 9 2 3 3" xfId="51580" xr:uid="{2542DDAD-D0CA-4C06-99F1-0F2BA9476F03}"/>
    <cellStyle name="Output 2 4 9 2 4" xfId="47931" xr:uid="{34D4CD54-EFB3-4CF4-AA01-6B0ED25399BB}"/>
    <cellStyle name="Output 2 4 9 2 4 2" xfId="54729" xr:uid="{4FC1D02D-3705-46F2-B783-C66A7B6C8B35}"/>
    <cellStyle name="Output 2 4 9 2 5" xfId="46317" xr:uid="{648B2A2C-2FD3-4823-B894-EBC4B6DC2DDD}"/>
    <cellStyle name="Output 2 4 9 3" xfId="9882" xr:uid="{D6027365-E6E9-412A-B7AC-139AA799EF9A}"/>
    <cellStyle name="Output 2 4 9 3 2" xfId="18871" xr:uid="{69B48F8B-9918-44A8-932C-730280708B1A}"/>
    <cellStyle name="Output 2 4 9 3 2 2" xfId="41044" xr:uid="{1A85FC69-350A-4677-AB9F-E7E5170B8CCE}"/>
    <cellStyle name="Output 2 4 9 3 2 2 2" xfId="56992" xr:uid="{F56F7586-216E-4442-BE76-3806C865E291}"/>
    <cellStyle name="Output 2 4 9 3 2 3" xfId="50210" xr:uid="{1309627A-132D-40CE-BBF5-E6EB40E4F1FE}"/>
    <cellStyle name="Output 2 4 9 3 3" xfId="22448" xr:uid="{A886FFD4-4B73-499C-8151-776018A5806F}"/>
    <cellStyle name="Output 2 4 9 3 3 2" xfId="58259" xr:uid="{5F1C8590-B540-4F61-969D-9F61C6E9543E}"/>
    <cellStyle name="Output 2 4 9 3 3 3" xfId="51477" xr:uid="{408C7060-4CBB-45AF-AD8F-243597AB729B}"/>
    <cellStyle name="Output 2 4 9 3 4" xfId="48327" xr:uid="{97842E57-08F9-4FF7-82FE-D297DFA7B18C}"/>
    <cellStyle name="Output 2 4 9 3 4 2" xfId="55119" xr:uid="{7B1E1832-AF0C-421D-8862-959B5567C4B2}"/>
    <cellStyle name="Output 2 4 9 3 5" xfId="53419" xr:uid="{E9196481-0564-4A13-837F-E0F3E96033FF}"/>
    <cellStyle name="Output 2 4 9 3 6" xfId="46713" xr:uid="{1CAC9629-66BA-417E-9A21-974461AB84BC}"/>
    <cellStyle name="Output 2 4 9 4" xfId="13648" xr:uid="{C5ED7F82-5BF6-41AB-84BB-196551B80D5E}"/>
    <cellStyle name="Output 2 4 9 4 2" xfId="25806" xr:uid="{C9F042CB-2F1F-48F5-A761-7478A61C1ACA}"/>
    <cellStyle name="Output 2 4 9 4 2 2" xfId="56124" xr:uid="{1A35AED0-1310-4B47-94AC-795D60AB6898}"/>
    <cellStyle name="Output 2 4 9 4 3" xfId="49342" xr:uid="{2FCA456A-774A-478E-94FB-CF50B70F9159}"/>
    <cellStyle name="Output 2 4 9 5" xfId="33775" xr:uid="{D9C44A08-153D-4D93-9EE9-0B3DEDEEDC5B}"/>
    <cellStyle name="Output 2 4 9 5 2" xfId="57590" xr:uid="{A4008F54-C62A-4AC9-9E8B-74B58EB9D592}"/>
    <cellStyle name="Output 2 4 9 5 3" xfId="50808" xr:uid="{E44C50BE-4A80-472C-B066-392654C57856}"/>
    <cellStyle name="Output 2 4 9 6" xfId="44542" xr:uid="{95088EB3-C39E-4D9C-8C7C-8A68DBD7AB6B}"/>
    <cellStyle name="Output 2 4 9 6 2" xfId="54281" xr:uid="{C3E32014-22BF-4010-BD05-0F4ADC0F01B5}"/>
    <cellStyle name="Output 2 4 9 6 3" xfId="47468" xr:uid="{BB3F5D84-C0BA-4E64-9C05-057E8EF2F0E8}"/>
    <cellStyle name="Output 2 4 9 7" xfId="45808" xr:uid="{83DAEE29-71FB-43BE-8C9C-8B36E8C55CCB}"/>
    <cellStyle name="Output 2 5" xfId="226" xr:uid="{81E18E0D-D13C-444B-A3CC-146DD921F97E}"/>
    <cellStyle name="Output 2 5 10" xfId="9110" xr:uid="{4C6798FA-6F78-41DA-A221-277B6E0825EE}"/>
    <cellStyle name="Output 2 5 10 2" xfId="18099" xr:uid="{F4447530-D048-4508-BDE2-BB1E17738105}"/>
    <cellStyle name="Output 2 5 10 2 2" xfId="32634" xr:uid="{4AC83A4A-4C67-466B-A58D-1269F609E82A}"/>
    <cellStyle name="Output 2 5 10 3" xfId="22417" xr:uid="{B65ACDDC-D51C-46A4-AC7F-5C576D35DD40}"/>
    <cellStyle name="Output 2 5 11" xfId="12715" xr:uid="{8BC3F2C3-961A-4523-958D-4CDC12AFBBC2}"/>
    <cellStyle name="Output 2 5 11 2" xfId="21704" xr:uid="{279A84F8-DDCD-4542-820E-3C49D1F206FD}"/>
    <cellStyle name="Output 2 5 11 2 2" xfId="38106" xr:uid="{5F7E6F06-3605-44EF-88EA-D4457E4EECEB}"/>
    <cellStyle name="Output 2 5 11 3" xfId="33268" xr:uid="{1FF94B18-A071-4FC0-A4D9-0F4269C5F7A4}"/>
    <cellStyle name="Output 2 5 12" xfId="2232" xr:uid="{963C5F39-C5D7-4B62-9E0F-1536596A9533}"/>
    <cellStyle name="Output 2 5 12 2" xfId="29746" xr:uid="{0A858171-3FF2-4A27-A58D-C937A83968E6}"/>
    <cellStyle name="Output 2 5 13" xfId="13141" xr:uid="{065F2DB9-577F-446C-BD0D-3DCAFBA4D9E6}"/>
    <cellStyle name="Output 2 5 13 2" xfId="24441" xr:uid="{84527EEE-2ECE-4710-8CC4-D9F5286135BB}"/>
    <cellStyle name="Output 2 5 14" xfId="38646" xr:uid="{43756FAA-A3F8-4129-9BEA-BB064D45C8B6}"/>
    <cellStyle name="Output 2 5 15" xfId="44290" xr:uid="{DD068E98-B9C1-4129-A6D8-E3C38790B756}"/>
    <cellStyle name="Output 2 5 16" xfId="45531" xr:uid="{8BF4576E-71BE-4D61-B27C-0C86449759E3}"/>
    <cellStyle name="Output 2 5 2" xfId="575" xr:uid="{384EBCCE-5E6C-49C7-8F4C-F51DBD63C2BA}"/>
    <cellStyle name="Output 2 5 2 2" xfId="4964" xr:uid="{57751316-3111-4D9F-B32E-A4A573E89127}"/>
    <cellStyle name="Output 2 5 2 2 2" xfId="7550" xr:uid="{CE2C5EC5-DBBA-46D6-90D2-DD8DA11D16E8}"/>
    <cellStyle name="Output 2 5 2 2 2 2" xfId="16539" xr:uid="{AFFD1417-73B2-493B-AAB9-D0E9B6CAF79C}"/>
    <cellStyle name="Output 2 5 2 2 2 2 2" xfId="27099" xr:uid="{E3603D67-6D07-4DF5-B2D5-1423387E063C}"/>
    <cellStyle name="Output 2 5 2 2 2 3" xfId="24647" xr:uid="{94CEB7B5-D7DC-4AC6-B422-94AE0A46D4BC}"/>
    <cellStyle name="Output 2 5 2 2 2 4" xfId="56319" xr:uid="{4D953E13-5FF2-41DA-8765-980389F1E827}"/>
    <cellStyle name="Output 2 5 2 2 3" xfId="10187" xr:uid="{48DB0542-1003-42BA-8F52-25DA7E3F4B36}"/>
    <cellStyle name="Output 2 5 2 2 3 2" xfId="19176" xr:uid="{CD2BA5DF-2628-4BD0-8E29-FA202A9639A7}"/>
    <cellStyle name="Output 2 5 2 2 3 2 2" xfId="43392" xr:uid="{19CFC287-D239-4439-9535-0181F56F066D}"/>
    <cellStyle name="Output 2 5 2 2 3 3" xfId="40114" xr:uid="{0B8BA9DF-A189-4E5F-AA0C-03F4E42ACAA6}"/>
    <cellStyle name="Output 2 5 2 2 4" xfId="13953" xr:uid="{D62EED3B-F7A1-488F-8AE1-637DA8C675C3}"/>
    <cellStyle name="Output 2 5 2 2 4 2" xfId="39457" xr:uid="{708AA080-2693-417C-83CE-1EC2F33D1A7B}"/>
    <cellStyle name="Output 2 5 2 2 5" xfId="29412" xr:uid="{1F3F6CBE-2B3B-43AD-90ED-EDA91AB29C67}"/>
    <cellStyle name="Output 2 5 2 2 6" xfId="49537" xr:uid="{5DA3AF50-A157-41F0-83F4-39571F050F59}"/>
    <cellStyle name="Output 2 5 2 3" xfId="3012" xr:uid="{AA10FBCB-C214-48CA-BBE1-D7F174415104}"/>
    <cellStyle name="Output 2 5 2 3 2" xfId="41272" xr:uid="{EDF85E30-1EC9-49C6-9412-21FCA857CC25}"/>
    <cellStyle name="Output 2 5 2 3 2 2" xfId="58422" xr:uid="{78641B6B-B7B4-4960-91BD-F6668D841BAD}"/>
    <cellStyle name="Output 2 5 2 3 3" xfId="51641" xr:uid="{D03A9018-B7CC-418F-9A7B-A0605181CB23}"/>
    <cellStyle name="Output 2 5 2 4" xfId="38059" xr:uid="{9E706DC3-0B3C-4FB3-8CD2-1D4C5849E5F4}"/>
    <cellStyle name="Output 2 5 2 4 2" xfId="54464" xr:uid="{DC0742BF-3A32-431B-BC72-7F575D8C8C33}"/>
    <cellStyle name="Output 2 5 2 4 3" xfId="47654" xr:uid="{FEC75A25-94A3-43BB-9B08-B1EC455587B5}"/>
    <cellStyle name="Output 2 5 2 5" xfId="46046" xr:uid="{7BAD0196-8900-43A8-B704-F51C32D9C02A}"/>
    <cellStyle name="Output 2 5 3" xfId="920" xr:uid="{0DC91324-68A2-4CB3-AF37-405747CD9AE0}"/>
    <cellStyle name="Output 2 5 3 2" xfId="5285" xr:uid="{52B91709-CE41-4195-9F81-636E246632DF}"/>
    <cellStyle name="Output 2 5 3 2 2" xfId="7871" xr:uid="{58D73BBC-E579-45D8-B396-04F7FD807AC6}"/>
    <cellStyle name="Output 2 5 3 2 2 2" xfId="16860" xr:uid="{8ACCE6F1-CF94-4D3C-8764-A5F20CF77A23}"/>
    <cellStyle name="Output 2 5 3 2 2 2 2" xfId="29260" xr:uid="{5EFC2660-5CBA-474D-A2E3-F871C7272A3D}"/>
    <cellStyle name="Output 2 5 3 2 2 3" xfId="28172" xr:uid="{C114DC51-1A1F-4FD1-870D-E09B1143989B}"/>
    <cellStyle name="Output 2 5 3 2 2 4" xfId="56727" xr:uid="{E3489E3F-7A53-49D2-870D-E60E48BDAE3B}"/>
    <cellStyle name="Output 2 5 3 2 3" xfId="10508" xr:uid="{046FFE5C-7B26-404F-B187-FB7B53FAF022}"/>
    <cellStyle name="Output 2 5 3 2 3 2" xfId="19497" xr:uid="{D5978051-F594-4B2B-AD1B-0AAAF2A9CE47}"/>
    <cellStyle name="Output 2 5 3 2 3 2 2" xfId="26204" xr:uid="{2E2AB77E-691E-4C8B-9AF4-59EA569554EF}"/>
    <cellStyle name="Output 2 5 3 2 3 3" xfId="31919" xr:uid="{2EC55E92-231C-4790-B611-9D33C55AF69B}"/>
    <cellStyle name="Output 2 5 3 2 4" xfId="14274" xr:uid="{F792F3B7-85AD-45CE-9DDA-5C10217E4B71}"/>
    <cellStyle name="Output 2 5 3 2 4 2" xfId="23388" xr:uid="{E591438C-3F3F-4BE9-9A4C-184F59F856FE}"/>
    <cellStyle name="Output 2 5 3 2 5" xfId="30450" xr:uid="{B4C31B8D-482A-4D42-BE59-2A4CB7A54C0D}"/>
    <cellStyle name="Output 2 5 3 2 6" xfId="49945" xr:uid="{EC7CD153-3DDF-4D5A-B639-12A04873E9ED}"/>
    <cellStyle name="Output 2 5 3 3" xfId="3357" xr:uid="{94D16F86-3A15-4AEF-BBB2-0EB75AAF5686}"/>
    <cellStyle name="Output 2 5 3 3 2" xfId="24361" xr:uid="{7F153F6A-5342-4BC5-95FB-7AEBFF59A3BF}"/>
    <cellStyle name="Output 2 5 3 3 2 2" xfId="58260" xr:uid="{0EB2FCAA-741A-4CDE-A373-FB255CC020BB}"/>
    <cellStyle name="Output 2 5 3 3 3" xfId="51478" xr:uid="{15AF00C8-CC8D-4AFF-844B-8540A0FB89B6}"/>
    <cellStyle name="Output 2 5 3 4" xfId="34716" xr:uid="{4F04B1C3-5A27-4711-9005-0807BA0404D7}"/>
    <cellStyle name="Output 2 5 3 4 2" xfId="54854" xr:uid="{65A880AA-C3AA-49DF-83E9-75D6455E117C}"/>
    <cellStyle name="Output 2 5 3 4 3" xfId="48062" xr:uid="{D966F5B8-1C5E-424F-A6AB-9CFFCE942C33}"/>
    <cellStyle name="Output 2 5 3 5" xfId="53154" xr:uid="{8FAEEB35-729E-4771-A753-B8A4E209C2B1}"/>
    <cellStyle name="Output 2 5 3 6" xfId="46448" xr:uid="{D8C4A6DB-DD65-496D-B800-72E5743F0D5B}"/>
    <cellStyle name="Output 2 5 4" xfId="1264" xr:uid="{B8F174AC-1F81-4FD4-A0F6-CF426F337BB1}"/>
    <cellStyle name="Output 2 5 4 2" xfId="5609" xr:uid="{2C2E6C7A-8A4A-4A84-B5C0-3F76A261FB4D}"/>
    <cellStyle name="Output 2 5 4 2 2" xfId="8195" xr:uid="{625C38F8-AA84-4DC8-B9F0-0C54C30D1810}"/>
    <cellStyle name="Output 2 5 4 2 2 2" xfId="17184" xr:uid="{E20BCC9B-B2A2-4630-9E02-F8EB7778E85F}"/>
    <cellStyle name="Output 2 5 4 2 2 2 2" xfId="42822" xr:uid="{7434B3A4-A7DD-4DC2-BF0F-E4F029B4B1CE}"/>
    <cellStyle name="Output 2 5 4 2 2 3" xfId="37754" xr:uid="{F9E70065-7366-4F58-B572-8FE54EB2A49E}"/>
    <cellStyle name="Output 2 5 4 2 3" xfId="10832" xr:uid="{EDC2C247-A399-4031-84C7-6F2CBE653776}"/>
    <cellStyle name="Output 2 5 4 2 3 2" xfId="19821" xr:uid="{F8BC0A69-5138-4D47-A4ED-D685BC684279}"/>
    <cellStyle name="Output 2 5 4 2 3 2 2" xfId="35921" xr:uid="{03CB7409-6ABA-4900-A465-A28BB6ECF8D8}"/>
    <cellStyle name="Output 2 5 4 2 3 3" xfId="26663" xr:uid="{988FF8F2-0FDA-403C-8E9F-EF67B7F23370}"/>
    <cellStyle name="Output 2 5 4 2 4" xfId="14598" xr:uid="{BF245A4E-684C-4578-AD55-BE9BD6B04CEC}"/>
    <cellStyle name="Output 2 5 4 2 4 2" xfId="27248" xr:uid="{C7DA55F1-13B4-4842-A04D-0037D5C9FBDD}"/>
    <cellStyle name="Output 2 5 4 2 5" xfId="41458" xr:uid="{48E23A55-C550-4956-A7F1-A4746AE298B9}"/>
    <cellStyle name="Output 2 5 4 2 6" xfId="55847" xr:uid="{5292A1D2-6D54-47FE-B099-4667304E9E33}"/>
    <cellStyle name="Output 2 5 4 3" xfId="3701" xr:uid="{325599A7-7AF6-46E6-BA67-36B62C2078F2}"/>
    <cellStyle name="Output 2 5 4 3 2" xfId="27890" xr:uid="{059C2B3C-71C6-454C-BB19-D60856E7191A}"/>
    <cellStyle name="Output 2 5 4 4" xfId="25161" xr:uid="{C29A4640-79F0-4BB6-A464-B10EAAA20596}"/>
    <cellStyle name="Output 2 5 4 5" xfId="49065" xr:uid="{6CA95F96-B3F7-437A-B601-E3E3814DD5A9}"/>
    <cellStyle name="Output 2 5 5" xfId="1611" xr:uid="{F9A5A45D-F97B-4AE2-A906-8512B1C1D31A}"/>
    <cellStyle name="Output 2 5 5 2" xfId="5954" xr:uid="{AA16B6B1-C69E-44BE-A653-00E20A759CDF}"/>
    <cellStyle name="Output 2 5 5 2 2" xfId="8540" xr:uid="{9DF43387-596A-4D4D-80C4-8EAC36C2E29B}"/>
    <cellStyle name="Output 2 5 5 2 2 2" xfId="17529" xr:uid="{A545ACD8-0BD8-49DF-A001-5E5FDEAE1132}"/>
    <cellStyle name="Output 2 5 5 2 2 2 2" xfId="37982" xr:uid="{695FC7B0-411C-4A5F-8274-D25F946D77B7}"/>
    <cellStyle name="Output 2 5 5 2 2 3" xfId="29763" xr:uid="{BD0C9522-FD2B-4A02-8A99-470940FDA9D8}"/>
    <cellStyle name="Output 2 5 5 2 3" xfId="11177" xr:uid="{F2E9AD0C-B58D-4037-8846-F53D6AE8F5A1}"/>
    <cellStyle name="Output 2 5 5 2 3 2" xfId="20166" xr:uid="{780303C3-2AC1-4944-809B-273D1E433EC3}"/>
    <cellStyle name="Output 2 5 5 2 3 2 2" xfId="22790" xr:uid="{605FC312-3213-4367-A517-149F414A9AF5}"/>
    <cellStyle name="Output 2 5 5 2 3 3" xfId="34547" xr:uid="{1FEBE486-8B6B-40B1-A06A-CBD881335CF9}"/>
    <cellStyle name="Output 2 5 5 2 4" xfId="14943" xr:uid="{C98C93A3-2846-4E02-A763-4D36C7DBF6C5}"/>
    <cellStyle name="Output 2 5 5 2 4 2" xfId="33127" xr:uid="{84AFE74A-880F-46F9-8264-659A477E4B26}"/>
    <cellStyle name="Output 2 5 5 2 5" xfId="31684" xr:uid="{709B3D1D-F8AF-47C5-9CA5-150209EE1EBC}"/>
    <cellStyle name="Output 2 5 5 2 6" xfId="57797" xr:uid="{27BCC7EE-7FFA-4E80-87F7-6653882A7AA2}"/>
    <cellStyle name="Output 2 5 5 3" xfId="4048" xr:uid="{6F16680A-0FFB-4184-9750-34D6DF0A6B85}"/>
    <cellStyle name="Output 2 5 5 3 2" xfId="43468" xr:uid="{F0241848-B19E-4466-8EB5-130DA7F936E3}"/>
    <cellStyle name="Output 2 5 5 4" xfId="42088" xr:uid="{8EC0FB5D-2392-4201-A8A4-BC6CB677D379}"/>
    <cellStyle name="Output 2 5 5 5" xfId="51015" xr:uid="{37FF51ED-E77A-4B6A-9C00-F7CE7CEC8981}"/>
    <cellStyle name="Output 2 5 6" xfId="1710" xr:uid="{57A17602-11D1-48F4-842B-A9D06F8B4D65}"/>
    <cellStyle name="Output 2 5 6 2" xfId="6036" xr:uid="{ADC70515-272B-4388-91C5-93569B4671BB}"/>
    <cellStyle name="Output 2 5 6 2 2" xfId="8622" xr:uid="{B42C2511-44CB-4723-A317-89946B353605}"/>
    <cellStyle name="Output 2 5 6 2 2 2" xfId="17611" xr:uid="{5A7A43B0-D2B1-41FE-854A-A164DDA35E30}"/>
    <cellStyle name="Output 2 5 6 2 2 2 2" xfId="31726" xr:uid="{FBC8866F-4C1E-4833-94F6-35675EC51F6C}"/>
    <cellStyle name="Output 2 5 6 2 2 3" xfId="32893" xr:uid="{47A3A4BD-5443-4650-8618-1F83CFB0A2DD}"/>
    <cellStyle name="Output 2 5 6 2 3" xfId="11259" xr:uid="{4D5DFD40-C6D0-4506-8093-4EB1803B20B0}"/>
    <cellStyle name="Output 2 5 6 2 3 2" xfId="20248" xr:uid="{747C1AB4-23D9-4709-997E-1ED0074A0587}"/>
    <cellStyle name="Output 2 5 6 2 3 2 2" xfId="37524" xr:uid="{988FC3E0-61D2-4685-9442-3B1AF09332C9}"/>
    <cellStyle name="Output 2 5 6 2 3 3" xfId="27470" xr:uid="{29C8C2A4-986C-4C24-969F-66A658EC5631}"/>
    <cellStyle name="Output 2 5 6 2 4" xfId="15025" xr:uid="{3605F36B-CFAB-4E7E-95B5-AD4595FF6B45}"/>
    <cellStyle name="Output 2 5 6 2 4 2" xfId="39495" xr:uid="{E4FCB322-4AE9-4391-9886-6989397529D0}"/>
    <cellStyle name="Output 2 5 6 2 5" xfId="29750" xr:uid="{E7E850A2-5ECA-4CBE-AF6D-1E52D5F5A69C}"/>
    <cellStyle name="Output 2 5 6 2 6" xfId="54016" xr:uid="{4F3D36AD-8B88-45DB-9B8C-4E56069C4AF8}"/>
    <cellStyle name="Output 2 5 6 3" xfId="4147" xr:uid="{FD928B87-3C8B-4826-BD56-EEC6AE0FE533}"/>
    <cellStyle name="Output 2 5 6 3 2" xfId="26437" xr:uid="{06488BDF-257A-4653-B325-D6EC0B3BEC10}"/>
    <cellStyle name="Output 2 5 6 4" xfId="37489" xr:uid="{B14E99FD-6EC2-45A1-ACDE-606F1B8DE351}"/>
    <cellStyle name="Output 2 5 6 5" xfId="47348" xr:uid="{8EA56B07-0397-4DF0-B7B4-4FB2E78990BE}"/>
    <cellStyle name="Output 2 5 7" xfId="2694" xr:uid="{A3E5C26C-2790-41DE-BB7D-8BF825B8ACE4}"/>
    <cellStyle name="Output 2 5 7 2" xfId="6884" xr:uid="{FE801D4E-5EA3-4106-8156-81C6E626B4D6}"/>
    <cellStyle name="Output 2 5 7 2 2" xfId="12025" xr:uid="{F92D1C10-61AE-4015-9B70-AA41EC16BEE8}"/>
    <cellStyle name="Output 2 5 7 2 2 2" xfId="21014" xr:uid="{D26A6AA4-0C8A-46D8-ACC9-BD09A152A582}"/>
    <cellStyle name="Output 2 5 7 2 2 2 2" xfId="31987" xr:uid="{E53B423D-4DAB-4ADE-9DC4-28A3022110B9}"/>
    <cellStyle name="Output 2 5 7 2 2 3" xfId="40234" xr:uid="{2AE3A92A-A974-4A3A-94BD-22796B88765E}"/>
    <cellStyle name="Output 2 5 7 2 3" xfId="12848" xr:uid="{783C7791-09C0-4382-BD10-90038012DB61}"/>
    <cellStyle name="Output 2 5 7 2 3 2" xfId="21837" xr:uid="{276314EC-5A5C-4A15-B597-92979B7E6C23}"/>
    <cellStyle name="Output 2 5 7 2 3 2 2" xfId="26489" xr:uid="{7B56CC25-E268-41A4-988F-10968E6B7745}"/>
    <cellStyle name="Output 2 5 7 2 3 3" xfId="33518" xr:uid="{3B9E065C-2E0B-4897-B07F-FD37C97CA4BD}"/>
    <cellStyle name="Output 2 5 7 2 4" xfId="15873" xr:uid="{4B30C37F-7CA2-4889-B9CA-081CBF332841}"/>
    <cellStyle name="Output 2 5 7 2 4 2" xfId="43048" xr:uid="{9F80B058-0FBB-4599-A5C2-80049AE62E3C}"/>
    <cellStyle name="Output 2 5 7 2 5" xfId="34355" xr:uid="{A5A11DEF-25F7-48BC-AC47-CD9AD5D4984D}"/>
    <cellStyle name="Output 2 5 7 3" xfId="9455" xr:uid="{F8290723-6DA0-47D1-94B1-7A5374A2A375}"/>
    <cellStyle name="Output 2 5 7 3 2" xfId="18444" xr:uid="{9E06381C-99F7-4A70-A40B-E314A2E87E50}"/>
    <cellStyle name="Output 2 5 7 3 2 2" xfId="23879" xr:uid="{5AE8B9A5-A67A-47F9-A7A2-E5E70FD7A391}"/>
    <cellStyle name="Output 2 5 7 3 3" xfId="25648" xr:uid="{0C90B3FC-0C23-4061-9CD9-636FC8160D7B}"/>
    <cellStyle name="Output 2 5 7 4" xfId="32662" xr:uid="{0EDDE6EA-0613-4358-9A7A-2439AD848C6E}"/>
    <cellStyle name="Output 2 5 8" xfId="4640" xr:uid="{55847B65-E7B5-4785-B90C-3ED712282044}"/>
    <cellStyle name="Output 2 5 8 2" xfId="7226" xr:uid="{21FE23ED-AD3D-410D-964E-BA07D6A91883}"/>
    <cellStyle name="Output 2 5 8 2 2" xfId="16215" xr:uid="{D275C8BD-A202-484F-8628-113B17BD1652}"/>
    <cellStyle name="Output 2 5 8 2 2 2" xfId="40339" xr:uid="{841812A0-6CB9-41B6-B318-5B7C99E78EB6}"/>
    <cellStyle name="Output 2 5 8 2 3" xfId="25647" xr:uid="{078DF4D8-5D4C-46B1-9CD2-CDF65D52E396}"/>
    <cellStyle name="Output 2 5 8 3" xfId="9863" xr:uid="{78F5F534-B854-4270-B97E-4F4C3818AC41}"/>
    <cellStyle name="Output 2 5 8 3 2" xfId="18852" xr:uid="{330914AF-BE79-4242-80FE-5BB3FE71A36E}"/>
    <cellStyle name="Output 2 5 8 3 2 2" xfId="40907" xr:uid="{B810E741-5DA8-4FD6-9ED7-25D4F1679139}"/>
    <cellStyle name="Output 2 5 8 3 3" xfId="40289" xr:uid="{36F7D21E-F4FD-4A6F-8DAA-887915BF55F4}"/>
    <cellStyle name="Output 2 5 8 4" xfId="13629" xr:uid="{BDA98665-575C-486E-88E4-1B262AB586ED}"/>
    <cellStyle name="Output 2 5 8 4 2" xfId="25674" xr:uid="{8F2A7FB9-400F-4318-B39B-2FB0BBB0B325}"/>
    <cellStyle name="Output 2 5 8 5" xfId="33645" xr:uid="{032913F6-C4C6-4508-AA8A-FC958F997D80}"/>
    <cellStyle name="Output 2 5 9" xfId="6528" xr:uid="{63A9AD11-8084-4E5D-96B4-1216A8BD4457}"/>
    <cellStyle name="Output 2 5 9 2" xfId="11747" xr:uid="{9AC69279-EB22-48DE-99E7-014B42690EE1}"/>
    <cellStyle name="Output 2 5 9 2 2" xfId="20736" xr:uid="{13FFB965-78B0-4F2B-919C-6AF62759E024}"/>
    <cellStyle name="Output 2 5 9 2 2 2" xfId="28555" xr:uid="{101A18FC-5FC5-49A8-8FB8-2692009ED198}"/>
    <cellStyle name="Output 2 5 9 2 3" xfId="27660" xr:uid="{302542F9-C646-46B8-B0B8-1D55FFA95789}"/>
    <cellStyle name="Output 2 5 9 3" xfId="15517" xr:uid="{40C7D182-2429-484F-B087-7FC4F909237D}"/>
    <cellStyle name="Output 2 5 9 3 2" xfId="26549" xr:uid="{B20B2096-DF95-4CB8-BE5A-07CBA76B311A}"/>
    <cellStyle name="Output 2 5 9 4" xfId="28215" xr:uid="{2F74147D-F0E6-4AEF-ADA9-04F7BCBECDE9}"/>
    <cellStyle name="Output 2 6" xfId="364" xr:uid="{5C2CF5FD-A946-428A-A79D-47F733F1FE6B}"/>
    <cellStyle name="Output 2 6 10" xfId="9235" xr:uid="{0390AC41-43B0-41E1-B82C-421C8072A2E8}"/>
    <cellStyle name="Output 2 6 10 2" xfId="18224" xr:uid="{DA086161-1D2E-4D47-9980-C45D595C261A}"/>
    <cellStyle name="Output 2 6 10 2 2" xfId="28876" xr:uid="{F19A035E-80B7-4F48-B01C-869B4EBEA761}"/>
    <cellStyle name="Output 2 6 10 3" xfId="24972" xr:uid="{E302A0C0-A735-42E7-96CD-A806E042246A}"/>
    <cellStyle name="Output 2 6 11" xfId="9825" xr:uid="{A4FEAC58-E150-4F65-802A-5E94E2DA4A35}"/>
    <cellStyle name="Output 2 6 11 2" xfId="18814" xr:uid="{D62E5628-A8C7-4D3A-8E5F-B66783DAEA21}"/>
    <cellStyle name="Output 2 6 11 2 2" xfId="40053" xr:uid="{186BA3B3-B144-4AEF-B08F-426FBDF734EF}"/>
    <cellStyle name="Output 2 6 11 3" xfId="26930" xr:uid="{38962B6C-457F-4D60-8577-46F71FC9EEC1}"/>
    <cellStyle name="Output 2 6 12" xfId="2370" xr:uid="{AAD1E3C9-AABD-4E14-A3F1-68E2FDFB0E06}"/>
    <cellStyle name="Output 2 6 12 2" xfId="36809" xr:uid="{28E6164D-3C73-4066-BE62-4B10BBD82EF3}"/>
    <cellStyle name="Output 2 6 13" xfId="13279" xr:uid="{A7C82159-EF59-45B2-9C32-248AB30AD779}"/>
    <cellStyle name="Output 2 6 13 2" xfId="41344" xr:uid="{654120CA-92A2-4727-B43E-407331467801}"/>
    <cellStyle name="Output 2 6 14" xfId="43500" xr:uid="{28A4756D-4D4B-4C0D-94E5-148C9E808FFB}"/>
    <cellStyle name="Output 2 6 15" xfId="44274" xr:uid="{0BE289CD-9105-438C-8147-D2BE723D09DC}"/>
    <cellStyle name="Output 2 6 16" xfId="45546" xr:uid="{6ECBA636-22FE-4013-BD0F-F30E8F57F7C8}"/>
    <cellStyle name="Output 2 6 2" xfId="713" xr:uid="{B20FDFF8-B800-402D-93EE-19C7DF441B8F}"/>
    <cellStyle name="Output 2 6 2 2" xfId="5089" xr:uid="{89417E67-3B04-451C-81C7-44EE29091C13}"/>
    <cellStyle name="Output 2 6 2 2 2" xfId="7675" xr:uid="{29161C3F-CEDE-4203-94A9-CCA8853B0205}"/>
    <cellStyle name="Output 2 6 2 2 2 2" xfId="16664" xr:uid="{E970D96F-5DC6-459C-B748-72BC483E3335}"/>
    <cellStyle name="Output 2 6 2 2 2 2 2" xfId="37594" xr:uid="{ABF17D16-8096-4FF6-BA9B-6725935DB1C3}"/>
    <cellStyle name="Output 2 6 2 2 2 3" xfId="41862" xr:uid="{2B6E3F21-2FDB-49E9-887A-08AEE46CE86B}"/>
    <cellStyle name="Output 2 6 2 2 2 4" xfId="56334" xr:uid="{A76FAC92-C2BA-47C7-8DF5-DCB0ABC4D6AA}"/>
    <cellStyle name="Output 2 6 2 2 3" xfId="10312" xr:uid="{467C3B7A-057D-4EDC-9919-A47F5B57BC12}"/>
    <cellStyle name="Output 2 6 2 2 3 2" xfId="19301" xr:uid="{A66D356D-34D6-4B26-B16B-4470556D0593}"/>
    <cellStyle name="Output 2 6 2 2 3 2 2" xfId="30261" xr:uid="{9881A90F-1657-4146-8FED-C7EBEF3660DE}"/>
    <cellStyle name="Output 2 6 2 2 3 3" xfId="44037" xr:uid="{8B6A8C57-D7DC-4E1D-8190-5BC354BE7140}"/>
    <cellStyle name="Output 2 6 2 2 4" xfId="14078" xr:uid="{F0FA08BF-6F59-44C5-A32E-3FE5CE937E98}"/>
    <cellStyle name="Output 2 6 2 2 4 2" xfId="32667" xr:uid="{7213E397-64D2-49C3-9010-23E673DC0FB0}"/>
    <cellStyle name="Output 2 6 2 2 5" xfId="25939" xr:uid="{7A429D4F-BC18-4F26-B950-B34161291C19}"/>
    <cellStyle name="Output 2 6 2 2 6" xfId="49552" xr:uid="{6FE84DD6-E0A5-4D7B-9012-58D789F13FDE}"/>
    <cellStyle name="Output 2 6 2 3" xfId="3150" xr:uid="{41C4249B-E8B4-4A0B-A450-A66DB9C12A23}"/>
    <cellStyle name="Output 2 6 2 3 2" xfId="43385" xr:uid="{4A016E8A-C308-485F-BE98-8120E9847D7A}"/>
    <cellStyle name="Output 2 6 2 3 2 2" xfId="57598" xr:uid="{13B79812-3C5E-44AB-8F6E-6C6744F0919F}"/>
    <cellStyle name="Output 2 6 2 3 3" xfId="50816" xr:uid="{94969040-6A39-4F05-B1F2-6B0E7100BDDF}"/>
    <cellStyle name="Output 2 6 2 4" xfId="23416" xr:uid="{13600382-5463-4ECA-B828-A7611CA92074}"/>
    <cellStyle name="Output 2 6 2 4 2" xfId="54479" xr:uid="{7587930E-41F1-4498-A444-11D39949890E}"/>
    <cellStyle name="Output 2 6 2 4 3" xfId="47669" xr:uid="{0A0F372C-B862-4407-B811-CA0D783138C9}"/>
    <cellStyle name="Output 2 6 2 5" xfId="46061" xr:uid="{E7CFEB03-7412-497B-BC1D-CA63233D2D8A}"/>
    <cellStyle name="Output 2 6 3" xfId="1058" xr:uid="{EE6E3DE6-005E-4371-834A-93AB5BDAD9DB}"/>
    <cellStyle name="Output 2 6 3 2" xfId="5410" xr:uid="{F7E35958-55AE-4062-89E0-D26514D65507}"/>
    <cellStyle name="Output 2 6 3 2 2" xfId="7996" xr:uid="{7327962B-DFA1-4D83-BF8E-C11B5B7321A0}"/>
    <cellStyle name="Output 2 6 3 2 2 2" xfId="16985" xr:uid="{AB5C501B-9A44-406B-886E-D5E9A799EC7C}"/>
    <cellStyle name="Output 2 6 3 2 2 2 2" xfId="39494" xr:uid="{3D0D7C7F-7C65-499F-9EEE-DCDC2938F114}"/>
    <cellStyle name="Output 2 6 3 2 2 3" xfId="37080" xr:uid="{9F6B664E-AE62-42BB-8DBB-203E4C247EB0}"/>
    <cellStyle name="Output 2 6 3 2 2 4" xfId="56742" xr:uid="{87033EC6-5AF6-4BE6-8415-7B8ACE5E5B18}"/>
    <cellStyle name="Output 2 6 3 2 3" xfId="10633" xr:uid="{06DB9196-A7D4-4884-BC01-D7C74DB4D90B}"/>
    <cellStyle name="Output 2 6 3 2 3 2" xfId="19622" xr:uid="{B6408476-43E1-4B4E-BFDC-55A6F1832BDD}"/>
    <cellStyle name="Output 2 6 3 2 3 2 2" xfId="24946" xr:uid="{7012A1EF-DE28-4C89-A4A3-2A8ED00CB2A2}"/>
    <cellStyle name="Output 2 6 3 2 3 3" xfId="34820" xr:uid="{3BB273EA-E461-4B05-9B7C-94CF2D2F7CBC}"/>
    <cellStyle name="Output 2 6 3 2 4" xfId="14399" xr:uid="{06E6EF88-1A10-42D6-93C1-E198A05F86E5}"/>
    <cellStyle name="Output 2 6 3 2 4 2" xfId="29847" xr:uid="{7A76C8CA-366E-4347-AE6B-5721593F98D8}"/>
    <cellStyle name="Output 2 6 3 2 5" xfId="31716" xr:uid="{4577B695-34DD-4970-8BDE-08D4945DD5D7}"/>
    <cellStyle name="Output 2 6 3 2 6" xfId="49960" xr:uid="{016AF2E3-9445-4AF6-A3AE-B9F99EA54AF9}"/>
    <cellStyle name="Output 2 6 3 3" xfId="3495" xr:uid="{D289E311-8917-47AF-A1EF-5F6049177AD0}"/>
    <cellStyle name="Output 2 6 3 3 2" xfId="29625" xr:uid="{69FF6135-CD8E-4835-9B50-9C0B0782986B}"/>
    <cellStyle name="Output 2 6 3 3 2 2" xfId="58100" xr:uid="{940D8602-1E6F-4E7B-9E7E-E6038FDAB2AF}"/>
    <cellStyle name="Output 2 6 3 3 3" xfId="51318" xr:uid="{4D71CB1F-7E4B-4210-A51B-A3D6639FF62F}"/>
    <cellStyle name="Output 2 6 3 4" xfId="22391" xr:uid="{9E98B454-4175-4B6E-BDD1-21C2750092A9}"/>
    <cellStyle name="Output 2 6 3 4 2" xfId="54869" xr:uid="{A745E597-38CA-48EB-831B-D8AE70521B0D}"/>
    <cellStyle name="Output 2 6 3 4 3" xfId="48077" xr:uid="{CD62A806-B959-444C-B82B-7AE710D0D13A}"/>
    <cellStyle name="Output 2 6 3 5" xfId="53169" xr:uid="{F74B51BC-90C2-476C-B1CB-F08FA886D35D}"/>
    <cellStyle name="Output 2 6 3 6" xfId="46463" xr:uid="{78B83A40-716D-4F74-94E3-2A3CF76EC8D3}"/>
    <cellStyle name="Output 2 6 4" xfId="1402" xr:uid="{D03EB81C-6F1A-46AD-BEB9-6648898606C4}"/>
    <cellStyle name="Output 2 6 4 2" xfId="5747" xr:uid="{099884E2-E433-4357-9872-54A5730CD9C7}"/>
    <cellStyle name="Output 2 6 4 2 2" xfId="8333" xr:uid="{320A89CD-4437-4FC1-B44E-89216ABDF3DE}"/>
    <cellStyle name="Output 2 6 4 2 2 2" xfId="17322" xr:uid="{C801A976-B99F-4B35-AC67-B9CA012392D8}"/>
    <cellStyle name="Output 2 6 4 2 2 2 2" xfId="41299" xr:uid="{7977B67F-ABD4-42E4-B749-3E70A75F4D13}"/>
    <cellStyle name="Output 2 6 4 2 2 3" xfId="42110" xr:uid="{C69D5F5F-FE55-4B91-AF9C-4E6F887387F8}"/>
    <cellStyle name="Output 2 6 4 2 3" xfId="10970" xr:uid="{F5483B4F-EC0D-40AB-BA31-B7E5F66A75AE}"/>
    <cellStyle name="Output 2 6 4 2 3 2" xfId="19959" xr:uid="{FADED5CE-4676-4466-8F8A-202F06044F67}"/>
    <cellStyle name="Output 2 6 4 2 3 2 2" xfId="40160" xr:uid="{7E0943CA-2F03-4382-BA7D-77BAF707953F}"/>
    <cellStyle name="Output 2 6 4 2 3 3" xfId="40541" xr:uid="{55513912-B729-423B-8A8C-3C6E20FE3BF7}"/>
    <cellStyle name="Output 2 6 4 2 4" xfId="14736" xr:uid="{AB231ADC-B80A-4D3F-9337-0043879FFA86}"/>
    <cellStyle name="Output 2 6 4 2 4 2" xfId="39336" xr:uid="{DC211132-DE30-4CE2-B83C-04F7C4ADC99C}"/>
    <cellStyle name="Output 2 6 4 2 5" xfId="30664" xr:uid="{A6D86ACE-8707-469A-98F5-EAD4EE4AD330}"/>
    <cellStyle name="Output 2 6 4 2 6" xfId="55862" xr:uid="{239AF3E3-0FF2-4920-8368-46C3E3718A87}"/>
    <cellStyle name="Output 2 6 4 3" xfId="3839" xr:uid="{FC5D6E35-5D6A-4E7C-A028-71A84E0316D5}"/>
    <cellStyle name="Output 2 6 4 3 2" xfId="43046" xr:uid="{40881380-B84A-4B96-953A-31DBCF1FB79F}"/>
    <cellStyle name="Output 2 6 4 4" xfId="25505" xr:uid="{AA29F547-12C9-4D7B-86EC-D9C98ABD7370}"/>
    <cellStyle name="Output 2 6 4 5" xfId="49080" xr:uid="{151E1359-3F18-4869-86BA-523657AADB99}"/>
    <cellStyle name="Output 2 6 5" xfId="1715" xr:uid="{B1F76F1F-7D4D-4056-A8E8-5BF346CA60ED}"/>
    <cellStyle name="Output 2 6 5 2" xfId="6041" xr:uid="{E9C7E8FD-7C7D-41AC-BAA5-31CFEB4317B2}"/>
    <cellStyle name="Output 2 6 5 2 2" xfId="8627" xr:uid="{1674D044-7C8D-4631-B764-373E3D800042}"/>
    <cellStyle name="Output 2 6 5 2 2 2" xfId="17616" xr:uid="{1638F92A-0DB2-4980-B429-8A7707CE0DC1}"/>
    <cellStyle name="Output 2 6 5 2 2 2 2" xfId="36508" xr:uid="{95A4B303-8F3F-400A-978B-DA8DB1242A31}"/>
    <cellStyle name="Output 2 6 5 2 2 3" xfId="34006" xr:uid="{8D7482FD-94BC-4504-858A-B8705C0DC87B}"/>
    <cellStyle name="Output 2 6 5 2 3" xfId="11264" xr:uid="{828DB503-C677-41BD-A145-0A69C0EBD979}"/>
    <cellStyle name="Output 2 6 5 2 3 2" xfId="20253" xr:uid="{67F211FC-477B-424A-AA35-44CA125877ED}"/>
    <cellStyle name="Output 2 6 5 2 3 2 2" xfId="38640" xr:uid="{9F46DE36-53CC-445A-8CC7-058D08D5DD47}"/>
    <cellStyle name="Output 2 6 5 2 3 3" xfId="23968" xr:uid="{33BCB6E7-3377-4E27-BF9F-669B440ECF7E}"/>
    <cellStyle name="Output 2 6 5 2 4" xfId="15030" xr:uid="{9094F506-A409-41C2-B331-3D9A90409FA0}"/>
    <cellStyle name="Output 2 6 5 2 4 2" xfId="27449" xr:uid="{488C52DB-AF40-45B6-9EFE-1484E575A81E}"/>
    <cellStyle name="Output 2 6 5 2 5" xfId="40395" xr:uid="{8C06B94A-E127-405A-A42A-4F2B76407653}"/>
    <cellStyle name="Output 2 6 5 2 6" xfId="57625" xr:uid="{86D3E6EA-3BAE-4AC8-B7C9-6A2FC30AF1AB}"/>
    <cellStyle name="Output 2 6 5 3" xfId="4152" xr:uid="{56DADC2E-5931-4F79-8D41-CA4ACFD8817B}"/>
    <cellStyle name="Output 2 6 5 3 2" xfId="26782" xr:uid="{AEB481D0-16E6-45E5-9773-5979A26CEF13}"/>
    <cellStyle name="Output 2 6 5 4" xfId="29529" xr:uid="{63D2EEA5-BA44-474F-9155-33FB45FFAAA5}"/>
    <cellStyle name="Output 2 6 5 5" xfId="50843" xr:uid="{2921796C-398D-47E9-B309-37BE9B9DE137}"/>
    <cellStyle name="Output 2 6 6" xfId="2021" xr:uid="{40A20B48-C26B-4C19-BC4A-21557311D4F3}"/>
    <cellStyle name="Output 2 6 6 2" xfId="6329" xr:uid="{4106F5C3-46A1-4B96-9554-D3DD8853D4D5}"/>
    <cellStyle name="Output 2 6 6 2 2" xfId="8915" xr:uid="{64B5B4CE-9B2C-4A2E-BA00-14124D461885}"/>
    <cellStyle name="Output 2 6 6 2 2 2" xfId="17904" xr:uid="{FB531475-C5A0-4056-B91C-B350F4C18BD9}"/>
    <cellStyle name="Output 2 6 6 2 2 2 2" xfId="42434" xr:uid="{8027154E-FA02-4793-9E6F-C00425055C5B}"/>
    <cellStyle name="Output 2 6 6 2 2 3" xfId="23707" xr:uid="{A8E9B497-737C-424F-B8C6-B5BA0932621B}"/>
    <cellStyle name="Output 2 6 6 2 3" xfId="11552" xr:uid="{C587A6ED-36EC-4FA3-9952-072511CF5F61}"/>
    <cellStyle name="Output 2 6 6 2 3 2" xfId="20541" xr:uid="{DA3AECB2-4471-435B-9A0E-90C64C7D2A37}"/>
    <cellStyle name="Output 2 6 6 2 3 2 2" xfId="36632" xr:uid="{5CA9D874-062C-48C3-BB66-3BA8FA6CA4E5}"/>
    <cellStyle name="Output 2 6 6 2 3 3" xfId="40566" xr:uid="{BD8D8158-D512-484B-92CF-A0FB2BBB06E9}"/>
    <cellStyle name="Output 2 6 6 2 4" xfId="15318" xr:uid="{2A0205F7-141D-4E41-85C8-2D3DE9DF0977}"/>
    <cellStyle name="Output 2 6 6 2 4 2" xfId="25867" xr:uid="{0B977BB4-5879-4DD1-87D2-E115764B428C}"/>
    <cellStyle name="Output 2 6 6 2 5" xfId="35750" xr:uid="{D9AC75D4-EF8A-497E-A76A-B0E5F0E21E56}"/>
    <cellStyle name="Output 2 6 6 2 6" xfId="54031" xr:uid="{9ADF0613-831A-46CF-A1BE-6FC80310FE1E}"/>
    <cellStyle name="Output 2 6 6 3" xfId="4458" xr:uid="{081DAEFC-134B-438E-9A7F-B829272B850E}"/>
    <cellStyle name="Output 2 6 6 3 2" xfId="23174" xr:uid="{DADF48CC-269B-4A11-9141-AFE6FE50B4FA}"/>
    <cellStyle name="Output 2 6 6 4" xfId="22105" xr:uid="{A58D3A71-D5B0-4AFE-BDA6-179066D67AF7}"/>
    <cellStyle name="Output 2 6 6 5" xfId="47363" xr:uid="{A6962C29-D5F5-4D6E-AF33-20FD12269BD2}"/>
    <cellStyle name="Output 2 6 7" xfId="2832" xr:uid="{0E14B39C-E4DC-4031-801A-9ECC6110E11E}"/>
    <cellStyle name="Output 2 6 7 2" xfId="6982" xr:uid="{DBCD9FF9-6361-4876-9F57-37A852086658}"/>
    <cellStyle name="Output 2 6 7 2 2" xfId="12111" xr:uid="{32A048AB-D85C-4B98-B94E-D9F9A3C7D2F0}"/>
    <cellStyle name="Output 2 6 7 2 2 2" xfId="21100" xr:uid="{268C7A86-127F-4D52-AF64-E6505E2BF776}"/>
    <cellStyle name="Output 2 6 7 2 2 2 2" xfId="41057" xr:uid="{208AC200-2AC0-4C5E-97FE-A009F0EC3667}"/>
    <cellStyle name="Output 2 6 7 2 2 3" xfId="36973" xr:uid="{5C076C1F-3B9D-4D37-A5CE-BECBBE6182E4}"/>
    <cellStyle name="Output 2 6 7 2 3" xfId="12928" xr:uid="{C22FDBF7-8FE4-4A9B-A9DA-9CB36D902FF2}"/>
    <cellStyle name="Output 2 6 7 2 3 2" xfId="21917" xr:uid="{5FDC8FA1-1FEA-48F5-A66E-D131374E89FC}"/>
    <cellStyle name="Output 2 6 7 2 3 2 2" xfId="29525" xr:uid="{29949139-0905-4B66-A017-F2926DDE31C4}"/>
    <cellStyle name="Output 2 6 7 2 3 3" xfId="31583" xr:uid="{859C22BC-AA49-4810-A1A8-FC9B61EE392D}"/>
    <cellStyle name="Output 2 6 7 2 4" xfId="15971" xr:uid="{FD095127-75A5-49BF-B16B-D421673E3112}"/>
    <cellStyle name="Output 2 6 7 2 4 2" xfId="40675" xr:uid="{15426553-FF64-47B7-9C76-EA875596E726}"/>
    <cellStyle name="Output 2 6 7 2 5" xfId="27352" xr:uid="{5B260217-E331-4FBB-937E-68E8FC7F1B45}"/>
    <cellStyle name="Output 2 6 7 3" xfId="9545" xr:uid="{792AA561-D8A8-421D-B1F6-D0F535F3AC75}"/>
    <cellStyle name="Output 2 6 7 3 2" xfId="18534" xr:uid="{02401ADC-2512-4E99-BC8F-782C898851E5}"/>
    <cellStyle name="Output 2 6 7 3 2 2" xfId="29079" xr:uid="{8D793AB7-D464-4D2D-9F61-453190EF7163}"/>
    <cellStyle name="Output 2 6 7 3 3" xfId="32393" xr:uid="{35FF1351-7BAC-4F13-87FE-86C59F3E065F}"/>
    <cellStyle name="Output 2 6 7 4" xfId="43097" xr:uid="{A1FE7AC0-309D-4648-9695-AE23B01E79FA}"/>
    <cellStyle name="Output 2 6 8" xfId="4765" xr:uid="{B5BE826C-FA93-4350-897A-C7C839DAB119}"/>
    <cellStyle name="Output 2 6 8 2" xfId="7351" xr:uid="{33AE4E97-876F-49FC-93FD-839B6F7C33BB}"/>
    <cellStyle name="Output 2 6 8 2 2" xfId="16340" xr:uid="{1EA6EF83-5EA0-4726-99DF-6E32E8BB56C7}"/>
    <cellStyle name="Output 2 6 8 2 2 2" xfId="32172" xr:uid="{C4288BDD-1614-4466-AEB8-825ADE4213B0}"/>
    <cellStyle name="Output 2 6 8 2 3" xfId="22475" xr:uid="{8B1E9938-F078-4F59-A843-61AA67FEC814}"/>
    <cellStyle name="Output 2 6 8 3" xfId="9988" xr:uid="{B44DF1F1-935A-433D-9069-EFC69DEE5B5B}"/>
    <cellStyle name="Output 2 6 8 3 2" xfId="18977" xr:uid="{ADDEEA9A-E2FE-40ED-A157-EE47E0635D1E}"/>
    <cellStyle name="Output 2 6 8 3 2 2" xfId="36880" xr:uid="{A0B5E105-AF70-4D4B-9FDB-4619750D04C9}"/>
    <cellStyle name="Output 2 6 8 3 3" xfId="44040" xr:uid="{49D96C9C-1C42-4848-84B6-02906F540663}"/>
    <cellStyle name="Output 2 6 8 4" xfId="13754" xr:uid="{90BC4D6C-2BB3-4E29-8A49-ACBEEBDA05E0}"/>
    <cellStyle name="Output 2 6 8 4 2" xfId="29718" xr:uid="{1B02B287-3B50-4027-837F-A26BDEACE75B}"/>
    <cellStyle name="Output 2 6 8 5" xfId="23327" xr:uid="{306A3EBB-CEE9-4247-A3CC-09B14AEED771}"/>
    <cellStyle name="Output 2 6 9" xfId="6666" xr:uid="{F3793193-4E2B-479C-B04B-BBCF22D91779}"/>
    <cellStyle name="Output 2 6 9 2" xfId="11872" xr:uid="{062D196D-14C9-4BFD-88A2-B36860A62896}"/>
    <cellStyle name="Output 2 6 9 2 2" xfId="20861" xr:uid="{4BE8A3A3-D771-4595-9B39-32E281BA05BD}"/>
    <cellStyle name="Output 2 6 9 2 2 2" xfId="42833" xr:uid="{261E70D0-6164-43D4-BD18-B9CA8E463195}"/>
    <cellStyle name="Output 2 6 9 2 3" xfId="35678" xr:uid="{060DC33D-768B-4FF0-A90C-C651DCFBCF4F}"/>
    <cellStyle name="Output 2 6 9 3" xfId="15655" xr:uid="{E3357F85-7B67-4767-9083-7E6F47C7F3D0}"/>
    <cellStyle name="Output 2 6 9 3 2" xfId="27484" xr:uid="{46D84316-3E6E-4C24-8346-AE5DE8FE20D8}"/>
    <cellStyle name="Output 2 6 9 4" xfId="23727" xr:uid="{C87D4AC6-84D6-4C6E-9ADD-FD0E39B51952}"/>
    <cellStyle name="Output 2 7" xfId="490" xr:uid="{937F285B-1FFA-468F-83D0-DB106B2228D0}"/>
    <cellStyle name="Output 2 7 10" xfId="44266" xr:uid="{121AE6F1-0D39-418B-B6F5-316E433E6C85}"/>
    <cellStyle name="Output 2 7 11" xfId="45597" xr:uid="{625A6B0B-36C5-4AE0-96AF-7652F1E94624}"/>
    <cellStyle name="Output 2 7 2" xfId="839" xr:uid="{BB1DBDC5-BEE2-4796-85F6-DC7C705BFF68}"/>
    <cellStyle name="Output 2 7 2 2" xfId="5208" xr:uid="{5DDC5020-BABD-472F-9EA2-2390D7173D34}"/>
    <cellStyle name="Output 2 7 2 2 2" xfId="7794" xr:uid="{0712FE4C-D9CB-42F8-B436-6F2A6F72751A}"/>
    <cellStyle name="Output 2 7 2 2 2 2" xfId="16783" xr:uid="{FE762592-6B58-4843-B32F-C63177C5A5AD}"/>
    <cellStyle name="Output 2 7 2 2 2 2 2" xfId="41728" xr:uid="{F50F3FDF-EC31-4F54-B0E3-182BCDAEABE3}"/>
    <cellStyle name="Output 2 7 2 2 2 3" xfId="25450" xr:uid="{CADA2416-0FAC-4DE4-85CE-FE32F48795D2}"/>
    <cellStyle name="Output 2 7 2 2 2 4" xfId="56385" xr:uid="{4824C6AC-7EFC-45DD-AD0D-0283D6B1653C}"/>
    <cellStyle name="Output 2 7 2 2 3" xfId="10431" xr:uid="{E635C8D8-F0B0-4DD2-A79B-9553F4B322B1}"/>
    <cellStyle name="Output 2 7 2 2 3 2" xfId="19420" xr:uid="{11416B95-AEF3-4E66-8ADA-F2E5987FC0F6}"/>
    <cellStyle name="Output 2 7 2 2 3 2 2" xfId="27177" xr:uid="{78C628F0-8A9D-4B19-9A4B-20CFFB20A613}"/>
    <cellStyle name="Output 2 7 2 2 3 3" xfId="31079" xr:uid="{1F1052CA-A28E-442B-B5EA-F9546FE5235A}"/>
    <cellStyle name="Output 2 7 2 2 4" xfId="14197" xr:uid="{AA42E9B2-430B-456E-A181-D7F209BA832B}"/>
    <cellStyle name="Output 2 7 2 2 4 2" xfId="25186" xr:uid="{46056986-693B-4706-AC68-199EF9C6E376}"/>
    <cellStyle name="Output 2 7 2 2 5" xfId="42995" xr:uid="{4B9AC49A-5CB7-403C-A2B8-D516E6B596B0}"/>
    <cellStyle name="Output 2 7 2 2 6" xfId="49603" xr:uid="{8C28F736-3445-4CE2-A11C-8538B8A2E0BA}"/>
    <cellStyle name="Output 2 7 2 3" xfId="3276" xr:uid="{A1571DE8-829A-4A0A-A46F-B444FAB87A05}"/>
    <cellStyle name="Output 2 7 2 3 2" xfId="35159" xr:uid="{F593449E-0DA1-4BB1-ADFD-B51AF16ED240}"/>
    <cellStyle name="Output 2 7 2 3 2 2" xfId="58295" xr:uid="{FC54A62F-1F9F-4D9E-94BF-8A7BD280F7FE}"/>
    <cellStyle name="Output 2 7 2 3 3" xfId="51513" xr:uid="{A3D53123-4A26-4DB5-B539-A80410026A0B}"/>
    <cellStyle name="Output 2 7 2 4" xfId="27742" xr:uid="{21A66CF6-8F5A-477F-92AC-872F55FCAFC1}"/>
    <cellStyle name="Output 2 7 2 4 2" xfId="54527" xr:uid="{D3A01D3B-D672-469E-AE03-5E47DF367E9C}"/>
    <cellStyle name="Output 2 7 2 4 3" xfId="47720" xr:uid="{492E68AA-6ADD-4CEC-8A0B-B6255AF5C6F3}"/>
    <cellStyle name="Output 2 7 2 5" xfId="46109" xr:uid="{3DFB809B-21CB-4B1D-AA89-F8586FA29D8A}"/>
    <cellStyle name="Output 2 7 3" xfId="1184" xr:uid="{371284D0-2922-4C3B-828B-3E7D08A06A8E}"/>
    <cellStyle name="Output 2 7 3 2" xfId="5529" xr:uid="{6A5A4323-5167-4E85-A94C-F8AA5289D82D}"/>
    <cellStyle name="Output 2 7 3 2 2" xfId="8115" xr:uid="{71E7B254-8817-4E55-988D-17932E9E2912}"/>
    <cellStyle name="Output 2 7 3 2 2 2" xfId="17104" xr:uid="{0B4CBE0D-F596-4707-9804-C411BEA02290}"/>
    <cellStyle name="Output 2 7 3 2 2 2 2" xfId="25817" xr:uid="{85205E8E-E4A0-4CCC-A884-66C9339B09E6}"/>
    <cellStyle name="Output 2 7 3 2 2 3" xfId="24574" xr:uid="{2EFB0B27-ABD1-4953-88FF-46D34322E02C}"/>
    <cellStyle name="Output 2 7 3 2 2 4" xfId="56790" xr:uid="{DE2CF14A-0BA6-4A1D-9A25-4D7CC0E5981D}"/>
    <cellStyle name="Output 2 7 3 2 3" xfId="10752" xr:uid="{58EACF78-43E5-42E3-98CC-31CEB518E2A8}"/>
    <cellStyle name="Output 2 7 3 2 3 2" xfId="19741" xr:uid="{6F112998-D215-4714-A8A9-5F358734B6AB}"/>
    <cellStyle name="Output 2 7 3 2 3 2 2" xfId="36215" xr:uid="{7E0B8BD8-CDCB-4601-9250-92E8CA3109BB}"/>
    <cellStyle name="Output 2 7 3 2 3 3" xfId="34457" xr:uid="{EB5CD8F7-FF42-4329-8437-9A3BFE23564B}"/>
    <cellStyle name="Output 2 7 3 2 4" xfId="14518" xr:uid="{918062F8-F186-4BC3-A47F-E8BC5CE4826B}"/>
    <cellStyle name="Output 2 7 3 2 4 2" xfId="34562" xr:uid="{C5532785-2626-4A3D-BF66-CAAAC75EF6D9}"/>
    <cellStyle name="Output 2 7 3 2 5" xfId="24691" xr:uid="{56328AE4-72B8-4C94-B6B1-301190D6BDDF}"/>
    <cellStyle name="Output 2 7 3 2 6" xfId="50008" xr:uid="{25CC1462-366C-43C7-95CE-AED3FDAFA4FD}"/>
    <cellStyle name="Output 2 7 3 3" xfId="3621" xr:uid="{FE66DE5E-A6D5-4936-8204-9D9D35443B5B}"/>
    <cellStyle name="Output 2 7 3 3 2" xfId="27529" xr:uid="{A93C5F9C-8241-457C-B9D4-36F8DF684AA6}"/>
    <cellStyle name="Output 2 7 3 3 2 2" xfId="58950" xr:uid="{83D18A71-5CC7-4A24-AA7B-8E31E32EA86B}"/>
    <cellStyle name="Output 2 7 3 3 3" xfId="52169" xr:uid="{6045C052-DC73-4C11-828B-E22F5B747DA5}"/>
    <cellStyle name="Output 2 7 3 4" xfId="32943" xr:uid="{822FC1A3-A245-4FC6-B71F-A8B5ECE39EA8}"/>
    <cellStyle name="Output 2 7 3 4 2" xfId="54917" xr:uid="{465D1C57-6182-407F-A4FF-A7C1B45F6998}"/>
    <cellStyle name="Output 2 7 3 4 3" xfId="48125" xr:uid="{D27A777E-EF55-4099-A9B4-AF99D42C3FF0}"/>
    <cellStyle name="Output 2 7 3 5" xfId="53217" xr:uid="{3AD14843-48B5-4ACA-9E56-DC8AD5E2B113}"/>
    <cellStyle name="Output 2 7 3 6" xfId="46511" xr:uid="{0815234A-A4F8-443B-BE79-C1FA5A5CBEA0}"/>
    <cellStyle name="Output 2 7 4" xfId="1528" xr:uid="{40108275-CFEA-45B3-B3A8-DA2C71D4D27A}"/>
    <cellStyle name="Output 2 7 4 2" xfId="5873" xr:uid="{50D8D938-52C4-4F0F-B975-1F304CC33614}"/>
    <cellStyle name="Output 2 7 4 2 2" xfId="8459" xr:uid="{1E6D6F6A-6B82-42CE-B635-1107D6BCA7EE}"/>
    <cellStyle name="Output 2 7 4 2 2 2" xfId="17448" xr:uid="{10484B83-A960-45CC-967F-31C573399758}"/>
    <cellStyle name="Output 2 7 4 2 2 2 2" xfId="26928" xr:uid="{1251B3D3-0C81-40FD-A660-64B770BBB56D}"/>
    <cellStyle name="Output 2 7 4 2 2 3" xfId="25810" xr:uid="{A6549F66-D963-4FF1-BFB3-DE510C72C2FE}"/>
    <cellStyle name="Output 2 7 4 2 3" xfId="11096" xr:uid="{DFD089B4-85DA-4CC8-B398-E3346E3122B4}"/>
    <cellStyle name="Output 2 7 4 2 3 2" xfId="20085" xr:uid="{A6DA4215-3620-4DEA-9BE2-41698CF3DE68}"/>
    <cellStyle name="Output 2 7 4 2 3 2 2" xfId="41315" xr:uid="{7F4FF726-38BB-4F90-9F59-8855C60C365D}"/>
    <cellStyle name="Output 2 7 4 2 3 3" xfId="34267" xr:uid="{DF6AB3D9-4A29-4B97-9DF9-16753ACCBCE2}"/>
    <cellStyle name="Output 2 7 4 2 4" xfId="14862" xr:uid="{02C4F620-A611-47FE-8986-070EAF72CE68}"/>
    <cellStyle name="Output 2 7 4 2 4 2" xfId="28995" xr:uid="{3DF49BDE-33BA-4514-A1B3-F788E137D6EE}"/>
    <cellStyle name="Output 2 7 4 2 5" xfId="26153" xr:uid="{D438608F-C32E-4138-8D2E-E8375AD386BE}"/>
    <cellStyle name="Output 2 7 4 2 6" xfId="55913" xr:uid="{0CF824A0-A190-4274-8E88-B72E34663821}"/>
    <cellStyle name="Output 2 7 4 3" xfId="3965" xr:uid="{B8762F79-F36A-4D01-91EF-919C89A3E3CA}"/>
    <cellStyle name="Output 2 7 4 3 2" xfId="32409" xr:uid="{C7A379AC-338F-4D6E-9F97-A006997067C0}"/>
    <cellStyle name="Output 2 7 4 4" xfId="32125" xr:uid="{543BC987-F97A-4F13-AA97-5119E6B3D705}"/>
    <cellStyle name="Output 2 7 4 5" xfId="49131" xr:uid="{3C29EFEE-0C3F-4561-AE71-F60DC5F1771F}"/>
    <cellStyle name="Output 2 7 5" xfId="1840" xr:uid="{DCEF169C-5471-4C46-A828-0314F19636D6}"/>
    <cellStyle name="Output 2 7 5 2" xfId="6156" xr:uid="{DFB517CC-0809-4A4E-898C-C0C559041038}"/>
    <cellStyle name="Output 2 7 5 2 2" xfId="8742" xr:uid="{1E5F1746-7EAA-4CF3-AF91-194DBE70632B}"/>
    <cellStyle name="Output 2 7 5 2 2 2" xfId="17731" xr:uid="{41C86375-9A37-41D8-ABF9-52D305074AD0}"/>
    <cellStyle name="Output 2 7 5 2 2 2 2" xfId="31605" xr:uid="{BA1A5460-EE54-4995-A245-E5F66E6023C5}"/>
    <cellStyle name="Output 2 7 5 2 2 3" xfId="35209" xr:uid="{41661500-F132-4D8D-8DFA-0826C97504B6}"/>
    <cellStyle name="Output 2 7 5 2 3" xfId="11379" xr:uid="{B71DB161-64F4-4C36-91E9-42AE5B60B66F}"/>
    <cellStyle name="Output 2 7 5 2 3 2" xfId="20368" xr:uid="{1294A2AB-3D4A-420B-A22C-E5FDE951CF70}"/>
    <cellStyle name="Output 2 7 5 2 3 2 2" xfId="29350" xr:uid="{18F1AE6F-E546-46BE-9568-57F11634B41E}"/>
    <cellStyle name="Output 2 7 5 2 3 3" xfId="41518" xr:uid="{DB6FDB43-D90A-432D-BF3E-DA38553BC644}"/>
    <cellStyle name="Output 2 7 5 2 4" xfId="15145" xr:uid="{24C4F961-FEBC-42D4-8C5F-68F540CC1F01}"/>
    <cellStyle name="Output 2 7 5 2 4 2" xfId="33814" xr:uid="{D107EA0C-3B6A-4CCE-BE23-CD67B53F597B}"/>
    <cellStyle name="Output 2 7 5 2 5" xfId="42681" xr:uid="{394BAD89-6EB0-4519-8719-E9761030B8A2}"/>
    <cellStyle name="Output 2 7 5 2 6" xfId="59127" xr:uid="{D97D2352-9136-4AF8-89A5-90A11460E081}"/>
    <cellStyle name="Output 2 7 5 3" xfId="4277" xr:uid="{2DDF7F4C-20AF-45FD-BD3B-D43A4C12BA7E}"/>
    <cellStyle name="Output 2 7 5 3 2" xfId="24992" xr:uid="{CE72AFF4-3312-4492-A10E-FA72FF222319}"/>
    <cellStyle name="Output 2 7 5 4" xfId="42645" xr:uid="{EB424011-0CD7-4DBE-8EA2-6E456CD3DB45}"/>
    <cellStyle name="Output 2 7 5 5" xfId="52346" xr:uid="{ED9F63DA-9FE8-412F-8D75-476E7B2219B0}"/>
    <cellStyle name="Output 2 7 6" xfId="2147" xr:uid="{1C6C2B15-1BC6-4A1A-9FBB-50D17DBEF6F3}"/>
    <cellStyle name="Output 2 7 6 2" xfId="6448" xr:uid="{DDFF6D10-318A-485E-8410-2E8DFF859E98}"/>
    <cellStyle name="Output 2 7 6 2 2" xfId="9034" xr:uid="{5458CB82-6D63-4EDA-8E68-506BDB2B2041}"/>
    <cellStyle name="Output 2 7 6 2 2 2" xfId="18023" xr:uid="{CE62B1D9-9CEF-46AE-A9B6-8AED7B2ADA76}"/>
    <cellStyle name="Output 2 7 6 2 2 2 2" xfId="29499" xr:uid="{B73D980D-4804-46D7-B45E-74817F7FF1D2}"/>
    <cellStyle name="Output 2 7 6 2 2 3" xfId="22715" xr:uid="{12CC0ED1-D87B-4E45-984D-243CE20136AC}"/>
    <cellStyle name="Output 2 7 6 2 3" xfId="11671" xr:uid="{CD147EA8-14D7-48AD-BDD2-446A4D8A9F9D}"/>
    <cellStyle name="Output 2 7 6 2 3 2" xfId="20660" xr:uid="{CE6D4D9D-6928-497A-A742-1EF63FA2A2CE}"/>
    <cellStyle name="Output 2 7 6 2 3 2 2" xfId="25933" xr:uid="{69937B46-97AC-4608-8A89-F9817F15BFCD}"/>
    <cellStyle name="Output 2 7 6 2 3 3" xfId="38925" xr:uid="{2A6A6C95-640D-4B2F-978B-A66E1E85FFF6}"/>
    <cellStyle name="Output 2 7 6 2 4" xfId="15437" xr:uid="{E171A653-762C-4E9D-ACBE-E9E23CEFD646}"/>
    <cellStyle name="Output 2 7 6 2 4 2" xfId="32555" xr:uid="{C8CC8079-DEF0-4365-9006-D3D781B3F696}"/>
    <cellStyle name="Output 2 7 6 2 5" xfId="38817" xr:uid="{D525E377-5DBA-4660-B2B8-DE916800A1A2}"/>
    <cellStyle name="Output 2 7 6 2 6" xfId="54079" xr:uid="{E9C985C2-F589-4F9B-ADF5-9CED7D1778E2}"/>
    <cellStyle name="Output 2 7 6 3" xfId="4584" xr:uid="{226A6703-ACE5-4394-AF10-B9042B411174}"/>
    <cellStyle name="Output 2 7 6 3 2" xfId="22411" xr:uid="{2FE06F34-3799-48C0-BC7E-14A565E09B3E}"/>
    <cellStyle name="Output 2 7 6 4" xfId="43473" xr:uid="{76384DE5-34E8-40F5-990D-290D180A0654}"/>
    <cellStyle name="Output 2 7 6 5" xfId="47402" xr:uid="{69E23617-25FF-438F-9E6A-A3725D7DD5CA}"/>
    <cellStyle name="Output 2 7 7" xfId="4884" xr:uid="{97B67CF2-E686-4F7B-8873-402EF5A9006A}"/>
    <cellStyle name="Output 2 7 7 2" xfId="7470" xr:uid="{BAF5173B-168C-422E-8917-A59562DFC9E3}"/>
    <cellStyle name="Output 2 7 7 2 2" xfId="16459" xr:uid="{FB21A23A-F795-4405-A023-13AF8CACB525}"/>
    <cellStyle name="Output 2 7 7 2 2 2" xfId="34072" xr:uid="{1C681EF1-5073-41A6-B717-81F580E427CA}"/>
    <cellStyle name="Output 2 7 7 2 3" xfId="28493" xr:uid="{430AA5BF-6FD9-4693-8060-A54673ED5AD2}"/>
    <cellStyle name="Output 2 7 7 3" xfId="10107" xr:uid="{6D29BEA6-A59E-4006-8A54-86B2FA1D7519}"/>
    <cellStyle name="Output 2 7 7 3 2" xfId="19096" xr:uid="{BD322C0A-46E9-4DF0-A69A-4010D640C4DC}"/>
    <cellStyle name="Output 2 7 7 3 2 2" xfId="33126" xr:uid="{238329A5-D981-4BB0-B2E6-169D4237CA4E}"/>
    <cellStyle name="Output 2 7 7 3 3" xfId="31075" xr:uid="{17B1AACF-E893-4B8B-B611-5FCAA8E16B7F}"/>
    <cellStyle name="Output 2 7 7 4" xfId="13873" xr:uid="{017589B5-975A-45C1-888F-7B84BFD693C6}"/>
    <cellStyle name="Output 2 7 7 4 2" xfId="33236" xr:uid="{9BAF0B21-87E1-4F3A-9C75-0EFDB5759978}"/>
    <cellStyle name="Output 2 7 7 5" xfId="23364" xr:uid="{50B9884E-290F-4AB5-A965-8EB2D6C61178}"/>
    <cellStyle name="Output 2 7 8" xfId="2496" xr:uid="{C6AD1EF9-1B1C-4A91-A5CB-F3EB8C8D979D}"/>
    <cellStyle name="Output 2 7 8 2" xfId="38788" xr:uid="{CDDDA132-9672-4673-A558-9708D7260D7F}"/>
    <cellStyle name="Output 2 7 9" xfId="31678" xr:uid="{47F275AA-493F-43AB-ACB0-14B2A6CFD94A}"/>
    <cellStyle name="Output 2 8" xfId="209" xr:uid="{928D64C3-E764-4A3C-8254-666D5BFB17D7}"/>
    <cellStyle name="Output 2 8 2" xfId="2562" xr:uid="{C7B08055-6025-4AA0-A949-F832B0A5EBBC}"/>
    <cellStyle name="Output 2 8 2 2" xfId="6803" xr:uid="{E9353C44-5BB1-4D21-AE3C-D1AA116A3B18}"/>
    <cellStyle name="Output 2 8 2 2 2" xfId="15792" xr:uid="{7FACBE9A-7931-4205-85CB-50D1F1DC5ED6}"/>
    <cellStyle name="Output 2 8 2 2 2 2" xfId="28296" xr:uid="{7EDDABE4-994C-442E-BF44-F6F3D4C8ED4D}"/>
    <cellStyle name="Output 2 8 2 2 2 3" xfId="56373" xr:uid="{CE7AF4BF-24AD-4DDF-9490-624D702F0BF2}"/>
    <cellStyle name="Output 2 8 2 2 3" xfId="36117" xr:uid="{CB0E2CAC-2E7F-4C32-8FCF-051EC5158FCE}"/>
    <cellStyle name="Output 2 8 2 2 4" xfId="49591" xr:uid="{D167EE77-584B-487B-80F5-7208D2356E46}"/>
    <cellStyle name="Output 2 8 2 3" xfId="9373" xr:uid="{1128356F-E132-40B2-8189-6C6B5451A5AC}"/>
    <cellStyle name="Output 2 8 2 3 2" xfId="18362" xr:uid="{ECB0C896-2FB0-4FA4-968D-8E74BCEDF294}"/>
    <cellStyle name="Output 2 8 2 3 2 2" xfId="26835" xr:uid="{D7B09131-A611-4A2D-A1C1-97AB75B1704A}"/>
    <cellStyle name="Output 2 8 2 3 2 3" xfId="59032" xr:uid="{7B3DA342-9014-4FCA-99F5-363E9F181CA6}"/>
    <cellStyle name="Output 2 8 2 3 3" xfId="39544" xr:uid="{77E18ED0-A87E-4B7F-AFDF-2BB6FDB520E1}"/>
    <cellStyle name="Output 2 8 2 3 4" xfId="52251" xr:uid="{23154325-0D53-41EB-88E5-B9E7F7A4C501}"/>
    <cellStyle name="Output 2 8 2 4" xfId="13416" xr:uid="{442E8622-5A1D-479C-90EB-71A9CE742815}"/>
    <cellStyle name="Output 2 8 2 4 2" xfId="34580" xr:uid="{0F0F7C16-DE92-421F-934F-6396B9A1CF85}"/>
    <cellStyle name="Output 2 8 2 4 2 2" xfId="54515" xr:uid="{D99B2488-6165-47A6-BAD0-5738E8436F06}"/>
    <cellStyle name="Output 2 8 2 4 3" xfId="47708" xr:uid="{48936D94-79F2-44EC-B88D-8736740150B8}"/>
    <cellStyle name="Output 2 8 2 5" xfId="28049" xr:uid="{7B02A19A-924E-4CFF-8C1E-7E401FD92282}"/>
    <cellStyle name="Output 2 8 2 6" xfId="46097" xr:uid="{B4BC5F91-4F28-4B5E-AEED-5F4189FB05D5}"/>
    <cellStyle name="Output 2 8 3" xfId="2677" xr:uid="{7D71C8A9-4EA5-45DB-9106-1B4066AFA394}"/>
    <cellStyle name="Output 2 8 3 2" xfId="28954" xr:uid="{4DADD899-2B58-4BFC-8DF9-B6BC9A74D85B}"/>
    <cellStyle name="Output 2 8 3 2 2" xfId="56778" xr:uid="{023409A1-E53B-48FB-ACD1-315278D7B2E5}"/>
    <cellStyle name="Output 2 8 3 2 3" xfId="49996" xr:uid="{B45EDBBD-8704-412D-A063-B645A2380377}"/>
    <cellStyle name="Output 2 8 3 3" xfId="51629" xr:uid="{19209BA6-E2AE-483E-8AF1-B93767E482B1}"/>
    <cellStyle name="Output 2 8 3 3 2" xfId="58410" xr:uid="{71FB2B60-D723-48E9-8145-F0F55DDBDCE9}"/>
    <cellStyle name="Output 2 8 3 4" xfId="48113" xr:uid="{B0641F2D-3C9E-4954-9317-4CEDD70B36E4}"/>
    <cellStyle name="Output 2 8 3 4 2" xfId="54905" xr:uid="{0571DB87-53D6-4644-B1CD-DBB7CD033180}"/>
    <cellStyle name="Output 2 8 3 5" xfId="53205" xr:uid="{AA315F50-0CDA-4FD1-8B4D-67F85AE85409}"/>
    <cellStyle name="Output 2 8 3 6" xfId="46499" xr:uid="{EC7B9AD4-78D6-4CF9-A207-C459E92D7F3A}"/>
    <cellStyle name="Output 2 8 4" xfId="40429" xr:uid="{B2221D59-81EE-4F61-B031-74372274126D}"/>
    <cellStyle name="Output 2 8 4 2" xfId="55901" xr:uid="{77EEA384-8A77-42B6-B993-41E43E5380FE}"/>
    <cellStyle name="Output 2 8 4 3" xfId="49119" xr:uid="{16E4E1FD-43F7-4F0B-9748-CC32533DD62C}"/>
    <cellStyle name="Output 2 8 5" xfId="44382" xr:uid="{1ADBE1AE-6374-45C2-B790-F2256CF106D9}"/>
    <cellStyle name="Output 2 8 5 2" xfId="58494" xr:uid="{7D287FB2-F12F-40FB-8628-E0966A3BBCD2}"/>
    <cellStyle name="Output 2 8 5 3" xfId="51713" xr:uid="{3BE15E60-A154-44EC-ABF9-B7B26A5088CA}"/>
    <cellStyle name="Output 2 8 6" xfId="45585" xr:uid="{BBD9E8CF-3114-409B-8C0E-8D8C23BFE364}"/>
    <cellStyle name="Output 2 8 6 2" xfId="54067" xr:uid="{1532D8A4-4F53-4527-BF78-E2ED30F793E0}"/>
    <cellStyle name="Output 2 9" xfId="558" xr:uid="{BA2E9422-A388-4E20-8424-2ABAAEC1CB8B}"/>
    <cellStyle name="Output 2 9 2" xfId="4949" xr:uid="{67CE2265-E2E1-4704-AE73-F2232186D8E8}"/>
    <cellStyle name="Output 2 9 2 2" xfId="7535" xr:uid="{D0A3F216-A01A-4388-B9F8-F3EE380C6E0E}"/>
    <cellStyle name="Output 2 9 2 2 2" xfId="16524" xr:uid="{67176B53-BB11-4B71-8D36-B32AC556521E}"/>
    <cellStyle name="Output 2 9 2 2 2 2" xfId="23380" xr:uid="{F6B85F4F-05B9-4681-BA0F-2694C9F2E41B}"/>
    <cellStyle name="Output 2 9 2 2 2 3" xfId="56448" xr:uid="{8613137F-520A-4F6A-B01D-AB82FA6042AB}"/>
    <cellStyle name="Output 2 9 2 2 3" xfId="38066" xr:uid="{D982A0D2-5BED-4AC1-ADB3-79D5C69A1114}"/>
    <cellStyle name="Output 2 9 2 2 4" xfId="49666" xr:uid="{F783245C-3BA5-4E48-9FAA-5F979A99197B}"/>
    <cellStyle name="Output 2 9 2 3" xfId="10172" xr:uid="{9462686B-2218-48EA-ABC0-5A462BC063E8}"/>
    <cellStyle name="Output 2 9 2 3 2" xfId="19161" xr:uid="{0AAAC59F-CC7D-49CB-91EB-6A7AB862EFAF}"/>
    <cellStyle name="Output 2 9 2 3 2 2" xfId="41032" xr:uid="{B64F1188-AC00-40F8-B830-F58F2D290124}"/>
    <cellStyle name="Output 2 9 2 3 2 3" xfId="57612" xr:uid="{3FB56344-7F89-46F8-A2A6-AB925D740FA3}"/>
    <cellStyle name="Output 2 9 2 3 3" xfId="26415" xr:uid="{C389FF51-2CBC-4997-BCA4-078E30504451}"/>
    <cellStyle name="Output 2 9 2 3 4" xfId="50830" xr:uid="{30440647-AE8C-4387-8393-455225D73433}"/>
    <cellStyle name="Output 2 9 2 4" xfId="13938" xr:uid="{A14B9449-8E21-4410-BD10-9F2504A4FBC4}"/>
    <cellStyle name="Output 2 9 2 4 2" xfId="37077" xr:uid="{062F77E6-ADAE-41D3-8F99-F634C8A0EC28}"/>
    <cellStyle name="Output 2 9 2 4 2 2" xfId="54587" xr:uid="{13377712-2CD1-469C-B223-2BF224BAC642}"/>
    <cellStyle name="Output 2 9 2 4 3" xfId="47783" xr:uid="{C0848CBF-578B-41B8-B2A0-9F024FCEF6DC}"/>
    <cellStyle name="Output 2 9 2 5" xfId="43366" xr:uid="{41AC1FA5-4231-4E3D-8FF1-FD9FBE3A0186}"/>
    <cellStyle name="Output 2 9 2 6" xfId="46169" xr:uid="{10484DB2-B1D6-4D76-A91D-7CD53B80627B}"/>
    <cellStyle name="Output 2 9 3" xfId="2995" xr:uid="{96D67795-AE95-4505-B141-44E523BAAB64}"/>
    <cellStyle name="Output 2 9 3 2" xfId="37283" xr:uid="{61547297-92E4-480F-A4C2-B8EA6F6ED5B8}"/>
    <cellStyle name="Output 2 9 3 2 2" xfId="56850" xr:uid="{F64F0CA5-8D69-4268-8198-6206CCF3AF52}"/>
    <cellStyle name="Output 2 9 3 2 3" xfId="50068" xr:uid="{F6DD9F76-DCB8-43D9-B35C-5C9B73E020D9}"/>
    <cellStyle name="Output 2 9 3 3" xfId="51413" xr:uid="{BE30C137-DCEF-4F50-B7AF-B4444C336EEE}"/>
    <cellStyle name="Output 2 9 3 3 2" xfId="58195" xr:uid="{74D2BB41-5BDA-4C6F-B8AC-91D46BDDC3A2}"/>
    <cellStyle name="Output 2 9 3 4" xfId="48185" xr:uid="{C38B95AE-8730-4E39-B54E-963190B6AA5E}"/>
    <cellStyle name="Output 2 9 3 4 2" xfId="54977" xr:uid="{49062771-3B59-4DA1-BC71-68B4595130E6}"/>
    <cellStyle name="Output 2 9 3 5" xfId="53277" xr:uid="{0BC87115-771F-4E90-ADB5-960D12C9C862}"/>
    <cellStyle name="Output 2 9 3 6" xfId="46571" xr:uid="{E191F779-D1DD-47CC-AAD7-88F3D4F670E6}"/>
    <cellStyle name="Output 2 9 4" xfId="38698" xr:uid="{8E8E3954-93F9-4494-9D13-952A7A562D58}"/>
    <cellStyle name="Output 2 9 4 2" xfId="55976" xr:uid="{2B67AE82-D03A-4938-A33D-A85D77917FD0}"/>
    <cellStyle name="Output 2 9 4 3" xfId="49194" xr:uid="{606FD72C-9E44-4EE1-8524-9616F7E10C6D}"/>
    <cellStyle name="Output 2 9 5" xfId="44406" xr:uid="{6563C53A-9131-4E5B-AA5E-2A0772D9273E}"/>
    <cellStyle name="Output 2 9 5 2" xfId="57773" xr:uid="{A93C97BC-D848-4676-B254-4520599C1FB5}"/>
    <cellStyle name="Output 2 9 5 3" xfId="50991" xr:uid="{DC893DD1-5C05-44C8-A3CC-4A78320584AA}"/>
    <cellStyle name="Output 2 9 6" xfId="45660" xr:uid="{DD4ACD70-8346-4A7D-8B92-4E922C0FCA8C}"/>
    <cellStyle name="Output 2 9 6 2" xfId="54139" xr:uid="{FD19BC36-894E-4BCF-820B-23CC6D58F18A}"/>
    <cellStyle name="Output 3" xfId="120" xr:uid="{70C5B8A8-B172-4ED8-ACFD-38715A9C6552}"/>
    <cellStyle name="Output 3 10" xfId="906" xr:uid="{85FE26A8-ED56-4F25-BF18-A6EA64369F7F}"/>
    <cellStyle name="Output 3 10 2" xfId="5273" xr:uid="{321E1909-D0F3-4E65-A6C8-8AF5995AD994}"/>
    <cellStyle name="Output 3 10 2 2" xfId="7859" xr:uid="{1968F3F7-FBC2-425C-B34F-5E620064CAAE}"/>
    <cellStyle name="Output 3 10 2 2 2" xfId="16848" xr:uid="{FFBDA09A-B022-4D6C-8C41-EC3C26599091}"/>
    <cellStyle name="Output 3 10 2 2 2 2" xfId="31584" xr:uid="{6BE699D0-AAE4-4E77-AD3C-DC93E870D357}"/>
    <cellStyle name="Output 3 10 2 2 2 3" xfId="56617" xr:uid="{B7E38E69-962E-4D8A-8041-27B05C4AA127}"/>
    <cellStyle name="Output 3 10 2 2 3" xfId="24760" xr:uid="{938F55C3-6034-4DE7-84AD-85DD7FE9BE6D}"/>
    <cellStyle name="Output 3 10 2 2 4" xfId="49835" xr:uid="{F1E88DE0-FF1B-4182-919F-C4FDB15810A5}"/>
    <cellStyle name="Output 3 10 2 3" xfId="10496" xr:uid="{9A8E8E3D-8A4A-4A71-ABC8-E4DC2952A935}"/>
    <cellStyle name="Output 3 10 2 3 2" xfId="19485" xr:uid="{0F817CA1-A6AA-4E5D-A62E-2982283F2443}"/>
    <cellStyle name="Output 3 10 2 3 2 2" xfId="28710" xr:uid="{572F89EC-6DBB-4E1F-8055-134B4F6D1A2C}"/>
    <cellStyle name="Output 3 10 2 3 2 3" xfId="57850" xr:uid="{0C841B59-61E6-4CA1-83DA-644D3DB70624}"/>
    <cellStyle name="Output 3 10 2 3 3" xfId="26382" xr:uid="{6E01169D-B82B-49E5-A579-98EA294EC2FD}"/>
    <cellStyle name="Output 3 10 2 3 4" xfId="51068" xr:uid="{93BF8769-59D2-4ECC-AF4F-4B8841E48A09}"/>
    <cellStyle name="Output 3 10 2 4" xfId="14262" xr:uid="{9B16A26E-BC90-40CC-AD90-B40B5C2193CE}"/>
    <cellStyle name="Output 3 10 2 4 2" xfId="38708" xr:uid="{8AABF7F7-E767-4211-9E31-11F285EAF916}"/>
    <cellStyle name="Output 3 10 2 4 2 2" xfId="54750" xr:uid="{7B61190D-A23A-494E-A6E4-7A44C32CC475}"/>
    <cellStyle name="Output 3 10 2 4 3" xfId="47952" xr:uid="{A18633BF-C501-407D-B487-F0EB10F5B622}"/>
    <cellStyle name="Output 3 10 2 5" xfId="36337" xr:uid="{1C7710EF-FCD0-4ED1-94C2-DF4A9DF229F6}"/>
    <cellStyle name="Output 3 10 2 6" xfId="46338" xr:uid="{71158C2C-E941-4524-B1D8-1DC957A370A2}"/>
    <cellStyle name="Output 3 10 3" xfId="3343" xr:uid="{5672A8A2-7A3D-4DD8-9E7F-ECBF0475697D}"/>
    <cellStyle name="Output 3 10 3 2" xfId="43992" xr:uid="{5F6AD970-9D6F-458C-9A1C-C276919A0D0C}"/>
    <cellStyle name="Output 3 10 3 2 2" xfId="57013" xr:uid="{28C4B3ED-EDC7-4C09-84CA-8DEC7143E42E}"/>
    <cellStyle name="Output 3 10 3 2 3" xfId="50231" xr:uid="{9C18B32C-A070-49B4-853B-8F805D35FA12}"/>
    <cellStyle name="Output 3 10 3 3" xfId="52355" xr:uid="{C5EB30DA-8BE8-4B51-9DED-B3905C8B69DA}"/>
    <cellStyle name="Output 3 10 3 3 2" xfId="59136" xr:uid="{64FF55B5-5D09-4C8C-A887-3AC3B4A5E6A9}"/>
    <cellStyle name="Output 3 10 3 4" xfId="48348" xr:uid="{25498E7F-FB1D-4FF6-9C99-EE09F325E520}"/>
    <cellStyle name="Output 3 10 3 4 2" xfId="55140" xr:uid="{84C2AD30-BAFF-416E-AA80-05FAA770B528}"/>
    <cellStyle name="Output 3 10 3 5" xfId="53438" xr:uid="{EA2552F9-57A6-4B54-B2A5-CAA74F4F861E}"/>
    <cellStyle name="Output 3 10 3 6" xfId="46734" xr:uid="{84B347BC-73C6-4BC4-AAFB-E3AAC69EF61B}"/>
    <cellStyle name="Output 3 10 4" xfId="29245" xr:uid="{D71BC0B2-730F-4D88-8464-D5ABB98E2E54}"/>
    <cellStyle name="Output 3 10 4 2" xfId="56145" xr:uid="{15313E48-93BF-4C00-8273-213230D3155C}"/>
    <cellStyle name="Output 3 10 4 3" xfId="49363" xr:uid="{6AA5D545-C351-4A11-9B6D-64E3D8E4780B}"/>
    <cellStyle name="Output 3 10 5" xfId="44527" xr:uid="{BC58E2D5-9762-4C2D-9D9F-C19BCC39B457}"/>
    <cellStyle name="Output 3 10 5 2" xfId="58026" xr:uid="{1C600F8C-AC54-496D-A1D2-1B2DDE6FCB3B}"/>
    <cellStyle name="Output 3 10 5 3" xfId="51244" xr:uid="{F9DAA58C-3FB2-459D-AAB6-995F25674F30}"/>
    <cellStyle name="Output 3 10 6" xfId="47483" xr:uid="{E9B2C374-66F2-4659-AFD7-577B8159409E}"/>
    <cellStyle name="Output 3 10 6 2" xfId="54302" xr:uid="{A7338A9F-3EED-4DF3-B3D5-651FE1AC8D87}"/>
    <cellStyle name="Output 3 10 7" xfId="45875" xr:uid="{000F069F-367A-47EB-ADD5-26CB67810BAC}"/>
    <cellStyle name="Output 3 11" xfId="1250" xr:uid="{CD2A624A-3955-4438-A1F7-B9F9A73E8290}"/>
    <cellStyle name="Output 3 11 2" xfId="5595" xr:uid="{151F91CE-BC3E-4657-9427-85EECEB1B3FB}"/>
    <cellStyle name="Output 3 11 2 2" xfId="8181" xr:uid="{01F089F6-A015-4AE6-BD81-E2560106BEEA}"/>
    <cellStyle name="Output 3 11 2 2 2" xfId="17170" xr:uid="{EA37C916-945E-4BD1-883F-D2FE8D6FABF9}"/>
    <cellStyle name="Output 3 11 2 2 2 2" xfId="25224" xr:uid="{0FEED6BD-98D2-445F-9613-2DAD55CA4594}"/>
    <cellStyle name="Output 3 11 2 2 2 3" xfId="56656" xr:uid="{E9111810-88D2-4A74-92BA-D4DD1B13A261}"/>
    <cellStyle name="Output 3 11 2 2 3" xfId="30280" xr:uid="{E989CCAB-291B-4AC8-939E-36BC728FB5DB}"/>
    <cellStyle name="Output 3 11 2 2 4" xfId="49874" xr:uid="{5F4268F3-4B3E-4B66-8AF7-B92A6FDDF3D6}"/>
    <cellStyle name="Output 3 11 2 3" xfId="10818" xr:uid="{BE3D13E1-A3E6-4C09-BFCA-563D8F51AA5F}"/>
    <cellStyle name="Output 3 11 2 3 2" xfId="19807" xr:uid="{CA4B380D-58F8-44C9-86FD-BDD483FEEAED}"/>
    <cellStyle name="Output 3 11 2 3 2 2" xfId="26580" xr:uid="{9C6F41E4-DDDB-43D1-82B6-2D8E835D548D}"/>
    <cellStyle name="Output 3 11 2 3 2 3" xfId="57882" xr:uid="{A6380220-E3FC-41BB-A2A4-87B676B9177B}"/>
    <cellStyle name="Output 3 11 2 3 3" xfId="32202" xr:uid="{5D6BF9A2-98AF-4892-90A2-711E677BEDF0}"/>
    <cellStyle name="Output 3 11 2 3 4" xfId="51100" xr:uid="{52F652A9-0853-4EA5-9F70-C7EF118DB736}"/>
    <cellStyle name="Output 3 11 2 4" xfId="14584" xr:uid="{F10FA4D4-7B94-4189-ACD6-6986249B6197}"/>
    <cellStyle name="Output 3 11 2 4 2" xfId="24637" xr:uid="{119D6854-BE80-4E32-BCF3-66A3B19010FA}"/>
    <cellStyle name="Output 3 11 2 4 2 2" xfId="54786" xr:uid="{5EF7663A-2C4B-4A00-80D1-7F29A815E037}"/>
    <cellStyle name="Output 3 11 2 4 3" xfId="47991" xr:uid="{B23F8297-14F2-4744-AF26-0958C9A17627}"/>
    <cellStyle name="Output 3 11 2 5" xfId="40089" xr:uid="{096D4DD9-A975-4AEB-ACED-E7D384C2EE6B}"/>
    <cellStyle name="Output 3 11 2 6" xfId="46377" xr:uid="{31CE4A0D-A14A-46F8-AC70-B3F18B454F44}"/>
    <cellStyle name="Output 3 11 3" xfId="3687" xr:uid="{042CD74E-B454-4164-B14F-17009AF7AEFB}"/>
    <cellStyle name="Output 3 11 3 2" xfId="22518" xr:uid="{60D571FB-930D-4217-A0B1-A47953623AD6}"/>
    <cellStyle name="Output 3 11 3 2 2" xfId="57049" xr:uid="{D89BCD60-B86B-44AC-932B-CB3485CD9BEE}"/>
    <cellStyle name="Output 3 11 3 2 3" xfId="50267" xr:uid="{E8B739B1-AD63-4CB2-859A-545F204887BD}"/>
    <cellStyle name="Output 3 11 3 3" xfId="51612" xr:uid="{992F2707-2CAD-4A1E-9DD7-72F60A1DCA2E}"/>
    <cellStyle name="Output 3 11 3 3 2" xfId="58393" xr:uid="{BEFC7743-9691-4AFD-8E66-AEDB89D8224F}"/>
    <cellStyle name="Output 3 11 3 4" xfId="48384" xr:uid="{BBA18880-35BB-409E-9012-5C583D656FCE}"/>
    <cellStyle name="Output 3 11 3 4 2" xfId="55176" xr:uid="{43871F26-6615-48CC-B50E-6169BDD94661}"/>
    <cellStyle name="Output 3 11 3 5" xfId="46770" xr:uid="{93180BFD-7622-4F3E-BC9F-28670F11B8A6}"/>
    <cellStyle name="Output 3 11 4" xfId="42506" xr:uid="{9D1AC12F-19AA-44DE-BA8B-F0CC459123BB}"/>
    <cellStyle name="Output 3 11 4 2" xfId="56184" xr:uid="{44D70A54-FB79-426E-8890-8B8EA4249187}"/>
    <cellStyle name="Output 3 11 4 3" xfId="49402" xr:uid="{0E96DAE0-B5C4-4D8B-9715-0CDA24A447E8}"/>
    <cellStyle name="Output 3 11 5" xfId="44573" xr:uid="{41466810-2F2A-4E7F-A38A-0E5FB9ED0283}"/>
    <cellStyle name="Output 3 11 5 2" xfId="58326" xr:uid="{E507E6D6-4ED2-4BCB-9B4E-A2A86ADB7FF1}"/>
    <cellStyle name="Output 3 11 5 3" xfId="51544" xr:uid="{F57F1122-C24D-4B14-B49A-FBE4F970B166}"/>
    <cellStyle name="Output 3 11 6" xfId="47522" xr:uid="{8F1AD30A-9F2E-4887-9262-ED8465FF46D9}"/>
    <cellStyle name="Output 3 11 6 2" xfId="54338" xr:uid="{D38E777C-4422-4DB7-A899-84D3B50B88FB}"/>
    <cellStyle name="Output 3 11 7" xfId="45911" xr:uid="{162ECA0A-A6BB-4E6E-83F5-B70CB32A5755}"/>
    <cellStyle name="Output 3 12" xfId="1811" xr:uid="{030C92C2-CDFC-4F7B-AE73-CF5915F56E65}"/>
    <cellStyle name="Output 3 12 2" xfId="6128" xr:uid="{13DC0C33-1EF8-4560-8718-856B07CB84FC}"/>
    <cellStyle name="Output 3 12 2 2" xfId="8714" xr:uid="{DD2F5844-29CF-4B65-931A-A9AC8B778B68}"/>
    <cellStyle name="Output 3 12 2 2 2" xfId="17703" xr:uid="{544714C3-BDBC-41E0-AA27-2269AFFD37A8}"/>
    <cellStyle name="Output 3 12 2 2 2 2" xfId="32599" xr:uid="{4726AEB8-B8E2-4DBD-AC8B-C17992F7C804}"/>
    <cellStyle name="Output 3 12 2 2 3" xfId="43041" xr:uid="{AC43F292-B6BB-4199-9821-78B1A79E6A2D}"/>
    <cellStyle name="Output 3 12 2 2 4" xfId="56277" xr:uid="{395E9AC0-5680-4CDC-8B1A-5352E59B8573}"/>
    <cellStyle name="Output 3 12 2 3" xfId="11351" xr:uid="{7133FFF5-175D-403A-9324-71A9B685D70B}"/>
    <cellStyle name="Output 3 12 2 3 2" xfId="20340" xr:uid="{3D95197A-162F-4183-9E7A-0B246615FC5F}"/>
    <cellStyle name="Output 3 12 2 3 2 2" xfId="37067" xr:uid="{B998A8F0-9CA2-4D66-A1A8-BDBC0D208AE5}"/>
    <cellStyle name="Output 3 12 2 3 3" xfId="27663" xr:uid="{CA1AD44D-9AF5-478E-A341-F3BAF6793A8F}"/>
    <cellStyle name="Output 3 12 2 4" xfId="15117" xr:uid="{0A7D5683-7F76-423F-9DDF-8CB0EFF7629E}"/>
    <cellStyle name="Output 3 12 2 4 2" xfId="34962" xr:uid="{6BB92C3B-4D89-4034-ACCC-D526F87CCB3F}"/>
    <cellStyle name="Output 3 12 2 5" xfId="43530" xr:uid="{426E88EE-1888-4837-A631-0F7CE4BFAF2D}"/>
    <cellStyle name="Output 3 12 2 6" xfId="49495" xr:uid="{2E6ED119-097C-47E7-831C-127108FA93C7}"/>
    <cellStyle name="Output 3 12 3" xfId="4248" xr:uid="{E1E45256-430E-48E5-BC41-60697AC5C59F}"/>
    <cellStyle name="Output 3 12 3 2" xfId="39413" xr:uid="{F25810C9-8891-45A6-AA1D-15616D6C53FB}"/>
    <cellStyle name="Output 3 12 3 2 2" xfId="57917" xr:uid="{7EA2FCB2-3AFA-4CF3-809E-C7F9A61159AB}"/>
    <cellStyle name="Output 3 12 3 3" xfId="51135" xr:uid="{5DAA7F25-DDFA-472A-AFD0-7F7A7704534C}"/>
    <cellStyle name="Output 3 12 4" xfId="34087" xr:uid="{93D33D73-1AA7-4FC6-8D1B-172C8B809151}"/>
    <cellStyle name="Output 3 12 4 2" xfId="54423" xr:uid="{76811BFE-8FF8-4547-A5CB-8ED5C6C2309A}"/>
    <cellStyle name="Output 3 12 4 3" xfId="47612" xr:uid="{5583FCED-B3FD-442F-9A0F-3E6AF0BAFDA5}"/>
    <cellStyle name="Output 3 12 5" xfId="44670" xr:uid="{6832E7E1-2739-4C56-9AD1-C57811F55452}"/>
    <cellStyle name="Output 3 12 6" xfId="46004" xr:uid="{A6703A15-5516-4106-AFEE-F591B85203C4}"/>
    <cellStyle name="Output 3 13" xfId="1584" xr:uid="{6A8F4B90-133D-482A-B51F-E38DC0C49193}"/>
    <cellStyle name="Output 3 13 2" xfId="5929" xr:uid="{D817445D-7BCC-496B-9E89-381EB6A520F3}"/>
    <cellStyle name="Output 3 13 2 2" xfId="8515" xr:uid="{2046C0C0-B974-4FB2-808B-95106F41B998}"/>
    <cellStyle name="Output 3 13 2 2 2" xfId="17504" xr:uid="{ADDFDC61-83C5-4F20-A54A-8D4035A8F6E2}"/>
    <cellStyle name="Output 3 13 2 2 2 2" xfId="40612" xr:uid="{DB9579D4-134A-4D59-A8E8-2D7874CB8BAF}"/>
    <cellStyle name="Output 3 13 2 2 3" xfId="39845" xr:uid="{D9AE1D13-DAA7-4652-8DCA-EAB8D78E620F}"/>
    <cellStyle name="Output 3 13 2 2 4" xfId="56691" xr:uid="{C791D399-9B62-44BA-B10E-989FDCADABC2}"/>
    <cellStyle name="Output 3 13 2 3" xfId="11152" xr:uid="{8463CC23-83E7-4696-95C8-BCF8C95CA70E}"/>
    <cellStyle name="Output 3 13 2 3 2" xfId="20141" xr:uid="{53595DB3-541E-4A4E-BC6F-34399A68542B}"/>
    <cellStyle name="Output 3 13 2 3 2 2" xfId="40719" xr:uid="{BF19FF7A-D16F-4219-AFB6-5882B265FFFC}"/>
    <cellStyle name="Output 3 13 2 3 3" xfId="38954" xr:uid="{DED1644D-13B4-4201-9706-160060460363}"/>
    <cellStyle name="Output 3 13 2 4" xfId="14918" xr:uid="{FFF727D0-2882-4903-BBEF-98C2FBD8FE7F}"/>
    <cellStyle name="Output 3 13 2 4 2" xfId="34188" xr:uid="{D0B4A8F0-ADFB-45BB-9FDC-E3C8AE532176}"/>
    <cellStyle name="Output 3 13 2 5" xfId="25536" xr:uid="{601404C3-3E3E-4CEA-B104-944900E51522}"/>
    <cellStyle name="Output 3 13 2 6" xfId="49909" xr:uid="{08A56811-9B28-43F5-B0CF-969F98F83296}"/>
    <cellStyle name="Output 3 13 3" xfId="4021" xr:uid="{4C5D8283-D1E2-4A34-8F0E-E09F42788AB3}"/>
    <cellStyle name="Output 3 13 3 2" xfId="23695" xr:uid="{648C8247-D0B3-41FF-AE2E-9B303506814C}"/>
    <cellStyle name="Output 3 13 3 2 2" xfId="58476" xr:uid="{6B5D3C83-1C4A-40C4-AB06-7F6DDAB23D11}"/>
    <cellStyle name="Output 3 13 3 3" xfId="51695" xr:uid="{54345067-9160-44D4-8F38-72E06D831A6E}"/>
    <cellStyle name="Output 3 13 4" xfId="36848" xr:uid="{E9749C0D-4A1B-4681-9917-A5D72AB08DA1}"/>
    <cellStyle name="Output 3 13 4 2" xfId="54818" xr:uid="{3F0F40BA-952A-439F-970F-9CCFBA5EDE78}"/>
    <cellStyle name="Output 3 13 4 3" xfId="48026" xr:uid="{80FB4344-1BAD-4F92-B514-6338DAF5E5AF}"/>
    <cellStyle name="Output 3 13 5" xfId="44674" xr:uid="{F29958FB-F2F7-4757-B8F6-03CF4365DBBD}"/>
    <cellStyle name="Output 3 13 6" xfId="46412" xr:uid="{312B0908-50FF-4AD3-BAD9-794871BEFA81}"/>
    <cellStyle name="Output 3 14" xfId="2583" xr:uid="{402F1F43-94B3-4011-967E-B438261F7E9D}"/>
    <cellStyle name="Output 3 14 2" xfId="6824" xr:uid="{4C811AB0-0B90-473C-918B-049BFD0C2E51}"/>
    <cellStyle name="Output 3 14 2 2" xfId="15813" xr:uid="{E204B0FC-E935-4AB5-AC12-2D1F3D8C7DA8}"/>
    <cellStyle name="Output 3 14 2 2 2" xfId="27635" xr:uid="{EE1914E9-4EEB-4F54-8A5A-88EA9B79D41D}"/>
    <cellStyle name="Output 3 14 2 2 3" xfId="57165" xr:uid="{5DA47DAF-A9D5-4C04-B6C9-A18721594A3D}"/>
    <cellStyle name="Output 3 14 2 3" xfId="22859" xr:uid="{08E7B4B7-C86A-4718-9934-7369531F0054}"/>
    <cellStyle name="Output 3 14 2 4" xfId="50383" xr:uid="{8B62E373-B42B-4F12-B678-E9F924350891}"/>
    <cellStyle name="Output 3 14 3" xfId="9394" xr:uid="{0614DE8D-6283-45D8-85BA-9124ABEFD3C6}"/>
    <cellStyle name="Output 3 14 3 2" xfId="18383" xr:uid="{FFDDC806-633E-4EFC-B8E2-7C5562CC9CC9}"/>
    <cellStyle name="Output 3 14 3 2 2" xfId="27088" xr:uid="{B6DE5055-D59E-4798-9F07-D6C0BFC42B38}"/>
    <cellStyle name="Output 3 14 3 2 3" xfId="55676" xr:uid="{34B8AB76-C303-47BC-BCCE-C12605146006}"/>
    <cellStyle name="Output 3 14 3 3" xfId="41270" xr:uid="{337C4F00-7976-4D39-BFC8-58E3BD34E339}"/>
    <cellStyle name="Output 3 14 3 4" xfId="48895" xr:uid="{3BB34EAE-5AA6-4FDF-ACF5-4D8B1317DEC1}"/>
    <cellStyle name="Output 3 14 4" xfId="13437" xr:uid="{C1CECD30-6623-498D-8138-E1303FFE87BC}"/>
    <cellStyle name="Output 3 14 4 2" xfId="33457" xr:uid="{54559CFB-28D1-41F0-A19C-1552D7D69D3E}"/>
    <cellStyle name="Output 3 14 4 2 2" xfId="55292" xr:uid="{C29F8F18-6684-4F44-B1A8-C8088A562D41}"/>
    <cellStyle name="Output 3 14 4 3" xfId="48500" xr:uid="{0356824E-8211-4F4F-B78C-D9CD471C119D}"/>
    <cellStyle name="Output 3 14 5" xfId="27387" xr:uid="{94A97206-BF17-4612-A538-777ECD63CC81}"/>
    <cellStyle name="Output 3 14 5 2" xfId="53578" xr:uid="{AA8FB1F3-B616-43CE-BA1D-DA99205666F2}"/>
    <cellStyle name="Output 3 14 6" xfId="44753" xr:uid="{860F7C9E-6B31-4699-9106-0428D3F16230}"/>
    <cellStyle name="Output 3 14 7" xfId="46886" xr:uid="{28B00657-0D47-4FD8-AA00-304FC8A2780F}"/>
    <cellStyle name="Output 3 15" xfId="6514" xr:uid="{7594ACA4-0741-458C-B484-BBB58FCD6EA3}"/>
    <cellStyle name="Output 3 15 2" xfId="11735" xr:uid="{8FE59B66-5FDF-4395-AE5D-3FCCCA206C53}"/>
    <cellStyle name="Output 3 15 2 2" xfId="20724" xr:uid="{819A632E-6BCB-4386-B848-05B30D2DB63B}"/>
    <cellStyle name="Output 3 15 2 2 2" xfId="31230" xr:uid="{D58F10F0-F5A4-4992-8E3D-079EE1E6B6AD}"/>
    <cellStyle name="Output 3 15 2 2 3" xfId="57160" xr:uid="{E1FEA4C4-01DA-476B-8159-BEAEC6F2C260}"/>
    <cellStyle name="Output 3 15 2 3" xfId="24299" xr:uid="{D84F7791-0066-4151-957B-DCF432C2EAFA}"/>
    <cellStyle name="Output 3 15 2 4" xfId="50378" xr:uid="{5102466E-E783-4A47-B8D5-AFAB402E8AAC}"/>
    <cellStyle name="Output 3 15 3" xfId="15503" xr:uid="{E55ED577-7870-4590-B06B-EA619A3A2248}"/>
    <cellStyle name="Output 3 15 3 2" xfId="31809" xr:uid="{0BC588C2-4263-4D91-B348-861F04173E04}"/>
    <cellStyle name="Output 3 15 3 2 2" xfId="58761" xr:uid="{F50EC540-F566-4ACC-822B-856807BA2A77}"/>
    <cellStyle name="Output 3 15 3 3" xfId="51980" xr:uid="{A223B902-C3ED-4684-8FF5-DCEB92069DE2}"/>
    <cellStyle name="Output 3 15 4" xfId="22873" xr:uid="{B057B659-6B9D-425F-BE58-315DE4565905}"/>
    <cellStyle name="Output 3 15 4 2" xfId="58324" xr:uid="{8BC0E990-BC69-4521-846E-D0CDE47D1497}"/>
    <cellStyle name="Output 3 15 4 3" xfId="51542" xr:uid="{D6ED6C4E-447F-4407-8BD7-7706C232335E}"/>
    <cellStyle name="Output 3 15 5" xfId="44711" xr:uid="{1B2EA36D-5FA0-4969-A8C5-23ABC4FB6198}"/>
    <cellStyle name="Output 3 15 5 2" xfId="55287" xr:uid="{CD1A648E-5CC7-4E66-A760-604AF5EDBFC7}"/>
    <cellStyle name="Output 3 15 5 3" xfId="48495" xr:uid="{6AE4FB11-7552-4C16-BAFA-91B782EE7CE9}"/>
    <cellStyle name="Output 3 15 6" xfId="53573" xr:uid="{C8BA603C-2AE8-4C4A-AF82-43C24BA9C5D1}"/>
    <cellStyle name="Output 3 15 7" xfId="46881" xr:uid="{B28467AE-08CD-4C29-A903-6EDDC8688424}"/>
    <cellStyle name="Output 3 16" xfId="9098" xr:uid="{DD6AA7D4-A9DE-40C8-B361-A4DB5D5ECA82}"/>
    <cellStyle name="Output 3 16 2" xfId="18087" xr:uid="{A1D0D624-9616-4FA9-AD36-366796AD508E}"/>
    <cellStyle name="Output 3 16 2 2" xfId="29974" xr:uid="{06D5D7FF-44D3-4CC9-85C1-406AD1E62D6C}"/>
    <cellStyle name="Output 3 16 2 2 2" xfId="57093" xr:uid="{681F08AC-E769-4A35-8174-182244FFBF2F}"/>
    <cellStyle name="Output 3 16 2 3" xfId="50311" xr:uid="{CBB5D514-F44B-4ACA-BBD2-03215A0F36F6}"/>
    <cellStyle name="Output 3 16 3" xfId="26134" xr:uid="{41D13620-4AB6-426B-952B-3491445959AA}"/>
    <cellStyle name="Output 3 16 3 2" xfId="58698" xr:uid="{300049DE-F48D-48F9-BB5E-7D87A5933935}"/>
    <cellStyle name="Output 3 16 3 3" xfId="51917" xr:uid="{E3536766-56E5-4BA5-9C05-C271F32BE31F}"/>
    <cellStyle name="Output 3 16 4" xfId="44819" xr:uid="{9F9A2A82-912B-4408-B076-A8A6F838CC11}"/>
    <cellStyle name="Output 3 16 4 2" xfId="59114" xr:uid="{CA9B2BFF-307B-4239-931B-349F54F5F483}"/>
    <cellStyle name="Output 3 16 4 3" xfId="52333" xr:uid="{0E96A8BA-91F9-472D-A5C3-5970DC9F7DF1}"/>
    <cellStyle name="Output 3 16 5" xfId="48428" xr:uid="{20F9845B-0BFD-49A3-A990-0DABB3AAE488}"/>
    <cellStyle name="Output 3 16 5 2" xfId="55220" xr:uid="{341FF15A-88DF-4D4B-A183-0A581EAEF8E8}"/>
    <cellStyle name="Output 3 16 6" xfId="53506" xr:uid="{16E2B6D5-2E83-463C-B8A0-365F876A9A0C}"/>
    <cellStyle name="Output 3 16 7" xfId="46814" xr:uid="{95B645B4-5A2D-43E9-A5F6-008637521E08}"/>
    <cellStyle name="Output 3 17" xfId="9832" xr:uid="{1A92CFBA-2C0E-4C1E-A418-506254335F07}"/>
    <cellStyle name="Output 3 17 2" xfId="18821" xr:uid="{44648E13-253C-4D47-92F7-675E06DF21F2}"/>
    <cellStyle name="Output 3 17 2 2" xfId="23381" xr:uid="{8B83541D-43F9-4E3D-A5FB-A6EA82FD8D4C}"/>
    <cellStyle name="Output 3 17 2 2 2" xfId="57161" xr:uid="{3B8071CB-4C7B-4EA7-856C-561F1754E51A}"/>
    <cellStyle name="Output 3 17 2 3" xfId="50379" xr:uid="{71BA545C-6B94-4152-8741-CCC3E77C5D5E}"/>
    <cellStyle name="Output 3 17 3" xfId="26695" xr:uid="{9BD86C63-7AC9-48A5-98E6-CD583C3FD663}"/>
    <cellStyle name="Output 3 17 3 2" xfId="58762" xr:uid="{A698F8E3-2602-4587-A67D-A1A8846D0A86}"/>
    <cellStyle name="Output 3 17 3 3" xfId="51981" xr:uid="{2ACBE191-7D80-4CBF-9CA1-0C485A5C96DF}"/>
    <cellStyle name="Output 3 17 4" xfId="44846" xr:uid="{0E15125F-2B9C-4141-9A72-0FDFF82B591A}"/>
    <cellStyle name="Output 3 17 4 2" xfId="57906" xr:uid="{5AAAC041-5149-4DE2-B377-6440AB2B3D39}"/>
    <cellStyle name="Output 3 17 4 3" xfId="51124" xr:uid="{52C7AF21-3135-44BA-9540-6962AD86AE82}"/>
    <cellStyle name="Output 3 17 5" xfId="48496" xr:uid="{BCEA63A9-EF19-4785-B5C7-B1E1C6E02B9F}"/>
    <cellStyle name="Output 3 17 5 2" xfId="55288" xr:uid="{19054B91-DEA3-4BA0-8028-7370CFA2EA12}"/>
    <cellStyle name="Output 3 17 6" xfId="53574" xr:uid="{E4E42820-62F1-4686-AC4C-89797647DFD4}"/>
    <cellStyle name="Output 3 17 7" xfId="46882" xr:uid="{F25B90AC-24E6-43B7-BC99-B185A9D3988F}"/>
    <cellStyle name="Output 3 18" xfId="2218" xr:uid="{7D6EB56A-7FC1-4523-82B8-4A9279757BDF}"/>
    <cellStyle name="Output 3 18 2" xfId="26797" xr:uid="{176BB484-509A-4FDF-99BF-EFB3FD902C89}"/>
    <cellStyle name="Output 3 18 2 2" xfId="57256" xr:uid="{3DE37F81-855F-4635-9EBE-DDA30B15C198}"/>
    <cellStyle name="Output 3 18 2 3" xfId="50474" xr:uid="{7963C97C-AA08-42B8-B319-99291338D16E}"/>
    <cellStyle name="Output 3 18 3" xfId="44878" xr:uid="{B5DB13F8-00DC-463F-A132-6B75E35498E5}"/>
    <cellStyle name="Output 3 18 3 2" xfId="58857" xr:uid="{6158071E-5A6B-415F-A57D-E7AAD17379C4}"/>
    <cellStyle name="Output 3 18 3 3" xfId="52076" xr:uid="{42B0DB46-512F-4EAE-BF94-3C657916B40B}"/>
    <cellStyle name="Output 3 18 4" xfId="51525" xr:uid="{3AC3A304-A917-44FF-8145-01A761D54F83}"/>
    <cellStyle name="Output 3 18 4 2" xfId="58307" xr:uid="{F456F6F8-3904-4023-9B16-CE1172736320}"/>
    <cellStyle name="Output 3 18 5" xfId="48591" xr:uid="{3F38EB37-7B03-4BA2-B930-0465600E739D}"/>
    <cellStyle name="Output 3 18 5 2" xfId="55380" xr:uid="{CB46AAE6-A5D8-4202-8C32-D57393DC9AC3}"/>
    <cellStyle name="Output 3 18 6" xfId="53666" xr:uid="{80591DD7-A0C5-4BB2-A03A-2066BD76F1D2}"/>
    <cellStyle name="Output 3 18 7" xfId="46977" xr:uid="{4C01CC45-4656-4981-A39C-394743752F37}"/>
    <cellStyle name="Output 3 19" xfId="13127" xr:uid="{896D0FA7-13BC-4BE9-9CA9-69D14325E7F7}"/>
    <cellStyle name="Output 3 19 2" xfId="27773" xr:uid="{22D1DEE5-73C6-455B-B306-9D6AE847476B}"/>
    <cellStyle name="Output 3 19 2 2" xfId="57286" xr:uid="{B971BC44-FF8A-47DF-8951-439B142F2D3E}"/>
    <cellStyle name="Output 3 19 2 3" xfId="50504" xr:uid="{926C4F19-B9E1-48D3-AF38-4C2983791F84}"/>
    <cellStyle name="Output 3 19 3" xfId="44966" xr:uid="{1FF3CA50-62CC-4FB6-970F-F47E9333E579}"/>
    <cellStyle name="Output 3 19 3 2" xfId="58887" xr:uid="{036B2DB2-9B29-489A-AEDA-702FC035108D}"/>
    <cellStyle name="Output 3 19 3 3" xfId="52106" xr:uid="{395E34BC-0D2E-4896-8C7A-E38EF6536EAC}"/>
    <cellStyle name="Output 3 19 4" xfId="48881" xr:uid="{A6AF152E-2D00-4863-8902-4435A40A13B0}"/>
    <cellStyle name="Output 3 19 4 2" xfId="55662" xr:uid="{97EB714D-2F45-4ACB-8BEB-2C6A748677BA}"/>
    <cellStyle name="Output 3 19 5" xfId="48621" xr:uid="{C313E2E3-2D00-4A52-97B2-8B19316823A7}"/>
    <cellStyle name="Output 3 19 5 2" xfId="55410" xr:uid="{056F3062-B731-4D55-B555-0D562ADE4C63}"/>
    <cellStyle name="Output 3 19 6" xfId="53696" xr:uid="{A3046D95-FD89-4350-9527-88935CCE1C37}"/>
    <cellStyle name="Output 3 19 7" xfId="47007" xr:uid="{9EC9A37C-9695-4BC4-94A7-BD3BB1A3A93F}"/>
    <cellStyle name="Output 3 2" xfId="156" xr:uid="{72B2B735-97C4-49EF-AB9F-8218BE27FF84}"/>
    <cellStyle name="Output 3 2 10" xfId="1967" xr:uid="{08EDC91A-7C7E-4FBC-9126-4DDCAAF4B9ED}"/>
    <cellStyle name="Output 3 2 10 2" xfId="6275" xr:uid="{437E361E-B36D-4EB9-8343-D953D445AE1C}"/>
    <cellStyle name="Output 3 2 10 2 2" xfId="8861" xr:uid="{27C8179C-D1AC-4DC0-8947-52928DB3F5FE}"/>
    <cellStyle name="Output 3 2 10 2 2 2" xfId="17850" xr:uid="{417E7417-5DEA-4EFB-AA2E-2AFE1284FA59}"/>
    <cellStyle name="Output 3 2 10 2 2 2 2" xfId="25773" xr:uid="{E1D25244-361E-4B68-85C1-77BB81550D60}"/>
    <cellStyle name="Output 3 2 10 2 2 3" xfId="28983" xr:uid="{6F49731C-8A61-4410-AED0-8FD8443C57DA}"/>
    <cellStyle name="Output 3 2 10 2 3" xfId="11498" xr:uid="{E32AFF62-6C26-4498-A1B8-6C7D008E3405}"/>
    <cellStyle name="Output 3 2 10 2 3 2" xfId="20487" xr:uid="{EA910AA7-C189-4FA4-838C-C72E35BF450D}"/>
    <cellStyle name="Output 3 2 10 2 3 2 2" xfId="23604" xr:uid="{79568292-E0C8-41F5-AE9B-F16CA3789A58}"/>
    <cellStyle name="Output 3 2 10 2 3 3" xfId="40498" xr:uid="{43D28C67-B699-406A-B2E7-4DC5BE23073F}"/>
    <cellStyle name="Output 3 2 10 2 4" xfId="15264" xr:uid="{813D9511-6DF2-4200-9C76-13362A604590}"/>
    <cellStyle name="Output 3 2 10 2 4 2" xfId="33328" xr:uid="{C7109D8F-B6FD-4780-B5A9-5A029E6234EE}"/>
    <cellStyle name="Output 3 2 10 2 5" xfId="28383" xr:uid="{DD970719-EACC-4DF5-B1FB-3DA74CF117BA}"/>
    <cellStyle name="Output 3 2 10 3" xfId="4404" xr:uid="{E5F765A9-0FB1-4398-B8FA-1CF548391A48}"/>
    <cellStyle name="Output 3 2 10 3 2" xfId="38435" xr:uid="{7D18CBEB-E306-4DAC-9CEF-7E9294D397BA}"/>
    <cellStyle name="Output 3 2 10 4" xfId="32387" xr:uid="{5B1E6F75-AE59-45E1-AA61-04B096D51561}"/>
    <cellStyle name="Output 3 2 11" xfId="2690" xr:uid="{885320CD-7E5D-4982-9D09-63343F19816D}"/>
    <cellStyle name="Output 3 2 11 2" xfId="6880" xr:uid="{E5389F86-0F29-47D6-B613-0F7BC1644CB9}"/>
    <cellStyle name="Output 3 2 11 2 2" xfId="15869" xr:uid="{4B43C7C0-CD9C-45C2-8151-02648FCFC365}"/>
    <cellStyle name="Output 3 2 11 2 2 2" xfId="28948" xr:uid="{E0DDBD54-9D20-4035-9D73-9967CE17089C}"/>
    <cellStyle name="Output 3 2 11 2 3" xfId="35621" xr:uid="{0D3FF958-AB16-4BF3-87BD-EDE08ECEC77A}"/>
    <cellStyle name="Output 3 2 11 3" xfId="9451" xr:uid="{8D83316C-7D55-4D42-ABCB-D2608297BD85}"/>
    <cellStyle name="Output 3 2 11 3 2" xfId="18440" xr:uid="{BADCC06A-B89F-42B3-81C6-212208F5791E}"/>
    <cellStyle name="Output 3 2 11 3 2 2" xfId="26929" xr:uid="{869C2743-C44D-46A0-959F-FC50933028D9}"/>
    <cellStyle name="Output 3 2 11 3 3" xfId="32522" xr:uid="{7D5699C5-4DC1-47BF-A4D5-B740C42512B8}"/>
    <cellStyle name="Output 3 2 11 4" xfId="13489" xr:uid="{8F29CF61-3A47-4FDC-A597-3E205D0819F4}"/>
    <cellStyle name="Output 3 2 11 4 2" xfId="36986" xr:uid="{CB11502B-47EB-42C6-835D-A8E7D0B1E2D3}"/>
    <cellStyle name="Output 3 2 11 5" xfId="35068" xr:uid="{0B9FB778-278C-44AB-B330-6BC967C8CA89}"/>
    <cellStyle name="Output 3 2 12" xfId="6612" xr:uid="{B17223C4-06A5-4FE4-94E5-E4A769976610}"/>
    <cellStyle name="Output 3 2 12 2" xfId="11818" xr:uid="{8BA39B02-414A-4A86-9E8A-7CBD38D678E2}"/>
    <cellStyle name="Output 3 2 12 2 2" xfId="20807" xr:uid="{B3764A36-4772-4A0B-AAE1-D73E25059E30}"/>
    <cellStyle name="Output 3 2 12 2 2 2" xfId="39593" xr:uid="{7A4DD60A-4871-4A62-A452-03AAEC5789C5}"/>
    <cellStyle name="Output 3 2 12 2 3" xfId="36182" xr:uid="{F2A9609E-C5A7-4DB5-8AF9-F91CF16E892D}"/>
    <cellStyle name="Output 3 2 12 3" xfId="15601" xr:uid="{E66E640E-2ED8-45CF-AE0E-2D0E31FC4A8D}"/>
    <cellStyle name="Output 3 2 12 3 2" xfId="22759" xr:uid="{866A3989-FC8B-488B-859E-06095F0AEE59}"/>
    <cellStyle name="Output 3 2 12 4" xfId="41844" xr:uid="{C3AC50C2-3888-41E2-B3D5-442133FD6A03}"/>
    <cellStyle name="Output 3 2 13" xfId="9181" xr:uid="{E50D3F04-7AE1-4925-BC0E-00C4D8CC8D93}"/>
    <cellStyle name="Output 3 2 13 2" xfId="18170" xr:uid="{D2F4C9DF-8FDF-4BBE-AAE3-A408D9F24EF2}"/>
    <cellStyle name="Output 3 2 13 2 2" xfId="36688" xr:uid="{2E2B2DA4-9198-4769-938F-280F310F2C4E}"/>
    <cellStyle name="Output 3 2 13 3" xfId="29003" xr:uid="{6FDDE7FA-1FF6-4D0A-9DFF-48677FC53E8D}"/>
    <cellStyle name="Output 3 2 14" xfId="9773" xr:uid="{1269A4AE-00B3-4496-810F-EF4A12A35ED3}"/>
    <cellStyle name="Output 3 2 14 2" xfId="18762" xr:uid="{FB1C2938-0756-4AA7-9A00-472D2A9EC261}"/>
    <cellStyle name="Output 3 2 14 2 2" xfId="37515" xr:uid="{20834FD1-1E76-40F0-ABD7-3AD5DB13DF24}"/>
    <cellStyle name="Output 3 2 14 3" xfId="35706" xr:uid="{D3AC159A-E0DE-4E0F-ABC3-E8B744011BBF}"/>
    <cellStyle name="Output 3 2 15" xfId="2316" xr:uid="{B41072EA-2B15-4CAF-AB7C-F6037C6FC7F3}"/>
    <cellStyle name="Output 3 2 15 2" xfId="23897" xr:uid="{A8FCF916-7599-4346-A78E-50398601844D}"/>
    <cellStyle name="Output 3 2 16" xfId="13225" xr:uid="{875DC758-32A9-439D-9C39-4076C3B1314A}"/>
    <cellStyle name="Output 3 2 16 2" xfId="30410" xr:uid="{72E1CE31-01AE-423B-B0F2-DF8D9ED40D1E}"/>
    <cellStyle name="Output 3 2 17" xfId="43570" xr:uid="{F153FF39-DD35-4B54-B584-47B2FB26A1E3}"/>
    <cellStyle name="Output 3 2 18" xfId="44296" xr:uid="{C3B74545-474F-42C1-BF8C-F1A793D0EDED}"/>
    <cellStyle name="Output 3 2 19" xfId="45525" xr:uid="{3730E3DD-7E6F-47C2-959D-222F4B1BBDC8}"/>
    <cellStyle name="Output 3 2 2" xfId="332" xr:uid="{5527D7B6-7DBC-443D-BBEC-798F22497FFC}"/>
    <cellStyle name="Output 3 2 2 10" xfId="6634" xr:uid="{EE0859D3-38F8-42E4-B74B-9D98D3A00C77}"/>
    <cellStyle name="Output 3 2 2 10 2" xfId="11840" xr:uid="{D59FE710-F614-4A85-9271-0A752BC05AF7}"/>
    <cellStyle name="Output 3 2 2 10 2 2" xfId="20829" xr:uid="{4779ACAF-C8A0-4E1A-8EC5-C9A89915B750}"/>
    <cellStyle name="Output 3 2 2 10 2 2 2" xfId="28461" xr:uid="{CE700EE4-0A75-441B-877F-F02064CEA0D3}"/>
    <cellStyle name="Output 3 2 2 10 2 3" xfId="22926" xr:uid="{21DBBA4D-0661-4673-8028-AD5509C7BB0D}"/>
    <cellStyle name="Output 3 2 2 10 3" xfId="15623" xr:uid="{FD75E6EA-7B74-4450-834C-70FA90601493}"/>
    <cellStyle name="Output 3 2 2 10 3 2" xfId="32839" xr:uid="{78E657A1-5879-4229-84F2-AB7292B5140E}"/>
    <cellStyle name="Output 3 2 2 10 4" xfId="25691" xr:uid="{5722FC6C-0B55-45BB-9576-B00220F0AF75}"/>
    <cellStyle name="Output 3 2 2 11" xfId="9203" xr:uid="{DF88822C-3B02-4A03-BAEF-F472FB87EB1D}"/>
    <cellStyle name="Output 3 2 2 11 2" xfId="18192" xr:uid="{9EE2EA99-2CCD-4B9A-8841-8B405051F5A0}"/>
    <cellStyle name="Output 3 2 2 11 2 2" xfId="38838" xr:uid="{932FEB98-4575-4F69-BA3E-BD6383AF3081}"/>
    <cellStyle name="Output 3 2 2 11 3" xfId="33830" xr:uid="{E6892A37-8ED3-43A2-8DDF-D3774F05252D}"/>
    <cellStyle name="Output 3 2 2 12" xfId="9767" xr:uid="{67C890FA-000D-467A-AC1A-13593FE85B56}"/>
    <cellStyle name="Output 3 2 2 12 2" xfId="18756" xr:uid="{8C321F48-1B79-44DB-9A75-1920E844AE61}"/>
    <cellStyle name="Output 3 2 2 12 2 2" xfId="43597" xr:uid="{F4CB5959-0052-4270-8144-743C61619E49}"/>
    <cellStyle name="Output 3 2 2 12 3" xfId="37532" xr:uid="{32D866CD-4A80-40C4-A60D-28A05468C174}"/>
    <cellStyle name="Output 3 2 2 13" xfId="2338" xr:uid="{9CA5901F-6F27-4D76-AAE7-A115FE9B93D2}"/>
    <cellStyle name="Output 3 2 2 13 2" xfId="43763" xr:uid="{26A385A9-9502-43B2-8F63-36658CF0B646}"/>
    <cellStyle name="Output 3 2 2 14" xfId="13247" xr:uid="{6C2EA978-F864-406F-8CC0-C61F6867E318}"/>
    <cellStyle name="Output 3 2 2 14 2" xfId="41507" xr:uid="{954AFBA5-79FA-4292-B64C-CD0A3BF3F911}"/>
    <cellStyle name="Output 3 2 2 15" xfId="37169" xr:uid="{57AB8DF4-2A51-4B10-A5D4-851D8AF7DE96}"/>
    <cellStyle name="Output 3 2 2 16" xfId="46040" xr:uid="{CF02D35E-78B8-465C-9046-BBDFAEF5863B}"/>
    <cellStyle name="Output 3 2 2 2" xfId="464" xr:uid="{85A9FC69-2699-4152-8BFE-40F66D01F3E0}"/>
    <cellStyle name="Output 3 2 2 2 10" xfId="9328" xr:uid="{C4E5811F-DC87-4432-A5A0-3E8946B40A19}"/>
    <cellStyle name="Output 3 2 2 2 10 2" xfId="18317" xr:uid="{2AE2C4A2-BEB1-44AC-AEB3-075B89B1C5E3}"/>
    <cellStyle name="Output 3 2 2 2 10 2 2" xfId="34299" xr:uid="{35275117-E543-49FB-9148-9DB19FA36AA7}"/>
    <cellStyle name="Output 3 2 2 2 10 3" xfId="42023" xr:uid="{21A7089B-7EE9-403E-8C4E-E8144527629B}"/>
    <cellStyle name="Output 3 2 2 2 11" xfId="12700" xr:uid="{D1C32DB7-E2EC-47AF-81A8-079B59E7C493}"/>
    <cellStyle name="Output 3 2 2 2 11 2" xfId="21689" xr:uid="{624B8320-3E98-438D-AAF0-815AC6DFD52D}"/>
    <cellStyle name="Output 3 2 2 2 11 2 2" xfId="35416" xr:uid="{B2D5E76E-69CA-4BB4-9637-B3D8FC6BFE70}"/>
    <cellStyle name="Output 3 2 2 2 11 3" xfId="26357" xr:uid="{80F68C5E-33A6-4C0D-94CE-8FD2114DAC5D}"/>
    <cellStyle name="Output 3 2 2 2 12" xfId="2470" xr:uid="{FC1D6D20-E45E-41B8-A584-E2EAE201A460}"/>
    <cellStyle name="Output 3 2 2 2 12 2" xfId="41243" xr:uid="{2501541A-F985-4CBA-87AC-1F6839EC659B}"/>
    <cellStyle name="Output 3 2 2 2 13" xfId="13379" xr:uid="{75884436-EB8C-4727-B3C8-54A22B2C09CD}"/>
    <cellStyle name="Output 3 2 2 2 13 2" xfId="43226" xr:uid="{2E07C063-C27A-43B6-83A2-799A639D9A66}"/>
    <cellStyle name="Output 3 2 2 2 14" xfId="29105" xr:uid="{460D9154-93A9-4573-854C-26D8FF4FCF48}"/>
    <cellStyle name="Output 3 2 2 2 15" xfId="49531" xr:uid="{1D50B487-832D-4764-A654-3B71A6A31E68}"/>
    <cellStyle name="Output 3 2 2 2 2" xfId="813" xr:uid="{1D4DABE9-3BEE-441E-85BD-71B349110FF3}"/>
    <cellStyle name="Output 3 2 2 2 2 2" xfId="5182" xr:uid="{23C8DA88-8D2C-461D-8A25-9CD50B54D873}"/>
    <cellStyle name="Output 3 2 2 2 2 2 2" xfId="7768" xr:uid="{1DCE368F-3321-4B47-B8B6-BBBE4E4736C1}"/>
    <cellStyle name="Output 3 2 2 2 2 2 2 2" xfId="16757" xr:uid="{29A5A308-2780-4CB7-9AAE-B4CFC7C39282}"/>
    <cellStyle name="Output 3 2 2 2 2 2 2 2 2" xfId="37476" xr:uid="{EA9F7AF7-6A67-43F1-99EA-F52FA034840C}"/>
    <cellStyle name="Output 3 2 2 2 2 2 2 3" xfId="26312" xr:uid="{1EADAD2C-6C2A-4F30-9211-B721E003343A}"/>
    <cellStyle name="Output 3 2 2 2 2 2 3" xfId="10405" xr:uid="{680423FB-ECCF-4055-BF63-5B050BC63AF2}"/>
    <cellStyle name="Output 3 2 2 2 2 2 3 2" xfId="19394" xr:uid="{A1D6598E-963C-40C2-8B67-EAA572678801}"/>
    <cellStyle name="Output 3 2 2 2 2 2 3 2 2" xfId="42959" xr:uid="{39590D99-3094-4CDE-8BCC-E77A4E121C10}"/>
    <cellStyle name="Output 3 2 2 2 2 2 3 3" xfId="41520" xr:uid="{6BF721F0-AB87-451C-9999-300C21D9ABE5}"/>
    <cellStyle name="Output 3 2 2 2 2 2 4" xfId="14171" xr:uid="{924CCF32-2B18-4AA6-8565-8C02F89BB6CA}"/>
    <cellStyle name="Output 3 2 2 2 2 2 4 2" xfId="22154" xr:uid="{60A98AB2-1B1E-4360-9CC5-75FB819A80B4}"/>
    <cellStyle name="Output 3 2 2 2 2 2 5" xfId="34784" xr:uid="{6684C19A-65D8-4A3D-AED4-272EBF7D0B4E}"/>
    <cellStyle name="Output 3 2 2 2 2 3" xfId="3250" xr:uid="{A98AF317-D88B-4D84-AEDA-F9729AF5387E}"/>
    <cellStyle name="Output 3 2 2 2 2 3 2" xfId="39151" xr:uid="{91912FBF-923B-4BEA-8A57-049BC1E2A7FA}"/>
    <cellStyle name="Output 3 2 2 2 2 4" xfId="25531" xr:uid="{B477226A-594B-41D4-A665-36058F2B1966}"/>
    <cellStyle name="Output 3 2 2 2 2 5" xfId="56313" xr:uid="{C630648F-5AD1-469B-81B6-80C71618570C}"/>
    <cellStyle name="Output 3 2 2 2 3" xfId="1158" xr:uid="{319045E1-F186-4147-B88D-5810DEA483D4}"/>
    <cellStyle name="Output 3 2 2 2 3 2" xfId="5503" xr:uid="{1BB34DF4-5A66-4AB9-97AE-EBBC04686456}"/>
    <cellStyle name="Output 3 2 2 2 3 2 2" xfId="8089" xr:uid="{8A4DFDE2-4FD5-4C6D-BD74-D9B5C5511B51}"/>
    <cellStyle name="Output 3 2 2 2 3 2 2 2" xfId="17078" xr:uid="{9C4263C4-6A45-40CC-B2B8-E860D94BA9F8}"/>
    <cellStyle name="Output 3 2 2 2 3 2 2 2 2" xfId="22625" xr:uid="{3EF43C44-2AAB-405C-9CA9-B21916233D9C}"/>
    <cellStyle name="Output 3 2 2 2 3 2 2 3" xfId="27726" xr:uid="{4BD199B2-10F6-4797-8BF0-E2A5DD8C7A72}"/>
    <cellStyle name="Output 3 2 2 2 3 2 3" xfId="10726" xr:uid="{A71235F3-78CE-4D18-A7DF-928502FAAE99}"/>
    <cellStyle name="Output 3 2 2 2 3 2 3 2" xfId="19715" xr:uid="{8C0B4B32-8FF5-4B6E-8A4C-DFB4233C5AE7}"/>
    <cellStyle name="Output 3 2 2 2 3 2 3 2 2" xfId="29930" xr:uid="{85D98BEB-B478-4E55-8901-C6AA86E49F1A}"/>
    <cellStyle name="Output 3 2 2 2 3 2 3 3" xfId="26652" xr:uid="{8187BB84-0372-430C-824D-58C781446A78}"/>
    <cellStyle name="Output 3 2 2 2 3 2 4" xfId="14492" xr:uid="{3609A064-0E94-465A-BD15-481C28587D26}"/>
    <cellStyle name="Output 3 2 2 2 3 2 4 2" xfId="23846" xr:uid="{95128688-59CB-4EEA-858B-F936BC903C80}"/>
    <cellStyle name="Output 3 2 2 2 3 2 5" xfId="27841" xr:uid="{241F753C-187F-43F5-BB49-B2D7C68946A0}"/>
    <cellStyle name="Output 3 2 2 2 3 3" xfId="3595" xr:uid="{3AEEA48F-7F9F-4036-8C67-1579926B7680}"/>
    <cellStyle name="Output 3 2 2 2 3 3 2" xfId="43351" xr:uid="{2400F67B-3E63-4D51-B1A7-0CEA4519601B}"/>
    <cellStyle name="Output 3 2 2 2 3 4" xfId="37123" xr:uid="{E06BE2B2-3698-4484-9291-2A3D45C4264D}"/>
    <cellStyle name="Output 3 2 2 2 4" xfId="1502" xr:uid="{AB58D280-90E8-4ABD-B0A8-0E9A8D6DCB98}"/>
    <cellStyle name="Output 3 2 2 2 4 2" xfId="5847" xr:uid="{95ED3E85-AE46-42BB-8794-5B46CC4D9F66}"/>
    <cellStyle name="Output 3 2 2 2 4 2 2" xfId="8433" xr:uid="{F037E2C3-FF3C-42DB-BDED-56B49BE49797}"/>
    <cellStyle name="Output 3 2 2 2 4 2 2 2" xfId="17422" xr:uid="{2DD7F031-1DD3-4F68-A976-599D5C52B800}"/>
    <cellStyle name="Output 3 2 2 2 4 2 2 2 2" xfId="43252" xr:uid="{29260763-71E8-4CE7-9F0F-49897D676780}"/>
    <cellStyle name="Output 3 2 2 2 4 2 2 3" xfId="22616" xr:uid="{EEE7FC15-4A5A-41A0-8799-B389C28A22C6}"/>
    <cellStyle name="Output 3 2 2 2 4 2 3" xfId="11070" xr:uid="{679639D6-0FB1-4E59-A8B9-5E06CA2DD00F}"/>
    <cellStyle name="Output 3 2 2 2 4 2 3 2" xfId="20059" xr:uid="{92CB75C0-B223-48A4-BA2C-2666228433EA}"/>
    <cellStyle name="Output 3 2 2 2 4 2 3 2 2" xfId="38481" xr:uid="{BB81511D-9C5B-41EE-9DB7-F0DBE65E31A2}"/>
    <cellStyle name="Output 3 2 2 2 4 2 3 3" xfId="34395" xr:uid="{C4F425DB-6790-449E-A0EB-D208ECF53EE9}"/>
    <cellStyle name="Output 3 2 2 2 4 2 4" xfId="14836" xr:uid="{6F3A00DA-4A3C-4B1C-A375-A19B527D5D67}"/>
    <cellStyle name="Output 3 2 2 2 4 2 4 2" xfId="35902" xr:uid="{A241751F-689E-4372-8FAF-D4459A2BCFB8}"/>
    <cellStyle name="Output 3 2 2 2 4 2 5" xfId="23022" xr:uid="{CE229442-6481-4F17-B4E1-7C39429548AD}"/>
    <cellStyle name="Output 3 2 2 2 4 3" xfId="3939" xr:uid="{70D974F3-1EC9-432C-9591-45029724A93F}"/>
    <cellStyle name="Output 3 2 2 2 4 3 2" xfId="36826" xr:uid="{6803C76A-BB50-4519-BBE0-D6BFF27F4D6D}"/>
    <cellStyle name="Output 3 2 2 2 4 4" xfId="29388" xr:uid="{B91FEF13-8C2C-434B-8154-968D002A7E0C}"/>
    <cellStyle name="Output 3 2 2 2 5" xfId="175" xr:uid="{8B9E8115-E125-4661-89E7-FD4240D67134}"/>
    <cellStyle name="Output 3 2 2 2 5 2" xfId="2573" xr:uid="{6B24B751-1296-4F85-8A82-534E20147CBA}"/>
    <cellStyle name="Output 3 2 2 2 5 2 2" xfId="6814" xr:uid="{4674C5A7-35E1-4C82-865E-BC7C36BC5944}"/>
    <cellStyle name="Output 3 2 2 2 5 2 2 2" xfId="15803" xr:uid="{933C3DF6-5268-4EE7-B1E3-2D1A5FC477E9}"/>
    <cellStyle name="Output 3 2 2 2 5 2 2 2 2" xfId="38534" xr:uid="{62119FDD-DBB7-499E-8690-E98ABE98B34D}"/>
    <cellStyle name="Output 3 2 2 2 5 2 2 3" xfId="43162" xr:uid="{78F69C2B-2CA2-4DA2-B913-84108EEB4595}"/>
    <cellStyle name="Output 3 2 2 2 5 2 3" xfId="9384" xr:uid="{08D59ECF-A224-4B79-91CE-FBE1AB8686A3}"/>
    <cellStyle name="Output 3 2 2 2 5 2 3 2" xfId="18373" xr:uid="{022BDE25-C2B7-43F4-8FE1-BC97C55DE11D}"/>
    <cellStyle name="Output 3 2 2 2 5 2 3 2 2" xfId="38052" xr:uid="{7E62B1D9-CF6F-4116-A8AD-987A26886EFE}"/>
    <cellStyle name="Output 3 2 2 2 5 2 3 3" xfId="32991" xr:uid="{E5059B84-2138-4DD6-BC33-C046FF0A0192}"/>
    <cellStyle name="Output 3 2 2 2 5 2 4" xfId="13427" xr:uid="{26405689-E62E-48CA-9F51-7E2CF7760352}"/>
    <cellStyle name="Output 3 2 2 2 5 2 4 2" xfId="29658" xr:uid="{643610B3-C26E-4693-B1FD-6E2DD59BA73A}"/>
    <cellStyle name="Output 3 2 2 2 5 2 5" xfId="38323" xr:uid="{CC4ADBF0-81BC-4D99-8752-18426FE03FE1}"/>
    <cellStyle name="Output 3 2 2 2 5 3" xfId="2643" xr:uid="{117C246B-358F-4F00-925E-ABC6B166774A}"/>
    <cellStyle name="Output 3 2 2 2 5 3 2" xfId="29681" xr:uid="{1E848B9D-2BD0-4B33-A1C1-9212CC291C86}"/>
    <cellStyle name="Output 3 2 2 2 5 4" xfId="30870" xr:uid="{8FC45CD1-4455-42AE-86DA-0BDF1F5189FB}"/>
    <cellStyle name="Output 3 2 2 2 6" xfId="2121" xr:uid="{A9F4AAD1-6D2C-4A92-AE25-D95190CE4450}"/>
    <cellStyle name="Output 3 2 2 2 6 2" xfId="6422" xr:uid="{254BC34D-B78D-4765-AAF0-05DE1EE03016}"/>
    <cellStyle name="Output 3 2 2 2 6 2 2" xfId="9008" xr:uid="{6784E949-5AD7-45C8-A168-F14DF649C2E5}"/>
    <cellStyle name="Output 3 2 2 2 6 2 2 2" xfId="17997" xr:uid="{7DEDAD9F-FFB8-40F2-94DC-0FB2911B034D}"/>
    <cellStyle name="Output 3 2 2 2 6 2 2 2 2" xfId="32047" xr:uid="{919E7FDE-936E-4E03-9D2E-0AF311833E43}"/>
    <cellStyle name="Output 3 2 2 2 6 2 2 3" xfId="30757" xr:uid="{3492B9FF-D571-41A0-A757-525FCA8541B7}"/>
    <cellStyle name="Output 3 2 2 2 6 2 3" xfId="11645" xr:uid="{D1FA9247-3411-458C-9018-93E07919BB55}"/>
    <cellStyle name="Output 3 2 2 2 6 2 3 2" xfId="20634" xr:uid="{D4AD052F-C501-49C0-A752-D8DE683C4CED}"/>
    <cellStyle name="Output 3 2 2 2 6 2 3 2 2" xfId="22840" xr:uid="{8C4A5940-D92C-40B4-A845-FA377D574BEE}"/>
    <cellStyle name="Output 3 2 2 2 6 2 3 3" xfId="34703" xr:uid="{9C23BC91-B562-47B8-9C9F-4C96E9013178}"/>
    <cellStyle name="Output 3 2 2 2 6 2 4" xfId="15411" xr:uid="{4DC5C96B-E646-463F-AA98-2A719488094F}"/>
    <cellStyle name="Output 3 2 2 2 6 2 4 2" xfId="32001" xr:uid="{922BE2A3-3909-4EEC-BAD7-5F7BBC812660}"/>
    <cellStyle name="Output 3 2 2 2 6 2 5" xfId="41271" xr:uid="{49EA673E-821C-4C49-BBA1-139A6F8CE6EE}"/>
    <cellStyle name="Output 3 2 2 2 6 3" xfId="4558" xr:uid="{59F58D5B-32CD-4BD2-AC96-AB72D1912EF1}"/>
    <cellStyle name="Output 3 2 2 2 6 3 2" xfId="31685" xr:uid="{2140DBD5-7B94-46F8-8A75-34DE60191147}"/>
    <cellStyle name="Output 3 2 2 2 6 4" xfId="28471" xr:uid="{17F4ACA6-B8E6-4B97-A44A-7FD8A6BB8C65}"/>
    <cellStyle name="Output 3 2 2 2 7" xfId="2931" xr:uid="{65181193-CF70-457D-9992-EE2DE6227587}"/>
    <cellStyle name="Output 3 2 2 2 7 2" xfId="7081" xr:uid="{0A453101-883A-40DA-BD78-74C0751148A0}"/>
    <cellStyle name="Output 3 2 2 2 7 2 2" xfId="12207" xr:uid="{A65199AC-C527-48AC-ADDB-3722ABE7BB5D}"/>
    <cellStyle name="Output 3 2 2 2 7 2 2 2" xfId="21196" xr:uid="{ED68FF1B-268D-414C-85BF-F4A49DDDFDF1}"/>
    <cellStyle name="Output 3 2 2 2 7 2 2 2 2" xfId="28884" xr:uid="{39A85D4A-FCF2-4AF7-A08A-6F5AA0DAB09B}"/>
    <cellStyle name="Output 3 2 2 2 7 2 2 3" xfId="26735" xr:uid="{B959889C-DFFD-43B8-9433-2EE7EE31D6F9}"/>
    <cellStyle name="Output 3 2 2 2 7 2 3" xfId="13001" xr:uid="{6CD0136C-63FA-4B3B-9BA0-16CBE085CB93}"/>
    <cellStyle name="Output 3 2 2 2 7 2 3 2" xfId="21990" xr:uid="{6B322F14-72BE-4331-8FAE-CF7500452E54}"/>
    <cellStyle name="Output 3 2 2 2 7 2 3 2 2" xfId="27270" xr:uid="{6019240B-7FCB-43E6-ADCE-8A5BD0C09FCA}"/>
    <cellStyle name="Output 3 2 2 2 7 2 3 3" xfId="41886" xr:uid="{5A4FEBA7-E452-46D3-8369-2945E8747FDD}"/>
    <cellStyle name="Output 3 2 2 2 7 2 4" xfId="16070" xr:uid="{B40758E2-DFBE-4349-B59A-3D3850C09FED}"/>
    <cellStyle name="Output 3 2 2 2 7 2 4 2" xfId="26925" xr:uid="{9991E565-F033-43C4-AFA1-3DDA42EE4618}"/>
    <cellStyle name="Output 3 2 2 2 7 2 5" xfId="28905" xr:uid="{C79672B7-3DB8-41F5-A7F6-369415ACD5C4}"/>
    <cellStyle name="Output 3 2 2 2 7 3" xfId="9644" xr:uid="{42B26C67-AD0D-4DC7-9FB0-BC85CBDE8D16}"/>
    <cellStyle name="Output 3 2 2 2 7 3 2" xfId="18633" xr:uid="{21CA530C-2D20-48C6-8563-7C52CE559B13}"/>
    <cellStyle name="Output 3 2 2 2 7 3 2 2" xfId="29780" xr:uid="{13380F71-F6E7-4154-81A0-3C4D22083F93}"/>
    <cellStyle name="Output 3 2 2 2 7 3 3" xfId="26020" xr:uid="{EEFEE32F-0B07-47CB-B97B-51A9CBD8FA36}"/>
    <cellStyle name="Output 3 2 2 2 7 4" xfId="33598" xr:uid="{73D765BF-14D5-4CA2-80CE-D86A2BA3BA8B}"/>
    <cellStyle name="Output 3 2 2 2 8" xfId="4858" xr:uid="{0F3CCA80-3557-4578-967F-4E6692CABA69}"/>
    <cellStyle name="Output 3 2 2 2 8 2" xfId="7444" xr:uid="{D498409B-A348-41D9-9F99-A7619BDD687C}"/>
    <cellStyle name="Output 3 2 2 2 8 2 2" xfId="16433" xr:uid="{8DD8A8F5-E10F-48D2-9E41-8AFA046DDD96}"/>
    <cellStyle name="Output 3 2 2 2 8 2 2 2" xfId="23779" xr:uid="{581A3E3E-FBBD-4469-9131-D8C4FA6AAEF3}"/>
    <cellStyle name="Output 3 2 2 2 8 2 3" xfId="27463" xr:uid="{F26C9E4F-2137-4032-AEF0-674E740CB9AB}"/>
    <cellStyle name="Output 3 2 2 2 8 3" xfId="10081" xr:uid="{6EC5003E-27A8-4F64-AF6A-AED53BE8FF52}"/>
    <cellStyle name="Output 3 2 2 2 8 3 2" xfId="19070" xr:uid="{B7EBC68C-B4CC-475D-AC91-CC177128BC2A}"/>
    <cellStyle name="Output 3 2 2 2 8 3 2 2" xfId="41525" xr:uid="{BDCD139F-AE33-413D-B752-7F392804C9DD}"/>
    <cellStyle name="Output 3 2 2 2 8 3 3" xfId="41515" xr:uid="{2F91BE40-5694-4A90-94C2-2CFCF74CA8E3}"/>
    <cellStyle name="Output 3 2 2 2 8 4" xfId="13847" xr:uid="{0C3974DB-44EC-4A2C-BE54-E1F9DA8A52FF}"/>
    <cellStyle name="Output 3 2 2 2 8 4 2" xfId="30445" xr:uid="{07A62385-89FD-45AC-8529-33A370FE16B5}"/>
    <cellStyle name="Output 3 2 2 2 8 5" xfId="34485" xr:uid="{0110549B-0F46-4720-98D4-6CF8CF5AA02D}"/>
    <cellStyle name="Output 3 2 2 2 9" xfId="6766" xr:uid="{F395BA56-1E20-458D-8051-EB937E1B8306}"/>
    <cellStyle name="Output 3 2 2 2 9 2" xfId="11965" xr:uid="{2163D800-CF87-4F52-B842-FFCFE9DF9584}"/>
    <cellStyle name="Output 3 2 2 2 9 2 2" xfId="20954" xr:uid="{2B86707A-A0A1-4518-8C39-84687D9C9379}"/>
    <cellStyle name="Output 3 2 2 2 9 2 2 2" xfId="38511" xr:uid="{9987F90D-5393-4315-9B5B-E052C6F41AAC}"/>
    <cellStyle name="Output 3 2 2 2 9 2 3" xfId="40368" xr:uid="{D652D085-9856-4422-A3D5-5349DC0D98DE}"/>
    <cellStyle name="Output 3 2 2 2 9 3" xfId="15755" xr:uid="{5569CBD6-55E9-4DA2-9ACC-87DD09E07A69}"/>
    <cellStyle name="Output 3 2 2 2 9 3 2" xfId="37026" xr:uid="{3B786BDD-4BBA-4291-97F3-3DEFDDA1E9C0}"/>
    <cellStyle name="Output 3 2 2 2 9 4" xfId="35721" xr:uid="{A173AC34-AA07-489D-97DD-3BCC02F78108}"/>
    <cellStyle name="Output 3 2 2 3" xfId="681" xr:uid="{C599F4FB-B6DC-4E78-925F-5AB7576AE614}"/>
    <cellStyle name="Output 3 2 2 3 2" xfId="5057" xr:uid="{54698FC1-85F1-4A04-AB40-AB86A0DC4043}"/>
    <cellStyle name="Output 3 2 2 3 2 2" xfId="7643" xr:uid="{D4B50918-581B-4D20-A3C8-C7902AA1E1A2}"/>
    <cellStyle name="Output 3 2 2 3 2 2 2" xfId="16632" xr:uid="{9A7C9395-79EC-4B54-A64A-74EBF3E639A3}"/>
    <cellStyle name="Output 3 2 2 3 2 2 2 2" xfId="28683" xr:uid="{DAEF309F-F674-46A9-9A8E-9A704E8A3B4A}"/>
    <cellStyle name="Output 3 2 2 3 2 2 3" xfId="29690" xr:uid="{D38E4108-F9BC-4924-8480-45D95BDCC43F}"/>
    <cellStyle name="Output 3 2 2 3 2 3" xfId="10280" xr:uid="{FA06A820-1FB7-4C1A-946F-B0BADB616E45}"/>
    <cellStyle name="Output 3 2 2 3 2 3 2" xfId="19269" xr:uid="{DAA067EA-ED5E-4AF6-9D6F-4D7FBBF8A4EC}"/>
    <cellStyle name="Output 3 2 2 3 2 3 2 2" xfId="27126" xr:uid="{D19329DC-9739-4C15-9476-882B3B637031}"/>
    <cellStyle name="Output 3 2 2 3 2 3 3" xfId="25229" xr:uid="{EE6E6CEF-CBFE-486E-A17C-BFD47C0808DE}"/>
    <cellStyle name="Output 3 2 2 3 2 4" xfId="14046" xr:uid="{17DC1843-7989-41A1-97A9-57261D1810B5}"/>
    <cellStyle name="Output 3 2 2 3 2 4 2" xfId="29882" xr:uid="{4C574F4A-5A10-49B9-AD7F-2F65FDBFED27}"/>
    <cellStyle name="Output 3 2 2 3 2 5" xfId="40840" xr:uid="{FCB41700-CAB1-4724-B03C-5BA04196767C}"/>
    <cellStyle name="Output 3 2 2 3 2 6" xfId="58477" xr:uid="{C4C4343F-1BC0-4A89-9271-2201B5D4882B}"/>
    <cellStyle name="Output 3 2 2 3 3" xfId="3118" xr:uid="{97D4EB49-67C8-4BD0-86CB-82B4150B79E6}"/>
    <cellStyle name="Output 3 2 2 3 3 2" xfId="37131" xr:uid="{8DA2F413-47E2-4D4C-83A8-8BBE237AA698}"/>
    <cellStyle name="Output 3 2 2 3 4" xfId="33267" xr:uid="{56CCB938-87F8-4E40-AB99-78B750077BF0}"/>
    <cellStyle name="Output 3 2 2 3 5" xfId="51696" xr:uid="{AB11D872-7B7A-4BD8-92C1-DA8ED4B6BFC5}"/>
    <cellStyle name="Output 3 2 2 4" xfId="1026" xr:uid="{3A1570F5-2803-4AE5-99AC-52812E4AD532}"/>
    <cellStyle name="Output 3 2 2 4 2" xfId="5378" xr:uid="{537F83E5-2D85-417A-BCD9-3858E8740DA0}"/>
    <cellStyle name="Output 3 2 2 4 2 2" xfId="7964" xr:uid="{C8C6DFF0-2C8A-4163-8656-F7FBE6E63C16}"/>
    <cellStyle name="Output 3 2 2 4 2 2 2" xfId="16953" xr:uid="{7144375C-0614-4AA1-8279-5BA2DF312145}"/>
    <cellStyle name="Output 3 2 2 4 2 2 2 2" xfId="36236" xr:uid="{BFDDFB4D-D2BE-45B8-8A43-FC7853D91398}"/>
    <cellStyle name="Output 3 2 2 4 2 2 3" xfId="24532" xr:uid="{DA1986EA-8CE6-44A1-8E5C-9982CD172A1C}"/>
    <cellStyle name="Output 3 2 2 4 2 3" xfId="10601" xr:uid="{DB7C73C4-9E17-4134-8AD1-2CBE889EAB73}"/>
    <cellStyle name="Output 3 2 2 4 2 3 2" xfId="19590" xr:uid="{906FDD81-BCC5-49B5-93C9-EFA3256FDF0F}"/>
    <cellStyle name="Output 3 2 2 4 2 3 2 2" xfId="33752" xr:uid="{E9A84DA0-2A48-4C91-8FE0-0F238D5CBC2A}"/>
    <cellStyle name="Output 3 2 2 4 2 3 3" xfId="26532" xr:uid="{0AA890E4-998F-48D1-8965-26610BAE0496}"/>
    <cellStyle name="Output 3 2 2 4 2 4" xfId="14367" xr:uid="{CB128D7C-19D6-4500-AB79-B9DD6633D81E}"/>
    <cellStyle name="Output 3 2 2 4 2 4 2" xfId="35618" xr:uid="{446D4694-F239-46DE-B5D1-3FBEC0434422}"/>
    <cellStyle name="Output 3 2 2 4 2 5" xfId="35093" xr:uid="{982F611D-D3B2-4AAF-936B-DEA2C3077FF1}"/>
    <cellStyle name="Output 3 2 2 4 2 6" xfId="54458" xr:uid="{2B55D457-59E4-4639-B57A-1EF1FB25262F}"/>
    <cellStyle name="Output 3 2 2 4 3" xfId="3463" xr:uid="{53734FC5-7725-4350-95A5-95D9175F08E1}"/>
    <cellStyle name="Output 3 2 2 4 3 2" xfId="38501" xr:uid="{1722918D-C14D-4F29-BDB5-3ACF8EE732DD}"/>
    <cellStyle name="Output 3 2 2 4 4" xfId="38430" xr:uid="{45653070-94B6-4B4C-9883-822E64ED5193}"/>
    <cellStyle name="Output 3 2 2 4 5" xfId="47648" xr:uid="{522AB8F7-FA3A-4B5D-9E40-9FA491A93153}"/>
    <cellStyle name="Output 3 2 2 5" xfId="1370" xr:uid="{E58DCD06-FE61-4F3B-9364-4B26B224DE42}"/>
    <cellStyle name="Output 3 2 2 5 2" xfId="5715" xr:uid="{E123AAE9-8822-44B6-B942-80201339B788}"/>
    <cellStyle name="Output 3 2 2 5 2 2" xfId="8301" xr:uid="{45F194A0-1D23-499D-AE95-4A773B006FC6}"/>
    <cellStyle name="Output 3 2 2 5 2 2 2" xfId="17290" xr:uid="{87FF7E46-73C9-40DD-9D46-7842B7BB5A83}"/>
    <cellStyle name="Output 3 2 2 5 2 2 2 2" xfId="23048" xr:uid="{74039FC5-C105-4429-ADF1-9D68C8A6FFD8}"/>
    <cellStyle name="Output 3 2 2 5 2 2 3" xfId="30072" xr:uid="{B96DD0E3-D40A-42F5-B0D1-E1DAED4C157D}"/>
    <cellStyle name="Output 3 2 2 5 2 3" xfId="10938" xr:uid="{E91B46DB-9FE6-4485-85B8-69898637FB5F}"/>
    <cellStyle name="Output 3 2 2 5 2 3 2" xfId="19927" xr:uid="{AAF8AEDA-04A9-4CAB-8BE3-347139EEDBBB}"/>
    <cellStyle name="Output 3 2 2 5 2 3 2 2" xfId="36510" xr:uid="{3D860512-F664-4C29-AA64-D5F82F511FB3}"/>
    <cellStyle name="Output 3 2 2 5 2 3 3" xfId="26634" xr:uid="{0F16DBA4-5063-4543-AF5C-FC27AFB54859}"/>
    <cellStyle name="Output 3 2 2 5 2 4" xfId="14704" xr:uid="{144959BA-1EE9-42C9-ADF0-4A5986BBC7D5}"/>
    <cellStyle name="Output 3 2 2 5 2 4 2" xfId="37588" xr:uid="{5E85FF5E-D029-42F4-B961-C03529406018}"/>
    <cellStyle name="Output 3 2 2 5 2 5" xfId="39556" xr:uid="{772E57C9-1D4A-4323-8F9F-1224B9DA3A1B}"/>
    <cellStyle name="Output 3 2 2 5 3" xfId="3807" xr:uid="{E23F50F2-BB57-491F-9E7A-E8B34358FF45}"/>
    <cellStyle name="Output 3 2 2 5 3 2" xfId="41745" xr:uid="{8CF0A7C9-84D8-4B46-8612-976CBAD9FA47}"/>
    <cellStyle name="Output 3 2 2 5 4" xfId="37448" xr:uid="{2546BA44-D13D-4BAC-815F-64453A4273FD}"/>
    <cellStyle name="Output 3 2 2 6" xfId="1701" xr:uid="{61734167-9ED6-4506-A254-1F4D4C3BF9B3}"/>
    <cellStyle name="Output 3 2 2 6 2" xfId="6027" xr:uid="{22B46FCB-5972-4980-8FCD-0BDBE554E9D3}"/>
    <cellStyle name="Output 3 2 2 6 2 2" xfId="8613" xr:uid="{98EC9692-D729-463D-AF27-A06E392DCEF1}"/>
    <cellStyle name="Output 3 2 2 6 2 2 2" xfId="17602" xr:uid="{5F4D219B-DB5F-419C-893F-610B45BCA940}"/>
    <cellStyle name="Output 3 2 2 6 2 2 2 2" xfId="32856" xr:uid="{F52F95DD-BA9C-4F15-9B67-28E72C2D32E1}"/>
    <cellStyle name="Output 3 2 2 6 2 2 3" xfId="41026" xr:uid="{A3177B60-4DDA-43CA-B33B-84313F377C3D}"/>
    <cellStyle name="Output 3 2 2 6 2 3" xfId="11250" xr:uid="{B7FD9675-2FCC-412B-A29A-E04A90F7EBD1}"/>
    <cellStyle name="Output 3 2 2 6 2 3 2" xfId="20239" xr:uid="{CB40942D-7219-4434-A486-32A63D7EE6B4}"/>
    <cellStyle name="Output 3 2 2 6 2 3 2 2" xfId="23974" xr:uid="{0D4225C5-18DF-474E-BA59-9D8EEFABFEFF}"/>
    <cellStyle name="Output 3 2 2 6 2 3 3" xfId="44093" xr:uid="{AD835AB8-5EC1-44D1-AF5A-223622B965E0}"/>
    <cellStyle name="Output 3 2 2 6 2 4" xfId="15016" xr:uid="{B043A271-F2BA-4BB9-8CF0-6F2FB93CF013}"/>
    <cellStyle name="Output 3 2 2 6 2 4 2" xfId="24833" xr:uid="{D6887341-814D-4BCF-A3F9-2FA69383FFD3}"/>
    <cellStyle name="Output 3 2 2 6 2 5" xfId="22222" xr:uid="{2F611397-147E-45E7-8555-7125F3A53DB0}"/>
    <cellStyle name="Output 3 2 2 6 3" xfId="4138" xr:uid="{1D33310D-7A91-4BAF-96A6-4A879B04E0D1}"/>
    <cellStyle name="Output 3 2 2 6 3 2" xfId="31967" xr:uid="{0F10768A-EA42-4F0C-B2DA-0EF24165E7F6}"/>
    <cellStyle name="Output 3 2 2 6 4" xfId="23939" xr:uid="{B9EF30AE-26D0-4049-88D7-1C2F4696309A}"/>
    <cellStyle name="Output 3 2 2 7" xfId="1989" xr:uid="{3D7C6708-478A-4F44-97BB-923E4E93557F}"/>
    <cellStyle name="Output 3 2 2 7 2" xfId="6297" xr:uid="{40CD96CA-94F5-45DA-BB70-60F6A3610D67}"/>
    <cellStyle name="Output 3 2 2 7 2 2" xfId="8883" xr:uid="{69B6B8D7-031C-4A43-A5F5-23ADA5272A1F}"/>
    <cellStyle name="Output 3 2 2 7 2 2 2" xfId="17872" xr:uid="{C0E22F63-D406-4020-BE87-44E0AB1CD772}"/>
    <cellStyle name="Output 3 2 2 7 2 2 2 2" xfId="30253" xr:uid="{69D14EEF-AA2E-4B8C-8349-393DA3A9EBF0}"/>
    <cellStyle name="Output 3 2 2 7 2 2 3" xfId="33806" xr:uid="{76222615-0B72-4FB8-B8F2-E78DA4332557}"/>
    <cellStyle name="Output 3 2 2 7 2 3" xfId="11520" xr:uid="{7C219606-CD0B-4453-BA68-2FE9DF7928A0}"/>
    <cellStyle name="Output 3 2 2 7 2 3 2" xfId="20509" xr:uid="{7BD97BAA-522C-4184-8FAB-FA136BDD4BB8}"/>
    <cellStyle name="Output 3 2 2 7 2 3 2 2" xfId="42297" xr:uid="{D32E7C63-668A-4291-9E28-FDC279A3C717}"/>
    <cellStyle name="Output 3 2 2 7 2 3 3" xfId="26708" xr:uid="{7ADD8C95-3DC4-4B12-85F1-01602A3DCFEF}"/>
    <cellStyle name="Output 3 2 2 7 2 4" xfId="15286" xr:uid="{852BC6C3-ADCE-42B9-A325-A58E076A18B9}"/>
    <cellStyle name="Output 3 2 2 7 2 4 2" xfId="40753" xr:uid="{576D0722-49AB-49ED-9E9E-C721D16C472A}"/>
    <cellStyle name="Output 3 2 2 7 2 5" xfId="33218" xr:uid="{3102D9BC-3260-465A-913E-76C254F996AB}"/>
    <cellStyle name="Output 3 2 2 7 3" xfId="4426" xr:uid="{0BD102E1-B815-4022-B0FA-E82F097D3D73}"/>
    <cellStyle name="Output 3 2 2 7 3 2" xfId="43426" xr:uid="{D7C4F23F-173F-4344-9B42-BA124E560CC5}"/>
    <cellStyle name="Output 3 2 2 7 4" xfId="37617" xr:uid="{2910BF45-EC42-4F26-9334-998B2490DFE2}"/>
    <cellStyle name="Output 3 2 2 8" xfId="2800" xr:uid="{8ED4DFAA-D2EA-402E-B8B3-85AB041883CB}"/>
    <cellStyle name="Output 3 2 2 8 2" xfId="6950" xr:uid="{62CD8A77-FB84-4E02-A0BA-B54EBB0C67F4}"/>
    <cellStyle name="Output 3 2 2 8 2 2" xfId="12079" xr:uid="{7A724748-D8D4-488D-ABBD-2640A9A1B57B}"/>
    <cellStyle name="Output 3 2 2 8 2 2 2" xfId="21068" xr:uid="{2177EC39-43A3-4FBC-B751-E51930334FE9}"/>
    <cellStyle name="Output 3 2 2 8 2 2 2 2" xfId="22726" xr:uid="{C9A8EF7F-6F8B-49E2-98B3-53FDF4B965CF}"/>
    <cellStyle name="Output 3 2 2 8 2 2 3" xfId="25187" xr:uid="{275F87ED-9933-4E5B-B88C-798F65E14BE0}"/>
    <cellStyle name="Output 3 2 2 8 2 3" xfId="12901" xr:uid="{CCB09A8E-C3E3-4079-BAD0-A1EBF3730134}"/>
    <cellStyle name="Output 3 2 2 8 2 3 2" xfId="21890" xr:uid="{19BFE360-7345-4BD5-B2DF-C77CA1C4A164}"/>
    <cellStyle name="Output 3 2 2 8 2 3 2 2" xfId="42496" xr:uid="{C497F0B0-1DD8-4840-A1B4-849C97A1CAFF}"/>
    <cellStyle name="Output 3 2 2 8 2 3 3" xfId="41986" xr:uid="{01CD0F46-6F74-4A7E-BB2B-9664866021A3}"/>
    <cellStyle name="Output 3 2 2 8 2 4" xfId="15939" xr:uid="{CB67086B-ED73-4611-B22F-3FC9AECBAD59}"/>
    <cellStyle name="Output 3 2 2 8 2 4 2" xfId="35505" xr:uid="{35BC2459-DE2E-4E28-96E1-4AA454270355}"/>
    <cellStyle name="Output 3 2 2 8 2 5" xfId="32589" xr:uid="{50AEF495-49F3-465E-ACEE-7342CFBC69B9}"/>
    <cellStyle name="Output 3 2 2 8 3" xfId="9513" xr:uid="{2506E11F-5FAE-42E6-A6C9-332C2B96A83D}"/>
    <cellStyle name="Output 3 2 2 8 3 2" xfId="18502" xr:uid="{13AE91DB-7D7C-41FB-BF38-82AEE5F19E17}"/>
    <cellStyle name="Output 3 2 2 8 3 2 2" xfId="43651" xr:uid="{F77DE46C-DAF2-483E-8C06-FC593AE32987}"/>
    <cellStyle name="Output 3 2 2 8 3 3" xfId="34024" xr:uid="{4D2DCDE9-F9FF-4C99-A54B-3C24241AF26A}"/>
    <cellStyle name="Output 3 2 2 8 4" xfId="36746" xr:uid="{60904A7A-65C3-419A-916E-E0100A30FD84}"/>
    <cellStyle name="Output 3 2 2 9" xfId="4733" xr:uid="{89C8BAB1-FDE8-4357-9B11-6F08786A1ECD}"/>
    <cellStyle name="Output 3 2 2 9 2" xfId="7319" xr:uid="{D90D33B6-4419-45DD-908F-8EBECB316C32}"/>
    <cellStyle name="Output 3 2 2 9 2 2" xfId="16308" xr:uid="{C6EAF142-8E80-4166-8E9D-DB7A2A691DD5}"/>
    <cellStyle name="Output 3 2 2 9 2 2 2" xfId="34764" xr:uid="{69978F54-1B6B-439B-934B-83A6D255DAA4}"/>
    <cellStyle name="Output 3 2 2 9 2 3" xfId="37955" xr:uid="{FD7CF86A-D66B-4B4F-A5EF-D836B6CD985D}"/>
    <cellStyle name="Output 3 2 2 9 3" xfId="9956" xr:uid="{6F6C6D4F-D51C-412F-ACB7-C2D65695DCD3}"/>
    <cellStyle name="Output 3 2 2 9 3 2" xfId="18945" xr:uid="{2654367C-4D90-47DD-84F1-AF429EF7B374}"/>
    <cellStyle name="Output 3 2 2 9 3 2 2" xfId="42892" xr:uid="{628F5778-A6C7-4A1A-B9B7-2C71F4A75BDD}"/>
    <cellStyle name="Output 3 2 2 9 3 3" xfId="34495" xr:uid="{6F5898BF-3A1D-4851-B199-882A06E47CEF}"/>
    <cellStyle name="Output 3 2 2 9 4" xfId="13722" xr:uid="{4B382BDD-051C-4F9D-BECA-DFF37DD0B1AE}"/>
    <cellStyle name="Output 3 2 2 9 4 2" xfId="32064" xr:uid="{71B4FA48-785A-45A5-A0ED-6ECB99F45D9B}"/>
    <cellStyle name="Output 3 2 2 9 5" xfId="25530" xr:uid="{25FFDA8F-4FD0-4E19-B551-A608DB7F94D3}"/>
    <cellStyle name="Output 3 2 3" xfId="442" xr:uid="{09D36AB9-8DE0-4CB3-87E0-584D186EDD72}"/>
    <cellStyle name="Output 3 2 3 10" xfId="9306" xr:uid="{AB66E84B-F75D-439B-A44C-033C79BAC691}"/>
    <cellStyle name="Output 3 2 3 10 2" xfId="18295" xr:uid="{8A99B6CF-CE46-4CCD-9F2A-6F8015A99302}"/>
    <cellStyle name="Output 3 2 3 10 2 2" xfId="23082" xr:uid="{58779031-CB86-44A7-815E-6F4C87000B5F}"/>
    <cellStyle name="Output 3 2 3 10 3" xfId="23366" xr:uid="{CC26B34D-7BCB-4D32-8BF1-A705FA3B9B13}"/>
    <cellStyle name="Output 3 2 3 11" xfId="12233" xr:uid="{289D8630-8576-498C-AE10-DFABF9865FF8}"/>
    <cellStyle name="Output 3 2 3 11 2" xfId="21222" xr:uid="{FCAFDFD9-3CC8-4119-8937-24AA1B1D4207}"/>
    <cellStyle name="Output 3 2 3 11 2 2" xfId="31461" xr:uid="{C5658ED4-5F07-45DF-B93D-E44C96A41AD1}"/>
    <cellStyle name="Output 3 2 3 11 3" xfId="32161" xr:uid="{F48EE0CD-AAD7-4FEA-8DD6-2BF6E6F19252}"/>
    <cellStyle name="Output 3 2 3 12" xfId="2448" xr:uid="{6074B41F-FF8D-4828-9269-DC47C5C4366B}"/>
    <cellStyle name="Output 3 2 3 12 2" xfId="30324" xr:uid="{AEFA3C77-D08D-489A-A611-8DE6175A215C}"/>
    <cellStyle name="Output 3 2 3 13" xfId="13357" xr:uid="{2FC94BBB-00E9-47D1-8B2A-03B0620AD689}"/>
    <cellStyle name="Output 3 2 3 13 2" xfId="38303" xr:uid="{6B7E3C4D-5510-4E34-BF81-11E1E4E91C6C}"/>
    <cellStyle name="Output 3 2 3 14" xfId="24564" xr:uid="{FBB275E4-0D64-45EF-BA65-563185DB10CD}"/>
    <cellStyle name="Output 3 2 3 15" xfId="46442" xr:uid="{850C3703-1E0E-48CA-99A6-D1F4E4BC56CF}"/>
    <cellStyle name="Output 3 2 3 2" xfId="791" xr:uid="{7830D99A-FBD0-4B68-810E-9C336C428FED}"/>
    <cellStyle name="Output 3 2 3 2 2" xfId="5160" xr:uid="{CE993555-9D60-431C-9A7E-D2F60A6D08D2}"/>
    <cellStyle name="Output 3 2 3 2 2 2" xfId="7746" xr:uid="{2D8F9DAF-C199-48A9-A1AD-97E57B013359}"/>
    <cellStyle name="Output 3 2 3 2 2 2 2" xfId="16735" xr:uid="{B7C3B850-C160-42E9-B376-62AD3A18A5BE}"/>
    <cellStyle name="Output 3 2 3 2 2 2 2 2" xfId="31795" xr:uid="{4A0CC095-6AD2-46FC-8B45-D3F5EEFE73DD}"/>
    <cellStyle name="Output 3 2 3 2 2 2 3" xfId="35461" xr:uid="{08154C62-2C90-47F9-9C01-9BB4D600747B}"/>
    <cellStyle name="Output 3 2 3 2 2 3" xfId="10383" xr:uid="{DD9CAE98-4354-4988-AA77-D885E0E65318}"/>
    <cellStyle name="Output 3 2 3 2 2 3 2" xfId="19372" xr:uid="{7A729E12-9617-47ED-82D1-03CA0CF133C6}"/>
    <cellStyle name="Output 3 2 3 2 2 3 2 2" xfId="37871" xr:uid="{1E1BED71-215B-4027-B89D-B105BC3F4ED7}"/>
    <cellStyle name="Output 3 2 3 2 2 3 3" xfId="43911" xr:uid="{07F43C5D-1288-416E-9E66-1382F60C48D6}"/>
    <cellStyle name="Output 3 2 3 2 2 4" xfId="14149" xr:uid="{2070F58E-AB34-424B-A125-5D204B2CE6F0}"/>
    <cellStyle name="Output 3 2 3 2 2 4 2" xfId="34157" xr:uid="{18404931-686A-47AA-9592-6BA2D23A03CE}"/>
    <cellStyle name="Output 3 2 3 2 2 5" xfId="34173" xr:uid="{DF845BA1-0291-4ECB-9F05-143AE6324A55}"/>
    <cellStyle name="Output 3 2 3 2 2 6" xfId="56721" xr:uid="{94C037ED-F49B-427B-89D9-BCEB4220A26F}"/>
    <cellStyle name="Output 3 2 3 2 3" xfId="3228" xr:uid="{C1A6BB27-BF43-41C0-AF44-401B9110D7AB}"/>
    <cellStyle name="Output 3 2 3 2 3 2" xfId="38678" xr:uid="{4F469077-5895-47C2-A5B1-4A142F3C12F6}"/>
    <cellStyle name="Output 3 2 3 2 4" xfId="33041" xr:uid="{1CB5CD23-3B3D-4492-9C8F-1B61321F8919}"/>
    <cellStyle name="Output 3 2 3 2 5" xfId="49939" xr:uid="{14E5E2E3-1F2F-4BAF-88E2-9BF77DD9B2D3}"/>
    <cellStyle name="Output 3 2 3 3" xfId="1136" xr:uid="{69576AE6-DA9C-402A-94BD-37F8B4F78B5F}"/>
    <cellStyle name="Output 3 2 3 3 2" xfId="5481" xr:uid="{8DCB2195-F368-46DD-9497-5711953BA754}"/>
    <cellStyle name="Output 3 2 3 3 2 2" xfId="8067" xr:uid="{1D64E869-8A26-4CE6-B9E0-1F42CBA301F2}"/>
    <cellStyle name="Output 3 2 3 3 2 2 2" xfId="17056" xr:uid="{6A8FF20F-0BE9-4BB8-BD4E-18C439DF266B}"/>
    <cellStyle name="Output 3 2 3 3 2 2 2 2" xfId="41416" xr:uid="{46531C8E-18E9-4EC9-A88E-B2713C84125F}"/>
    <cellStyle name="Output 3 2 3 3 2 2 3" xfId="39064" xr:uid="{092E552B-95B7-4C75-B5B9-9FA2D7A7C785}"/>
    <cellStyle name="Output 3 2 3 3 2 3" xfId="10704" xr:uid="{D334440A-1274-4558-AB4F-4069520C324B}"/>
    <cellStyle name="Output 3 2 3 3 2 3 2" xfId="19693" xr:uid="{70A3BC48-C199-445F-91B9-50337CA902D1}"/>
    <cellStyle name="Output 3 2 3 3 2 3 2 2" xfId="27806" xr:uid="{F07DF3C5-4D77-487B-B441-C1D83D3C7A9B}"/>
    <cellStyle name="Output 3 2 3 3 2 3 3" xfId="40560" xr:uid="{8019EBFA-B25F-49A5-9AF6-53A022B0F5BF}"/>
    <cellStyle name="Output 3 2 3 3 2 4" xfId="14470" xr:uid="{884D563F-5FA4-4797-A157-545C57D36619}"/>
    <cellStyle name="Output 3 2 3 3 2 4 2" xfId="36355" xr:uid="{0F05738C-0B50-42AD-AD9B-E19CB397006B}"/>
    <cellStyle name="Output 3 2 3 3 2 5" xfId="43801" xr:uid="{36D6F9D4-324F-4677-A5F0-F1424008CABB}"/>
    <cellStyle name="Output 3 2 3 3 2 6" xfId="57847" xr:uid="{72EF37AF-021F-43E9-B84F-F131FAA26139}"/>
    <cellStyle name="Output 3 2 3 3 3" xfId="3573" xr:uid="{43D1C6F0-A8E7-4165-BB7E-429B81CDB7B2}"/>
    <cellStyle name="Output 3 2 3 3 3 2" xfId="38239" xr:uid="{156A3CF8-63B0-4EF8-9C93-A2293B5AB7F9}"/>
    <cellStyle name="Output 3 2 3 3 4" xfId="31427" xr:uid="{365A4980-0477-423B-A5E3-DE6D941230AF}"/>
    <cellStyle name="Output 3 2 3 3 5" xfId="51065" xr:uid="{80837AA8-28BA-4C84-9FC1-70D31A815849}"/>
    <cellStyle name="Output 3 2 3 4" xfId="1480" xr:uid="{13B0A7F2-404D-466E-91FB-FC2EDE1F97E9}"/>
    <cellStyle name="Output 3 2 3 4 2" xfId="5825" xr:uid="{35B35F5F-7EC3-48B9-B853-A8E66041A7A0}"/>
    <cellStyle name="Output 3 2 3 4 2 2" xfId="8411" xr:uid="{5CC2CDD4-A4FE-478C-8D48-F0BBDE6E5A37}"/>
    <cellStyle name="Output 3 2 3 4 2 2 2" xfId="17400" xr:uid="{CEBBD7C0-7917-4E29-8133-0F70E82BAF3B}"/>
    <cellStyle name="Output 3 2 3 4 2 2 2 2" xfId="38156" xr:uid="{0C2F66AF-313F-4106-8E1E-76EF02CFE716}"/>
    <cellStyle name="Output 3 2 3 4 2 2 3" xfId="41407" xr:uid="{DD878617-1ACD-46FF-B8FF-E6F317730E71}"/>
    <cellStyle name="Output 3 2 3 4 2 3" xfId="11048" xr:uid="{B6209DE0-265F-493B-A3EE-79F466C8BE11}"/>
    <cellStyle name="Output 3 2 3 4 2 3 2" xfId="20037" xr:uid="{00DCF04F-DECC-4CA6-ACC6-636BB082FE05}"/>
    <cellStyle name="Output 3 2 3 4 2 3 2 2" xfId="32795" xr:uid="{9D93410E-D6EB-4855-948A-41D417CDD2B2}"/>
    <cellStyle name="Output 3 2 3 4 2 3 3" xfId="32080" xr:uid="{F6EEBA49-A193-4AE3-9A6F-3A1D63A14883}"/>
    <cellStyle name="Output 3 2 3 4 2 4" xfId="14814" xr:uid="{C5A4FC8F-A912-472C-A0BB-0471D2AE39BF}"/>
    <cellStyle name="Output 3 2 3 4 2 4 2" xfId="27827" xr:uid="{2832B1B7-6B07-451D-B3B0-3337999C56B6}"/>
    <cellStyle name="Output 3 2 3 4 2 5" xfId="27276" xr:uid="{F724B9FB-B695-4B9A-B8B2-A4B480A6D4A3}"/>
    <cellStyle name="Output 3 2 3 4 2 6" xfId="54848" xr:uid="{2C263DDC-2697-4279-AD1A-9578DE100A23}"/>
    <cellStyle name="Output 3 2 3 4 3" xfId="3917" xr:uid="{36F9DB70-632B-4F6F-B24A-A8D225447B08}"/>
    <cellStyle name="Output 3 2 3 4 3 2" xfId="39707" xr:uid="{24128F97-DC56-44B2-92E7-9CE54A6CB449}"/>
    <cellStyle name="Output 3 2 3 4 4" xfId="24867" xr:uid="{CF3DFAA6-AC0C-4A2B-B4C0-455805156545}"/>
    <cellStyle name="Output 3 2 3 4 5" xfId="48056" xr:uid="{BF130E9D-689B-4897-86DA-6B428A376898}"/>
    <cellStyle name="Output 3 2 3 5" xfId="1307" xr:uid="{1B0646BF-7222-4D91-BDC0-7ABA9BA41B9A}"/>
    <cellStyle name="Output 3 2 3 5 2" xfId="5652" xr:uid="{63B54A90-46A7-4613-9DF8-B8ED786876D1}"/>
    <cellStyle name="Output 3 2 3 5 2 2" xfId="8238" xr:uid="{369A7625-7A72-43CE-A859-130D7352BDC7}"/>
    <cellStyle name="Output 3 2 3 5 2 2 2" xfId="17227" xr:uid="{F56D5D9B-093D-4758-B0EF-887399ED0716}"/>
    <cellStyle name="Output 3 2 3 5 2 2 2 2" xfId="40028" xr:uid="{993258FB-AF9D-47DB-8A84-ED793F61F783}"/>
    <cellStyle name="Output 3 2 3 5 2 2 3" xfId="41342" xr:uid="{E5F9D6E1-1478-419C-AB2A-42DB5C6F1237}"/>
    <cellStyle name="Output 3 2 3 5 2 3" xfId="10875" xr:uid="{E1DB6844-85AB-466B-8EE8-5EBCA919C6A1}"/>
    <cellStyle name="Output 3 2 3 5 2 3 2" xfId="19864" xr:uid="{DAB74C4A-16DD-45B6-801D-67BACC250C21}"/>
    <cellStyle name="Output 3 2 3 5 2 3 2 2" xfId="39166" xr:uid="{B253D53B-39B5-47C0-83A3-EA5828AC7FA3}"/>
    <cellStyle name="Output 3 2 3 5 2 3 3" xfId="26507" xr:uid="{74202884-6152-476E-BA7C-D5F91B2FB4AD}"/>
    <cellStyle name="Output 3 2 3 5 2 4" xfId="14641" xr:uid="{77BA6507-26EC-4261-9C81-1A21473C6338}"/>
    <cellStyle name="Output 3 2 3 5 2 4 2" xfId="25014" xr:uid="{B44087D6-5762-4B98-A574-198285500F11}"/>
    <cellStyle name="Output 3 2 3 5 2 5" xfId="28888" xr:uid="{DBCB274C-DA16-4875-AA02-0991F756506F}"/>
    <cellStyle name="Output 3 2 3 5 3" xfId="3744" xr:uid="{7305C459-5921-40EF-B619-DBC6F5BA5465}"/>
    <cellStyle name="Output 3 2 3 5 3 2" xfId="22914" xr:uid="{FC245247-3E14-449D-8250-E96218AA81E0}"/>
    <cellStyle name="Output 3 2 3 5 4" xfId="43161" xr:uid="{1D245C33-8A85-4F28-9363-11B5C9CF21AF}"/>
    <cellStyle name="Output 3 2 3 5 5" xfId="53148" xr:uid="{8A0F0425-8F8E-4803-9765-29D904A4A3AA}"/>
    <cellStyle name="Output 3 2 3 6" xfId="2099" xr:uid="{6B98619C-CA2F-4ABB-9BF0-D9E903E758C8}"/>
    <cellStyle name="Output 3 2 3 6 2" xfId="6400" xr:uid="{3627843F-DCAB-4243-BF5D-B9896FFFB03A}"/>
    <cellStyle name="Output 3 2 3 6 2 2" xfId="8986" xr:uid="{E4AEFD83-E808-47A8-9113-8930F9DD53E5}"/>
    <cellStyle name="Output 3 2 3 6 2 2 2" xfId="17975" xr:uid="{834093D8-B339-4FB8-B136-BF01B8ECDEE9}"/>
    <cellStyle name="Output 3 2 3 6 2 2 2 2" xfId="22147" xr:uid="{A45DA7E9-3C2A-4DF2-B20D-530CFA17C86C}"/>
    <cellStyle name="Output 3 2 3 6 2 2 3" xfId="42499" xr:uid="{C168DA1F-206B-4B4B-B9AE-53A216DCAC53}"/>
    <cellStyle name="Output 3 2 3 6 2 3" xfId="11623" xr:uid="{05AE2783-A17E-4857-A499-3A8D60A0CC83}"/>
    <cellStyle name="Output 3 2 3 6 2 3 2" xfId="20612" xr:uid="{91728E3D-A7BD-499D-A865-8E5A2474956D}"/>
    <cellStyle name="Output 3 2 3 6 2 3 2 2" xfId="27089" xr:uid="{8170075F-3AAF-43C2-9E7E-57E78A0BA5EA}"/>
    <cellStyle name="Output 3 2 3 6 2 3 3" xfId="35122" xr:uid="{7D5CE9E0-5B1C-4577-86E6-693D58A9031E}"/>
    <cellStyle name="Output 3 2 3 6 2 4" xfId="15389" xr:uid="{FFB0F97B-7298-4EEA-871B-9CF20C2D9590}"/>
    <cellStyle name="Output 3 2 3 6 2 4 2" xfId="35936" xr:uid="{9C33B854-4984-43A1-8560-97330312D4FE}"/>
    <cellStyle name="Output 3 2 3 6 2 5" xfId="30370" xr:uid="{8A66B5F6-B765-41F3-B682-D145D4DDCD08}"/>
    <cellStyle name="Output 3 2 3 6 3" xfId="4536" xr:uid="{B7F337CE-356B-43A7-A304-0B937596925C}"/>
    <cellStyle name="Output 3 2 3 6 3 2" xfId="43284" xr:uid="{1C4F4A82-CB64-493A-9BF2-B7C83BA347C2}"/>
    <cellStyle name="Output 3 2 3 6 4" xfId="24084" xr:uid="{943776ED-9F6A-4061-8488-57372B1710BA}"/>
    <cellStyle name="Output 3 2 3 7" xfId="2909" xr:uid="{CB45FB1A-C30C-4719-89A5-BC833B30A07E}"/>
    <cellStyle name="Output 3 2 3 7 2" xfId="7059" xr:uid="{DF13C117-6E3B-4DEB-950E-8C8CEBAC898B}"/>
    <cellStyle name="Output 3 2 3 7 2 2" xfId="12185" xr:uid="{41EB4F40-4F25-4FAE-9E89-CECD3708ACF6}"/>
    <cellStyle name="Output 3 2 3 7 2 2 2" xfId="21174" xr:uid="{38C73569-0807-43FF-ABB3-E4CA6D9ACA49}"/>
    <cellStyle name="Output 3 2 3 7 2 2 2 2" xfId="42905" xr:uid="{671A9B7A-A7B0-4FBD-AA06-140913350FB8}"/>
    <cellStyle name="Output 3 2 3 7 2 2 3" xfId="26979" xr:uid="{EFC64B47-1D91-45C2-83D9-2E9DDCBB1952}"/>
    <cellStyle name="Output 3 2 3 7 2 3" xfId="12987" xr:uid="{B8E8CAE2-2607-4B79-840E-00B802C8BFA5}"/>
    <cellStyle name="Output 3 2 3 7 2 3 2" xfId="21976" xr:uid="{B650C3DC-5423-4A80-8706-643C9DFDBDEE}"/>
    <cellStyle name="Output 3 2 3 7 2 3 2 2" xfId="39991" xr:uid="{6FCBB0CE-F4FC-4B54-B4E2-07FCF10B9608}"/>
    <cellStyle name="Output 3 2 3 7 2 3 3" xfId="26476" xr:uid="{C455AA6B-99A6-4EDB-8759-585CB31FE807}"/>
    <cellStyle name="Output 3 2 3 7 2 4" xfId="16048" xr:uid="{A005C767-939C-45A7-938D-C96F08C977BB}"/>
    <cellStyle name="Output 3 2 3 7 2 4 2" xfId="40952" xr:uid="{5DB51D96-60A9-482F-8B9D-FE85071915D1}"/>
    <cellStyle name="Output 3 2 3 7 2 5" xfId="36761" xr:uid="{3D530CF0-7710-4992-A38A-6F70398B8807}"/>
    <cellStyle name="Output 3 2 3 7 3" xfId="9622" xr:uid="{2AC84B0A-50DA-4D01-B2F2-5A1F76FCD1C1}"/>
    <cellStyle name="Output 3 2 3 7 3 2" xfId="18611" xr:uid="{BE79C225-4426-428C-A302-09A351508BC8}"/>
    <cellStyle name="Output 3 2 3 7 3 2 2" xfId="25524" xr:uid="{57D11B30-2378-4CFD-ABD5-B70AF88569FB}"/>
    <cellStyle name="Output 3 2 3 7 3 3" xfId="42106" xr:uid="{C72A706B-C0F2-4208-B0A2-1155533024D3}"/>
    <cellStyle name="Output 3 2 3 7 4" xfId="33125" xr:uid="{76B03D47-B1C5-4095-9BC6-4547CE07D7B8}"/>
    <cellStyle name="Output 3 2 3 8" xfId="4836" xr:uid="{8CFA7B0B-405A-4061-B44C-3F55F9FEF63A}"/>
    <cellStyle name="Output 3 2 3 8 2" xfId="7422" xr:uid="{CA2A8E0A-F11C-4AE6-9207-16821BF3E06F}"/>
    <cellStyle name="Output 3 2 3 8 2 2" xfId="16411" xr:uid="{114AA779-EAAD-465C-B154-926BA8EB58D9}"/>
    <cellStyle name="Output 3 2 3 8 2 2 2" xfId="36207" xr:uid="{D42410BA-BB32-4DAE-9C29-4C4AF1CC51D6}"/>
    <cellStyle name="Output 3 2 3 8 2 3" xfId="28308" xr:uid="{AA38DDE8-BEAA-41B2-8AE2-B26A206BD8D1}"/>
    <cellStyle name="Output 3 2 3 8 3" xfId="10059" xr:uid="{57CCFCC0-2E6E-4F65-A35C-6EB409A84931}"/>
    <cellStyle name="Output 3 2 3 8 3 2" xfId="19048" xr:uid="{E3241189-5B04-45FB-95FE-1A8A81C87998}"/>
    <cellStyle name="Output 3 2 3 8 3 2 2" xfId="30426" xr:uid="{88C8FB85-4D9E-4192-9DD3-410A22341450}"/>
    <cellStyle name="Output 3 2 3 8 3 3" xfId="43914" xr:uid="{E48139F5-EE95-4F48-AD4B-498DE9D4CB4D}"/>
    <cellStyle name="Output 3 2 3 8 4" xfId="13825" xr:uid="{FBDD7999-F41C-433C-8902-646FF87CFFA2}"/>
    <cellStyle name="Output 3 2 3 8 4 2" xfId="25973" xr:uid="{33EF35BF-7C2B-47AD-9C51-70A305021601}"/>
    <cellStyle name="Output 3 2 3 8 5" xfId="37304" xr:uid="{3355109E-491A-49DF-929E-CA23CFF97815}"/>
    <cellStyle name="Output 3 2 3 9" xfId="6744" xr:uid="{235DBA8A-FA25-40C5-A535-EC9BB247CBCB}"/>
    <cellStyle name="Output 3 2 3 9 2" xfId="11943" xr:uid="{83F95F3E-BF61-4B21-A310-F7C051AEB0DC}"/>
    <cellStyle name="Output 3 2 3 9 2 2" xfId="20932" xr:uid="{46536B5A-8345-4EA4-9EA2-FA523AFE49E4}"/>
    <cellStyle name="Output 3 2 3 9 2 2 2" xfId="42283" xr:uid="{0295E567-180A-4B49-A231-86412DDB995A}"/>
    <cellStyle name="Output 3 2 3 9 2 3" xfId="42783" xr:uid="{3F372BC5-543E-4579-BAB0-3B739B42A874}"/>
    <cellStyle name="Output 3 2 3 9 3" xfId="15733" xr:uid="{054445BB-3333-4CD3-81CA-7A1581D09C62}"/>
    <cellStyle name="Output 3 2 3 9 3 2" xfId="31333" xr:uid="{FA4EBB87-C290-41C7-9832-6C3F801F76F4}"/>
    <cellStyle name="Output 3 2 3 9 4" xfId="22173" xr:uid="{5DEA1EF5-C636-4335-A8E2-328ED612E635}"/>
    <cellStyle name="Output 3 2 4" xfId="539" xr:uid="{BD317CB4-BB02-4A9B-97F1-D11822378213}"/>
    <cellStyle name="Output 3 2 4 10" xfId="49059" xr:uid="{0EF17B2E-C95C-43F2-A9CF-85EAE4801D4A}"/>
    <cellStyle name="Output 3 2 4 2" xfId="888" xr:uid="{EEFE4564-E3FA-463F-B087-7472CBCC510F}"/>
    <cellStyle name="Output 3 2 4 2 2" xfId="5257" xr:uid="{3EF9640B-BECB-4DE6-BCEA-0A71A03B06DC}"/>
    <cellStyle name="Output 3 2 4 2 2 2" xfId="7843" xr:uid="{4EFB4BB5-0F39-4727-88D9-1EB8092C1A24}"/>
    <cellStyle name="Output 3 2 4 2 2 2 2" xfId="16832" xr:uid="{5AA190B9-A29C-40F1-A3B9-5F84AF051403}"/>
    <cellStyle name="Output 3 2 4 2 2 2 2 2" xfId="37010" xr:uid="{34F5B19F-C9C7-43FF-9880-6E67A294EABA}"/>
    <cellStyle name="Output 3 2 4 2 2 2 3" xfId="29032" xr:uid="{887BE590-E14C-459C-9687-7981965CFAF0}"/>
    <cellStyle name="Output 3 2 4 2 2 3" xfId="10480" xr:uid="{E9B8978B-A8F9-4819-9FD2-E889F7FD11F2}"/>
    <cellStyle name="Output 3 2 4 2 2 3 2" xfId="19469" xr:uid="{2505F3E1-3FE8-425B-A2FB-FB056A03CA8E}"/>
    <cellStyle name="Output 3 2 4 2 2 3 2 2" xfId="26073" xr:uid="{BBB3D1E4-3B98-48C3-BFDA-11E16C5FE822}"/>
    <cellStyle name="Output 3 2 4 2 2 3 3" xfId="33363" xr:uid="{C3CEE661-AB4C-434F-A12D-C41F3FB8C50C}"/>
    <cellStyle name="Output 3 2 4 2 2 4" xfId="14246" xr:uid="{B2210CDC-2D09-4E80-9246-A7F1AB8716FC}"/>
    <cellStyle name="Output 3 2 4 2 2 4 2" xfId="38657" xr:uid="{2F5EB4D9-1EB8-42B2-8F32-A6037AD7D954}"/>
    <cellStyle name="Output 3 2 4 2 2 5" xfId="23587" xr:uid="{3A5C4407-72C2-4D2C-ADE8-EE4898B966AA}"/>
    <cellStyle name="Output 3 2 4 2 3" xfId="3325" xr:uid="{F64A4AFF-2E05-4BD1-AD5F-EA65D4817626}"/>
    <cellStyle name="Output 3 2 4 2 3 2" xfId="30453" xr:uid="{9102B73B-7134-4A48-8431-2F93171818CE}"/>
    <cellStyle name="Output 3 2 4 2 4" xfId="38274" xr:uid="{FE2BA57A-6577-4426-A8F1-F96E81C6D997}"/>
    <cellStyle name="Output 3 2 4 2 5" xfId="55841" xr:uid="{F476F4EE-6051-4681-A504-14090A77DE99}"/>
    <cellStyle name="Output 3 2 4 3" xfId="1233" xr:uid="{9075B73B-3FAA-475C-8ABB-7F28E14EC7C0}"/>
    <cellStyle name="Output 3 2 4 3 2" xfId="5578" xr:uid="{ECAAC89C-E6E4-4925-B329-30F8F8B1B687}"/>
    <cellStyle name="Output 3 2 4 3 2 2" xfId="8164" xr:uid="{E708F48A-4D1E-4A0B-A61E-7880BDDD8BF7}"/>
    <cellStyle name="Output 3 2 4 3 2 2 2" xfId="17153" xr:uid="{0619821C-5CBB-4A57-BC58-3F5C52372B11}"/>
    <cellStyle name="Output 3 2 4 3 2 2 2 2" xfId="35435" xr:uid="{89C5B918-B563-4646-A0D0-E1C5A32945B5}"/>
    <cellStyle name="Output 3 2 4 3 2 2 3" xfId="41090" xr:uid="{217E5D61-3014-4FFE-9A64-E1954675DC64}"/>
    <cellStyle name="Output 3 2 4 3 2 3" xfId="10801" xr:uid="{A2EDEFAC-795D-44AA-BC5A-30B9E883396A}"/>
    <cellStyle name="Output 3 2 4 3 2 3 2" xfId="19790" xr:uid="{7A0EC2D0-75FD-440C-B240-280063303370}"/>
    <cellStyle name="Output 3 2 4 3 2 3 2 2" xfId="43490" xr:uid="{7EE175C3-946D-40C0-9DE9-ACF673B31C9B}"/>
    <cellStyle name="Output 3 2 4 3 2 3 3" xfId="32004" xr:uid="{37B7E000-899D-4FC0-9D48-363429E354EC}"/>
    <cellStyle name="Output 3 2 4 3 2 4" xfId="14567" xr:uid="{932A5030-B631-4A43-ADE2-8C8C5B6B036F}"/>
    <cellStyle name="Output 3 2 4 3 2 4 2" xfId="41902" xr:uid="{73B08405-4DCF-4341-9E8E-A1BC6B8E393F}"/>
    <cellStyle name="Output 3 2 4 3 2 5" xfId="41168" xr:uid="{BCC79EBD-085B-4CFF-904F-74E0C9AB3258}"/>
    <cellStyle name="Output 3 2 4 3 3" xfId="3670" xr:uid="{0FF52A4F-8192-42A1-842A-A292C04C475E}"/>
    <cellStyle name="Output 3 2 4 3 3 2" xfId="37487" xr:uid="{4F51D9BE-4DB7-44F9-9D5E-5EEB8661D792}"/>
    <cellStyle name="Output 3 2 4 3 4" xfId="31168" xr:uid="{7CF073D8-38CB-4654-BEF6-675D01D5B87F}"/>
    <cellStyle name="Output 3 2 4 4" xfId="1577" xr:uid="{589F6FAB-53CA-46D4-AAC1-DEC8C01ECA0E}"/>
    <cellStyle name="Output 3 2 4 4 2" xfId="5922" xr:uid="{C83FC857-2C12-4B80-A85F-CD046955C315}"/>
    <cellStyle name="Output 3 2 4 4 2 2" xfId="8508" xr:uid="{9CA33552-4E42-4713-8F83-F508F1A956AF}"/>
    <cellStyle name="Output 3 2 4 4 2 2 2" xfId="17497" xr:uid="{4CFC649A-51E2-45E1-82F0-A61BC2B6EE77}"/>
    <cellStyle name="Output 3 2 4 4 2 2 2 2" xfId="37897" xr:uid="{58B158A7-0E04-4AA6-BAEB-412EFA409CB6}"/>
    <cellStyle name="Output 3 2 4 4 2 2 3" xfId="35477" xr:uid="{258029E4-68CE-4695-B605-6E9672E53BD5}"/>
    <cellStyle name="Output 3 2 4 4 2 3" xfId="11145" xr:uid="{1C7C6335-C678-49C0-BAC1-B02F460CC024}"/>
    <cellStyle name="Output 3 2 4 4 2 3 2" xfId="20134" xr:uid="{AD51717D-3283-4481-8823-61075A8C6CD2}"/>
    <cellStyle name="Output 3 2 4 4 2 3 2 2" xfId="38004" xr:uid="{246E8840-5792-4495-91A4-ADCAC9A18FB1}"/>
    <cellStyle name="Output 3 2 4 4 2 3 3" xfId="40272" xr:uid="{0AA86913-A034-4E10-BC88-E6E58D5896A4}"/>
    <cellStyle name="Output 3 2 4 4 2 4" xfId="14911" xr:uid="{9059AECA-FC9B-4FA8-823F-3CFC07D2684C}"/>
    <cellStyle name="Output 3 2 4 4 2 4 2" xfId="27546" xr:uid="{2514EB92-83C4-4CC5-91A6-EA08B59C2BB0}"/>
    <cellStyle name="Output 3 2 4 4 2 5" xfId="22446" xr:uid="{23254A9C-566A-45E3-BB14-F7567C82DFDE}"/>
    <cellStyle name="Output 3 2 4 4 3" xfId="4014" xr:uid="{8845CDCA-331A-43B9-9C3D-1DEFBCF60D19}"/>
    <cellStyle name="Output 3 2 4 4 3 2" xfId="40947" xr:uid="{A8D5EAB8-2240-41B0-8246-C51CBEBEB5A8}"/>
    <cellStyle name="Output 3 2 4 4 4" xfId="33529" xr:uid="{95136031-EF8D-43A4-BC7E-C1BC031F0DE9}"/>
    <cellStyle name="Output 3 2 4 5" xfId="1889" xr:uid="{5FDC9471-6D76-4CE7-A817-568A956CBC00}"/>
    <cellStyle name="Output 3 2 4 5 2" xfId="6205" xr:uid="{5F17B9BA-A17E-4F23-AE29-BA594D590A4C}"/>
    <cellStyle name="Output 3 2 4 5 2 2" xfId="8791" xr:uid="{F81C836E-1573-4BC2-A018-7F3191D8FA1C}"/>
    <cellStyle name="Output 3 2 4 5 2 2 2" xfId="17780" xr:uid="{E30E3EC2-F535-4D0A-9C79-DF9941B2D734}"/>
    <cellStyle name="Output 3 2 4 5 2 2 2 2" xfId="43724" xr:uid="{B10A46B5-2A3B-4506-B383-521B5AF7A07C}"/>
    <cellStyle name="Output 3 2 4 5 2 2 3" xfId="30496" xr:uid="{2D1450FD-3AB4-4535-881F-B1839752F44E}"/>
    <cellStyle name="Output 3 2 4 5 2 3" xfId="11428" xr:uid="{B1F3F845-4BB9-4718-85FA-3F8C795CE601}"/>
    <cellStyle name="Output 3 2 4 5 2 3 2" xfId="20417" xr:uid="{61BAB16D-DB2C-4B0F-AA45-DE9DEBCF9086}"/>
    <cellStyle name="Output 3 2 4 5 2 3 2 2" xfId="25290" xr:uid="{3C1C3F80-8075-42FC-9764-5961FDB9A883}"/>
    <cellStyle name="Output 3 2 4 5 2 3 3" xfId="26691" xr:uid="{C71DC71B-784D-438C-B7B2-354226BEC9B1}"/>
    <cellStyle name="Output 3 2 4 5 2 4" xfId="15194" xr:uid="{481E8BB0-F786-4D18-BB1A-2E696DB9B8BD}"/>
    <cellStyle name="Output 3 2 4 5 2 4 2" xfId="22346" xr:uid="{12EB1485-571F-475A-B69D-2C1160CA04DC}"/>
    <cellStyle name="Output 3 2 4 5 2 5" xfId="23462" xr:uid="{71581F78-5804-42A9-9A30-6B15944EDCD1}"/>
    <cellStyle name="Output 3 2 4 5 3" xfId="4326" xr:uid="{2DBDDB0C-3F29-4FBC-BFB2-DEC21DD69E48}"/>
    <cellStyle name="Output 3 2 4 5 3 2" xfId="39017" xr:uid="{C0379F1E-8F7D-4158-BF17-742CADD8CAED}"/>
    <cellStyle name="Output 3 2 4 5 4" xfId="22730" xr:uid="{B36985C5-E056-4107-9964-68E8B76779FF}"/>
    <cellStyle name="Output 3 2 4 6" xfId="2196" xr:uid="{E1D9A082-0080-457A-98B3-BEDCD7C985F3}"/>
    <cellStyle name="Output 3 2 4 6 2" xfId="6497" xr:uid="{1155DB02-CD6A-4C2A-BC50-131D402820D1}"/>
    <cellStyle name="Output 3 2 4 6 2 2" xfId="9083" xr:uid="{C997F6BD-23FF-4802-8650-F993845C5A4E}"/>
    <cellStyle name="Output 3 2 4 6 2 2 2" xfId="18072" xr:uid="{0170E6E9-4B53-4CA0-9542-51C086F359C4}"/>
    <cellStyle name="Output 3 2 4 6 2 2 2 2" xfId="26852" xr:uid="{750979DD-B9AA-474C-9C6D-DD2B47AE6203}"/>
    <cellStyle name="Output 3 2 4 6 2 2 3" xfId="38742" xr:uid="{A38A2E74-4560-4A81-9F23-72A5E92747AE}"/>
    <cellStyle name="Output 3 2 4 6 2 3" xfId="11720" xr:uid="{1EA7D55A-FB7C-4FB8-BD7A-C9F9363A0AB5}"/>
    <cellStyle name="Output 3 2 4 6 2 3 2" xfId="20709" xr:uid="{7F5190A8-33B5-43CE-8CD1-3C7873A8C10E}"/>
    <cellStyle name="Output 3 2 4 6 2 3 2 2" xfId="42670" xr:uid="{FFD7AE35-EEBB-4E03-9D3B-B4F0F29A0EC6}"/>
    <cellStyle name="Output 3 2 4 6 2 3 3" xfId="44100" xr:uid="{E015E8EB-0D3F-4CD7-80A9-E255C5653853}"/>
    <cellStyle name="Output 3 2 4 6 2 4" xfId="15486" xr:uid="{4F964B90-95E6-4A72-B110-4E1666DD6E0B}"/>
    <cellStyle name="Output 3 2 4 6 2 4 2" xfId="28229" xr:uid="{C938525A-70D5-421C-8BC7-43DB61309877}"/>
    <cellStyle name="Output 3 2 4 6 2 5" xfId="24667" xr:uid="{A94D6D16-13FF-412D-A6FF-07E2F6CBBEDE}"/>
    <cellStyle name="Output 3 2 4 6 3" xfId="4633" xr:uid="{F531B613-A565-40F9-B252-4FE6955465ED}"/>
    <cellStyle name="Output 3 2 4 6 3 2" xfId="23415" xr:uid="{AA107191-F6D4-437D-AE33-1E532443FC62}"/>
    <cellStyle name="Output 3 2 4 6 4" xfId="34742" xr:uid="{7C8C0BAE-2376-44AA-8F80-5CD0ED2DF2EB}"/>
    <cellStyle name="Output 3 2 4 7" xfId="4933" xr:uid="{D19FCDD2-8685-4841-848E-B629CB6E40BD}"/>
    <cellStyle name="Output 3 2 4 7 2" xfId="7519" xr:uid="{E9DB9EC2-975A-4630-BA86-FB315CFD5607}"/>
    <cellStyle name="Output 3 2 4 7 2 2" xfId="16508" xr:uid="{BD622FBC-CF8E-4BC9-8121-E4444AE15DF7}"/>
    <cellStyle name="Output 3 2 4 7 2 2 2" xfId="25151" xr:uid="{D74CCC6A-5B42-4920-B2C9-8A6FDE029BB3}"/>
    <cellStyle name="Output 3 2 4 7 2 3" xfId="26492" xr:uid="{C2996463-0B80-4E7E-ADC1-BB817BE80EA8}"/>
    <cellStyle name="Output 3 2 4 7 3" xfId="10156" xr:uid="{53F7A347-8A3F-4976-B7D5-14566F2CEB3C}"/>
    <cellStyle name="Output 3 2 4 7 3 2" xfId="19145" xr:uid="{DA9D739E-C787-4DD6-8679-A7ED575122C1}"/>
    <cellStyle name="Output 3 2 4 7 3 2 2" xfId="27239" xr:uid="{C6F2DE25-779A-41F1-BFCE-68B535AAAE42}"/>
    <cellStyle name="Output 3 2 4 7 3 3" xfId="34266" xr:uid="{50AD899E-882D-4B2B-9CFF-C891CDF0DCA9}"/>
    <cellStyle name="Output 3 2 4 7 4" xfId="13922" xr:uid="{8C24C861-6382-4CE0-ADCF-849FCE661D24}"/>
    <cellStyle name="Output 3 2 4 7 4 2" xfId="35051" xr:uid="{41535367-FFFC-4B7E-B7EE-6133EBD627CD}"/>
    <cellStyle name="Output 3 2 4 7 5" xfId="31618" xr:uid="{06BA3A85-ABA7-48CE-A38A-C3CA4878838B}"/>
    <cellStyle name="Output 3 2 4 8" xfId="2545" xr:uid="{5079A595-0F4D-41B8-8026-75D4A33A7E41}"/>
    <cellStyle name="Output 3 2 4 8 2" xfId="27094" xr:uid="{A008BA99-97B8-4A08-B421-7A02C6951D94}"/>
    <cellStyle name="Output 3 2 4 9" xfId="24305" xr:uid="{DC78991D-BA96-4114-97D7-4613135749F1}"/>
    <cellStyle name="Output 3 2 5" xfId="310" xr:uid="{61111CDF-EADE-458E-85F4-7B529E970F52}"/>
    <cellStyle name="Output 3 2 5 2" xfId="4711" xr:uid="{C5C4A130-7132-4485-AAE9-66FFD1F7B10D}"/>
    <cellStyle name="Output 3 2 5 2 2" xfId="7297" xr:uid="{50C08E91-9D11-4F34-948B-D0DF51C4EE40}"/>
    <cellStyle name="Output 3 2 5 2 2 2" xfId="16286" xr:uid="{69FB79F2-E6E1-4459-AFC7-E787299B4FEF}"/>
    <cellStyle name="Output 3 2 5 2 2 2 2" xfId="37201" xr:uid="{6002583C-D4D9-4BA3-9835-C597AD2FC3A7}"/>
    <cellStyle name="Output 3 2 5 2 2 3" xfId="25042" xr:uid="{38DB21C9-844D-4502-AA73-D6556B90C334}"/>
    <cellStyle name="Output 3 2 5 2 3" xfId="9934" xr:uid="{11E7C8B2-A540-42BE-A047-F89E5B85B48A}"/>
    <cellStyle name="Output 3 2 5 2 3 2" xfId="18923" xr:uid="{EFE23316-9304-4211-8CB5-D6EAD627651F}"/>
    <cellStyle name="Output 3 2 5 2 3 2 2" xfId="34605" xr:uid="{C21A28A6-9F09-4DE6-8C01-4B0B8A85A4DF}"/>
    <cellStyle name="Output 3 2 5 2 3 3" xfId="40442" xr:uid="{195E2415-C99A-4E44-994E-0CB8118F86DA}"/>
    <cellStyle name="Output 3 2 5 2 4" xfId="13700" xr:uid="{3CC645AF-61BB-41CE-A066-3B8899752265}"/>
    <cellStyle name="Output 3 2 5 2 4 2" xfId="26292" xr:uid="{B2516F20-4545-4D0E-8144-528383CA5CAA}"/>
    <cellStyle name="Output 3 2 5 2 5" xfId="33040" xr:uid="{AE55209A-4A5C-4377-9DB6-45C05050B0FE}"/>
    <cellStyle name="Output 3 2 5 2 6" xfId="55670" xr:uid="{ECE01DE5-5ACA-4892-8B11-33C063170522}"/>
    <cellStyle name="Output 3 2 5 3" xfId="2778" xr:uid="{A6A1772E-CCCD-42C1-8FC2-4C35E32F0656}"/>
    <cellStyle name="Output 3 2 5 3 2" xfId="31272" xr:uid="{F280A7AB-86C9-4C67-AECA-C072A7E1D78A}"/>
    <cellStyle name="Output 3 2 5 4" xfId="31469" xr:uid="{B7BEB077-FBA9-4C36-BE0D-6844CEF5DE15}"/>
    <cellStyle name="Output 3 2 5 5" xfId="48889" xr:uid="{4313FDAD-FD7A-4BEA-8B3D-58B56378CA2E}"/>
    <cellStyle name="Output 3 2 6" xfId="659" xr:uid="{D2648331-BDD3-430B-B824-3521E6FF558F}"/>
    <cellStyle name="Output 3 2 6 2" xfId="5035" xr:uid="{9DB4A53B-F06E-48AB-9692-0DE57744629B}"/>
    <cellStyle name="Output 3 2 6 2 2" xfId="7621" xr:uid="{A724B694-4EEB-47C4-95C1-8C3E3B2DD785}"/>
    <cellStyle name="Output 3 2 6 2 2 2" xfId="16610" xr:uid="{1F6C3606-3127-48B0-823C-6F1CBCAA2C1D}"/>
    <cellStyle name="Output 3 2 6 2 2 2 2" xfId="39681" xr:uid="{36FD57DB-914E-4808-8612-0E5CB6D669E8}"/>
    <cellStyle name="Output 3 2 6 2 2 3" xfId="27681" xr:uid="{1C649F83-5E77-41DF-A1C0-C850CF0873F9}"/>
    <cellStyle name="Output 3 2 6 2 3" xfId="10258" xr:uid="{D8236D44-E95D-47F5-9342-8A2527756B37}"/>
    <cellStyle name="Output 3 2 6 2 3 2" xfId="19247" xr:uid="{A409AF29-ACB6-47C2-B8E4-F72D12FAEA99}"/>
    <cellStyle name="Output 3 2 6 2 3 2 2" xfId="39802" xr:uid="{F7685D0F-AB3E-4E38-AE9B-08895DA466EF}"/>
    <cellStyle name="Output 3 2 6 2 3 3" xfId="44112" xr:uid="{F08B325C-8B37-4316-BB2C-C88D4320F38B}"/>
    <cellStyle name="Output 3 2 6 2 4" xfId="14024" xr:uid="{7C80988B-49D8-466D-95BC-CCA41849F535}"/>
    <cellStyle name="Output 3 2 6 2 4 2" xfId="25178" xr:uid="{CEFC3273-471C-4428-AC37-BD18CF20FF4D}"/>
    <cellStyle name="Output 3 2 6 2 5" xfId="29902" xr:uid="{ACEB842E-62DB-45EB-8586-2A14213DB38C}"/>
    <cellStyle name="Output 3 2 6 2 6" xfId="54010" xr:uid="{EBA0A203-3BB6-4AF5-BFEA-9CCEF739A9C5}"/>
    <cellStyle name="Output 3 2 6 3" xfId="3096" xr:uid="{78E42FC7-5E00-4E01-83F9-E54F3322EC69}"/>
    <cellStyle name="Output 3 2 6 3 2" xfId="31435" xr:uid="{D76E6862-CE47-4B11-851B-B0CBC259BE7A}"/>
    <cellStyle name="Output 3 2 6 4" xfId="28429" xr:uid="{3D7AA84A-4319-41C1-8C11-798493041AA1}"/>
    <cellStyle name="Output 3 2 6 5" xfId="47342" xr:uid="{36C175DB-4159-4F5B-95A9-FFB7FAA9EC6E}"/>
    <cellStyle name="Output 3 2 7" xfId="1004" xr:uid="{AAE69790-7FD9-42B3-8277-F9ACCA3B0D88}"/>
    <cellStyle name="Output 3 2 7 2" xfId="5356" xr:uid="{BBD574B9-36AF-414F-9201-8C6D6CBA0902}"/>
    <cellStyle name="Output 3 2 7 2 2" xfId="7942" xr:uid="{86D3E652-050F-4AD3-BC14-FEDB3710EEC1}"/>
    <cellStyle name="Output 3 2 7 2 2 2" xfId="16931" xr:uid="{75709C26-5559-4703-AABE-022CCD9328CE}"/>
    <cellStyle name="Output 3 2 7 2 2 2 2" xfId="27904" xr:uid="{807B895A-1CF4-4BA3-BD51-86E8240CDB8F}"/>
    <cellStyle name="Output 3 2 7 2 2 3" xfId="25477" xr:uid="{F805032B-D40C-4F63-8022-6EAF9B58DA4B}"/>
    <cellStyle name="Output 3 2 7 2 3" xfId="10579" xr:uid="{3E0145AF-33A8-4BC4-AAF6-1C519C6E07EF}"/>
    <cellStyle name="Output 3 2 7 2 3 2" xfId="19568" xr:uid="{E3A82D4E-FCE8-41E3-910B-7C9B4B32F279}"/>
    <cellStyle name="Output 3 2 7 2 3 2 2" xfId="28932" xr:uid="{E20A6835-0ADC-4065-84C3-0492DB17565A}"/>
    <cellStyle name="Output 3 2 7 2 3 3" xfId="31142" xr:uid="{DB0C7207-E5FA-4BAA-B627-E522DA2C6AEB}"/>
    <cellStyle name="Output 3 2 7 2 4" xfId="14345" xr:uid="{3FBD02CE-2D55-42D6-88CF-FFA37D464BC3}"/>
    <cellStyle name="Output 3 2 7 2 4 2" xfId="37361" xr:uid="{09F0FE29-EF3B-4BC9-8FFD-64551DE770E0}"/>
    <cellStyle name="Output 3 2 7 2 5" xfId="36854" xr:uid="{E11E8A71-4E23-4205-9D81-D68CB52D1732}"/>
    <cellStyle name="Output 3 2 7 3" xfId="3441" xr:uid="{0506DFC8-DBBD-4FCA-9DA5-873A473DA245}"/>
    <cellStyle name="Output 3 2 7 3 2" xfId="32899" xr:uid="{7547414A-B3DD-45B7-AF49-8DA0A2B77675}"/>
    <cellStyle name="Output 3 2 7 4" xfId="32744" xr:uid="{4BAC0015-1382-4D45-AD55-E63583FB4013}"/>
    <cellStyle name="Output 3 2 8" xfId="1348" xr:uid="{05792393-529E-406F-89C1-A6FADC72482A}"/>
    <cellStyle name="Output 3 2 8 2" xfId="5693" xr:uid="{DDF5C738-828C-46FD-A6F0-99B2E2A3B657}"/>
    <cellStyle name="Output 3 2 8 2 2" xfId="8279" xr:uid="{5C42A489-34BE-4D77-A152-53322081780C}"/>
    <cellStyle name="Output 3 2 8 2 2 2" xfId="17268" xr:uid="{407770D0-6C3C-459D-B7F6-752E3A60DC2D}"/>
    <cellStyle name="Output 3 2 8 2 2 2 2" xfId="27269" xr:uid="{F18C1424-252B-451A-95B4-D87CD33B5BC7}"/>
    <cellStyle name="Output 3 2 8 2 2 3" xfId="25598" xr:uid="{7D49FC40-6B98-4343-AFE7-042A417B0482}"/>
    <cellStyle name="Output 3 2 8 2 3" xfId="10916" xr:uid="{1D47C991-DE38-4674-B560-1B440285A9DD}"/>
    <cellStyle name="Output 3 2 8 2 3 2" xfId="19905" xr:uid="{96589DC8-D083-4AC8-8BBB-A19810CA60BE}"/>
    <cellStyle name="Output 3 2 8 2 3 2 2" xfId="28183" xr:uid="{1E36EF2F-4D8E-4564-8291-DB2FB55B835A}"/>
    <cellStyle name="Output 3 2 8 2 3 3" xfId="40479" xr:uid="{E692FBC3-82D5-428A-8E8F-4EEA8F1CBA9B}"/>
    <cellStyle name="Output 3 2 8 2 4" xfId="14682" xr:uid="{BC21CEB9-408C-40B1-8B87-A59D54810339}"/>
    <cellStyle name="Output 3 2 8 2 4 2" xfId="32364" xr:uid="{F6A25F5A-8B98-4D42-8F19-FD6A0EDCB2BC}"/>
    <cellStyle name="Output 3 2 8 2 5" xfId="33845" xr:uid="{25A01413-60F0-46A1-996C-D6EB7DECE4DB}"/>
    <cellStyle name="Output 3 2 8 3" xfId="3785" xr:uid="{DD3A0DF3-2684-42FC-BAFA-DD287F9ADD69}"/>
    <cellStyle name="Output 3 2 8 3 2" xfId="34310" xr:uid="{77BA5870-0B3B-443F-8051-429B73089A7B}"/>
    <cellStyle name="Output 3 2 8 4" xfId="31800" xr:uid="{A4EEE801-3365-4D4E-8657-F0437FDBF33F}"/>
    <cellStyle name="Output 3 2 9" xfId="1596" xr:uid="{0A131B2B-E967-40AF-985D-664F69D700DD}"/>
    <cellStyle name="Output 3 2 9 2" xfId="5940" xr:uid="{32184315-66A3-46E0-ABF1-E07E3A37F7CB}"/>
    <cellStyle name="Output 3 2 9 2 2" xfId="8526" xr:uid="{B5979EF8-A8B2-447D-B84D-E7D96854F591}"/>
    <cellStyle name="Output 3 2 9 2 2 2" xfId="17515" xr:uid="{2145C789-476A-41C0-BD27-31AF06FC97BE}"/>
    <cellStyle name="Output 3 2 9 2 2 2 2" xfId="43902" xr:uid="{F9C8727E-4528-4307-80E1-9574FB60C756}"/>
    <cellStyle name="Output 3 2 9 2 2 3" xfId="33203" xr:uid="{F96EEECA-8AF5-419F-A6D8-F0CEAAF8A045}"/>
    <cellStyle name="Output 3 2 9 2 3" xfId="11163" xr:uid="{9E7DC440-6930-4848-B7B5-5B8E5F5046FE}"/>
    <cellStyle name="Output 3 2 9 2 3 2" xfId="20152" xr:uid="{B63B7D87-3529-4A0A-B628-DF14C801F2F2}"/>
    <cellStyle name="Output 3 2 9 2 3 2 2" xfId="28993" xr:uid="{5B5BEB27-2F46-46E3-8AF9-F9EF4CFFB659}"/>
    <cellStyle name="Output 3 2 9 2 3 3" xfId="32017" xr:uid="{0D627528-BEC2-4483-AF89-07DD3CACC2E5}"/>
    <cellStyle name="Output 3 2 9 2 4" xfId="14929" xr:uid="{E12F5CF1-F2C0-46DE-AF25-6F4AE07A69F7}"/>
    <cellStyle name="Output 3 2 9 2 4 2" xfId="29498" xr:uid="{B23AAF02-6473-437D-ABA7-1AF9EDA17CAC}"/>
    <cellStyle name="Output 3 2 9 2 5" xfId="34922" xr:uid="{40B2DA84-1713-4E1F-8FC1-5606BFE2B624}"/>
    <cellStyle name="Output 3 2 9 3" xfId="4033" xr:uid="{A8CD264D-943A-4E85-BA98-AFCA61FC470E}"/>
    <cellStyle name="Output 3 2 9 3 2" xfId="41091" xr:uid="{9811B99C-F6F5-4320-926A-2031E0159C1A}"/>
    <cellStyle name="Output 3 2 9 4" xfId="33659" xr:uid="{C17BA435-33D3-46A5-8F00-9F97A5382C4D}"/>
    <cellStyle name="Output 3 20" xfId="23824" xr:uid="{9428684A-6A8A-4D43-9028-FFE965CF9B4E}"/>
    <cellStyle name="Output 3 20 2" xfId="44980" xr:uid="{1DE18CB7-465E-499F-BBDB-3C57287549E6}"/>
    <cellStyle name="Output 3 20 2 2" xfId="57156" xr:uid="{CD84E2E8-4EAE-4C05-90FB-9CE915299574}"/>
    <cellStyle name="Output 3 20 2 3" xfId="50374" xr:uid="{783F18E9-D462-42B2-9E9B-5BE154DE9D65}"/>
    <cellStyle name="Output 3 20 3" xfId="51976" xr:uid="{1714FE2E-415D-4349-A2EE-C47844C68A1A}"/>
    <cellStyle name="Output 3 20 3 2" xfId="58757" xr:uid="{4E0F0273-4FE5-4292-8BE4-717146C7968A}"/>
    <cellStyle name="Output 3 20 4" xfId="51959" xr:uid="{35FDBC9F-A0CC-4006-89FE-0F3B2B61CBCE}"/>
    <cellStyle name="Output 3 20 4 2" xfId="58740" xr:uid="{B34ED6BB-0E1D-4124-8146-96C54DA9868A}"/>
    <cellStyle name="Output 3 20 5" xfId="48491" xr:uid="{E815AD74-741C-4CE9-BC7D-B0339AFA8E3D}"/>
    <cellStyle name="Output 3 20 5 2" xfId="55283" xr:uid="{C3CEB65A-7C5D-489F-83D1-BD2DDCEA151D}"/>
    <cellStyle name="Output 3 20 6" xfId="53569" xr:uid="{8A930145-D370-4C51-9FE3-5F73691C4EEF}"/>
    <cellStyle name="Output 3 20 7" xfId="46877" xr:uid="{03C42D3F-E67D-4DF4-B321-DD3906268E36}"/>
    <cellStyle name="Output 3 21" xfId="44952" xr:uid="{0811788E-4282-4575-93BF-FCE39B1B7593}"/>
    <cellStyle name="Output 3 21 2" xfId="50626" xr:uid="{215635A6-9F8C-4554-8154-91A359CF6E4C}"/>
    <cellStyle name="Output 3 21 2 2" xfId="57408" xr:uid="{19001093-9116-4B75-8A3F-F924116DC2CB}"/>
    <cellStyle name="Output 3 21 3" xfId="52440" xr:uid="{AA91E4E7-0F5F-42E4-AE3B-868D45BF1DB4}"/>
    <cellStyle name="Output 3 21 3 2" xfId="59221" xr:uid="{EA3B8A8D-888D-40DD-9051-BFBB404548E8}"/>
    <cellStyle name="Output 3 21 4" xfId="48743" xr:uid="{A4FA2950-E7D9-4FA4-AC74-25778E5F22F1}"/>
    <cellStyle name="Output 3 21 4 2" xfId="55532" xr:uid="{527932BB-2B60-4D9C-A109-B4E71F899776}"/>
    <cellStyle name="Output 3 21 5" xfId="53818" xr:uid="{919EB85A-5946-42FA-879B-4566C83CD64B}"/>
    <cellStyle name="Output 3 21 6" xfId="47129" xr:uid="{B7FBD4EB-51C0-4D18-A415-92703B2C4918}"/>
    <cellStyle name="Output 3 22" xfId="45034" xr:uid="{F458A380-86AA-42DC-90CD-9C365179EA18}"/>
    <cellStyle name="Output 3 22 2" xfId="50624" xr:uid="{7532AA69-8305-497D-B8EF-18DDE4A646D4}"/>
    <cellStyle name="Output 3 22 2 2" xfId="57406" xr:uid="{E6480D91-FBBC-4C7B-825A-2EA524DF3B45}"/>
    <cellStyle name="Output 3 22 3" xfId="52438" xr:uid="{C3C7342D-E3EF-47AB-BC82-C93BD0669131}"/>
    <cellStyle name="Output 3 22 3 2" xfId="59219" xr:uid="{8850F0A3-F8FB-4BCF-83B5-6482B14CD71E}"/>
    <cellStyle name="Output 3 22 4" xfId="48741" xr:uid="{E5A04D73-A853-4A30-B50E-980827677273}"/>
    <cellStyle name="Output 3 22 4 2" xfId="55530" xr:uid="{B8565CEE-7DA0-48BE-A2D7-16C24302744E}"/>
    <cellStyle name="Output 3 22 5" xfId="53816" xr:uid="{AA83E6E8-C586-4433-A1E3-8E871B5910E8}"/>
    <cellStyle name="Output 3 22 6" xfId="47127" xr:uid="{84AE1D4E-C85B-4300-B887-AF21B8D05677}"/>
    <cellStyle name="Output 3 23" xfId="45020" xr:uid="{23A69117-DBFB-42D5-9681-3F654E93519D}"/>
    <cellStyle name="Output 3 23 2" xfId="50614" xr:uid="{26E59212-DD3B-450E-8BE9-9D54F5D7A7ED}"/>
    <cellStyle name="Output 3 23 2 2" xfId="57396" xr:uid="{6CF27FF9-7F95-4FE2-A524-0DD10CAB8A23}"/>
    <cellStyle name="Output 3 23 3" xfId="52428" xr:uid="{24C0E162-9D91-4C7F-9876-CC89813517F0}"/>
    <cellStyle name="Output 3 23 3 2" xfId="59209" xr:uid="{A43F6692-F861-489A-AAF2-5028430DA73D}"/>
    <cellStyle name="Output 3 23 4" xfId="48731" xr:uid="{4100028B-4F72-47AC-B9E7-E793E515AF3D}"/>
    <cellStyle name="Output 3 23 4 2" xfId="55520" xr:uid="{21FBEB5A-AF41-41E9-A516-CA113F7BE8AD}"/>
    <cellStyle name="Output 3 23 5" xfId="53806" xr:uid="{2703C26B-3F4F-41BC-8F78-A2695D218798}"/>
    <cellStyle name="Output 3 23 6" xfId="47117" xr:uid="{846A0888-42D8-49CE-B495-5648CFB4DEC7}"/>
    <cellStyle name="Output 3 24" xfId="45079" xr:uid="{1BB94BF6-9347-40B6-9071-1A2A0D27660E}"/>
    <cellStyle name="Output 3 24 2" xfId="50717" xr:uid="{49DC3220-9729-4C64-9ADF-F917BD26ABD7}"/>
    <cellStyle name="Output 3 24 2 2" xfId="57499" xr:uid="{B96E2201-88BE-4CE2-9670-790D26827E7A}"/>
    <cellStyle name="Output 3 24 3" xfId="52528" xr:uid="{791BD48A-F18B-403B-A4C6-6CF5FD81CBFE}"/>
    <cellStyle name="Output 3 24 3 2" xfId="59309" xr:uid="{F4DB298B-DE0F-4575-A1CA-2016B55DAF7D}"/>
    <cellStyle name="Output 3 24 4" xfId="48828" xr:uid="{FD22905F-0D80-41F9-83A5-2A725A77AE90}"/>
    <cellStyle name="Output 3 24 4 2" xfId="55613" xr:uid="{D0A5FDDC-4281-47F9-B989-97C820C1AA52}"/>
    <cellStyle name="Output 3 24 5" xfId="53906" xr:uid="{8969F821-359E-40B3-83E8-ABF5D7AAA3C5}"/>
    <cellStyle name="Output 3 24 6" xfId="47220" xr:uid="{DEC9C57F-2F66-4D31-96F8-FA0D03CF64CC}"/>
    <cellStyle name="Output 3 25" xfId="45146" xr:uid="{0DFC0EBE-D872-448A-BE65-578B20B842B7}"/>
    <cellStyle name="Output 3 25 2" xfId="50731" xr:uid="{BDDA80FD-EBC5-45AD-A458-4911B43E797A}"/>
    <cellStyle name="Output 3 25 2 2" xfId="57513" xr:uid="{7604611B-BF5D-4EBD-B8F5-FFB61C80D2CD}"/>
    <cellStyle name="Output 3 25 3" xfId="52542" xr:uid="{F674FE9D-70CD-4654-A99E-F1DE0CDFB454}"/>
    <cellStyle name="Output 3 25 3 2" xfId="59323" xr:uid="{E94520B9-8596-45FC-ABC5-5304E9ABAD44}"/>
    <cellStyle name="Output 3 25 4" xfId="48838" xr:uid="{2F13EDA7-87CE-4234-BD6F-1A635AF64E40}"/>
    <cellStyle name="Output 3 25 4 2" xfId="55623" xr:uid="{31C8F348-A34F-4916-8281-277B87D70631}"/>
    <cellStyle name="Output 3 25 5" xfId="53920" xr:uid="{9E4A7CBF-8272-482B-9E9D-254A0AD81167}"/>
    <cellStyle name="Output 3 25 6" xfId="47234" xr:uid="{FD7A2474-C543-49DC-B8DE-C4F7C0201710}"/>
    <cellStyle name="Output 3 26" xfId="45173" xr:uid="{A7939D41-088D-42C7-AE28-32BBBFF13505}"/>
    <cellStyle name="Output 3 26 2" xfId="50695" xr:uid="{5294AB6E-37CE-4EA5-8D49-ED91C8934A94}"/>
    <cellStyle name="Output 3 26 2 2" xfId="57477" xr:uid="{29C31F60-EF57-4879-8F82-BAB0D4BA8F2E}"/>
    <cellStyle name="Output 3 26 3" xfId="52506" xr:uid="{6D8DDE4A-B27A-44D4-8AC1-DB925F0CC990}"/>
    <cellStyle name="Output 3 26 3 2" xfId="59287" xr:uid="{2E083DBC-8D09-410E-9D3B-A869AF728B77}"/>
    <cellStyle name="Output 3 26 4" xfId="53884" xr:uid="{D512B340-16FA-482E-B96D-59F61004EC5D}"/>
    <cellStyle name="Output 3 26 5" xfId="47198" xr:uid="{9B43013E-808B-4F1C-B81E-F2458E7D9BFF}"/>
    <cellStyle name="Output 3 27" xfId="45259" xr:uid="{97043B2E-EECD-430B-AF78-2D7C80894E86}"/>
    <cellStyle name="Output 3 27 2" xfId="55795" xr:uid="{8AD3FF20-1DFA-435D-A2F3-56702E4397B2}"/>
    <cellStyle name="Output 3 27 3" xfId="49012" xr:uid="{6CBA4E3F-D526-431B-84F4-F0496344A732}"/>
    <cellStyle name="Output 3 28" xfId="45273" xr:uid="{14B772F1-FD60-45C2-BC02-A5C8CFC2BD2D}"/>
    <cellStyle name="Output 3 28 2" xfId="58028" xr:uid="{68DDAC90-A472-4898-81CE-6D90214492B1}"/>
    <cellStyle name="Output 3 28 3" xfId="51246" xr:uid="{6DAF1888-BC2F-4BA6-9266-C91DA49D23B7}"/>
    <cellStyle name="Output 3 29" xfId="45241" xr:uid="{D42DCDCE-8541-42C6-9442-9480CF21C038}"/>
    <cellStyle name="Output 3 29 2" xfId="52628" xr:uid="{63CBDE27-E44A-4EC3-8A47-BC8BC92F6075}"/>
    <cellStyle name="Output 3 3" xfId="274" xr:uid="{2F21D746-F112-4979-BB6F-CA2332664855}"/>
    <cellStyle name="Output 3 3 10" xfId="6576" xr:uid="{103F1203-D274-4B29-BE6F-174F3E72EEC1}"/>
    <cellStyle name="Output 3 3 10 2" xfId="11787" xr:uid="{7E5287E8-9FA9-4C0C-8346-7D1A3E41929C}"/>
    <cellStyle name="Output 3 3 10 2 2" xfId="20776" xr:uid="{189D4C89-96A7-4F1B-BE5D-190DBBB3A59B}"/>
    <cellStyle name="Output 3 3 10 2 2 2" xfId="35218" xr:uid="{4C1E5C1E-0037-4AD4-BE87-F08C26C09355}"/>
    <cellStyle name="Output 3 3 10 2 3" xfId="24219" xr:uid="{44AEDC21-AF81-4142-8E10-71E9A00B02B3}"/>
    <cellStyle name="Output 3 3 10 3" xfId="15565" xr:uid="{2F81461A-8193-4092-9AA1-07272E3CD1F5}"/>
    <cellStyle name="Output 3 3 10 3 2" xfId="24428" xr:uid="{2E1B2558-79FD-4C39-A987-4EC6BE27C98E}"/>
    <cellStyle name="Output 3 3 10 4" xfId="37957" xr:uid="{5C20FE8A-45A0-4E26-99D9-035DA8AD353C}"/>
    <cellStyle name="Output 3 3 11" xfId="9150" xr:uid="{99C37642-5ED9-47CF-9DB3-E2813FCDABB7}"/>
    <cellStyle name="Output 3 3 11 2" xfId="18139" xr:uid="{6BE4FFFD-0EC9-4476-82BD-E2C1636AB4E0}"/>
    <cellStyle name="Output 3 3 11 2 2" xfId="29349" xr:uid="{471472FF-8CAB-4719-B701-575DEC87023E}"/>
    <cellStyle name="Output 3 3 11 3" xfId="43663" xr:uid="{8ED5EA7D-2E6F-4044-835B-00CA11E3691D}"/>
    <cellStyle name="Output 3 3 12" xfId="9769" xr:uid="{47A03FF2-3E9F-4B49-9D86-096606DB1E35}"/>
    <cellStyle name="Output 3 3 12 2" xfId="18758" xr:uid="{4B3AA503-5C32-415B-B0BC-ACA33265B66C}"/>
    <cellStyle name="Output 3 3 12 2 2" xfId="39750" xr:uid="{B878AF0F-D114-4A8C-AE00-7CCAA622901C}"/>
    <cellStyle name="Output 3 3 12 3" xfId="34399" xr:uid="{5FBED419-E3B1-413B-92B5-23EB2BFFD83A}"/>
    <cellStyle name="Output 3 3 13" xfId="2280" xr:uid="{118F9128-28C0-44B9-AD29-257448FBDAED}"/>
    <cellStyle name="Output 3 3 13 2" xfId="32773" xr:uid="{8C7F2B06-7CF9-4135-B5F0-39C01A25C291}"/>
    <cellStyle name="Output 3 3 14" xfId="13189" xr:uid="{E30BA36C-7856-41B7-9496-88209953F41B}"/>
    <cellStyle name="Output 3 3 14 2" xfId="31559" xr:uid="{112F6C7C-7075-4E42-A685-DEA9EAF4569C}"/>
    <cellStyle name="Output 3 3 15" xfId="26811" xr:uid="{EA6D5D17-1A9C-40D5-AE13-77DF35A5B2D3}"/>
    <cellStyle name="Output 3 3 16" xfId="44272" xr:uid="{75D620AB-C462-4481-9ED8-35EE3806A7CD}"/>
    <cellStyle name="Output 3 3 17" xfId="45552" xr:uid="{8A13FC85-A515-44A3-A700-306A5E9052B1}"/>
    <cellStyle name="Output 3 3 2" xfId="409" xr:uid="{204F3BF9-6CA7-49D9-A3E3-187F71D46CB9}"/>
    <cellStyle name="Output 3 3 2 10" xfId="9275" xr:uid="{CD40CB63-9BE6-4CFB-A3F3-0E112D106DBD}"/>
    <cellStyle name="Output 3 3 2 10 2" xfId="18264" xr:uid="{BCE22757-E54A-442E-B170-059C9662D579}"/>
    <cellStyle name="Output 3 3 2 10 2 2" xfId="25846" xr:uid="{C2CF38EE-0711-4C83-888A-CC2111443385}"/>
    <cellStyle name="Output 3 3 2 10 3" xfId="24336" xr:uid="{9DB0D0BC-0E51-42EA-81E7-CFA992941C14}"/>
    <cellStyle name="Output 3 3 2 11" xfId="12292" xr:uid="{0CF46BB6-90D5-4D71-8C06-4E686C064051}"/>
    <cellStyle name="Output 3 3 2 11 2" xfId="21281" xr:uid="{160AF790-F0B3-4DD8-898A-D98B720C93DB}"/>
    <cellStyle name="Output 3 3 2 11 2 2" xfId="28395" xr:uid="{0B0E16B7-C0FD-4AA2-BA95-C545DA5FC391}"/>
    <cellStyle name="Output 3 3 2 11 3" xfId="26801" xr:uid="{D01EEB7A-68F0-4A7A-A018-E195997B67B8}"/>
    <cellStyle name="Output 3 3 2 12" xfId="2415" xr:uid="{3294B886-AA4D-4D7F-9174-D0461AEABD84}"/>
    <cellStyle name="Output 3 3 2 12 2" xfId="37019" xr:uid="{D267E26E-BC01-471D-AF9F-47DF16783E91}"/>
    <cellStyle name="Output 3 3 2 13" xfId="13324" xr:uid="{264D26F9-932F-4E77-BFDA-85BC4B6544D0}"/>
    <cellStyle name="Output 3 3 2 13 2" xfId="39149" xr:uid="{6D71D0E1-338B-45CF-8FAA-5948AFE9F73E}"/>
    <cellStyle name="Output 3 3 2 14" xfId="27766" xr:uid="{03761EF7-3D73-484B-922D-C4D66DEA95D7}"/>
    <cellStyle name="Output 3 3 2 15" xfId="46067" xr:uid="{CC83B1A8-DA45-495F-AEF6-11B014F59584}"/>
    <cellStyle name="Output 3 3 2 2" xfId="758" xr:uid="{FE18F5B7-E2E8-4B63-B0FF-BED87E8DB126}"/>
    <cellStyle name="Output 3 3 2 2 2" xfId="5129" xr:uid="{5924D78C-C4F0-4F0B-B467-BDDEAD6EDCDC}"/>
    <cellStyle name="Output 3 3 2 2 2 2" xfId="7715" xr:uid="{E93B5C70-8F1F-4688-821F-4345E593520B}"/>
    <cellStyle name="Output 3 3 2 2 2 2 2" xfId="16704" xr:uid="{E2F8A923-30BC-4599-9C9A-AE54C32F145A}"/>
    <cellStyle name="Output 3 3 2 2 2 2 2 2" xfId="22886" xr:uid="{D364E080-0EDE-4BE0-B5DD-83C5DB8B7E98}"/>
    <cellStyle name="Output 3 3 2 2 2 2 3" xfId="38282" xr:uid="{2A8E2D89-C6B5-4F32-89F4-CC4A1C0BD9E4}"/>
    <cellStyle name="Output 3 3 2 2 2 3" xfId="10352" xr:uid="{A84EA300-4872-42ED-ADA0-79873B3A00DB}"/>
    <cellStyle name="Output 3 3 2 2 2 3 2" xfId="19341" xr:uid="{22A12441-C53D-4E9C-A0F8-877D3F7FD26B}"/>
    <cellStyle name="Output 3 3 2 2 2 3 2 2" xfId="31902" xr:uid="{751ABD6A-1EDA-4EB0-8C66-C567509AD70E}"/>
    <cellStyle name="Output 3 3 2 2 2 3 3" xfId="37812" xr:uid="{0C1F87A6-0C80-4E96-A710-FDCA180EE624}"/>
    <cellStyle name="Output 3 3 2 2 2 4" xfId="14118" xr:uid="{DB96ADE0-DED5-4B95-B8F0-F68C09545282}"/>
    <cellStyle name="Output 3 3 2 2 2 4 2" xfId="29365" xr:uid="{C0173DD9-9233-4912-9189-71D22703F3E2}"/>
    <cellStyle name="Output 3 3 2 2 2 5" xfId="43951" xr:uid="{F8C09BFF-3770-4BFD-94F7-3313BD32EB83}"/>
    <cellStyle name="Output 3 3 2 2 2 6" xfId="56340" xr:uid="{3066AF9F-B308-4743-B107-D5043BB7A731}"/>
    <cellStyle name="Output 3 3 2 2 3" xfId="3195" xr:uid="{AF7AD18E-02A3-4502-9A1F-717194FC5A29}"/>
    <cellStyle name="Output 3 3 2 2 3 2" xfId="27732" xr:uid="{91C2166A-0120-4237-93AD-754F3BB4279B}"/>
    <cellStyle name="Output 3 3 2 2 4" xfId="33913" xr:uid="{72507FF1-5F5E-4E41-B7CF-59C6C48D8E8F}"/>
    <cellStyle name="Output 3 3 2 2 5" xfId="49558" xr:uid="{B144085C-00E7-4248-B836-F7680A55DC8C}"/>
    <cellStyle name="Output 3 3 2 3" xfId="1103" xr:uid="{8DEB619C-69F3-405E-A63C-FCC16B264BFD}"/>
    <cellStyle name="Output 3 3 2 3 2" xfId="5450" xr:uid="{CEA825C3-D25D-4D13-A774-22D6D5496851}"/>
    <cellStyle name="Output 3 3 2 3 2 2" xfId="8036" xr:uid="{D370E3DE-5CC0-4BE1-A6B0-0E73BA83684E}"/>
    <cellStyle name="Output 3 3 2 3 2 2 2" xfId="17025" xr:uid="{95AF84FF-EEE5-442D-B007-76E8C9063B65}"/>
    <cellStyle name="Output 3 3 2 3 2 2 2 2" xfId="41556" xr:uid="{96EDE8DA-2142-4553-94EE-44E3C92A8D73}"/>
    <cellStyle name="Output 3 3 2 3 2 2 3" xfId="36569" xr:uid="{595EC2AA-A878-49F7-9A90-4DA5932D780F}"/>
    <cellStyle name="Output 3 3 2 3 2 3" xfId="10673" xr:uid="{5A6FCC92-A34C-484A-87CE-86C3BE0493C6}"/>
    <cellStyle name="Output 3 3 2 3 2 3 2" xfId="19662" xr:uid="{230B7F26-1209-4603-994C-04B0FD3ADFB5}"/>
    <cellStyle name="Output 3 3 2 3 2 3 2 2" xfId="43766" xr:uid="{00E2FDEC-4A56-47CC-87AB-917B2BE901FC}"/>
    <cellStyle name="Output 3 3 2 3 2 3 3" xfId="34685" xr:uid="{1A1BCF3E-6BB6-4ABE-8F56-384F70BCDC81}"/>
    <cellStyle name="Output 3 3 2 3 2 4" xfId="14439" xr:uid="{08AE3A78-98C9-4732-A19A-041C4745629F}"/>
    <cellStyle name="Output 3 3 2 3 2 4 2" xfId="29008" xr:uid="{4994CE76-8CF9-440A-BB80-3C6CD0E1BC3C}"/>
    <cellStyle name="Output 3 3 2 3 2 5" xfId="28621" xr:uid="{55DB0D34-3C8D-4375-BBE7-D01C68201096}"/>
    <cellStyle name="Output 3 3 2 3 2 6" xfId="57885" xr:uid="{CA4218DD-F7C8-4A20-981D-A040AD8918F7}"/>
    <cellStyle name="Output 3 3 2 3 3" xfId="3540" xr:uid="{6860100A-0954-492C-A1BF-E0478A0AC245}"/>
    <cellStyle name="Output 3 3 2 3 3 2" xfId="39090" xr:uid="{54120456-7FFD-41E7-B635-4E0F39C3DE55}"/>
    <cellStyle name="Output 3 3 2 3 4" xfId="28543" xr:uid="{00B015B1-AEE4-4B10-9427-BE3CF6278CF7}"/>
    <cellStyle name="Output 3 3 2 3 5" xfId="51103" xr:uid="{BED81E3D-575C-4BEC-835F-18FD9FCAA2DF}"/>
    <cellStyle name="Output 3 3 2 4" xfId="1447" xr:uid="{16029C4B-F4A4-4F94-9A61-8A7A384001F4}"/>
    <cellStyle name="Output 3 3 2 4 2" xfId="5792" xr:uid="{C61319D2-AC7E-4D31-9C91-D5D3CBE9A784}"/>
    <cellStyle name="Output 3 3 2 4 2 2" xfId="8378" xr:uid="{C23734D9-D832-4FE7-B224-A02640F83560}"/>
    <cellStyle name="Output 3 3 2 4 2 2 2" xfId="17367" xr:uid="{6F96B2FD-8BBD-4CFB-A225-C6E89CE6E564}"/>
    <cellStyle name="Output 3 3 2 4 2 2 2 2" xfId="34265" xr:uid="{E46158D0-F84C-4300-B545-AF6C79536DA0}"/>
    <cellStyle name="Output 3 3 2 4 2 2 3" xfId="40141" xr:uid="{99A4D59C-D701-42CA-AF83-7CA17A68A104}"/>
    <cellStyle name="Output 3 3 2 4 2 3" xfId="11015" xr:uid="{D6924260-6367-46E3-8D13-207BD8A415E2}"/>
    <cellStyle name="Output 3 3 2 4 2 3 2" xfId="20004" xr:uid="{C422D698-F4F6-4E97-86A8-5E34158A3025}"/>
    <cellStyle name="Output 3 3 2 4 2 3 2 2" xfId="33641" xr:uid="{F7953489-1FE3-4354-8A17-A925A7FC5347}"/>
    <cellStyle name="Output 3 3 2 4 2 3 3" xfId="25322" xr:uid="{E3F0B94A-2773-439A-8944-FE99304D13F3}"/>
    <cellStyle name="Output 3 3 2 4 2 4" xfId="14781" xr:uid="{1B3DEFB4-98DD-4916-A77D-B83F88A186BF}"/>
    <cellStyle name="Output 3 3 2 4 2 4 2" xfId="35510" xr:uid="{3DB5E467-8A24-4C16-A898-17C320B386C2}"/>
    <cellStyle name="Output 3 3 2 4 2 5" xfId="24534" xr:uid="{577077BD-97FA-4341-B598-69268CD65584}"/>
    <cellStyle name="Output 3 3 2 4 2 6" xfId="54485" xr:uid="{EC971F33-CD1E-46EB-BF55-273D49949698}"/>
    <cellStyle name="Output 3 3 2 4 3" xfId="3884" xr:uid="{A100C37D-8EC4-49D7-8418-6E200C7BA74F}"/>
    <cellStyle name="Output 3 3 2 4 3 2" xfId="27417" xr:uid="{D8FEB7B3-DCBE-434D-884D-DE64F570E5AA}"/>
    <cellStyle name="Output 3 3 2 4 4" xfId="25714" xr:uid="{CC80E4E6-3D9A-49F3-B5A6-A65C7889ACC3}"/>
    <cellStyle name="Output 3 3 2 4 5" xfId="47675" xr:uid="{9D0D3C38-C13A-4784-ADE3-E4DA0E6BA253}"/>
    <cellStyle name="Output 3 3 2 5" xfId="1597" xr:uid="{C3770EEB-6A69-4122-9F0D-F5AD1A3DB2E3}"/>
    <cellStyle name="Output 3 3 2 5 2" xfId="5941" xr:uid="{E8A46E86-6313-4616-943E-CD29A0B49766}"/>
    <cellStyle name="Output 3 3 2 5 2 2" xfId="8527" xr:uid="{01B1A334-1E04-425C-8F08-354C1A74F78A}"/>
    <cellStyle name="Output 3 3 2 5 2 2 2" xfId="17516" xr:uid="{3A6A28B7-8A85-4FAF-A2B8-46D83DCD4DD7}"/>
    <cellStyle name="Output 3 3 2 5 2 2 2 2" xfId="30782" xr:uid="{3981C0BA-7EC8-4616-A271-FDF444036ADE}"/>
    <cellStyle name="Output 3 3 2 5 2 2 3" xfId="42613" xr:uid="{94299327-FB99-4E37-B729-FCFB7A032682}"/>
    <cellStyle name="Output 3 3 2 5 2 3" xfId="11164" xr:uid="{67E53072-4B38-4E81-BE24-0DCFC350057A}"/>
    <cellStyle name="Output 3 3 2 5 2 3 2" xfId="20153" xr:uid="{81B47931-FB3D-482D-98FC-C8570AF1FA0C}"/>
    <cellStyle name="Output 3 3 2 5 2 3 2 2" xfId="38134" xr:uid="{E828E3B8-D7D3-4D23-B4E5-E4DE923983C1}"/>
    <cellStyle name="Output 3 3 2 5 2 3 3" xfId="41426" xr:uid="{3BC74614-7C6F-4D2A-A705-0846E513BF6B}"/>
    <cellStyle name="Output 3 3 2 5 2 4" xfId="14930" xr:uid="{AC2CD846-63E0-4FBE-A6D5-761E313DF5E1}"/>
    <cellStyle name="Output 3 3 2 5 2 4 2" xfId="38638" xr:uid="{F9320D6B-66FE-4A73-B514-B74304C279C0}"/>
    <cellStyle name="Output 3 3 2 5 2 5" xfId="22137" xr:uid="{CC1D6CE2-1B1B-4C44-B662-35372DDF29DA}"/>
    <cellStyle name="Output 3 3 2 5 3" xfId="4034" xr:uid="{9A279A10-0E79-4D22-9000-2F56796ED8EC}"/>
    <cellStyle name="Output 3 3 2 5 3 2" xfId="28238" xr:uid="{61426BC0-5231-4B43-8441-C659260022AF}"/>
    <cellStyle name="Output 3 3 2 5 4" xfId="43070" xr:uid="{F48CD0A5-0469-4C0B-AF5F-A322E2120179}"/>
    <cellStyle name="Output 3 3 2 6" xfId="2066" xr:uid="{3A710458-93B4-4293-A423-75A9B60F3E84}"/>
    <cellStyle name="Output 3 3 2 6 2" xfId="6369" xr:uid="{416C852A-0715-476F-9101-29397F81E183}"/>
    <cellStyle name="Output 3 3 2 6 2 2" xfId="8955" xr:uid="{DDE4096E-6997-4637-9209-68858B88FB9C}"/>
    <cellStyle name="Output 3 3 2 6 2 2 2" xfId="17944" xr:uid="{3FEE53D1-F6B6-489F-A108-CF9CF18C6E2F}"/>
    <cellStyle name="Output 3 3 2 6 2 2 2 2" xfId="25177" xr:uid="{BBC5056F-151C-4CD4-AE50-68DE863034CD}"/>
    <cellStyle name="Output 3 3 2 6 2 2 3" xfId="41356" xr:uid="{A8AB1CE5-A0D6-4F4D-A0AF-07F33EA2BDF6}"/>
    <cellStyle name="Output 3 3 2 6 2 3" xfId="11592" xr:uid="{9C571BE0-E2B9-40CE-B217-1443019A7942}"/>
    <cellStyle name="Output 3 3 2 6 2 3 2" xfId="20581" xr:uid="{E61359A5-D0B9-422A-9615-404601983D99}"/>
    <cellStyle name="Output 3 3 2 6 2 3 2 2" xfId="25143" xr:uid="{F3739FE9-8BE2-4E28-9B92-3E141F71CF61}"/>
    <cellStyle name="Output 3 3 2 6 2 3 3" xfId="44045" xr:uid="{19A9CFBF-9E34-4628-A339-1A6080EFBE27}"/>
    <cellStyle name="Output 3 3 2 6 2 4" xfId="15358" xr:uid="{6A2730F7-E9F1-4087-B7A0-2BB3DEAC089C}"/>
    <cellStyle name="Output 3 3 2 6 2 4 2" xfId="43505" xr:uid="{DFB9395F-9319-44F3-99FE-F3BB01E605A5}"/>
    <cellStyle name="Output 3 3 2 6 2 5" xfId="36242" xr:uid="{FC72E39E-99BC-498C-9982-B9FE5782978A}"/>
    <cellStyle name="Output 3 3 2 6 3" xfId="4503" xr:uid="{71583BB1-F6DA-4A38-895B-7659394F6F1B}"/>
    <cellStyle name="Output 3 3 2 6 3 2" xfId="27920" xr:uid="{06B9E9DD-D3CA-42B7-8236-D09FFB91CDD0}"/>
    <cellStyle name="Output 3 3 2 6 4" xfId="38423" xr:uid="{5F4621B3-73F1-4DC6-8A7D-B7CBE8F79760}"/>
    <cellStyle name="Output 3 3 2 7" xfId="2876" xr:uid="{37F8F61D-2687-4224-A664-F7BFBE2489A7}"/>
    <cellStyle name="Output 3 3 2 7 2" xfId="7026" xr:uid="{6E48C68A-664E-4A0A-8B2F-904043996F72}"/>
    <cellStyle name="Output 3 3 2 7 2 2" xfId="12153" xr:uid="{014B6FAB-5ED6-4705-81CD-C9B4501EC3FC}"/>
    <cellStyle name="Output 3 3 2 7 2 2 2" xfId="21142" xr:uid="{8E3A003B-9E73-449D-85B2-9F19F1DD358F}"/>
    <cellStyle name="Output 3 3 2 7 2 2 2 2" xfId="36696" xr:uid="{3D13A80E-712A-4132-A0BE-F2998D649C15}"/>
    <cellStyle name="Output 3 3 2 7 2 2 3" xfId="23060" xr:uid="{32245DF2-9BD3-48A5-A8B4-54AFE30124A3}"/>
    <cellStyle name="Output 3 3 2 7 2 3" xfId="12962" xr:uid="{51F749DE-68DC-459E-BB88-6511A97CABA4}"/>
    <cellStyle name="Output 3 3 2 7 2 3 2" xfId="21951" xr:uid="{62F2F766-7173-446A-81FE-953507DEDDFF}"/>
    <cellStyle name="Output 3 3 2 7 2 3 2 2" xfId="30737" xr:uid="{43422AC6-8C95-472E-99CA-75B5724DB9DA}"/>
    <cellStyle name="Output 3 3 2 7 2 3 3" xfId="31938" xr:uid="{12B813D4-F488-4064-A931-5ED12E235B19}"/>
    <cellStyle name="Output 3 3 2 7 2 4" xfId="16015" xr:uid="{1CE0236F-643D-4A4A-AC4D-3BD00319ACC1}"/>
    <cellStyle name="Output 3 3 2 7 2 4 2" xfId="22110" xr:uid="{B157264D-9DCF-4774-B614-5627E8D63D4C}"/>
    <cellStyle name="Output 3 3 2 7 2 5" xfId="34304" xr:uid="{F9ED8608-3123-4025-B9F6-CC6EDFD24E62}"/>
    <cellStyle name="Output 3 3 2 7 3" xfId="9589" xr:uid="{A7CB6B4F-8488-43DB-8345-B5B8CEA82014}"/>
    <cellStyle name="Output 3 3 2 7 3 2" xfId="18578" xr:uid="{95365F2D-8B64-48DB-967D-5F221DC94319}"/>
    <cellStyle name="Output 3 3 2 7 3 2 2" xfId="39592" xr:uid="{4443F762-0651-420A-99D2-A05A0193C6A8}"/>
    <cellStyle name="Output 3 3 2 7 3 3" xfId="42956" xr:uid="{57B77FFE-C402-4F06-9B9E-4F7AFB4899C1}"/>
    <cellStyle name="Output 3 3 2 7 4" xfId="37275" xr:uid="{0102EB17-0B05-4CF9-8AE8-FD5865EB792E}"/>
    <cellStyle name="Output 3 3 2 8" xfId="4805" xr:uid="{8CD439B8-BEA5-4C23-9EBB-01BC58795314}"/>
    <cellStyle name="Output 3 3 2 8 2" xfId="7391" xr:uid="{472F652B-D962-401D-B784-32C4D0EB5604}"/>
    <cellStyle name="Output 3 3 2 8 2 2" xfId="16380" xr:uid="{8163A079-F8A3-4EF6-9603-C76725BBC916}"/>
    <cellStyle name="Output 3 3 2 8 2 2 2" xfId="28874" xr:uid="{508D2925-DAC0-4A53-BA80-1DD6F8D3EF96}"/>
    <cellStyle name="Output 3 3 2 8 2 3" xfId="24709" xr:uid="{55B63B86-AB28-4E93-906A-9FD560D168BB}"/>
    <cellStyle name="Output 3 3 2 8 3" xfId="10028" xr:uid="{0C650B6E-DF6D-4708-B54C-84FB5C4C1ED4}"/>
    <cellStyle name="Output 3 3 2 8 3 2" xfId="19017" xr:uid="{A697EBCF-CE09-42DC-9106-9E089D039F50}"/>
    <cellStyle name="Output 3 3 2 8 3 2 2" xfId="36348" xr:uid="{3047D244-B47B-4EA1-A41F-5A2FC467BFD6}"/>
    <cellStyle name="Output 3 3 2 8 3 3" xfId="37815" xr:uid="{CE851DF2-5B80-4358-BD9E-3C6FD44E1596}"/>
    <cellStyle name="Output 3 3 2 8 4" xfId="13794" xr:uid="{553AE10D-87FA-424D-BDC0-E90F8F5F7050}"/>
    <cellStyle name="Output 3 3 2 8 4 2" xfId="28023" xr:uid="{131F6844-EED0-4E85-B882-AFA78C9A0605}"/>
    <cellStyle name="Output 3 3 2 8 5" xfId="32710" xr:uid="{A0DBF8DF-BDA5-4E25-8AC6-97076884FEE0}"/>
    <cellStyle name="Output 3 3 2 9" xfId="6711" xr:uid="{2AF2C4DF-3715-42C0-8083-CF80CBF76C2E}"/>
    <cellStyle name="Output 3 3 2 9 2" xfId="11912" xr:uid="{C4F808BD-0B44-4B1A-AC91-9D7BCF0D2D30}"/>
    <cellStyle name="Output 3 3 2 9 2 2" xfId="20901" xr:uid="{C1439997-4E5D-44CD-B1EF-FE47CBF35950}"/>
    <cellStyle name="Output 3 3 2 9 2 2 2" xfId="39245" xr:uid="{1570384E-37C3-48CA-B0A5-5598C031CFDB}"/>
    <cellStyle name="Output 3 3 2 9 2 3" xfId="40518" xr:uid="{84727568-E56B-4D50-A065-86B624C74A0E}"/>
    <cellStyle name="Output 3 3 2 9 3" xfId="15700" xr:uid="{BCC7E43B-4D3E-459A-9DDE-B2989062CD3D}"/>
    <cellStyle name="Output 3 3 2 9 3 2" xfId="39727" xr:uid="{247FF788-591E-40EE-801B-ECD3DBF10AD1}"/>
    <cellStyle name="Output 3 3 2 9 4" xfId="33291" xr:uid="{3241151F-77B0-4707-A78F-DC53C4041D7A}"/>
    <cellStyle name="Output 3 3 3" xfId="623" xr:uid="{90D8AD6D-C8D8-4838-BA79-112A8EF17C1E}"/>
    <cellStyle name="Output 3 3 3 2" xfId="5004" xr:uid="{3D72F15E-2B29-4900-B49A-760215710910}"/>
    <cellStyle name="Output 3 3 3 2 2" xfId="7590" xr:uid="{8FA3C2A4-2273-4127-8732-E428A62609D4}"/>
    <cellStyle name="Output 3 3 3 2 2 2" xfId="16579" xr:uid="{E44979A1-BEDD-495E-BA54-636614DE6095}"/>
    <cellStyle name="Output 3 3 3 2 2 2 2" xfId="35325" xr:uid="{A16D0766-36C5-4B1C-AB61-54DE74CC456F}"/>
    <cellStyle name="Output 3 3 3 2 2 3" xfId="41946" xr:uid="{B288DFC2-EE3F-498C-B26B-AB3ED6D8CBBC}"/>
    <cellStyle name="Output 3 3 3 2 2 4" xfId="56748" xr:uid="{234E0A78-5B6E-453D-BBB8-9D808F59E267}"/>
    <cellStyle name="Output 3 3 3 2 3" xfId="10227" xr:uid="{A952E7FA-A90C-4DA8-BD0A-B1C958A95E5C}"/>
    <cellStyle name="Output 3 3 3 2 3 2" xfId="19216" xr:uid="{B701F3FF-D505-40FC-8A1F-186E433E5B87}"/>
    <cellStyle name="Output 3 3 3 2 3 2 2" xfId="40156" xr:uid="{D1644A95-33FA-4D66-B6F9-A8087C4BA79E}"/>
    <cellStyle name="Output 3 3 3 2 3 3" xfId="26392" xr:uid="{065692D1-F9A5-4866-88D4-82990D1ACCBE}"/>
    <cellStyle name="Output 3 3 3 2 4" xfId="13993" xr:uid="{A85A4ADB-F112-488F-B68E-9D1B85FA3837}"/>
    <cellStyle name="Output 3 3 3 2 4 2" xfId="41301" xr:uid="{CBE96DC1-8605-4F8A-8C39-7260B2D92583}"/>
    <cellStyle name="Output 3 3 3 2 5" xfId="28775" xr:uid="{F3321E18-E9F4-43A0-BD80-80C707E06ADA}"/>
    <cellStyle name="Output 3 3 3 2 6" xfId="49966" xr:uid="{A134E10E-7750-4B81-9B70-133BEB1BAA77}"/>
    <cellStyle name="Output 3 3 3 3" xfId="3060" xr:uid="{F67CFC95-2C64-4817-8B98-B7F7F3B88555}"/>
    <cellStyle name="Output 3 3 3 3 2" xfId="39801" xr:uid="{2BB54BF7-64F2-4436-B314-DCBE0B49D16D}"/>
    <cellStyle name="Output 3 3 3 3 2 2" xfId="59137" xr:uid="{C6B89083-6B5E-4E0F-81E8-4D238F1FB988}"/>
    <cellStyle name="Output 3 3 3 3 3" xfId="52356" xr:uid="{B63E6D70-E1B4-41D6-966C-7496BF0209D0}"/>
    <cellStyle name="Output 3 3 3 4" xfId="27389" xr:uid="{76C3B6C6-AAFB-4036-9820-11C6F015F778}"/>
    <cellStyle name="Output 3 3 3 4 2" xfId="54875" xr:uid="{AF666A26-A8B2-468B-8466-569A08327323}"/>
    <cellStyle name="Output 3 3 3 4 3" xfId="48083" xr:uid="{13362ACD-09B2-4197-9A5C-9A0AF844F3B2}"/>
    <cellStyle name="Output 3 3 3 5" xfId="53175" xr:uid="{A9EB97D8-48FB-4F0E-8A48-668A923B3459}"/>
    <cellStyle name="Output 3 3 3 6" xfId="46469" xr:uid="{20252400-90F9-4591-A6CE-6EF16996A902}"/>
    <cellStyle name="Output 3 3 4" xfId="968" xr:uid="{D4AC1381-A6B5-48EA-B819-49041578C88F}"/>
    <cellStyle name="Output 3 3 4 2" xfId="5325" xr:uid="{2B9D3E9C-07E0-4E8C-B827-036D72E02EA3}"/>
    <cellStyle name="Output 3 3 4 2 2" xfId="7911" xr:uid="{91F729E2-4723-4463-A551-A87F706C6961}"/>
    <cellStyle name="Output 3 3 4 2 2 2" xfId="16900" xr:uid="{F4A88C94-202A-4DC8-9F75-501693FC0DCA}"/>
    <cellStyle name="Output 3 3 4 2 2 2 2" xfId="34792" xr:uid="{78ECF4D2-2732-4556-9BC3-F2483B69558F}"/>
    <cellStyle name="Output 3 3 4 2 2 3" xfId="27653" xr:uid="{B80A48F3-068F-4CC7-B5DB-B3AA1D6FBDDB}"/>
    <cellStyle name="Output 3 3 4 2 3" xfId="10548" xr:uid="{4E5B3DEC-2B73-4DC5-ACC4-CBBC0933FCB7}"/>
    <cellStyle name="Output 3 3 4 2 3 2" xfId="19537" xr:uid="{4FC520A6-0ED4-4084-8A20-A066378D720A}"/>
    <cellStyle name="Output 3 3 4 2 3 2 2" xfId="25353" xr:uid="{34F5CAC7-D8A6-435D-B1F7-356F67FBC2D9}"/>
    <cellStyle name="Output 3 3 4 2 3 3" xfId="26682" xr:uid="{43BBCB66-AF7B-4D2E-9196-090D4D5EBCA4}"/>
    <cellStyle name="Output 3 3 4 2 4" xfId="14314" xr:uid="{DA239292-EF33-4F19-9910-EE81E4064B4D}"/>
    <cellStyle name="Output 3 3 4 2 4 2" xfId="32772" xr:uid="{F1E4FE40-1189-449C-A72C-BADDDA833729}"/>
    <cellStyle name="Output 3 3 4 2 5" xfId="29814" xr:uid="{E8DAAEE3-F469-44FD-9D85-32EA62597A06}"/>
    <cellStyle name="Output 3 3 4 2 6" xfId="55868" xr:uid="{117E5966-D7C0-4451-9D79-1708F7B3C5B7}"/>
    <cellStyle name="Output 3 3 4 3" xfId="3405" xr:uid="{F883F735-5475-40A4-8695-D8C97F698B43}"/>
    <cellStyle name="Output 3 3 4 3 2" xfId="28978" xr:uid="{E5054755-08E9-4A69-A9CF-06F4563F6911}"/>
    <cellStyle name="Output 3 3 4 4" xfId="28900" xr:uid="{F67959C3-F454-43D1-9D9D-F82DDEF65CE5}"/>
    <cellStyle name="Output 3 3 4 5" xfId="49086" xr:uid="{50DA5BD1-594C-4C52-8D8E-64762115B550}"/>
    <cellStyle name="Output 3 3 5" xfId="1312" xr:uid="{9D61ABB8-D67D-4B52-9E76-AEC61F294696}"/>
    <cellStyle name="Output 3 3 5 2" xfId="5657" xr:uid="{A1CC4528-71E8-45FA-8914-688D340FE825}"/>
    <cellStyle name="Output 3 3 5 2 2" xfId="8243" xr:uid="{8F9398D0-5DBE-4388-B2A5-1C0641C24D9C}"/>
    <cellStyle name="Output 3 3 5 2 2 2" xfId="17232" xr:uid="{01216427-E8CC-41EF-A412-A5ECA65CDED7}"/>
    <cellStyle name="Output 3 3 5 2 2 2 2" xfId="34895" xr:uid="{C2FE6426-8143-442A-AC0B-2A4FBCCBE720}"/>
    <cellStyle name="Output 3 3 5 2 2 3" xfId="42469" xr:uid="{55312776-0115-41F8-BD0C-8F73BC46FEB4}"/>
    <cellStyle name="Output 3 3 5 2 3" xfId="10880" xr:uid="{C9FFD318-B16F-4C19-AB30-133C65FAE48B}"/>
    <cellStyle name="Output 3 3 5 2 3 2" xfId="19869" xr:uid="{A48ED2E5-EDE8-4C2F-B8A1-34824ED6B595}"/>
    <cellStyle name="Output 3 3 5 2 3 2 2" xfId="27090" xr:uid="{8DD06517-EC3E-44C0-8EE0-ACE2103432E0}"/>
    <cellStyle name="Output 3 3 5 2 3 3" xfId="36607" xr:uid="{4F293C6E-A786-4067-A05E-17AA106B7455}"/>
    <cellStyle name="Output 3 3 5 2 4" xfId="14646" xr:uid="{53AC8E2F-B7C6-4832-A3E0-4934F856C640}"/>
    <cellStyle name="Output 3 3 5 2 4 2" xfId="26126" xr:uid="{99E993BB-96C2-4B50-95BC-6916C5E7F2C3}"/>
    <cellStyle name="Output 3 3 5 2 5" xfId="29936" xr:uid="{8B308407-0340-4B86-BD70-17ADF054D39C}"/>
    <cellStyle name="Output 3 3 5 2 6" xfId="58946" xr:uid="{9B6BED1C-49A7-4802-9C8C-2A89B8DE2050}"/>
    <cellStyle name="Output 3 3 5 3" xfId="3749" xr:uid="{115D8311-8565-4C53-BB90-E4090F668E30}"/>
    <cellStyle name="Output 3 3 5 3 2" xfId="29244" xr:uid="{05C37BEA-DB47-49D0-94B2-B374C989181B}"/>
    <cellStyle name="Output 3 3 5 4" xfId="28063" xr:uid="{9A281B27-7779-4E0B-9797-7B4C7C7FC353}"/>
    <cellStyle name="Output 3 3 5 5" xfId="52165" xr:uid="{94A2E39C-7B26-4B47-B0D6-855AF41D832D}"/>
    <cellStyle name="Output 3 3 6" xfId="1809" xr:uid="{6E6BC4E1-8F1E-4A09-8654-FB185BBBE5A7}"/>
    <cellStyle name="Output 3 3 6 2" xfId="6126" xr:uid="{AFC98525-2071-4C15-AADF-8F1B227D2800}"/>
    <cellStyle name="Output 3 3 6 2 2" xfId="8712" xr:uid="{0781C147-F27D-43C1-A669-8F883037F30A}"/>
    <cellStyle name="Output 3 3 6 2 2 2" xfId="17701" xr:uid="{7235DEF9-A2D0-4AD7-B3B9-3BBCE0D230DA}"/>
    <cellStyle name="Output 3 3 6 2 2 2 2" xfId="23481" xr:uid="{47D0BE30-8BCD-4919-8BA2-E695D899EE1C}"/>
    <cellStyle name="Output 3 3 6 2 2 3" xfId="25645" xr:uid="{A19F3EB2-AEE5-4167-8F2E-0C10430A0AC0}"/>
    <cellStyle name="Output 3 3 6 2 3" xfId="11349" xr:uid="{2F16C6D9-97D3-4349-B6B2-A5FBB600C90A}"/>
    <cellStyle name="Output 3 3 6 2 3 2" xfId="20338" xr:uid="{4E04FDAD-36E2-4E5F-B817-EC58D9E07650}"/>
    <cellStyle name="Output 3 3 6 2 3 2 2" xfId="40913" xr:uid="{EC965245-7F50-4578-A7AA-F2D349CA712D}"/>
    <cellStyle name="Output 3 3 6 2 3 3" xfId="43868" xr:uid="{DD58BC56-88D8-44CE-B451-C4520A461823}"/>
    <cellStyle name="Output 3 3 6 2 4" xfId="15115" xr:uid="{7162238F-4F84-4F0F-BB27-C4B267FE47AF}"/>
    <cellStyle name="Output 3 3 6 2 4 2" xfId="27027" xr:uid="{527A681F-357A-40D8-AF10-8E78C77C9BAB}"/>
    <cellStyle name="Output 3 3 6 2 5" xfId="26133" xr:uid="{D6F82FF6-E89E-4021-886F-C24DFE612AB3}"/>
    <cellStyle name="Output 3 3 6 2 6" xfId="54037" xr:uid="{762FD7EB-86FE-4259-9818-4F0983C0A728}"/>
    <cellStyle name="Output 3 3 6 3" xfId="4246" xr:uid="{876CE9F1-8279-4726-9A84-3C38D68B4433}"/>
    <cellStyle name="Output 3 3 6 3 2" xfId="43260" xr:uid="{1119B224-A299-4260-A4D4-3A30112053BC}"/>
    <cellStyle name="Output 3 3 6 4" xfId="38537" xr:uid="{7A0C7445-086F-4566-A5B5-7082825D2344}"/>
    <cellStyle name="Output 3 3 6 5" xfId="47369" xr:uid="{A409AAC8-B3E5-4001-A549-AD588E586BA4}"/>
    <cellStyle name="Output 3 3 7" xfId="1821" xr:uid="{2D02711C-881F-48B7-BDA4-E85B8A887BAF}"/>
    <cellStyle name="Output 3 3 7 2" xfId="6138" xr:uid="{25AE58B2-FA55-4F2C-BDBD-82CBE2948AAB}"/>
    <cellStyle name="Output 3 3 7 2 2" xfId="8724" xr:uid="{8EC67E59-DF7F-4F7F-9A19-7C212B6C769F}"/>
    <cellStyle name="Output 3 3 7 2 2 2" xfId="17713" xr:uid="{C0BCF635-8D06-4CD6-9AFA-B2F29BC325D1}"/>
    <cellStyle name="Output 3 3 7 2 2 2 2" xfId="40877" xr:uid="{DB8319BD-B357-4AF2-8914-3E6D348D5D55}"/>
    <cellStyle name="Output 3 3 7 2 2 3" xfId="22733" xr:uid="{DB539CFC-FD0F-48DA-813C-FF55BE5EA314}"/>
    <cellStyle name="Output 3 3 7 2 3" xfId="11361" xr:uid="{0C575324-C44D-4D6D-8895-206FE6E1D0BE}"/>
    <cellStyle name="Output 3 3 7 2 3 2" xfId="20350" xr:uid="{065AEF75-33C0-4C9C-9052-9A37AD584AD6}"/>
    <cellStyle name="Output 3 3 7 2 3 2 2" xfId="38334" xr:uid="{8F2BDF3A-DE28-4968-80A5-CC45CFF139EF}"/>
    <cellStyle name="Output 3 3 7 2 3 3" xfId="32018" xr:uid="{A4381524-86BD-4AFC-B083-2BCCDB7AEA00}"/>
    <cellStyle name="Output 3 3 7 2 4" xfId="15127" xr:uid="{C4D2774E-83B1-46A7-BB95-CC5A30592FA4}"/>
    <cellStyle name="Output 3 3 7 2 4 2" xfId="43091" xr:uid="{BD7AAA93-6CBF-4DC1-8027-5B76770BC048}"/>
    <cellStyle name="Output 3 3 7 2 5" xfId="22416" xr:uid="{A01E4078-9DE6-4031-8390-547E22B76ABA}"/>
    <cellStyle name="Output 3 3 7 3" xfId="4258" xr:uid="{351A20FA-8A77-4770-A357-88E77E5AB05D}"/>
    <cellStyle name="Output 3 3 7 3 2" xfId="24847" xr:uid="{891F199C-8333-4ED4-8217-F3BB90833789}"/>
    <cellStyle name="Output 3 3 7 4" xfId="35572" xr:uid="{07305EDF-8A33-4E5E-9F51-3E8E5EC07106}"/>
    <cellStyle name="Output 3 3 8" xfId="2742" xr:uid="{B1C3C3E3-F926-4464-9AA1-DAD3ACD6F974}"/>
    <cellStyle name="Output 3 3 8 2" xfId="6923" xr:uid="{307ED462-8946-4344-9E9A-AC9435DBA35B}"/>
    <cellStyle name="Output 3 3 8 2 2" xfId="12057" xr:uid="{99F18CDA-7E52-4647-BBF9-B18EED46042E}"/>
    <cellStyle name="Output 3 3 8 2 2 2" xfId="21046" xr:uid="{214CBDFD-0375-4DC3-868A-090BFC5F1D07}"/>
    <cellStyle name="Output 3 3 8 2 2 2 2" xfId="30998" xr:uid="{87A3DF58-BF6E-4A4E-9FE8-BD36CD0C5D1F}"/>
    <cellStyle name="Output 3 3 8 2 2 3" xfId="26514" xr:uid="{68185DEB-8E3D-474F-8A77-DF3E50FAEEE9}"/>
    <cellStyle name="Output 3 3 8 2 3" xfId="12881" xr:uid="{D1F6FDA4-1C2F-417A-AF37-2DE6B39CFDB7}"/>
    <cellStyle name="Output 3 3 8 2 3 2" xfId="21870" xr:uid="{CE1055CC-E705-4C00-88A8-DFBE56DD8F58}"/>
    <cellStyle name="Output 3 3 8 2 3 2 2" xfId="33257" xr:uid="{00BAAC6A-B20F-45DD-A65A-284CC9399F7C}"/>
    <cellStyle name="Output 3 3 8 2 3 3" xfId="32447" xr:uid="{1472AFCE-74BD-4ADC-8F1A-AE7F537C6F3B}"/>
    <cellStyle name="Output 3 3 8 2 4" xfId="15912" xr:uid="{DB3CB69F-FB1D-4E8C-AF98-8305587096A6}"/>
    <cellStyle name="Output 3 3 8 2 4 2" xfId="30262" xr:uid="{A89ED9D3-C4EC-411B-A98D-F252CFDC8830}"/>
    <cellStyle name="Output 3 3 8 2 5" xfId="39824" xr:uid="{B433C511-B2A6-4908-9A28-D7E627138DC5}"/>
    <cellStyle name="Output 3 3 8 3" xfId="9487" xr:uid="{D439E6E7-0D5D-4577-A27B-56F27F4B5D05}"/>
    <cellStyle name="Output 3 3 8 3 2" xfId="18476" xr:uid="{78D632ED-C75F-4D9D-B42F-A9ACF91FC9FA}"/>
    <cellStyle name="Output 3 3 8 3 2 2" xfId="28673" xr:uid="{E82F0510-E08E-40AA-A4B0-2046AB07D3B3}"/>
    <cellStyle name="Output 3 3 8 3 3" xfId="23671" xr:uid="{61C6754C-8C60-4C67-9ECF-39D4EAE25C9D}"/>
    <cellStyle name="Output 3 3 8 4" xfId="41200" xr:uid="{8D34639C-AC45-43EB-BE75-A4DFE37FAF66}"/>
    <cellStyle name="Output 3 3 9" xfId="4680" xr:uid="{4011923F-868A-4655-AE3F-3D8FFEF0A0CC}"/>
    <cellStyle name="Output 3 3 9 2" xfId="7266" xr:uid="{431E7F14-5F4E-478E-BB3F-9F536E4B189F}"/>
    <cellStyle name="Output 3 3 9 2 2" xfId="16255" xr:uid="{F2651C00-0B8D-452F-9219-413D078D0763}"/>
    <cellStyle name="Output 3 3 9 2 2 2" xfId="32632" xr:uid="{F102F7EC-0EFF-459B-B1D3-79DC7220E27C}"/>
    <cellStyle name="Output 3 3 9 2 3" xfId="43310" xr:uid="{71069D3D-8795-4AFC-83D2-5204973D3CC0}"/>
    <cellStyle name="Output 3 3 9 3" xfId="9903" xr:uid="{89F3E8B8-1AC3-4F16-B941-FD050FDCE162}"/>
    <cellStyle name="Output 3 3 9 3 2" xfId="18892" xr:uid="{86908618-814A-4DE2-8816-75027DF87AB3}"/>
    <cellStyle name="Output 3 3 9 3 2 2" xfId="35866" xr:uid="{3DB36810-CC2A-4A27-839D-0B549E2DDF9D}"/>
    <cellStyle name="Output 3 3 9 3 3" xfId="34645" xr:uid="{BCD42530-6578-4B36-9960-58FC6D7CC2EB}"/>
    <cellStyle name="Output 3 3 9 4" xfId="13669" xr:uid="{D97B973F-D441-4DC5-AFAA-84D3E26CD25F}"/>
    <cellStyle name="Output 3 3 9 4 2" xfId="43387" xr:uid="{3EC64EC0-048A-44BC-B6EF-B7057A7F86D0}"/>
    <cellStyle name="Output 3 3 9 5" xfId="30269" xr:uid="{D9E38D30-6B49-43C1-905B-DA81D0EECC53}"/>
    <cellStyle name="Output 3 30" xfId="45330" xr:uid="{F09CF84E-5BCB-487E-80CC-FDA8A6BE4E36}"/>
    <cellStyle name="Output 3 31" xfId="45346" xr:uid="{B8DD26AE-30BA-4868-8072-35B06E493C7F}"/>
    <cellStyle name="Output 3 32" xfId="45356" xr:uid="{C442CAD5-105A-4B5A-9FC0-CBA6A95102CE}"/>
    <cellStyle name="Output 3 33" xfId="45380" xr:uid="{D4715621-3B43-49BF-BA5F-5F07D0CDC68C}"/>
    <cellStyle name="Output 3 34" xfId="44248" xr:uid="{A34209BE-EFD6-40B9-B14E-3E8EDEE3C59E}"/>
    <cellStyle name="Output 3 35" xfId="44144" xr:uid="{16BB97EF-0E66-470B-BFAF-A64680A54D9A}"/>
    <cellStyle name="Output 3 36" xfId="45494" xr:uid="{2BC303CA-EB8D-46FB-8A30-4A1822718E0A}"/>
    <cellStyle name="Output 3 4" xfId="339" xr:uid="{C0EFA157-5BFA-4A99-B54D-6B3EC23593B0}"/>
    <cellStyle name="Output 3 4 10" xfId="6641" xr:uid="{7070E1D7-FB56-4421-B3BC-B3F1B5CF1939}"/>
    <cellStyle name="Output 3 4 10 2" xfId="11847" xr:uid="{AEAE3DEA-1185-4E79-A6D1-A64F235E698B}"/>
    <cellStyle name="Output 3 4 10 2 2" xfId="20836" xr:uid="{1486FC72-49DE-4DE3-A982-1195784C4BA4}"/>
    <cellStyle name="Output 3 4 10 2 2 2" xfId="32399" xr:uid="{C9E84C09-F02C-453E-95F2-A25C61778297}"/>
    <cellStyle name="Output 3 4 10 2 3" xfId="41668" xr:uid="{4E717095-E9BB-4716-AF4F-E1E025566C45}"/>
    <cellStyle name="Output 3 4 10 3" xfId="15630" xr:uid="{9D078599-4E14-4AED-A236-6BB922244FBF}"/>
    <cellStyle name="Output 3 4 10 3 2" xfId="30309" xr:uid="{AF478A37-8E2A-41D2-897A-DDA2E9CA725D}"/>
    <cellStyle name="Output 3 4 10 4" xfId="27990" xr:uid="{923A7014-8267-47AE-8E82-BE8CEE786BB8}"/>
    <cellStyle name="Output 3 4 11" xfId="9210" xr:uid="{C9F015E6-C26A-4814-9ACE-7261E23F0E30}"/>
    <cellStyle name="Output 3 4 11 2" xfId="18199" xr:uid="{528DEC5F-86BA-48D3-B681-C4781E2350FB}"/>
    <cellStyle name="Output 3 4 11 2 2" xfId="37938" xr:uid="{AC2B3B0F-CD07-400E-80C1-D812AE7886C1}"/>
    <cellStyle name="Output 3 4 11 3" xfId="37150" xr:uid="{80A9808E-795B-4D42-BFC3-1BA1A71AA445}"/>
    <cellStyle name="Output 3 4 12" xfId="12319" xr:uid="{257D1A97-C6E7-4568-9076-7F5A100B4725}"/>
    <cellStyle name="Output 3 4 12 2" xfId="21308" xr:uid="{3C944070-CC74-4BCA-B1C1-2F553642E27D}"/>
    <cellStyle name="Output 3 4 12 2 2" xfId="23215" xr:uid="{EE4A5142-9CD7-4730-AB08-42E7B6A6567A}"/>
    <cellStyle name="Output 3 4 12 3" xfId="38074" xr:uid="{A4DF6134-F2CD-4640-BEBE-4F329CD0A4F9}"/>
    <cellStyle name="Output 3 4 13" xfId="2345" xr:uid="{AABB8D86-B24C-454D-86A0-702E2344319B}"/>
    <cellStyle name="Output 3 4 13 2" xfId="40176" xr:uid="{F3FE3C27-18FD-4B7E-BC14-4C807576EDD0}"/>
    <cellStyle name="Output 3 4 14" xfId="13254" xr:uid="{EAA85139-1394-4D18-9554-F39802BB8DA5}"/>
    <cellStyle name="Output 3 4 14 2" xfId="38771" xr:uid="{96B43325-D94B-44B2-947A-347276045867}"/>
    <cellStyle name="Output 3 4 15" xfId="32851" xr:uid="{BD2148BC-41B1-4F44-A02D-7051141FB6F9}"/>
    <cellStyle name="Output 3 4 16" xfId="44307" xr:uid="{2CB3C2E4-40F9-4582-8EFF-2083995EDAAF}"/>
    <cellStyle name="Output 3 4 17" xfId="45603" xr:uid="{DA468EF0-D1DE-43DF-8AE8-61EE1AA65276}"/>
    <cellStyle name="Output 3 4 2" xfId="471" xr:uid="{5812F70C-F4AE-4FF6-90DB-CA5E8A701AEE}"/>
    <cellStyle name="Output 3 4 2 10" xfId="9335" xr:uid="{ABAD2483-5B23-48DE-8C25-6A7EA7C108C8}"/>
    <cellStyle name="Output 3 4 2 10 2" xfId="18324" xr:uid="{64F3C76E-1467-40D2-A50F-333413FF84C1}"/>
    <cellStyle name="Output 3 4 2 10 2 2" xfId="30807" xr:uid="{C8DC1731-7CD1-46C5-BD05-D0F45A0870A9}"/>
    <cellStyle name="Output 3 4 2 10 3" xfId="39289" xr:uid="{375A49CA-BFDB-4956-A6B8-B521CA6B8052}"/>
    <cellStyle name="Output 3 4 2 11" xfId="9708" xr:uid="{FAD336A6-C46F-4E1C-A6AE-3EC40001402E}"/>
    <cellStyle name="Output 3 4 2 11 2" xfId="18697" xr:uid="{079BAFB6-027A-47E2-AFBC-0D3258489D46}"/>
    <cellStyle name="Output 3 4 2 11 2 2" xfId="36335" xr:uid="{8D4395C4-282B-4BC8-B48D-B5706DE99AD3}"/>
    <cellStyle name="Output 3 4 2 11 3" xfId="26674" xr:uid="{4573524B-76BE-474D-9B2A-6817F28BBA4E}"/>
    <cellStyle name="Output 3 4 2 12" xfId="2477" xr:uid="{2B9D7500-3BA7-4DDC-A8AF-E1F53FB06F91}"/>
    <cellStyle name="Output 3 4 2 12 2" xfId="24138" xr:uid="{4E5A4342-960B-4C13-AD41-03645FD143CE}"/>
    <cellStyle name="Output 3 4 2 13" xfId="13386" xr:uid="{46A1F5D9-EF8B-4E53-84F1-DBA8C828422E}"/>
    <cellStyle name="Output 3 4 2 13 2" xfId="27330" xr:uid="{A403F8AE-F94B-4555-8EFD-1B19129972C3}"/>
    <cellStyle name="Output 3 4 2 14" xfId="31552" xr:uid="{8569FACF-6963-48AF-9D77-E7E92981DA1A}"/>
    <cellStyle name="Output 3 4 2 15" xfId="46115" xr:uid="{9B2721C8-1516-4615-9D15-9FA6568975AB}"/>
    <cellStyle name="Output 3 4 2 2" xfId="820" xr:uid="{5050FB78-047E-4D0F-B08A-43CE1AE06C29}"/>
    <cellStyle name="Output 3 4 2 2 2" xfId="5189" xr:uid="{0B5D8334-2F61-432A-BE87-322DFDE08F5A}"/>
    <cellStyle name="Output 3 4 2 2 2 2" xfId="7775" xr:uid="{8DF645E2-4A5D-4D56-A695-108E286DF80D}"/>
    <cellStyle name="Output 3 4 2 2 2 2 2" xfId="16764" xr:uid="{33304391-DE51-46F4-8385-EF217E88F949}"/>
    <cellStyle name="Output 3 4 2 2 2 2 2 2" xfId="41816" xr:uid="{C0FC2BA8-FC5F-447D-9D03-F9EA4A104137}"/>
    <cellStyle name="Output 3 4 2 2 2 2 3" xfId="43969" xr:uid="{9EB4E380-0B8C-4E58-9A27-BEFF8AFB798C}"/>
    <cellStyle name="Output 3 4 2 2 2 3" xfId="10412" xr:uid="{84D0FAA2-B8B1-4119-8F2E-04EAA4CC9FE2}"/>
    <cellStyle name="Output 3 4 2 2 2 3 2" xfId="19401" xr:uid="{B5A3A9E8-CE9C-4DFC-933F-13F16CEC728B}"/>
    <cellStyle name="Output 3 4 2 2 2 3 2 2" xfId="27022" xr:uid="{E3F0EA66-62C4-4755-A355-3F0EBC6187DC}"/>
    <cellStyle name="Output 3 4 2 2 2 3 3" xfId="35896" xr:uid="{8A5612F7-FB0B-411D-9ABA-EC40C80BB3F1}"/>
    <cellStyle name="Output 3 4 2 2 2 4" xfId="14178" xr:uid="{C7781CDF-A369-4B6F-B5F1-BEF927E51B63}"/>
    <cellStyle name="Output 3 4 2 2 2 4 2" xfId="38512" xr:uid="{EA4EA576-4721-4A58-BC20-344448F4F9DB}"/>
    <cellStyle name="Output 3 4 2 2 2 5" xfId="25378" xr:uid="{992DABC2-18F7-4DB7-9A1A-70F9BA638CED}"/>
    <cellStyle name="Output 3 4 2 2 2 6" xfId="56391" xr:uid="{ECA4E1E1-C18B-4508-A603-B572AE4D9B7A}"/>
    <cellStyle name="Output 3 4 2 2 3" xfId="3257" xr:uid="{6770CEDE-E2BA-42D2-84A5-C786B1952794}"/>
    <cellStyle name="Output 3 4 2 2 3 2" xfId="35005" xr:uid="{684C70BA-C193-41F1-8622-0AB85FFD790C}"/>
    <cellStyle name="Output 3 4 2 2 4" xfId="27830" xr:uid="{0E2529C6-B0C5-482F-99DA-B49687B6D0B4}"/>
    <cellStyle name="Output 3 4 2 2 5" xfId="49609" xr:uid="{2ADD105D-D4C5-4463-B24D-35560CD89194}"/>
    <cellStyle name="Output 3 4 2 3" xfId="1165" xr:uid="{248A2DA3-63AB-420F-A1D2-6022257F3FC4}"/>
    <cellStyle name="Output 3 4 2 3 2" xfId="5510" xr:uid="{A1DF90D8-EBD1-4DD0-B565-1E684AA670CB}"/>
    <cellStyle name="Output 3 4 2 3 2 2" xfId="8096" xr:uid="{D946FE32-BB82-4D73-B483-8AC828552600}"/>
    <cellStyle name="Output 3 4 2 3 2 2 2" xfId="17085" xr:uid="{ED798A10-BD07-4781-984C-297D56523E51}"/>
    <cellStyle name="Output 3 4 2 3 2 2 2 2" xfId="25685" xr:uid="{A12EFD78-CD3F-48E3-909D-B5442B7B81B6}"/>
    <cellStyle name="Output 3 4 2 3 2 2 3" xfId="24444" xr:uid="{3B2B6C92-59D7-4CA6-9AF0-B305593E0BF0}"/>
    <cellStyle name="Output 3 4 2 3 2 3" xfId="10733" xr:uid="{8C8F4C1B-1136-4AA0-B052-EC98173995C9}"/>
    <cellStyle name="Output 3 4 2 3 2 3 2" xfId="19722" xr:uid="{A9EB3311-AF7D-4B99-9FF6-8A17263A5C48}"/>
    <cellStyle name="Output 3 4 2 3 2 3 2 2" xfId="36061" xr:uid="{C110C9A5-6511-49E6-9D0B-F5607F6FDFCA}"/>
    <cellStyle name="Output 3 4 2 3 2 3 3" xfId="25340" xr:uid="{F62B5C1B-8CF1-4667-8EAE-C5ED069D9059}"/>
    <cellStyle name="Output 3 4 2 3 2 4" xfId="14499" xr:uid="{BB0FB71B-6E20-4468-B3F3-10BF7E5986FF}"/>
    <cellStyle name="Output 3 4 2 3 2 4 2" xfId="34076" xr:uid="{F70079E7-2195-4573-B8CE-39A4143AA335}"/>
    <cellStyle name="Output 3 4 2 3 2 5" xfId="24560" xr:uid="{F149D291-414E-477D-94DD-48335D26C4B5}"/>
    <cellStyle name="Output 3 4 2 3 2 6" xfId="58559" xr:uid="{6715BBB5-599A-42EA-BD44-07FDC72E494E}"/>
    <cellStyle name="Output 3 4 2 3 3" xfId="3602" xr:uid="{3C6FAA32-D3C8-4C96-BFF8-277E863C6743}"/>
    <cellStyle name="Output 3 4 2 3 3 2" xfId="27467" xr:uid="{5EBF9EB5-82D8-4B3B-A537-47D0CDCEF90C}"/>
    <cellStyle name="Output 3 4 2 3 4" xfId="32067" xr:uid="{2B28F6DC-96F0-4C93-B42C-2300575A1C96}"/>
    <cellStyle name="Output 3 4 2 3 5" xfId="51778" xr:uid="{A9301804-F938-4E0E-8DFF-9DD68B2F3B9D}"/>
    <cellStyle name="Output 3 4 2 4" xfId="1509" xr:uid="{08C9790C-C04C-48C9-87F1-F4D60B317DF5}"/>
    <cellStyle name="Output 3 4 2 4 2" xfId="5854" xr:uid="{B3F244B6-02E7-494B-8E79-697F82EFF8BB}"/>
    <cellStyle name="Output 3 4 2 4 2 2" xfId="8440" xr:uid="{0DDBEF97-1E29-4A20-BDA0-680A224B759F}"/>
    <cellStyle name="Output 3 4 2 4 2 2 2" xfId="17429" xr:uid="{8B4233F2-8E74-4F02-9E56-50514FA8969E}"/>
    <cellStyle name="Output 3 4 2 4 2 2 2 2" xfId="27356" xr:uid="{7DFAC47F-5B24-4F3C-A927-BC74AEB5AD89}"/>
    <cellStyle name="Output 3 4 2 4 2 2 3" xfId="25678" xr:uid="{D1395E3F-193B-4CF1-9234-824CA32263E1}"/>
    <cellStyle name="Output 3 4 2 4 2 3" xfId="11077" xr:uid="{AEA6EC36-72BA-4FBC-B154-FB3FDC022D22}"/>
    <cellStyle name="Output 3 4 2 4 2 3 2" xfId="20066" xr:uid="{98783E7B-A13A-4A2A-90D3-11DA9A0B43AB}"/>
    <cellStyle name="Output 3 4 2 4 2 3 2 2" xfId="41197" xr:uid="{8C1DEC68-C106-4BD5-BB2E-34C13C987F95}"/>
    <cellStyle name="Output 3 4 2 4 2 3 3" xfId="35527" xr:uid="{59F062EC-8C93-46D7-A8FC-35EE91678468}"/>
    <cellStyle name="Output 3 4 2 4 2 4" xfId="14843" xr:uid="{180DECA0-D42A-48B0-8492-E9F55FBBB667}"/>
    <cellStyle name="Output 3 4 2 4 2 4 2" xfId="28865" xr:uid="{17634684-BDE2-41E6-A40A-5F73A1623203}"/>
    <cellStyle name="Output 3 4 2 4 2 5" xfId="26035" xr:uid="{467BAE94-6573-46E4-81D0-226481C510BD}"/>
    <cellStyle name="Output 3 4 2 4 2 6" xfId="54533" xr:uid="{DD703BAA-C957-4CB5-9456-0D53F00D8ABD}"/>
    <cellStyle name="Output 3 4 2 4 3" xfId="3946" xr:uid="{C6888F97-3DFE-46AF-9331-E4A85C83B518}"/>
    <cellStyle name="Output 3 4 2 4 3 2" xfId="32056" xr:uid="{B479A354-70C5-4546-BBF0-5D998A69C861}"/>
    <cellStyle name="Output 3 4 2 4 4" xfId="31835" xr:uid="{925C0506-80EC-4C53-8409-7FA547659B02}"/>
    <cellStyle name="Output 3 4 2 4 5" xfId="47726" xr:uid="{58817715-3A58-4869-9516-BA7746ED31E4}"/>
    <cellStyle name="Output 3 4 2 5" xfId="1900" xr:uid="{62A5CF09-0551-4F01-A5C0-98FC71ECA95B}"/>
    <cellStyle name="Output 3 4 2 5 2" xfId="6216" xr:uid="{57F88419-B713-459D-8003-CD817C4A7F81}"/>
    <cellStyle name="Output 3 4 2 5 2 2" xfId="8802" xr:uid="{588C1D82-6E64-463F-904F-04002AD8C063}"/>
    <cellStyle name="Output 3 4 2 5 2 2 2" xfId="17791" xr:uid="{7DAEA05A-F528-46DA-84B3-4E1C3E63579C}"/>
    <cellStyle name="Output 3 4 2 5 2 2 2 2" xfId="37699" xr:uid="{493E2653-7A3A-4B8C-A91D-021216132DCC}"/>
    <cellStyle name="Output 3 4 2 5 2 2 3" xfId="32390" xr:uid="{EF30A957-FE90-4648-91AD-2F3A567F99C5}"/>
    <cellStyle name="Output 3 4 2 5 2 3" xfId="11439" xr:uid="{A6EEB1CB-1AD5-46EC-AF9F-2790DB305A5F}"/>
    <cellStyle name="Output 3 4 2 5 2 3 2" xfId="20428" xr:uid="{9B868574-1360-4EA2-AFED-FC796D3F16A7}"/>
    <cellStyle name="Output 3 4 2 5 2 3 2 2" xfId="37939" xr:uid="{1C55FB89-34D2-41CD-A018-8C351E939419}"/>
    <cellStyle name="Output 3 4 2 5 2 3 3" xfId="27456" xr:uid="{A22EDF3C-A519-4C87-8B03-E94721F46ED7}"/>
    <cellStyle name="Output 3 4 2 5 2 4" xfId="15205" xr:uid="{327AE576-835B-43F8-B965-6F20E2B97930}"/>
    <cellStyle name="Output 3 4 2 5 2 4 2" xfId="40112" xr:uid="{BC448DC8-2C58-41F2-81FD-A0864351380A}"/>
    <cellStyle name="Output 3 4 2 5 2 5" xfId="31449" xr:uid="{F77A923C-075E-4FD7-96C5-02BA3AE0DA07}"/>
    <cellStyle name="Output 3 4 2 5 3" xfId="4337" xr:uid="{66E0F1F5-5799-42BF-88AF-36EFC26ADC1B}"/>
    <cellStyle name="Output 3 4 2 5 3 2" xfId="31997" xr:uid="{71496A8E-6F62-463B-8026-FF84B4D2D0FB}"/>
    <cellStyle name="Output 3 4 2 5 4" xfId="39321" xr:uid="{7C33101C-1B14-43C2-A816-8A0AFF9FECC4}"/>
    <cellStyle name="Output 3 4 2 6" xfId="2128" xr:uid="{6CE401BB-4BB4-450E-B098-AF6124EA1D95}"/>
    <cellStyle name="Output 3 4 2 6 2" xfId="6429" xr:uid="{9483095B-E54B-448E-B027-6397AC6E0AC5}"/>
    <cellStyle name="Output 3 4 2 6 2 2" xfId="9015" xr:uid="{13CD6FD8-1B87-4427-9398-CE7AB87E29E3}"/>
    <cellStyle name="Output 3 4 2 6 2 2 2" xfId="18004" xr:uid="{E8ECAB78-41B5-457A-A56C-E0489DC59296}"/>
    <cellStyle name="Output 3 4 2 6 2 2 2 2" xfId="29578" xr:uid="{9E3C9ADC-0E0A-484C-9A8A-41F7C9730F8F}"/>
    <cellStyle name="Output 3 4 2 6 2 2 3" xfId="22561" xr:uid="{7C525CEF-444E-4BDC-8E91-F80699FA24A1}"/>
    <cellStyle name="Output 3 4 2 6 2 3" xfId="11652" xr:uid="{E8493478-A242-4ECA-BDB0-2CBFF0DFEB37}"/>
    <cellStyle name="Output 3 4 2 6 2 3 2" xfId="20641" xr:uid="{534B173A-E56C-41C6-8915-C435C0B5D633}"/>
    <cellStyle name="Output 3 4 2 6 2 3 2 2" xfId="25882" xr:uid="{21632483-5B25-49C3-BAED-AB2B92BA1C23}"/>
    <cellStyle name="Output 3 4 2 6 2 3 3" xfId="33395" xr:uid="{4A8BA65A-B606-498A-BBEA-8A170644FD40}"/>
    <cellStyle name="Output 3 4 2 6 2 4" xfId="15418" xr:uid="{37AFDE9E-5F00-4F9B-A999-190C6A4D234E}"/>
    <cellStyle name="Output 3 4 2 6 2 4 2" xfId="32425" xr:uid="{E0433026-E50D-44B2-82AF-046A983AA811}"/>
    <cellStyle name="Output 3 4 2 6 2 5" xfId="24167" xr:uid="{B167285E-5BBE-4FA7-80F9-EEB96153D790}"/>
    <cellStyle name="Output 3 4 2 6 3" xfId="4565" xr:uid="{46E1B480-A24E-4967-9842-398E42075FD5}"/>
    <cellStyle name="Output 3 4 2 6 3 2" xfId="23129" xr:uid="{1D038864-B604-4B04-B421-96E5CE10624D}"/>
    <cellStyle name="Output 3 4 2 6 4" xfId="25412" xr:uid="{C6EC321A-AAFA-4FB5-B427-959EF7E40C62}"/>
    <cellStyle name="Output 3 4 2 7" xfId="2938" xr:uid="{2709B8CA-583B-4FFD-89D6-EE6B04D35642}"/>
    <cellStyle name="Output 3 4 2 7 2" xfId="7088" xr:uid="{6EE124C8-DCE1-4F5F-9E27-9084C5926156}"/>
    <cellStyle name="Output 3 4 2 7 2 2" xfId="12214" xr:uid="{8857F9B4-EF79-4AEE-A02E-1B3043347271}"/>
    <cellStyle name="Output 3 4 2 7 2 2 2" xfId="21203" xr:uid="{25ED7EB0-13C7-4D06-9980-C5366A9ED614}"/>
    <cellStyle name="Output 3 4 2 7 2 2 2 2" xfId="31331" xr:uid="{820BDD5B-AB3D-481A-A1C5-AB1828EAC2D2}"/>
    <cellStyle name="Output 3 4 2 7 2 2 3" xfId="24967" xr:uid="{3B23EDE4-7F8E-41EA-AA68-88CDD2E718C0}"/>
    <cellStyle name="Output 3 4 2 7 2 3" xfId="13008" xr:uid="{DC21E5A2-4F08-4253-A5D9-5FE844B83267}"/>
    <cellStyle name="Output 3 4 2 7 2 3 2" xfId="21997" xr:uid="{0A2E0F8F-08D4-45EF-B220-1D9024853F47}"/>
    <cellStyle name="Output 3 4 2 7 2 3 2 2" xfId="34451" xr:uid="{AB19FA15-15A3-4CB5-B963-303E3FD13829}"/>
    <cellStyle name="Output 3 4 2 7 2 3 3" xfId="39152" xr:uid="{BE14847C-211E-406E-B7ED-93CA61504154}"/>
    <cellStyle name="Output 3 4 2 7 2 4" xfId="16077" xr:uid="{98D37A98-54C4-4C37-BCA2-761D012491DE}"/>
    <cellStyle name="Output 3 4 2 7 2 4 2" xfId="42307" xr:uid="{8FBC4920-5B6E-4E21-BC79-8A3309D378C3}"/>
    <cellStyle name="Output 3 4 2 7 2 5" xfId="31352" xr:uid="{BBF8609F-27A6-4BDA-9597-C3313FB37AE5}"/>
    <cellStyle name="Output 3 4 2 7 3" xfId="9651" xr:uid="{31789085-0E4F-43B8-9E4F-F2568C6992D5}"/>
    <cellStyle name="Output 3 4 2 7 3 2" xfId="18640" xr:uid="{B58D81D4-289E-4E80-A20B-9C636457ADF2}"/>
    <cellStyle name="Output 3 4 2 7 3 2 2" xfId="35895" xr:uid="{9AE642B5-76FC-441D-93AE-E6999F8AC6A2}"/>
    <cellStyle name="Output 3 4 2 7 3 3" xfId="28320" xr:uid="{BFEEFFC8-43B0-4475-935A-3C57603A3A86}"/>
    <cellStyle name="Output 3 4 2 7 4" xfId="36917" xr:uid="{DCFBC8CB-9E71-4367-B2C1-0822D89A7037}"/>
    <cellStyle name="Output 3 4 2 8" xfId="4865" xr:uid="{7C804720-99F3-4AA9-A8DE-8C1563F59223}"/>
    <cellStyle name="Output 3 4 2 8 2" xfId="7451" xr:uid="{722EBAA4-789E-4D35-8E46-FAE3ADFA8FCE}"/>
    <cellStyle name="Output 3 4 2 8 2 2" xfId="16440" xr:uid="{4D87F3A9-7D01-4B85-BB5E-B4F7DDC4A44E}"/>
    <cellStyle name="Output 3 4 2 8 2 2 2" xfId="34009" xr:uid="{2758688E-D788-481C-9080-F3C674BBED58}"/>
    <cellStyle name="Output 3 4 2 8 2 3" xfId="28601" xr:uid="{6CF60C9C-F669-491F-9BDA-D2F53BCC9C30}"/>
    <cellStyle name="Output 3 4 2 8 3" xfId="10088" xr:uid="{0C0EA42F-3C0D-4C92-96D9-B4F81445D77E}"/>
    <cellStyle name="Output 3 4 2 8 3 2" xfId="19077" xr:uid="{62BAA9EA-4543-423B-8B90-F8DFA21B80F3}"/>
    <cellStyle name="Output 3 4 2 8 3 2 2" xfId="38780" xr:uid="{3A81C66F-0BE9-4758-B155-05ADF5697531}"/>
    <cellStyle name="Output 3 4 2 8 3 3" xfId="35890" xr:uid="{CDF04E42-F0BF-43CB-B8FE-C4D0C6B00024}"/>
    <cellStyle name="Output 3 4 2 8 4" xfId="13854" xr:uid="{EA265794-0444-4CE4-93F8-13F4BE534A63}"/>
    <cellStyle name="Output 3 4 2 8 4 2" xfId="36645" xr:uid="{0DBF610A-33C9-403C-A98A-69080885B824}"/>
    <cellStyle name="Output 3 4 2 8 5" xfId="40307" xr:uid="{7890C15B-F38F-4A38-A3EF-C7CA66C257E7}"/>
    <cellStyle name="Output 3 4 2 9" xfId="6773" xr:uid="{C565A733-83D6-4542-9B1E-5DC96757FBC9}"/>
    <cellStyle name="Output 3 4 2 9 2" xfId="11972" xr:uid="{F83C79B3-BB76-4DD9-9565-A8BECA75A897}"/>
    <cellStyle name="Output 3 4 2 9 2 2" xfId="20961" xr:uid="{85829DD7-1191-417E-B9B3-8A71D24A00DF}"/>
    <cellStyle name="Output 3 4 2 9 2 2 2" xfId="41227" xr:uid="{8FC67C9B-5184-469A-B208-3700F8D3A87F}"/>
    <cellStyle name="Output 3 4 2 9 2 3" xfId="32100" xr:uid="{01589E9A-5AD5-4C66-BCF1-100E2D812103}"/>
    <cellStyle name="Output 3 4 2 9 3" xfId="15762" xr:uid="{57A9766D-AD5D-4BA8-90A0-F2C46187C25E}"/>
    <cellStyle name="Output 3 4 2 9 3 2" xfId="32730" xr:uid="{256D52C4-A30B-40E3-8CE4-3E4E56D74712}"/>
    <cellStyle name="Output 3 4 2 9 4" xfId="42558" xr:uid="{56E4894E-718E-45ED-816C-F1B5ADC49FEB}"/>
    <cellStyle name="Output 3 4 3" xfId="688" xr:uid="{F3A303F5-FC7B-4A59-97BA-8BBF64F38EC2}"/>
    <cellStyle name="Output 3 4 3 2" xfId="5064" xr:uid="{3473CF61-2DF0-4AE7-86BE-74796F947F94}"/>
    <cellStyle name="Output 3 4 3 2 2" xfId="7650" xr:uid="{95E89B1F-BB16-46CA-8208-60CA5FAD181F}"/>
    <cellStyle name="Output 3 4 3 2 2 2" xfId="16639" xr:uid="{63A33405-DC67-420E-B028-ED1755CD7D30}"/>
    <cellStyle name="Output 3 4 3 2 2 2 2" xfId="35962" xr:uid="{1E5DC577-CD0B-41CC-A7F1-5C10264F5998}"/>
    <cellStyle name="Output 3 4 3 2 2 3" xfId="28796" xr:uid="{606C27C7-B71F-4F7C-AB61-0B5D483596D9}"/>
    <cellStyle name="Output 3 4 3 2 2 4" xfId="56796" xr:uid="{69350AD8-EDAE-484B-BDAB-F2FA6778AA68}"/>
    <cellStyle name="Output 3 4 3 2 3" xfId="10287" xr:uid="{17C3F63E-D117-4EEE-B76F-4065BF9EC127}"/>
    <cellStyle name="Output 3 4 3 2 3 2" xfId="19276" xr:uid="{054CCA1B-956D-4625-82F2-D93C4801A0DA}"/>
    <cellStyle name="Output 3 4 3 2 3 2 2" xfId="42064" xr:uid="{8895DBCD-D146-4902-B187-ECAC1B438BCD}"/>
    <cellStyle name="Output 3 4 3 2 3 3" xfId="30903" xr:uid="{29B4CCFC-EE70-41FD-8827-80355007C596}"/>
    <cellStyle name="Output 3 4 3 2 4" xfId="14053" xr:uid="{1F6A21E1-C4C2-408E-B500-CCDAE864AA26}"/>
    <cellStyle name="Output 3 4 3 2 4 2" xfId="35998" xr:uid="{A61B9FE3-9DDB-4BAD-86E7-E21844528114}"/>
    <cellStyle name="Output 3 4 3 2 5" xfId="23577" xr:uid="{E3A2E102-6DF3-4291-A0E3-7964A031B3B5}"/>
    <cellStyle name="Output 3 4 3 2 6" xfId="50014" xr:uid="{7B4F18DD-2EC5-4A4E-A078-3AEF26E3B655}"/>
    <cellStyle name="Output 3 4 3 3" xfId="3125" xr:uid="{95E8FAA9-2541-49B0-8876-FF4B7593C671}"/>
    <cellStyle name="Output 3 4 3 3 2" xfId="32835" xr:uid="{6FC56893-821B-4252-9F1B-D3321C42F0C3}"/>
    <cellStyle name="Output 3 4 3 3 2 2" xfId="58732" xr:uid="{D5EC7333-8ECA-4932-9AE4-EA15403F360A}"/>
    <cellStyle name="Output 3 4 3 3 3" xfId="51951" xr:uid="{E6A9356D-E6E2-44BF-8E91-77A3DA08723F}"/>
    <cellStyle name="Output 3 4 3 4" xfId="32367" xr:uid="{8B3A0C62-43E9-4BD9-B507-3919B67BD7FB}"/>
    <cellStyle name="Output 3 4 3 4 2" xfId="54923" xr:uid="{FA3ADC07-8A37-4A26-978F-F4A6FEB6752A}"/>
    <cellStyle name="Output 3 4 3 4 3" xfId="48131" xr:uid="{BF601A19-115A-433F-AF99-F47832CC8CEC}"/>
    <cellStyle name="Output 3 4 3 5" xfId="53223" xr:uid="{39153C39-1D27-4FCF-8E18-A576CC460F8E}"/>
    <cellStyle name="Output 3 4 3 6" xfId="46517" xr:uid="{F841025D-A785-4F91-B3FE-BD0DD713C345}"/>
    <cellStyle name="Output 3 4 4" xfId="1033" xr:uid="{1DE9BEC1-D1C5-4306-998E-E5E3245360E1}"/>
    <cellStyle name="Output 3 4 4 2" xfId="5385" xr:uid="{CBD84D4F-916E-403C-BF64-5F1FDCEEE948}"/>
    <cellStyle name="Output 3 4 4 2 2" xfId="7971" xr:uid="{E220BBEB-F5AD-465C-A916-2D4294C142DF}"/>
    <cellStyle name="Output 3 4 4 2 2 2" xfId="16960" xr:uid="{1BFAC462-0080-407A-A34A-7F4EC4629145}"/>
    <cellStyle name="Output 3 4 4 2 2 2 2" xfId="29168" xr:uid="{5224B802-660B-45A6-B9CF-8776237F8EB2}"/>
    <cellStyle name="Output 3 4 4 2 2 3" xfId="43040" xr:uid="{7C6D5DFD-204D-4ACC-9AEB-0CC2BBD07A44}"/>
    <cellStyle name="Output 3 4 4 2 3" xfId="10608" xr:uid="{81F0220A-876B-477D-B60B-C4D034FC732F}"/>
    <cellStyle name="Output 3 4 4 2 3 2" xfId="19597" xr:uid="{95CA1717-1221-4AF0-B22E-FA18460FC98A}"/>
    <cellStyle name="Output 3 4 4 2 3 2 2" xfId="37072" xr:uid="{B234A3FD-01D2-49F1-8EC7-D0AC3AA217D3}"/>
    <cellStyle name="Output 3 4 4 2 3 3" xfId="25204" xr:uid="{76FD6E56-2812-4E31-A875-26558C9D6221}"/>
    <cellStyle name="Output 3 4 4 2 4" xfId="14374" xr:uid="{6695A279-E8AC-457F-8BCB-2CE162E8ED15}"/>
    <cellStyle name="Output 3 4 4 2 4 2" xfId="39915" xr:uid="{AEA8992F-736C-42FC-89B6-43303773BB75}"/>
    <cellStyle name="Output 3 4 4 2 5" xfId="38248" xr:uid="{0ADAA527-415C-4837-ABCD-5F679534D46A}"/>
    <cellStyle name="Output 3 4 4 2 6" xfId="55919" xr:uid="{E816DBCC-53E9-4BA2-9093-C78F41D4BA59}"/>
    <cellStyle name="Output 3 4 4 3" xfId="3470" xr:uid="{AD2A6B5E-ADED-4810-8D27-4D2B2CE2604D}"/>
    <cellStyle name="Output 3 4 4 3 2" xfId="41217" xr:uid="{EC7794F0-7ED1-49E1-ADF9-24F5120271A9}"/>
    <cellStyle name="Output 3 4 4 4" xfId="41146" xr:uid="{1F26B5B3-290B-4A9C-9980-955C23B9B437}"/>
    <cellStyle name="Output 3 4 4 5" xfId="49137" xr:uid="{66695C9C-E096-4C40-B9C6-BF39A5B6ED2D}"/>
    <cellStyle name="Output 3 4 5" xfId="1377" xr:uid="{2BF2EAD3-1525-4535-AE16-923524326A2F}"/>
    <cellStyle name="Output 3 4 5 2" xfId="5722" xr:uid="{9CC9CB36-8ADA-4738-8A34-2FCEBF859DD5}"/>
    <cellStyle name="Output 3 4 5 2 2" xfId="8308" xr:uid="{85232BCC-1122-4E82-B5CD-EFE174125324}"/>
    <cellStyle name="Output 3 4 5 2 2 2" xfId="17297" xr:uid="{82DA9199-99E3-430B-8AD9-BB5C6B33D015}"/>
    <cellStyle name="Output 3 4 5 2 2 2 2" xfId="26061" xr:uid="{C1EAA5BD-3A6B-47E4-9C5D-5C992F5A823A}"/>
    <cellStyle name="Output 3 4 5 2 2 3" xfId="36227" xr:uid="{F9F9294F-2BF7-4796-8497-F5B3EC216D9F}"/>
    <cellStyle name="Output 3 4 5 2 3" xfId="10945" xr:uid="{C831EE50-3127-4652-9608-2B49856EAB6C}"/>
    <cellStyle name="Output 3 4 5 2 3 2" xfId="19934" xr:uid="{07A6B508-26D7-4C88-BEF5-F233FC79566B}"/>
    <cellStyle name="Output 3 4 5 2 3 2 2" xfId="29421" xr:uid="{21017803-C4B6-4B78-9DAE-22812F03F5C5}"/>
    <cellStyle name="Output 3 4 5 2 3 3" xfId="25407" xr:uid="{5C63E045-8D2A-46B4-A44B-AB98E6D0A71D}"/>
    <cellStyle name="Output 3 4 5 2 4" xfId="14711" xr:uid="{00B498F0-6F43-4E18-99D2-235992F5563D}"/>
    <cellStyle name="Output 3 4 5 2 4 2" xfId="28953" xr:uid="{1400EAEE-173A-44F6-8E8C-6121C3CA0084}"/>
    <cellStyle name="Output 3 4 5 2 5" xfId="35468" xr:uid="{84F06F07-A591-4597-849E-FA83B3E7DB12}"/>
    <cellStyle name="Output 3 4 5 2 6" xfId="58999" xr:uid="{BD63D2BD-8C60-415F-A518-FE8AD0B7A0FB}"/>
    <cellStyle name="Output 3 4 5 3" xfId="3814" xr:uid="{B60344D3-D6A9-4270-BC11-E7AC6E48ECDB}"/>
    <cellStyle name="Output 3 4 5 3 2" xfId="39011" xr:uid="{A16D1CF0-7546-42E6-93E5-840867128F48}"/>
    <cellStyle name="Output 3 4 5 4" xfId="34354" xr:uid="{5FAF9BC0-0B4B-4866-9B83-A2051204CDFC}"/>
    <cellStyle name="Output 3 4 5 5" xfId="52218" xr:uid="{26C6C53B-2DAD-4E9C-893F-4DB746A81AFE}"/>
    <cellStyle name="Output 3 4 6" xfId="1816" xr:uid="{3EE6407F-9E70-438B-8D96-2A9709CB3CE2}"/>
    <cellStyle name="Output 3 4 6 2" xfId="6133" xr:uid="{5876C2E4-C0B4-448E-A83B-947AC7FE6F3D}"/>
    <cellStyle name="Output 3 4 6 2 2" xfId="8719" xr:uid="{AB36531E-0813-4469-8FFC-8D3D4E65ABEA}"/>
    <cellStyle name="Output 3 4 6 2 2 2" xfId="17708" xr:uid="{4B5EAB40-BD66-4508-9F79-6E15323A695D}"/>
    <cellStyle name="Output 3 4 6 2 2 2 2" xfId="33711" xr:uid="{071E721C-B302-44B4-A84C-28FBA49EDD65}"/>
    <cellStyle name="Output 3 4 6 2 2 3" xfId="27944" xr:uid="{5F689405-71DF-41A7-B550-D33CB46BF4DB}"/>
    <cellStyle name="Output 3 4 6 2 3" xfId="11356" xr:uid="{9029662F-5128-4819-9B28-DF077360B5E7}"/>
    <cellStyle name="Output 3 4 6 2 3 2" xfId="20345" xr:uid="{0FD34598-4FE3-49AB-86C9-98792F1F59E2}"/>
    <cellStyle name="Output 3 4 6 2 3 2 2" xfId="23654" xr:uid="{9C60BF9C-48C6-44AA-9D9B-9955688922F6}"/>
    <cellStyle name="Output 3 4 6 2 3 3" xfId="24031" xr:uid="{AC4ABCE1-4445-43BC-93E3-27A3BA3C69BC}"/>
    <cellStyle name="Output 3 4 6 2 4" xfId="15122" xr:uid="{DA4F9C44-9609-444C-9783-727EDCEDBBED}"/>
    <cellStyle name="Output 3 4 6 2 4 2" xfId="41977" xr:uid="{3C630AD7-60EB-44ED-8313-122B3FAB33CC}"/>
    <cellStyle name="Output 3 4 6 2 5" xfId="28433" xr:uid="{ED09D50A-FB6D-4073-956E-8B1ACD44DE38}"/>
    <cellStyle name="Output 3 4 6 2 6" xfId="54085" xr:uid="{9C071212-D7B6-4E91-8A23-4566B55F31DC}"/>
    <cellStyle name="Output 3 4 6 3" xfId="4253" xr:uid="{E121C1E4-76A8-4032-8D9F-6FBD568D399D}"/>
    <cellStyle name="Output 3 4 6 3 2" xfId="27364" xr:uid="{287A5EE1-9FA3-433E-B7FB-BC78D3EB734A}"/>
    <cellStyle name="Output 3 4 6 4" xfId="41253" xr:uid="{5BB462A7-7A30-4D57-9AAA-A5887B28EA3C}"/>
    <cellStyle name="Output 3 4 6 5" xfId="47408" xr:uid="{6C8D5D12-21F8-468D-975E-CE93C70D2786}"/>
    <cellStyle name="Output 3 4 7" xfId="1996" xr:uid="{516E4D38-F64C-4C50-8112-44FB8D23BFEC}"/>
    <cellStyle name="Output 3 4 7 2" xfId="6304" xr:uid="{54620D77-F2B9-4361-8BBB-FA1B5C5FAA5A}"/>
    <cellStyle name="Output 3 4 7 2 2" xfId="8890" xr:uid="{93D68E55-B437-4CE2-A146-4AFD7039EABC}"/>
    <cellStyle name="Output 3 4 7 2 2 2" xfId="17879" xr:uid="{4E6F0ED5-4261-4F24-9959-119DB560D1A8}"/>
    <cellStyle name="Output 3 4 7 2 2 2 2" xfId="36416" xr:uid="{7706B5B6-AF93-4A62-8D0E-33F7830D4076}"/>
    <cellStyle name="Output 3 4 7 2 2 3" xfId="37126" xr:uid="{C4ACD540-49D9-4967-B649-36BBC763A7D9}"/>
    <cellStyle name="Output 3 4 7 2 3" xfId="11527" xr:uid="{91E27728-8647-4EC2-93E8-7B3C9B38B0F6}"/>
    <cellStyle name="Output 3 4 7 2 3 2" xfId="20516" xr:uid="{6BDD892B-A3C2-4B2B-AF91-94B582311120}"/>
    <cellStyle name="Output 3 4 7 2 3 2 2" xfId="39563" xr:uid="{7B91F120-C5F6-47ED-912F-9BDBDF9530B8}"/>
    <cellStyle name="Output 3 4 7 2 3 3" xfId="26438" xr:uid="{4D260C6A-C863-43AF-86E8-6C1C5CF64D2D}"/>
    <cellStyle name="Output 3 4 7 2 4" xfId="15293" xr:uid="{0E62D98B-4A65-4BD3-A949-8EE9864A24BD}"/>
    <cellStyle name="Output 3 4 7 2 4 2" xfId="23487" xr:uid="{44C3EECE-0828-46AF-A3A8-83DC8E5A0EDB}"/>
    <cellStyle name="Output 3 4 7 2 5" xfId="32321" xr:uid="{9A4BC07B-F9A0-4571-8280-659E0FF954A8}"/>
    <cellStyle name="Output 3 4 7 3" xfId="4433" xr:uid="{3BBE6082-CC8C-49A9-851A-5E986FA2C3C1}"/>
    <cellStyle name="Output 3 4 7 3 2" xfId="27559" xr:uid="{8E1E9437-8E8C-4E13-8E66-B84201669A35}"/>
    <cellStyle name="Output 3 4 7 4" xfId="40417" xr:uid="{AE7B6DE4-C1E9-4A85-A4FF-50244FCF8985}"/>
    <cellStyle name="Output 3 4 8" xfId="2807" xr:uid="{5CCF25A9-AF41-4811-8EF4-79AC65DC565B}"/>
    <cellStyle name="Output 3 4 8 2" xfId="6957" xr:uid="{133449A8-52FC-402A-A795-681718954413}"/>
    <cellStyle name="Output 3 4 8 2 2" xfId="12086" xr:uid="{235DC1FC-7E1D-4FEC-A8E4-D7B71F47B006}"/>
    <cellStyle name="Output 3 4 8 2 2 2" xfId="21075" xr:uid="{856533EE-3C8E-419A-B8EE-5B743CF8B400}"/>
    <cellStyle name="Output 3 4 8 2 2 2 2" xfId="25768" xr:uid="{64B7475C-47B0-4AF6-8223-792368077103}"/>
    <cellStyle name="Output 3 4 8 2 2 3" xfId="43855" xr:uid="{F75DF531-21B7-457B-91D2-24BF783BE6B0}"/>
    <cellStyle name="Output 3 4 8 2 3" xfId="12908" xr:uid="{8822D892-F8CE-45D0-9947-BDBC7FD4012B}"/>
    <cellStyle name="Output 3 4 8 2 3 2" xfId="21897" xr:uid="{2C46D798-B737-4CFB-A310-34DB0E5BEF12}"/>
    <cellStyle name="Output 3 4 8 2 3 2 2" xfId="38950" xr:uid="{6B470A53-CFFA-48B0-987F-B782639D4378}"/>
    <cellStyle name="Output 3 4 8 2 3 3" xfId="39252" xr:uid="{8EAE6305-9B2E-414C-B7B4-4470D933EE94}"/>
    <cellStyle name="Output 3 4 8 2 4" xfId="15946" xr:uid="{2DAC70D5-49FF-47EF-8F26-3B4367DECE7D}"/>
    <cellStyle name="Output 3 4 8 2 4 2" xfId="38596" xr:uid="{24AA5114-0630-4E5F-A282-5B401954A7CF}"/>
    <cellStyle name="Output 3 4 8 2 5" xfId="30059" xr:uid="{BFD32A83-3E91-4BA7-A00F-4ABC5A1D896A}"/>
    <cellStyle name="Output 3 4 8 3" xfId="9520" xr:uid="{EC771D4A-FA0C-441C-A430-26CA0F2C89C5}"/>
    <cellStyle name="Output 3 4 8 3 2" xfId="18509" xr:uid="{3A0C2F8D-37AB-4F63-BBEA-CEBEF29F5BA4}"/>
    <cellStyle name="Output 3 4 8 3 2 2" xfId="22249" xr:uid="{9719019B-CF16-495A-A151-B20402C43C8A}"/>
    <cellStyle name="Output 3 4 8 3 3" xfId="37344" xr:uid="{87F4E8A4-2E5B-4A28-A9AB-6DFE5754EC8C}"/>
    <cellStyle name="Output 3 4 8 4" xfId="32444" xr:uid="{75ED165E-6D69-4D8E-894F-821F8F0C1A56}"/>
    <cellStyle name="Output 3 4 9" xfId="4740" xr:uid="{F87F3465-82FB-4046-A9B4-5AE9D8520923}"/>
    <cellStyle name="Output 3 4 9 2" xfId="7326" xr:uid="{E054DCE2-A934-4F1E-875D-3801A1568C86}"/>
    <cellStyle name="Output 3 4 9 2 2" xfId="16315" xr:uid="{47040B28-CD16-46D4-AEA0-DB16D2EC43D0}"/>
    <cellStyle name="Output 3 4 9 2 2 2" xfId="38572" xr:uid="{7A9DC683-FAE9-468A-9F66-E50EEA3ADF55}"/>
    <cellStyle name="Output 3 4 9 2 3" xfId="40670" xr:uid="{88B4F483-AE6F-43C7-897D-8A09B16D2C94}"/>
    <cellStyle name="Output 3 4 9 3" xfId="9963" xr:uid="{FEE231CE-993C-4D79-9E7F-F565E6167467}"/>
    <cellStyle name="Output 3 4 9 3 2" xfId="18952" xr:uid="{62BB91A0-0611-41FF-AA48-4AF65DAADEE6}"/>
    <cellStyle name="Output 3 4 9 3 2 2" xfId="24045" xr:uid="{1A46668D-3210-4AF1-8CDD-69B31C6EB246}"/>
    <cellStyle name="Output 3 4 9 3 3" xfId="30907" xr:uid="{B7E27996-30CE-44D4-A9AA-A1234228F713}"/>
    <cellStyle name="Output 3 4 9 4" xfId="13729" xr:uid="{44905EFA-60AB-488A-AA95-0B16DE029048}"/>
    <cellStyle name="Output 3 4 9 4 2" xfId="29595" xr:uid="{AE03F891-3CD1-4181-A467-5267E8093415}"/>
    <cellStyle name="Output 3 4 9 5" xfId="27829" xr:uid="{5B29F8A8-9854-4527-88AD-0462CBDA804F}"/>
    <cellStyle name="Output 3 5" xfId="229" xr:uid="{4FC472E6-CE4B-45FE-9FC8-42F85D14D48E}"/>
    <cellStyle name="Output 3 5 10" xfId="9113" xr:uid="{DDA0BC96-A284-490F-9115-125BDC39CC6E}"/>
    <cellStyle name="Output 3 5 10 2" xfId="18102" xr:uid="{B0022B31-B9BE-4604-8BDF-6D94CAAF465A}"/>
    <cellStyle name="Output 3 5 10 2 2" xfId="38197" xr:uid="{9431652F-3573-4137-A79B-59F722C64564}"/>
    <cellStyle name="Output 3 5 10 3" xfId="34347" xr:uid="{5215CB37-DE58-4E49-BCDB-FE4DC3B626A9}"/>
    <cellStyle name="Output 3 5 11" xfId="9794" xr:uid="{C9B1E869-3197-44F2-BB82-75EC3B2497C2}"/>
    <cellStyle name="Output 3 5 11 2" xfId="18783" xr:uid="{799E5137-93D1-4226-8245-37A0CC56DD1E}"/>
    <cellStyle name="Output 3 5 11 2 2" xfId="30557" xr:uid="{5B84B7E1-5B71-46F1-9D76-91F8C76A2A57}"/>
    <cellStyle name="Output 3 5 11 3" xfId="22610" xr:uid="{119D9990-87BB-4963-8D2E-084C0A48F64F}"/>
    <cellStyle name="Output 3 5 12" xfId="2235" xr:uid="{D7CD5F3C-F8AC-4AC4-980A-FC7C321FC315}"/>
    <cellStyle name="Output 3 5 12 2" xfId="35777" xr:uid="{8DF8FDE4-1AE9-44FC-98AF-70AB799E9348}"/>
    <cellStyle name="Output 3 5 13" xfId="13144" xr:uid="{B3E98985-45FA-480A-B987-D4EA287B600E}"/>
    <cellStyle name="Output 3 5 13 2" xfId="28849" xr:uid="{44B9E41A-1AE6-4377-BA19-D35A161B7887}"/>
    <cellStyle name="Output 3 5 14" xfId="42741" xr:uid="{94430EE1-B9E6-49AB-89AF-D87241407516}"/>
    <cellStyle name="Output 3 5 15" xfId="44378" xr:uid="{2E40FEDC-6E2F-418E-BBD0-6A3E13D3851D}"/>
    <cellStyle name="Output 3 5 16" xfId="45611" xr:uid="{4AFB2EFE-8451-40A6-BCF5-CCA985B95B85}"/>
    <cellStyle name="Output 3 5 2" xfId="578" xr:uid="{1C54EAC5-E26F-4B09-B051-AB2B6FA7E288}"/>
    <cellStyle name="Output 3 5 2 2" xfId="4967" xr:uid="{D4DDFCB0-BCDC-4C77-BDDD-086CD4CADDA8}"/>
    <cellStyle name="Output 3 5 2 2 2" xfId="7553" xr:uid="{76AA4CCA-CF56-485C-8BD6-6FB5EADA19B4}"/>
    <cellStyle name="Output 3 5 2 2 2 2" xfId="16542" xr:uid="{A3167639-C79F-47A5-A094-39040B26E72A}"/>
    <cellStyle name="Output 3 5 2 2 2 2 2" xfId="22712" xr:uid="{8DC42A80-6577-49B3-8DF6-7164566689F7}"/>
    <cellStyle name="Output 3 5 2 2 2 3" xfId="29055" xr:uid="{04DF5495-7910-45D7-9D50-FEEEA48D889B}"/>
    <cellStyle name="Output 3 5 2 2 2 4" xfId="56399" xr:uid="{DDA5B971-6E2F-4591-BCE2-9F1829937C75}"/>
    <cellStyle name="Output 3 5 2 2 3" xfId="10190" xr:uid="{0926F7E2-7E18-40CF-AD02-A930677D6AE8}"/>
    <cellStyle name="Output 3 5 2 2 3 2" xfId="19179" xr:uid="{1EC37164-9D7E-461E-8CB7-901674D052B6}"/>
    <cellStyle name="Output 3 5 2 2 3 2 2" xfId="31739" xr:uid="{CAFD5A60-1125-43BD-BBE5-0E3F71C56067}"/>
    <cellStyle name="Output 3 5 2 2 3 3" xfId="37675" xr:uid="{CB7AA7B6-C7E6-4993-836C-0DB1DF6EDB3E}"/>
    <cellStyle name="Output 3 5 2 2 4" xfId="13956" xr:uid="{DE687681-6D2E-4F99-A7F8-59AED84209A4}"/>
    <cellStyle name="Output 3 5 2 2 4 2" xfId="28207" xr:uid="{DB1E874E-17F3-4CBE-B0EE-E827670FBB2B}"/>
    <cellStyle name="Output 3 5 2 2 5" xfId="34102" xr:uid="{8C4F35EF-F5F7-4334-B36E-D79A2A721F03}"/>
    <cellStyle name="Output 3 5 2 2 6" xfId="49617" xr:uid="{4E44594F-08ED-4221-8C82-6030D366253D}"/>
    <cellStyle name="Output 3 5 2 3" xfId="3015" xr:uid="{DC24D52D-885E-43FE-A3BB-811B83073633}"/>
    <cellStyle name="Output 3 5 2 3 2" xfId="27659" xr:uid="{84A26249-0087-4E98-B8E8-5F645314F0C7}"/>
    <cellStyle name="Output 3 5 2 3 2 2" xfId="57713" xr:uid="{0EEDEC70-E1D1-45A0-B6DD-951E4270DC36}"/>
    <cellStyle name="Output 3 5 2 3 3" xfId="50931" xr:uid="{5187AB38-84EA-472D-B923-8E6E31BBF641}"/>
    <cellStyle name="Output 3 5 2 4" xfId="43018" xr:uid="{B97771E7-EC95-4633-9159-C97C0025EF22}"/>
    <cellStyle name="Output 3 5 2 4 2" xfId="54541" xr:uid="{F9E31B68-B903-4A97-8CA1-065331AD0A3A}"/>
    <cellStyle name="Output 3 5 2 4 3" xfId="47734" xr:uid="{B4040BB5-4B9A-4DC1-B562-6D2F44B067AF}"/>
    <cellStyle name="Output 3 5 2 5" xfId="46123" xr:uid="{78D9F49D-C04F-4111-8AD8-C6C4A0966DAB}"/>
    <cellStyle name="Output 3 5 3" xfId="923" xr:uid="{4EBDF2BD-F8C7-4591-8496-4BED5A01DD7E}"/>
    <cellStyle name="Output 3 5 3 2" xfId="5288" xr:uid="{8A8F86D0-525C-4A26-AB87-90BF5D54FD50}"/>
    <cellStyle name="Output 3 5 3 2 2" xfId="7874" xr:uid="{3EC262D2-BBBC-45AA-8DDE-B6C1AA01F7AA}"/>
    <cellStyle name="Output 3 5 3 2 2 2" xfId="16863" xr:uid="{C29F2F2B-55E9-4ACA-902F-62207DF928A4}"/>
    <cellStyle name="Output 3 5 3 2 2 2 2" xfId="33950" xr:uid="{7BC7F15C-D075-4C14-83A4-34ABA5740C7D}"/>
    <cellStyle name="Output 3 5 3 2 2 3" xfId="36379" xr:uid="{EE2D4789-0469-42D8-AF9E-82D534A866BF}"/>
    <cellStyle name="Output 3 5 3 2 2 4" xfId="56804" xr:uid="{DC32AFE3-B462-4E16-8575-5A4D4B33C860}"/>
    <cellStyle name="Output 3 5 3 2 3" xfId="10511" xr:uid="{CD8345A0-424C-4AC6-BB7B-378DD1305991}"/>
    <cellStyle name="Output 3 5 3 2 3 2" xfId="19500" xr:uid="{89A400E0-840E-4E29-9E5C-3B9B7752AF11}"/>
    <cellStyle name="Output 3 5 3 2 3 2 2" xfId="30548" xr:uid="{5F2B154B-ED31-4951-AB19-C6CDCFB7D67C}"/>
    <cellStyle name="Output 3 5 3 2 3 3" xfId="25369" xr:uid="{98138B19-6CC5-4848-8A41-35695CDB3B23}"/>
    <cellStyle name="Output 3 5 3 2 4" xfId="14277" xr:uid="{14EA58AE-C08B-4677-9E16-C346BA010C32}"/>
    <cellStyle name="Output 3 5 3 2 4 2" xfId="41915" xr:uid="{513391EB-D1C8-4E5F-AB9E-8CEA12822A82}"/>
    <cellStyle name="Output 3 5 3 2 5" xfId="41259" xr:uid="{E89836B0-27C3-4360-9A92-5D22B4AA8819}"/>
    <cellStyle name="Output 3 5 3 2 6" xfId="50022" xr:uid="{49D19254-EA59-47F1-971A-3C0CE73E47EA}"/>
    <cellStyle name="Output 3 5 3 3" xfId="3360" xr:uid="{7F549228-D620-45C4-A315-20A8B36CBCF6}"/>
    <cellStyle name="Output 3 5 3 3 2" xfId="28769" xr:uid="{9DCC5252-9A94-4FA8-9CB2-F8179849172E}"/>
    <cellStyle name="Output 3 5 3 3 2 2" xfId="57863" xr:uid="{B02BB560-E980-457E-8833-9EB1F959DB86}"/>
    <cellStyle name="Output 3 5 3 3 3" xfId="51081" xr:uid="{D3147399-64FF-4FCB-B575-0A0545068D14}"/>
    <cellStyle name="Output 3 5 3 4" xfId="26191" xr:uid="{2358A0A3-246D-428E-8842-2440C84CF97E}"/>
    <cellStyle name="Output 3 5 3 4 2" xfId="54931" xr:uid="{91A7EE23-6E9C-441C-84AA-025FA043E15F}"/>
    <cellStyle name="Output 3 5 3 4 3" xfId="48139" xr:uid="{2D2CA526-8F87-4FD3-8592-152FB0EF0AD5}"/>
    <cellStyle name="Output 3 5 3 5" xfId="53231" xr:uid="{2FA14484-D256-4427-B879-2AD0EDDF4681}"/>
    <cellStyle name="Output 3 5 3 6" xfId="46525" xr:uid="{EB115DF7-9E7A-4E03-A0EB-3BB8CC57B52E}"/>
    <cellStyle name="Output 3 5 4" xfId="1267" xr:uid="{CAFAA4A5-EF5B-4449-AF94-412E46ECBE5A}"/>
    <cellStyle name="Output 3 5 4 2" xfId="5612" xr:uid="{605D5047-DCCB-44CA-A8A1-64B2FA79E06F}"/>
    <cellStyle name="Output 3 5 4 2 2" xfId="8198" xr:uid="{01F48050-4460-40E7-B2E3-57E017D09928}"/>
    <cellStyle name="Output 3 5 4 2 2 2" xfId="17187" xr:uid="{0CE616AB-2B6C-4C54-ABAF-80BA9FBD49CC}"/>
    <cellStyle name="Output 3 5 4 2 2 2 2" xfId="31169" xr:uid="{EC1347FD-49ED-4DF7-9CA1-95A5DE68885F}"/>
    <cellStyle name="Output 3 5 4 2 2 3" xfId="42702" xr:uid="{51E0EBB0-2FE1-4E49-AF61-0300B4012F1F}"/>
    <cellStyle name="Output 3 5 4 2 3" xfId="10835" xr:uid="{EF0DA9A3-850F-434F-B5E6-28DE42419A94}"/>
    <cellStyle name="Output 3 5 4 2 3 2" xfId="19824" xr:uid="{67C3AC48-2F88-48EE-B442-F0460FC590A3}"/>
    <cellStyle name="Output 3 5 4 2 3 2 2" xfId="32331" xr:uid="{F98D7415-90BD-4CCB-A472-260A78BF2E3C}"/>
    <cellStyle name="Output 3 5 4 2 3 3" xfId="40212" xr:uid="{DB1DBBCD-68BF-424F-8C07-7149652B45F7}"/>
    <cellStyle name="Output 3 5 4 2 4" xfId="14601" xr:uid="{972D2A71-C8D2-41D0-91D7-3865F312C867}"/>
    <cellStyle name="Output 3 5 4 2 4 2" xfId="22843" xr:uid="{98D497AC-F627-44C9-AFA1-05C18870788D}"/>
    <cellStyle name="Output 3 5 4 2 5" xfId="25174" xr:uid="{9FA41B43-708B-4173-A605-F8E0E534258A}"/>
    <cellStyle name="Output 3 5 4 2 6" xfId="55927" xr:uid="{DD541518-B260-4ADC-82D4-57660BD43169}"/>
    <cellStyle name="Output 3 5 4 3" xfId="3704" xr:uid="{C63C33D0-4EFF-49A7-916A-76737F4F9458}"/>
    <cellStyle name="Output 3 5 4 3 2" xfId="36066" xr:uid="{CDF6D287-65F3-4120-8175-7315EFD6DBD8}"/>
    <cellStyle name="Output 3 5 4 4" xfId="29570" xr:uid="{5EF779F1-4CCA-494A-AEED-A5B18F0904F6}"/>
    <cellStyle name="Output 3 5 4 5" xfId="49145" xr:uid="{B0B9B815-9F0E-4474-8918-B97871B7FDA1}"/>
    <cellStyle name="Output 3 5 5" xfId="1697" xr:uid="{D0319092-8FF9-46FC-A511-BD8566CD4E7A}"/>
    <cellStyle name="Output 3 5 5 2" xfId="6023" xr:uid="{AFD8B53C-468C-4962-983E-9D9201BB9E03}"/>
    <cellStyle name="Output 3 5 5 2 2" xfId="8609" xr:uid="{77CB2B4E-E5ED-4F1F-9272-5AFCD36D2E78}"/>
    <cellStyle name="Output 3 5 5 2 2 2" xfId="17598" xr:uid="{8E40FB36-A603-4645-9FDC-2817387370ED}"/>
    <cellStyle name="Output 3 5 5 2 2 2 2" xfId="35490" xr:uid="{8D949D50-A1BB-41B5-8379-C096BDBF4BD1}"/>
    <cellStyle name="Output 3 5 5 2 2 3" xfId="43270" xr:uid="{36BF0EE8-B14D-4FCA-8438-156F23CDF188}"/>
    <cellStyle name="Output 3 5 5 2 3" xfId="11246" xr:uid="{8E57BA8C-BF08-4C15-A727-9D78862E3975}"/>
    <cellStyle name="Output 3 5 5 2 3 2" xfId="20235" xr:uid="{1419A894-64DF-4E20-8A76-ABF1835442C5}"/>
    <cellStyle name="Output 3 5 5 2 3 2 2" xfId="31057" xr:uid="{8169B337-8A10-44EA-8460-C24E51E6F24D}"/>
    <cellStyle name="Output 3 5 5 2 3 3" xfId="22927" xr:uid="{AF9D88B1-B924-413E-8E77-80683EC12310}"/>
    <cellStyle name="Output 3 5 5 2 4" xfId="15012" xr:uid="{584E16A3-F2C3-494E-AC86-CF3EF1D0A11C}"/>
    <cellStyle name="Output 3 5 5 2 4 2" xfId="36387" xr:uid="{94E4644F-685D-45A1-94D5-47CEC951A7B4}"/>
    <cellStyle name="Output 3 5 5 2 5" xfId="35712" xr:uid="{FF00434C-C7AA-484A-82E4-3904A1D64DFB}"/>
    <cellStyle name="Output 3 5 5 2 6" xfId="58319" xr:uid="{7B0459BE-DDF8-40B3-A358-C4766D905358}"/>
    <cellStyle name="Output 3 5 5 3" xfId="4134" xr:uid="{E2690BE7-8EC2-4FEB-9DDD-DCBDB04A2D61}"/>
    <cellStyle name="Output 3 5 5 3 2" xfId="34195" xr:uid="{68B6470C-FA8A-443E-92F1-FC360A269A61}"/>
    <cellStyle name="Output 3 5 5 4" xfId="31002" xr:uid="{4BDD9F71-F219-4935-BB00-6F2A038B0021}"/>
    <cellStyle name="Output 3 5 5 5" xfId="51537" xr:uid="{03691DD6-E232-471E-9A56-E8A6243F1EF4}"/>
    <cellStyle name="Output 3 5 6" xfId="187" xr:uid="{E6B87786-099D-4AAC-922B-C1DB6192A2C8}"/>
    <cellStyle name="Output 3 5 6 2" xfId="2961" xr:uid="{D436AEB1-2D9B-43BD-BA16-C6796507E2B1}"/>
    <cellStyle name="Output 3 5 6 2 2" xfId="7111" xr:uid="{6A4DD001-DC97-4C1A-9A4D-3C6B51EE61E0}"/>
    <cellStyle name="Output 3 5 6 2 2 2" xfId="16100" xr:uid="{3A72231C-EC2B-4383-BA2F-E2C588483C0F}"/>
    <cellStyle name="Output 3 5 6 2 2 2 2" xfId="42700" xr:uid="{C473B385-F5F2-4F65-9EF7-582958AD7077}"/>
    <cellStyle name="Output 3 5 6 2 2 3" xfId="27234" xr:uid="{CE6C0036-5BBE-42D6-AE92-90FF79EABB28}"/>
    <cellStyle name="Output 3 5 6 2 3" xfId="9674" xr:uid="{F66FCFCB-07F6-4EB2-89CB-271344293D99}"/>
    <cellStyle name="Output 3 5 6 2 3 2" xfId="18663" xr:uid="{B7265208-F698-4A0F-BF10-A90C50C56327}"/>
    <cellStyle name="Output 3 5 6 2 3 2 2" xfId="24583" xr:uid="{0DF9FD17-838D-4E35-A024-C983ADCF8B70}"/>
    <cellStyle name="Output 3 5 6 2 3 3" xfId="43963" xr:uid="{E99E4B5E-957F-4D3E-92E5-4AC2C473E31A}"/>
    <cellStyle name="Output 3 5 6 2 4" xfId="13514" xr:uid="{0767ECC4-72DE-4BCD-A68B-14932E549A36}"/>
    <cellStyle name="Output 3 5 6 2 4 2" xfId="24090" xr:uid="{28D574B7-F2F8-485D-A01E-BE0449054417}"/>
    <cellStyle name="Output 3 5 6 2 5" xfId="22836" xr:uid="{510DFBEE-7B65-44F9-A7C7-0356334593C6}"/>
    <cellStyle name="Output 3 5 6 2 6" xfId="54093" xr:uid="{8E9168BE-2232-478B-825C-C62EFB53DA1C}"/>
    <cellStyle name="Output 3 5 6 3" xfId="2655" xr:uid="{892C367B-A90B-4513-8636-AF9CD5B9B0DE}"/>
    <cellStyle name="Output 3 5 6 3 2" xfId="29835" xr:uid="{9BB69D26-4AFF-4423-9297-5F4EC4D2EA1F}"/>
    <cellStyle name="Output 3 5 6 4" xfId="43475" xr:uid="{A3D3B886-FE3B-4D0D-BBDD-141608AE00C4}"/>
    <cellStyle name="Output 3 5 6 5" xfId="47416" xr:uid="{B82785E9-F052-4AD7-928A-38A88ABD97DA}"/>
    <cellStyle name="Output 3 5 7" xfId="2697" xr:uid="{62100039-012E-4CD9-AC37-0542CA34EBC1}"/>
    <cellStyle name="Output 3 5 7 2" xfId="6887" xr:uid="{6EA93DAA-61D7-4181-AB2B-B9C7743508F5}"/>
    <cellStyle name="Output 3 5 7 2 2" xfId="12028" xr:uid="{D68B6DC6-A406-4178-A23A-ECBEBB8BF751}"/>
    <cellStyle name="Output 3 5 7 2 2 2" xfId="21017" xr:uid="{04134D10-7ABF-47D1-9B4D-986E672A7758}"/>
    <cellStyle name="Output 3 5 7 2 2 2 2" xfId="37550" xr:uid="{1DED0038-0031-4624-B2E9-A7F635690F48}"/>
    <cellStyle name="Output 3 5 7 2 2 3" xfId="37811" xr:uid="{EC1477E6-0561-489A-9E92-547788F06D25}"/>
    <cellStyle name="Output 3 5 7 2 3" xfId="12851" xr:uid="{348E3747-EDF2-4290-A22C-55D86715A53D}"/>
    <cellStyle name="Output 3 5 7 2 3 2" xfId="21840" xr:uid="{F5F515CC-9A61-4445-B746-EEDF80BFAB48}"/>
    <cellStyle name="Output 3 5 7 2 3 2 2" xfId="30770" xr:uid="{4DD54E7B-2A12-49E6-AB70-3E4814B451CB}"/>
    <cellStyle name="Output 3 5 7 2 3 3" xfId="39081" xr:uid="{6E06BBC2-69CC-4BE2-9942-57B42AC06AD1}"/>
    <cellStyle name="Output 3 5 7 2 4" xfId="15876" xr:uid="{98879036-B2D5-43B8-ABEF-47CE5FA76ECF}"/>
    <cellStyle name="Output 3 5 7 2 4 2" xfId="31395" xr:uid="{858611FB-4D4B-4E0E-94B0-2F697E1D02FA}"/>
    <cellStyle name="Output 3 5 7 2 5" xfId="39918" xr:uid="{1AF9A4F4-650D-4A50-934D-E595D43E852C}"/>
    <cellStyle name="Output 3 5 7 3" xfId="9458" xr:uid="{226066B6-CE5A-4589-A3A0-B7ACFF985422}"/>
    <cellStyle name="Output 3 5 7 3 2" xfId="18447" xr:uid="{E3421E69-3CA6-4DCE-92B8-EBD1EF2C017B}"/>
    <cellStyle name="Output 3 5 7 3 2 2" xfId="42406" xr:uid="{BAE1EEB2-36CB-4CC8-9B2E-E43D29996E91}"/>
    <cellStyle name="Output 3 5 7 3 3" xfId="29992" xr:uid="{D9220439-580B-40E9-971A-D52A12033E8C}"/>
    <cellStyle name="Output 3 5 7 4" xfId="38225" xr:uid="{4A079214-7A51-49C2-B2AD-4B26BE01712A}"/>
    <cellStyle name="Output 3 5 8" xfId="4643" xr:uid="{51D12BBD-41F3-4A0D-A6D9-5EB7F63F7ADC}"/>
    <cellStyle name="Output 3 5 8 2" xfId="7229" xr:uid="{36DAEA7A-0CAB-4EE6-9C37-DB5809186B08}"/>
    <cellStyle name="Output 3 5 8 2 2" xfId="16218" xr:uid="{4C7CB3DE-CAAD-4F07-B5A1-5F8D24CD0BE5}"/>
    <cellStyle name="Output 3 5 8 2 2 2" xfId="25155" xr:uid="{F2580CCD-5CD5-420A-BE82-6B5B9290AD20}"/>
    <cellStyle name="Output 3 5 8 2 3" xfId="29991" xr:uid="{B84CFE37-5C6F-48C5-8118-A44848A756AE}"/>
    <cellStyle name="Output 3 5 8 3" xfId="9866" xr:uid="{84A7C69B-2E75-4271-89FA-EFD6E1B6E989}"/>
    <cellStyle name="Output 3 5 8 3 2" xfId="18855" xr:uid="{F330DE0D-946D-421B-B76D-9164B12C7696}"/>
    <cellStyle name="Output 3 5 8 3 2 2" xfId="27255" xr:uid="{4BF3BFF4-FEBF-4B04-B32F-4200F983F2C2}"/>
    <cellStyle name="Output 3 5 8 3 3" xfId="26536" xr:uid="{710D5C81-EF37-412B-908B-7FAD62D8AF5F}"/>
    <cellStyle name="Output 3 5 8 4" xfId="13632" xr:uid="{6931E077-6F7B-496C-900E-6FC87BA2E5B3}"/>
    <cellStyle name="Output 3 5 8 4 2" xfId="30018" xr:uid="{878E0AE0-E84C-4340-A0A6-DD88878BA6F1}"/>
    <cellStyle name="Output 3 5 8 5" xfId="39208" xr:uid="{33D87A82-D927-4F6D-82B9-666B8C4B61FC}"/>
    <cellStyle name="Output 3 5 9" xfId="6531" xr:uid="{BF1F4EAB-CB75-47C6-8B25-B7DCB56F9298}"/>
    <cellStyle name="Output 3 5 9 2" xfId="11750" xr:uid="{2035F97C-D7F7-42F0-997F-4AC89B76BEF5}"/>
    <cellStyle name="Output 3 5 9 2 2" xfId="20739" xr:uid="{9C1F0033-40D4-428D-9009-82CE4D0DF449}"/>
    <cellStyle name="Output 3 5 9 2 2 2" xfId="22588" xr:uid="{1D603A92-F680-4267-B8F2-4FDDB78A053B}"/>
    <cellStyle name="Output 3 5 9 2 3" xfId="40563" xr:uid="{408D4CF6-6ABC-4FE9-B730-51C20639A553}"/>
    <cellStyle name="Output 3 5 9 3" xfId="15520" xr:uid="{812D478C-EF86-41FB-8BD8-38CD4840E2FC}"/>
    <cellStyle name="Output 3 5 9 3 2" xfId="30794" xr:uid="{7DDA9AD2-5F2E-4D54-805C-9E82915CB526}"/>
    <cellStyle name="Output 3 5 9 4" xfId="36422" xr:uid="{BB0C623A-BA50-49AE-AE1E-EAA3948DB385}"/>
    <cellStyle name="Output 3 6" xfId="367" xr:uid="{452AA4E8-8C3F-4C07-A8EB-CD2E81270213}"/>
    <cellStyle name="Output 3 6 10" xfId="9238" xr:uid="{54BF7199-2594-437D-808B-69A1DC6AB921}"/>
    <cellStyle name="Output 3 6 10 2" xfId="18227" xr:uid="{696F883A-4373-4864-9823-0CB86A7A588D}"/>
    <cellStyle name="Output 3 6 10 2 2" xfId="33566" xr:uid="{B4AB315E-C1B2-4A4A-8078-B433530C650D}"/>
    <cellStyle name="Output 3 6 10 3" xfId="29381" xr:uid="{22155796-5D3E-4728-8A18-FE18001EBEAF}"/>
    <cellStyle name="Output 3 6 11" xfId="12544" xr:uid="{A67AA164-B817-42F0-8370-A7F58E97A986}"/>
    <cellStyle name="Output 3 6 11 2" xfId="21533" xr:uid="{50D7A1A5-3B1D-4595-9BD0-32519DDAA4AA}"/>
    <cellStyle name="Output 3 6 11 2 2" xfId="41075" xr:uid="{2742F681-5C88-40B2-86B3-E5365158EDF7}"/>
    <cellStyle name="Output 3 6 11 3" xfId="41247" xr:uid="{F6358436-4B3B-4E1B-920C-774230A990AC}"/>
    <cellStyle name="Output 3 6 12" xfId="2373" xr:uid="{047DC786-9606-47CE-BD99-DE91924DD792}"/>
    <cellStyle name="Output 3 6 12 2" xfId="34259" xr:uid="{A6119071-38BB-4CD9-AE63-62751560D2FC}"/>
    <cellStyle name="Output 3 6 13" xfId="13282" xr:uid="{E689B7C0-F30A-44C8-85AE-8446294F0E9D}"/>
    <cellStyle name="Output 3 6 13 2" xfId="25075" xr:uid="{1CB92CB3-E7B7-4B15-8648-1500EA98530A}"/>
    <cellStyle name="Output 3 6 14" xfId="31847" xr:uid="{7CEC8736-7238-4FD6-9BE4-5C1B2F703DEE}"/>
    <cellStyle name="Output 3 6 15" xfId="44438" xr:uid="{E2901151-4FA7-4DC3-8CF9-C2E1AE118C79}"/>
    <cellStyle name="Output 3 6 16" xfId="45666" xr:uid="{96704B8F-EC89-4727-8E99-2AB477951D6A}"/>
    <cellStyle name="Output 3 6 2" xfId="716" xr:uid="{F3862CA9-FB6C-4DE9-AFEB-F2FC373D4E84}"/>
    <cellStyle name="Output 3 6 2 2" xfId="5092" xr:uid="{66E2F07B-16E3-4235-861F-4236B5BCA2AD}"/>
    <cellStyle name="Output 3 6 2 2 2" xfId="7678" xr:uid="{52289317-B59A-4EC0-A3B9-603AF3131FF1}"/>
    <cellStyle name="Output 3 6 2 2 2 2" xfId="16667" xr:uid="{1591A7F8-2E7A-42BF-B0FE-798989D029CE}"/>
    <cellStyle name="Output 3 6 2 2 2 2 2" xfId="23418" xr:uid="{777016C4-C895-48E6-989D-441A2A2F874B}"/>
    <cellStyle name="Output 3 6 2 2 2 3" xfId="25579" xr:uid="{73DA0A57-25B6-40E6-BD95-C50CBACF3B89}"/>
    <cellStyle name="Output 3 6 2 2 2 4" xfId="56454" xr:uid="{7316D0F9-426B-474F-8817-C344A7123CBB}"/>
    <cellStyle name="Output 3 6 2 2 3" xfId="10315" xr:uid="{7E7FD869-6191-4CF1-9949-5172C127F69E}"/>
    <cellStyle name="Output 3 6 2 2 3 2" xfId="19304" xr:uid="{4D9997B9-A0E2-46D9-8BED-E78D913484B4}"/>
    <cellStyle name="Output 3 6 2 2 3 2 2" xfId="41070" xr:uid="{88E6CF48-E155-465D-98B3-3AE829EBD095}"/>
    <cellStyle name="Output 3 6 2 2 3 3" xfId="41613" xr:uid="{CEE8626B-04EE-47CA-9868-0CBDCCF48C79}"/>
    <cellStyle name="Output 3 6 2 2 4" xfId="14081" xr:uid="{50BC874D-61B6-49D7-BF84-2E5F17D521D4}"/>
    <cellStyle name="Output 3 6 2 2 4 2" xfId="38230" xr:uid="{E1B92D5D-970F-46FD-9612-E00790ACF629}"/>
    <cellStyle name="Output 3 6 2 2 5" xfId="30283" xr:uid="{3CAAAB31-8752-463E-A6B0-73F8AA6C4998}"/>
    <cellStyle name="Output 3 6 2 2 6" xfId="49672" xr:uid="{BE0780BE-9431-44FE-901E-7A0B06A1DCAA}"/>
    <cellStyle name="Output 3 6 2 3" xfId="3153" xr:uid="{BFF82DCA-D5FC-4133-90A4-CEF51B891339}"/>
    <cellStyle name="Output 3 6 2 3 2" xfId="31732" xr:uid="{28A43D83-6369-4A84-BACE-06B2ED494C30}"/>
    <cellStyle name="Output 3 6 2 3 2 2" xfId="58984" xr:uid="{4F7366D2-6107-4619-A02F-A505BAA1B08B}"/>
    <cellStyle name="Output 3 6 2 3 3" xfId="52203" xr:uid="{D010EF58-0E85-43EF-ABE2-BC70DA0945B6}"/>
    <cellStyle name="Output 3 6 2 4" xfId="41943" xr:uid="{749D208F-AA4A-41B8-A1ED-8FA96FD218C1}"/>
    <cellStyle name="Output 3 6 2 4 2" xfId="54593" xr:uid="{5DF55447-6D17-4F1D-9A7A-96484F90205A}"/>
    <cellStyle name="Output 3 6 2 4 3" xfId="47789" xr:uid="{01D8E0FB-7032-4ABA-9267-F76D33C0063A}"/>
    <cellStyle name="Output 3 6 2 5" xfId="46175" xr:uid="{3A5418B8-673E-4508-AE46-8B8539C73776}"/>
    <cellStyle name="Output 3 6 3" xfId="1061" xr:uid="{25E7CCA8-96CF-4256-A52E-FD17A484B733}"/>
    <cellStyle name="Output 3 6 3 2" xfId="5413" xr:uid="{15F5FCED-299C-4F30-BEA6-62D7E944992F}"/>
    <cellStyle name="Output 3 6 3 2 2" xfId="7999" xr:uid="{FB1FA0C1-0323-4546-904C-51D4FA91B9CE}"/>
    <cellStyle name="Output 3 6 3 2 2 2" xfId="16988" xr:uid="{5B1F28BA-BABD-4F69-B249-204B38C98C80}"/>
    <cellStyle name="Output 3 6 3 2 2 2 2" xfId="28244" xr:uid="{256E4B38-A6C9-45B6-B253-746F47FDCDEE}"/>
    <cellStyle name="Output 3 6 3 2 2 3" xfId="35208" xr:uid="{12C75770-16F3-41D1-AC63-85DC70A96602}"/>
    <cellStyle name="Output 3 6 3 2 2 4" xfId="56856" xr:uid="{6A3102CE-7996-4462-8732-2A16F7B8B993}"/>
    <cellStyle name="Output 3 6 3 2 3" xfId="10636" xr:uid="{2BC539C4-1451-45BD-9911-4B658F65A1C1}"/>
    <cellStyle name="Output 3 6 3 2 3 2" xfId="19625" xr:uid="{E80F3597-AFB7-46B9-BAB4-82C73E154191}"/>
    <cellStyle name="Output 3 6 3 2 3 2 2" xfId="29355" xr:uid="{A5EDD6F7-570C-4B70-A282-A1E6E8DA5688}"/>
    <cellStyle name="Output 3 6 3 2 3 3" xfId="26651" xr:uid="{DD1CADF3-D733-4138-AE0E-3AB8041247B5}"/>
    <cellStyle name="Output 3 6 3 2 4" xfId="14402" xr:uid="{53D139A6-A0AE-40D7-A60D-414B84E2F085}"/>
    <cellStyle name="Output 3 6 3 2 4 2" xfId="40655" xr:uid="{A3320CA7-6672-45D4-81EB-BA95FF71E077}"/>
    <cellStyle name="Output 3 6 3 2 5" xfId="37279" xr:uid="{B818DBA7-CA45-4C9C-8584-F8BD484BF54A}"/>
    <cellStyle name="Output 3 6 3 2 6" xfId="50074" xr:uid="{FFEC6541-D982-42B5-B103-9D3400C43445}"/>
    <cellStyle name="Output 3 6 3 3" xfId="3498" xr:uid="{4749B680-B304-48D9-8B23-96AAAB1A920C}"/>
    <cellStyle name="Output 3 6 3 3 2" xfId="23179" xr:uid="{8800532E-FE1C-4D19-BC82-39C1195FBE29}"/>
    <cellStyle name="Output 3 6 3 3 2 2" xfId="58123" xr:uid="{16E736E9-1F37-443A-89BC-73EAC1D65934}"/>
    <cellStyle name="Output 3 6 3 3 3" xfId="51341" xr:uid="{C28F1322-7B14-4E9E-AD2B-41CEB5F1E8CD}"/>
    <cellStyle name="Output 3 6 3 4" xfId="34323" xr:uid="{7AEF0574-4F53-4074-A60C-0ED0C9A80959}"/>
    <cellStyle name="Output 3 6 3 4 2" xfId="54983" xr:uid="{4D425F35-2ECF-45E5-9F11-115461B99ACD}"/>
    <cellStyle name="Output 3 6 3 4 3" xfId="48191" xr:uid="{D1E55500-3D91-4C80-9BEF-C1D3C4A73BB6}"/>
    <cellStyle name="Output 3 6 3 5" xfId="53283" xr:uid="{20A85E89-D0EE-4F58-ACB5-2E3DD6631A84}"/>
    <cellStyle name="Output 3 6 3 6" xfId="46577" xr:uid="{AC36F7E2-3BC9-420C-BD70-D88FDF4D1052}"/>
    <cellStyle name="Output 3 6 4" xfId="1405" xr:uid="{426C29FF-1452-4035-B3C9-8D9093C91A41}"/>
    <cellStyle name="Output 3 6 4 2" xfId="5750" xr:uid="{27804243-BA9F-4DB6-939E-3A07CCA9CD99}"/>
    <cellStyle name="Output 3 6 4 2 2" xfId="8336" xr:uid="{7677B989-4C36-4B6D-A386-D259CF8FC925}"/>
    <cellStyle name="Output 3 6 4 2 2 2" xfId="17325" xr:uid="{721F7596-6EDC-452D-B392-0412B5BA0CA7}"/>
    <cellStyle name="Output 3 6 4 2 2 2 2" xfId="27691" xr:uid="{B1773AFE-D5D7-4E7C-A357-A2C90C472700}"/>
    <cellStyle name="Output 3 6 4 2 2 3" xfId="25826" xr:uid="{69C574F1-2CCD-4428-A952-4D69783B8510}"/>
    <cellStyle name="Output 3 6 4 2 3" xfId="10973" xr:uid="{62DFDD93-8034-49B3-A345-1D1861EE9456}"/>
    <cellStyle name="Output 3 6 4 2 3 2" xfId="19962" xr:uid="{A809D632-FEDE-4BDC-A655-6CBD093E9031}"/>
    <cellStyle name="Output 3 6 4 2 3 2 2" xfId="28675" xr:uid="{F71D977B-D52C-45E5-8880-FF21C3E98E82}"/>
    <cellStyle name="Output 3 6 4 2 3 3" xfId="26512" xr:uid="{C0338EFA-8F0D-409D-A9B0-2AA18A64B056}"/>
    <cellStyle name="Output 3 6 4 2 4" xfId="14739" xr:uid="{F48C3281-D130-457A-9881-CD6B0A12A077}"/>
    <cellStyle name="Output 3 6 4 2 4 2" xfId="28086" xr:uid="{014E2344-7D54-43B6-9973-88211177CA52}"/>
    <cellStyle name="Output 3 6 4 2 5" xfId="34572" xr:uid="{8868C9A4-F3B5-4B6B-AFE4-BDD8C7FDF17F}"/>
    <cellStyle name="Output 3 6 4 2 6" xfId="55982" xr:uid="{5099259F-2875-41B6-BFB6-6E277C539333}"/>
    <cellStyle name="Output 3 6 4 3" xfId="3842" xr:uid="{CC138091-C478-4DC5-8395-1BA1DFC92ABB}"/>
    <cellStyle name="Output 3 6 4 3 2" xfId="31393" xr:uid="{6B27AC43-7037-46D7-A550-43E71401FD94}"/>
    <cellStyle name="Output 3 6 4 4" xfId="29849" xr:uid="{92F7720F-1386-4303-BEF3-80FA8F277700}"/>
    <cellStyle name="Output 3 6 4 5" xfId="49200" xr:uid="{4D40E95D-FAD0-42E0-9114-16808D90E0D4}"/>
    <cellStyle name="Output 3 6 5" xfId="1599" xr:uid="{0FAED5A1-8951-4F00-8D1C-169FE6D35E4A}"/>
    <cellStyle name="Output 3 6 5 2" xfId="5943" xr:uid="{52B925BF-7612-4D51-8054-C910EF5BBABB}"/>
    <cellStyle name="Output 3 6 5 2 2" xfId="8529" xr:uid="{1BF666BD-6821-4F37-876C-97BE4DC5A96D}"/>
    <cellStyle name="Output 3 6 5 2 2 2" xfId="17518" xr:uid="{E8048E18-F38C-41A5-8D0B-2E7BC6C15103}"/>
    <cellStyle name="Output 3 6 5 2 2 2 2" xfId="26745" xr:uid="{D8B70E50-9655-4CDA-A21F-1BE08BA5D6A7}"/>
    <cellStyle name="Output 3 6 5 2 2 3" xfId="38766" xr:uid="{9202B086-3F91-4A28-BC4D-CA247F988731}"/>
    <cellStyle name="Output 3 6 5 2 3" xfId="11166" xr:uid="{C6C719FA-44CF-4708-8024-C0400FB1D957}"/>
    <cellStyle name="Output 3 6 5 2 3 2" xfId="20155" xr:uid="{7CE25648-E9BA-4141-9D9F-C0EAB3242D9F}"/>
    <cellStyle name="Output 3 6 5 2 3 2 2" xfId="33683" xr:uid="{F8CF3776-B65C-4831-A8DD-61594B941A9E}"/>
    <cellStyle name="Output 3 6 5 2 3 3" xfId="25375" xr:uid="{ABCA4466-C1DD-4FE1-B3FA-CB28D6A8AEE0}"/>
    <cellStyle name="Output 3 6 5 2 4" xfId="14932" xr:uid="{822A0BBB-5EDD-4D9D-91B8-FD46CEA4B25B}"/>
    <cellStyle name="Output 3 6 5 2 4 2" xfId="33384" xr:uid="{3CF9C5D0-35CD-4630-B656-950604C3B8FB}"/>
    <cellStyle name="Output 3 6 5 2 5" xfId="23697" xr:uid="{6554EA18-FC02-41BF-B1FA-C9F9548579A2}"/>
    <cellStyle name="Output 3 6 5 2 6" xfId="57699" xr:uid="{BE68A466-530B-44F1-9876-7E4D0B23B600}"/>
    <cellStyle name="Output 3 6 5 3" xfId="4036" xr:uid="{D2B18682-C030-460C-8741-5461E83D3747}"/>
    <cellStyle name="Output 3 6 5 3 2" xfId="27440" xr:uid="{4FEC4B48-4194-4609-AB60-62F307DDF498}"/>
    <cellStyle name="Output 3 6 5 4" xfId="39222" xr:uid="{00E7F537-2BBD-4BA7-BDD9-BD2C1378C0E3}"/>
    <cellStyle name="Output 3 6 5 5" xfId="50917" xr:uid="{73D40EB5-6864-4C4F-B8DD-1A7C9865297A}"/>
    <cellStyle name="Output 3 6 6" xfId="2024" xr:uid="{2F14B76F-5B0D-4BAF-A745-6C946B445BFD}"/>
    <cellStyle name="Output 3 6 6 2" xfId="6332" xr:uid="{660CE116-5995-4B91-86E5-64EFC1F0F26F}"/>
    <cellStyle name="Output 3 6 6 2 2" xfId="8918" xr:uid="{99F60B1F-BC93-417E-A14E-06BA0DB39179}"/>
    <cellStyle name="Output 3 6 6 2 2 2" xfId="17907" xr:uid="{4E1D5040-1178-488F-93CF-C69455E8ECB9}"/>
    <cellStyle name="Output 3 6 6 2 2 2 2" xfId="26150" xr:uid="{67ED0118-BDED-402B-98B1-2ACB7543C1BB}"/>
    <cellStyle name="Output 3 6 6 2 2 3" xfId="42234" xr:uid="{D5B94ED0-E6C9-452A-BBD8-053F4BD57A40}"/>
    <cellStyle name="Output 3 6 6 2 3" xfId="11555" xr:uid="{80C57C9F-19B9-41D5-A050-F17EBDA4F81F}"/>
    <cellStyle name="Output 3 6 6 2 3 2" xfId="20544" xr:uid="{673F01F8-0498-418A-B37C-7BF467C1FDA4}"/>
    <cellStyle name="Output 3 6 6 2 3 2 2" xfId="24136" xr:uid="{01AA3FB0-DC65-43B6-A6B9-E831EB0EDDB9}"/>
    <cellStyle name="Output 3 6 6 2 3 3" xfId="26531" xr:uid="{F124F556-FF4A-49E6-9CE6-ED73AF9A5637}"/>
    <cellStyle name="Output 3 6 6 2 4" xfId="15321" xr:uid="{B44B3C0C-75E5-4D21-A8C6-6C097DD9B6FF}"/>
    <cellStyle name="Output 3 6 6 2 4 2" xfId="30211" xr:uid="{3E3E2C2A-E981-4A26-9CBF-99337EE69930}"/>
    <cellStyle name="Output 3 6 6 2 5" xfId="34862" xr:uid="{AC9FBFC1-2292-4984-99B3-576E8AC4FEE5}"/>
    <cellStyle name="Output 3 6 6 2 6" xfId="54145" xr:uid="{764823AC-CC6A-47E5-B196-016E9BE76C42}"/>
    <cellStyle name="Output 3 6 6 3" xfId="4461" xr:uid="{6CD9F13D-D6B7-4AB3-9BE0-23F7788C46B3}"/>
    <cellStyle name="Output 3 6 6 3 2" xfId="41701" xr:uid="{4424B72A-365C-4B86-BDD3-6694716AFABC}"/>
    <cellStyle name="Output 3 6 6 4" xfId="24553" xr:uid="{34C005F4-5484-4B8E-821D-63F3172E82F1}"/>
    <cellStyle name="Output 3 6 6 5" xfId="47433" xr:uid="{D106B889-8546-424A-B6EB-C4C18CDFD86E}"/>
    <cellStyle name="Output 3 6 7" xfId="2835" xr:uid="{7BEBCF6B-8930-4645-8EB2-F25074F71F19}"/>
    <cellStyle name="Output 3 6 7 2" xfId="6985" xr:uid="{8BF981AF-F281-4D59-8290-94EDDDAF2418}"/>
    <cellStyle name="Output 3 6 7 2 2" xfId="12114" xr:uid="{87FBE888-22B6-432E-A79C-BDA0DB08917D}"/>
    <cellStyle name="Output 3 6 7 2 2 2" xfId="21103" xr:uid="{8E577D51-F1DF-4267-9359-073BB866511E}"/>
    <cellStyle name="Output 3 6 7 2 2 2 2" xfId="27405" xr:uid="{5FBF1220-1735-4CBE-BA25-7A7219763814}"/>
    <cellStyle name="Output 3 6 7 2 2 3" xfId="35079" xr:uid="{B2D56F98-1ECC-431E-B737-CCAA12A6DC39}"/>
    <cellStyle name="Output 3 6 7 2 3" xfId="12931" xr:uid="{C9B84AE4-17B6-4288-9E84-BAD30FEF7C31}"/>
    <cellStyle name="Output 3 6 7 2 3 2" xfId="21920" xr:uid="{3CE89D81-0C99-42C9-8980-839C6FD4F7D9}"/>
    <cellStyle name="Output 3 6 7 2 3 2 2" xfId="33193" xr:uid="{3B3E35E8-EAF7-4BEF-95BE-180FA747551F}"/>
    <cellStyle name="Output 3 6 7 2 3 3" xfId="37146" xr:uid="{085819FD-ACB8-4827-9D1E-D9272DB57011}"/>
    <cellStyle name="Output 3 6 7 2 4" xfId="15974" xr:uid="{020E41D4-8648-44D6-875B-D8B00BABF5B1}"/>
    <cellStyle name="Output 3 6 7 2 4 2" xfId="26874" xr:uid="{C5B16E05-3033-4D16-87FF-4D97A68895D7}"/>
    <cellStyle name="Output 3 6 7 2 5" xfId="22970" xr:uid="{69BA6107-06E9-4B56-BC6E-96A845EBEBFF}"/>
    <cellStyle name="Output 3 6 7 3" xfId="9548" xr:uid="{5AB1C517-E9D1-4134-9A79-8C2E15012648}"/>
    <cellStyle name="Output 3 6 7 3 2" xfId="18537" xr:uid="{F7574CCA-417D-4F4A-9E2A-0B0EEF141FD3}"/>
    <cellStyle name="Output 3 6 7 3 2 2" xfId="33769" xr:uid="{D8F60027-B338-4F27-9A32-C25E348811CA}"/>
    <cellStyle name="Output 3 6 7 3 3" xfId="37956" xr:uid="{D853483C-BDCB-4118-A2E2-1635FBF61E0C}"/>
    <cellStyle name="Output 3 6 7 4" xfId="31443" xr:uid="{CC4234E2-D83B-4D10-A408-3A91A27A1507}"/>
    <cellStyle name="Output 3 6 8" xfId="4768" xr:uid="{BDD3CAB0-2733-4253-9ADC-62E40E0EDD58}"/>
    <cellStyle name="Output 3 6 8 2" xfId="7354" xr:uid="{265744FE-7B51-4666-8F31-1E335B6ECBFC}"/>
    <cellStyle name="Output 3 6 8 2 2" xfId="16343" xr:uid="{E7A1683A-DFBB-417B-9F6F-8EABBA0361E5}"/>
    <cellStyle name="Output 3 6 8 2 2 2" xfId="37735" xr:uid="{BE9B6715-521F-419B-8CF4-B0AB90599E08}"/>
    <cellStyle name="Output 3 6 8 2 3" xfId="32433" xr:uid="{D2B27F5D-38EF-42AF-9701-3FEAA8209E40}"/>
    <cellStyle name="Output 3 6 8 3" xfId="9991" xr:uid="{885516B0-714B-4918-B5DB-252242FA7661}"/>
    <cellStyle name="Output 3 6 8 3 2" xfId="18980" xr:uid="{9F13FAED-026F-4EE8-B26D-0195AE0CF7DF}"/>
    <cellStyle name="Output 3 6 8 3 2 2" xfId="34978" xr:uid="{1658CF65-8DCA-44C9-A7E9-2BF44981BF08}"/>
    <cellStyle name="Output 3 6 8 3 3" xfId="41616" xr:uid="{4CE27B4B-3027-4CDC-A521-63B3C3B2987A}"/>
    <cellStyle name="Output 3 6 8 4" xfId="13757" xr:uid="{E4CABE02-5BCD-4326-9409-55A89EB611AB}"/>
    <cellStyle name="Output 3 6 8 4 2" xfId="35731" xr:uid="{0D586A82-F73D-4885-B03C-B5A4CB6A869C}"/>
    <cellStyle name="Output 3 6 8 5" xfId="41854" xr:uid="{2B5352C5-10D3-4622-ABC1-0FB75E912083}"/>
    <cellStyle name="Output 3 6 9" xfId="6669" xr:uid="{7416E717-B82A-447D-9A2D-01AED16A62A1}"/>
    <cellStyle name="Output 3 6 9 2" xfId="11875" xr:uid="{B7D6C6BD-8218-4084-919F-982AF2CAF861}"/>
    <cellStyle name="Output 3 6 9 2 2" xfId="20864" xr:uid="{F6E66006-1C3B-4B1F-8203-955C54BB3F60}"/>
    <cellStyle name="Output 3 6 9 2 2 2" xfId="31180" xr:uid="{7F8DF3CE-C1E5-410F-8CF0-6B7087B7CB38}"/>
    <cellStyle name="Output 3 6 9 2 3" xfId="34717" xr:uid="{BE41B244-CCB6-4041-BD6E-7C9DDCF61D4F}"/>
    <cellStyle name="Output 3 6 9 3" xfId="15658" xr:uid="{37E0CB34-B640-46FB-92FA-236EA6E5B20A}"/>
    <cellStyle name="Output 3 6 9 3 2" xfId="22314" xr:uid="{A1F6F36D-C7C8-458F-9FF8-F847738FAC5E}"/>
    <cellStyle name="Output 3 6 9 4" xfId="42254" xr:uid="{4049873C-EC6A-45BD-9E3E-60783B810ACC}"/>
    <cellStyle name="Output 3 7" xfId="508" xr:uid="{3D1B498E-AFF1-48B1-938A-C041DE9989E8}"/>
    <cellStyle name="Output 3 7 10" xfId="44468" xr:uid="{F5A21E6F-4724-489F-8B00-BE87803D1701}"/>
    <cellStyle name="Output 3 7 11" xfId="45702" xr:uid="{1E8BAE18-E57B-4F47-8186-2C36D826880F}"/>
    <cellStyle name="Output 3 7 2" xfId="857" xr:uid="{029D96BC-1A47-4E7E-8D8E-8252CDE0C1E4}"/>
    <cellStyle name="Output 3 7 2 2" xfId="5226" xr:uid="{1BEB15FD-05EA-4F69-9CC6-A379B8D5B45A}"/>
    <cellStyle name="Output 3 7 2 2 2" xfId="7812" xr:uid="{B64F9EEE-08F9-4A8D-9C76-548FD9275434}"/>
    <cellStyle name="Output 3 7 2 2 2 2" xfId="16801" xr:uid="{33268B74-A1B9-415C-A58F-21CFA86D2DE5}"/>
    <cellStyle name="Output 3 7 2 2 2 2 2" xfId="32448" xr:uid="{F728A093-4D25-4565-AD61-5221572B03A4}"/>
    <cellStyle name="Output 3 7 2 2 2 3" xfId="29715" xr:uid="{355EE7B2-E68D-4FF9-8B6F-F3FB111571FD}"/>
    <cellStyle name="Output 3 7 2 2 2 4" xfId="56490" xr:uid="{1464A074-F675-407F-AC0A-61BD19988AFD}"/>
    <cellStyle name="Output 3 7 2 2 3" xfId="10449" xr:uid="{1656959A-11CC-481D-B3F0-7651198DD124}"/>
    <cellStyle name="Output 3 7 2 2 3 2" xfId="19438" xr:uid="{62C11CAA-38ED-43A8-8960-58260ADC7B9D}"/>
    <cellStyle name="Output 3 7 2 2 3 2 2" xfId="37132" xr:uid="{CC39F8A4-B265-401B-8093-2FEDFDDCE120}"/>
    <cellStyle name="Output 3 7 2 2 3 3" xfId="31103" xr:uid="{1FA11B26-AE59-48A5-8B68-6EF70D0768DB}"/>
    <cellStyle name="Output 3 7 2 2 4" xfId="14215" xr:uid="{2EEE7E94-C7BE-4612-9A9B-32A809DED7FD}"/>
    <cellStyle name="Output 3 7 2 2 4 2" xfId="37528" xr:uid="{EB357EF1-37E2-4466-B9F4-5C34BBE16AEE}"/>
    <cellStyle name="Output 3 7 2 2 5" xfId="33715" xr:uid="{B6094115-7C42-46AA-8CB9-0CF4BAAE99DE}"/>
    <cellStyle name="Output 3 7 2 2 6" xfId="49708" xr:uid="{8BBB3A1F-2747-4AAD-AF5E-79ABAD43D5F1}"/>
    <cellStyle name="Output 3 7 2 3" xfId="3294" xr:uid="{B1EF37FB-C370-430C-9D0A-6DD452BC213B}"/>
    <cellStyle name="Output 3 7 2 3 2" xfId="36375" xr:uid="{27A9BD17-4F44-4BED-B0C0-EAAB218EAFF3}"/>
    <cellStyle name="Output 3 7 2 3 2 2" xfId="58175" xr:uid="{54A2F8F6-34C5-4496-940F-25FC033BB0C3}"/>
    <cellStyle name="Output 3 7 2 3 3" xfId="51393" xr:uid="{FE907258-D53D-44C1-A39E-BB5DD4DA9931}"/>
    <cellStyle name="Output 3 7 2 4" xfId="40724" xr:uid="{0BFE8C13-3E20-485C-9899-D4BFA69BBA8C}"/>
    <cellStyle name="Output 3 7 2 4 2" xfId="54629" xr:uid="{8CCCAD1A-10B4-4B95-86F1-320CD0C56952}"/>
    <cellStyle name="Output 3 7 2 4 3" xfId="47825" xr:uid="{9452263D-33F7-4536-A3F7-069E5DCC8FA2}"/>
    <cellStyle name="Output 3 7 2 5" xfId="46211" xr:uid="{4860B81E-FC60-4B57-A28B-1C8188EF2C9C}"/>
    <cellStyle name="Output 3 7 3" xfId="1202" xr:uid="{A5964A86-A832-44D7-9790-10D6CCE8B462}"/>
    <cellStyle name="Output 3 7 3 2" xfId="5547" xr:uid="{5F1E9C41-F083-4628-A808-4E6D1B003BC0}"/>
    <cellStyle name="Output 3 7 3 2 2" xfId="8133" xr:uid="{1B6AE4FC-37CE-4FF5-866F-8F64D63CEE77}"/>
    <cellStyle name="Output 3 7 3 2 2 2" xfId="17122" xr:uid="{CD08E6F7-DD24-428A-8BEA-93FE9E339764}"/>
    <cellStyle name="Output 3 7 3 2 2 2 2" xfId="38422" xr:uid="{ADB20DBE-768D-48EC-80AE-6535EACE3390}"/>
    <cellStyle name="Output 3 7 3 2 2 3" xfId="23575" xr:uid="{165F2DB0-9504-4E4D-86F3-5055E080C594}"/>
    <cellStyle name="Output 3 7 3 2 2 4" xfId="56892" xr:uid="{7EBF4DB3-1757-4574-97EF-980DEB34C773}"/>
    <cellStyle name="Output 3 7 3 2 3" xfId="10770" xr:uid="{D2B82439-428B-4097-BA9D-97F9FF886851}"/>
    <cellStyle name="Output 3 7 3 2 3 2" xfId="19759" xr:uid="{7A8BACAF-DB2F-40B1-A7AC-BE365E8DBF01}"/>
    <cellStyle name="Output 3 7 3 2 3 2 2" xfId="27353" xr:uid="{46444607-8FA0-4883-94CF-8E7928D37220}"/>
    <cellStyle name="Output 3 7 3 2 3 3" xfId="33316" xr:uid="{1DE732C3-6F0A-42C8-BD95-778256D34E23}"/>
    <cellStyle name="Output 3 7 3 2 4" xfId="14536" xr:uid="{861D35AD-17D7-4885-900C-8664923AF9BA}"/>
    <cellStyle name="Output 3 7 3 2 4 2" xfId="28749" xr:uid="{21D6561F-124B-463C-873D-899710B6C541}"/>
    <cellStyle name="Output 3 7 3 2 5" xfId="23760" xr:uid="{85DFCD7E-5D54-4361-B19F-999C3EF7DCB1}"/>
    <cellStyle name="Output 3 7 3 2 6" xfId="50110" xr:uid="{4E198771-53F1-485A-8942-A1BFAFE5E8BA}"/>
    <cellStyle name="Output 3 7 3 3" xfId="3639" xr:uid="{FF11714F-3B25-4D6C-B9EC-A72953A42FE7}"/>
    <cellStyle name="Output 3 7 3 3 2" xfId="37648" xr:uid="{9FAE41AF-7362-438D-9D7A-C2AE0873CE17}"/>
    <cellStyle name="Output 3 7 3 3 2 2" xfId="55815" xr:uid="{6D123EA0-D539-4C73-A219-714DBAEACE2C}"/>
    <cellStyle name="Output 3 7 3 3 3" xfId="49033" xr:uid="{4F45F49A-8326-4164-8FBE-1FC8B130A2E4}"/>
    <cellStyle name="Output 3 7 3 4" xfId="26303" xr:uid="{9FB1BCF5-A64B-4B25-883B-4D2516FEEFD9}"/>
    <cellStyle name="Output 3 7 3 4 2" xfId="55019" xr:uid="{40251389-9FD0-48A6-A4A4-C5CEE701432F}"/>
    <cellStyle name="Output 3 7 3 4 3" xfId="48227" xr:uid="{1C9AD4DE-A289-4DFF-9463-2F3B2CFCCBED}"/>
    <cellStyle name="Output 3 7 3 5" xfId="53319" xr:uid="{781062A3-61D8-4503-8569-3C9F1F06848A}"/>
    <cellStyle name="Output 3 7 3 6" xfId="46613" xr:uid="{C56A8367-BA6D-4BAA-AC25-E5D63585FEF3}"/>
    <cellStyle name="Output 3 7 4" xfId="1546" xr:uid="{5610B228-0AE5-48E6-B357-2ECBB63F4E8C}"/>
    <cellStyle name="Output 3 7 4 2" xfId="5891" xr:uid="{A9472861-FF96-492C-AC10-3BFF43A82BB3}"/>
    <cellStyle name="Output 3 7 4 2 2" xfId="8477" xr:uid="{4EC02A47-FF66-4AC0-97B3-6EC9D6A8CF05}"/>
    <cellStyle name="Output 3 7 4 2 2 2" xfId="17466" xr:uid="{3FC2F150-FDAB-42CF-AD8F-D76F71533F9A}"/>
    <cellStyle name="Output 3 7 4 2 2 2 2" xfId="37403" xr:uid="{99C13BC7-D5E6-4476-BA6C-B7C9DD10C779}"/>
    <cellStyle name="Output 3 7 4 2 2 3" xfId="38447" xr:uid="{4BB7891E-2582-48C5-B9EF-196975D40938}"/>
    <cellStyle name="Output 3 7 4 2 3" xfId="11114" xr:uid="{EBCD5B7E-FA9B-480F-A267-B0C1CF438564}"/>
    <cellStyle name="Output 3 7 4 2 3 2" xfId="20103" xr:uid="{6A94ACFF-4EF3-4F59-99E6-D6AC683AADC1}"/>
    <cellStyle name="Output 3 7 4 2 3 2 2" xfId="40678" xr:uid="{9531E74A-93D3-488C-9F90-F6A2A53782CA}"/>
    <cellStyle name="Output 3 7 4 2 3 3" xfId="34415" xr:uid="{8F07683D-C6FD-42AD-AD63-2F1426F125F2}"/>
    <cellStyle name="Output 3 7 4 2 4" xfId="14880" xr:uid="{1C19A6F7-D895-40D9-B32F-F6DC59B2A2EF}"/>
    <cellStyle name="Output 3 7 4 2 4 2" xfId="42118" xr:uid="{B701F809-A9AF-48D4-85AA-01D86E2524F4}"/>
    <cellStyle name="Output 3 7 4 2 5" xfId="25517" xr:uid="{7850E34F-E64A-415D-A281-597310EF63DB}"/>
    <cellStyle name="Output 3 7 4 2 6" xfId="56018" xr:uid="{FBF9D655-38CE-4F6E-B222-F4A85F70C9D1}"/>
    <cellStyle name="Output 3 7 4 3" xfId="3983" xr:uid="{13955351-9468-4FF1-8A7E-88F01799841B}"/>
    <cellStyle name="Output 3 7 4 3 2" xfId="23422" xr:uid="{95E16209-A62B-4A19-91BB-C162950FB25B}"/>
    <cellStyle name="Output 3 7 4 4" xfId="42851" xr:uid="{7A312F67-B17F-43F7-A6E7-3851ECB8D144}"/>
    <cellStyle name="Output 3 7 4 5" xfId="49236" xr:uid="{A61D001A-91D5-4F5C-AC9F-A4FEA0DF7854}"/>
    <cellStyle name="Output 3 7 5" xfId="1858" xr:uid="{006307DD-E68C-449A-948A-96FC65BE1946}"/>
    <cellStyle name="Output 3 7 5 2" xfId="6174" xr:uid="{6016016C-FD4A-48DC-8EBB-88A6E1C0C001}"/>
    <cellStyle name="Output 3 7 5 2 2" xfId="8760" xr:uid="{32D02D03-2E5F-464F-B9B1-BA0F58ECC9DC}"/>
    <cellStyle name="Output 3 7 5 2 2 2" xfId="17749" xr:uid="{F6EFBDC1-8040-4FFE-A32D-570AAAECA429}"/>
    <cellStyle name="Output 3 7 5 2 2 2 2" xfId="39507" xr:uid="{CAE6A630-73C4-463B-B5ED-7212B6EE5E14}"/>
    <cellStyle name="Output 3 7 5 2 2 3" xfId="36418" xr:uid="{A735E451-C4D7-40E1-B3E1-F2105C3B23DA}"/>
    <cellStyle name="Output 3 7 5 2 3" xfId="11397" xr:uid="{F6A23C2A-8BFF-4310-9A4F-CAF87185E51A}"/>
    <cellStyle name="Output 3 7 5 2 3 2" xfId="20386" xr:uid="{433BFC46-20F1-4229-9AA0-1F6451867D16}"/>
    <cellStyle name="Output 3 7 5 2 3 2 2" xfId="42422" xr:uid="{50716789-0807-4749-9CA9-99D98F05ACF1}"/>
    <cellStyle name="Output 3 7 5 2 3 3" xfId="41618" xr:uid="{65D8018C-BC39-4670-9DFD-3F72429B25CA}"/>
    <cellStyle name="Output 3 7 5 2 4" xfId="15163" xr:uid="{FFF5C294-8805-4686-9D44-F6ECA0724D40}"/>
    <cellStyle name="Output 3 7 5 2 4 2" xfId="26012" xr:uid="{606E5C40-C89C-4390-BAB8-8749D5DACF32}"/>
    <cellStyle name="Output 3 7 5 2 5" xfId="36802" xr:uid="{C5600FBD-73A6-4D93-906F-F844F36BAB34}"/>
    <cellStyle name="Output 3 7 5 2 6" xfId="58576" xr:uid="{FE5D2A34-0868-4906-B6F8-D024C12FBDD4}"/>
    <cellStyle name="Output 3 7 5 3" xfId="4295" xr:uid="{93601EF4-049B-4A9D-AC84-252D39AFA65A}"/>
    <cellStyle name="Output 3 7 5 3 2" xfId="24152" xr:uid="{26EDDF65-16E7-420E-A801-D52BA03B74BE}"/>
    <cellStyle name="Output 3 7 5 4" xfId="36769" xr:uid="{59C519E3-51F9-451E-B19F-7499D6C6D9EB}"/>
    <cellStyle name="Output 3 7 5 5" xfId="51795" xr:uid="{748E6C73-B824-422E-A092-ADB6572BFCFA}"/>
    <cellStyle name="Output 3 7 6" xfId="2165" xr:uid="{EA7DE135-8C6E-4B9E-A498-3407AC596F9B}"/>
    <cellStyle name="Output 3 7 6 2" xfId="6466" xr:uid="{E3B03374-2DA4-41E6-BDD0-8008D4B79808}"/>
    <cellStyle name="Output 3 7 6 2 2" xfId="9052" xr:uid="{EA31BCAD-B8A2-476E-8D1E-308744B771FE}"/>
    <cellStyle name="Output 3 7 6 2 2 2" xfId="18041" xr:uid="{BAB08E6C-40B8-4E8A-A5B8-49F9125EC5E5}"/>
    <cellStyle name="Output 3 7 6 2 2 2 2" xfId="39768" xr:uid="{313787AE-AD5F-48AB-BCB3-A7CD4323A74B}"/>
    <cellStyle name="Output 3 7 6 2 2 3" xfId="35191" xr:uid="{5EF1837D-223B-4EA7-B81D-2D835FAE68A4}"/>
    <cellStyle name="Output 3 7 6 2 3" xfId="11689" xr:uid="{ED479BC6-67AE-4675-89CB-A37B349E0645}"/>
    <cellStyle name="Output 3 7 6 2 3 2" xfId="20678" xr:uid="{79724695-47A0-463F-ABCA-696C2D6FCDAC}"/>
    <cellStyle name="Output 3 7 6 2 3 2 2" xfId="38560" xr:uid="{46FDAECC-0F72-40C5-811A-3BC706E57096}"/>
    <cellStyle name="Output 3 7 6 2 3 3" xfId="25329" xr:uid="{1A7A90C6-0D03-4EE5-A227-32B716AA1B29}"/>
    <cellStyle name="Output 3 7 6 2 4" xfId="15455" xr:uid="{0ACAB2D7-D64E-4200-B1F6-129E688E1394}"/>
    <cellStyle name="Output 3 7 6 2 4 2" xfId="24701" xr:uid="{345B4650-120C-4BA5-8199-23800516F3A2}"/>
    <cellStyle name="Output 3 7 6 2 5" xfId="26250" xr:uid="{C271FEB2-12BB-4278-951A-7003C727FF8F}"/>
    <cellStyle name="Output 3 7 6 2 6" xfId="54181" xr:uid="{061C0CF7-3B3C-438B-A91D-00ACD43443CA}"/>
    <cellStyle name="Output 3 7 6 3" xfId="4602" xr:uid="{11D293F7-0B74-48D7-9EAD-E08929341BD6}"/>
    <cellStyle name="Output 3 7 6 3 2" xfId="42676" xr:uid="{6AC199CA-F80F-48BB-8ACE-E69604E2D963}"/>
    <cellStyle name="Output 3 7 6 4" xfId="42581" xr:uid="{651C8747-0A3A-4C81-857A-0CFEEE10B33B}"/>
    <cellStyle name="Output 3 7 6 5" xfId="47444" xr:uid="{A7EFB807-154A-42C6-A218-3C89DA9FE25A}"/>
    <cellStyle name="Output 3 7 7" xfId="4902" xr:uid="{3D62CDFD-CE00-4873-8D41-E22858CB3AC1}"/>
    <cellStyle name="Output 3 7 7 2" xfId="7488" xr:uid="{F89520CC-CB40-4FF3-9427-DED849040E14}"/>
    <cellStyle name="Output 3 7 7 2 2" xfId="16477" xr:uid="{C076A6BB-097A-46E9-900B-538A4E1C8E57}"/>
    <cellStyle name="Output 3 7 7 2 2 2" xfId="26572" xr:uid="{7E5A76C0-D7FD-4584-B86F-1D4EB5627E61}"/>
    <cellStyle name="Output 3 7 7 2 3" xfId="23991" xr:uid="{BA12A7F7-8EEE-4032-8C3E-E6B162DA5468}"/>
    <cellStyle name="Output 3 7 7 3" xfId="10125" xr:uid="{033484F0-7D56-428F-879D-489085A77035}"/>
    <cellStyle name="Output 3 7 7 3 2" xfId="19114" xr:uid="{588FC8DE-3BD2-4521-A15D-5597F7B0B555}"/>
    <cellStyle name="Output 3 7 7 3 2 2" xfId="41896" xr:uid="{6356A750-77AF-4A42-8A27-29AE82F91377}"/>
    <cellStyle name="Output 3 7 7 3 3" xfId="31099" xr:uid="{AA25C35D-EBC4-411C-81C4-C9F5D4F54D76}"/>
    <cellStyle name="Output 3 7 7 4" xfId="13891" xr:uid="{676F2C8D-2B2C-4C25-AA13-157F2213F78E}"/>
    <cellStyle name="Output 3 7 7 4 2" xfId="27764" xr:uid="{1AED67E0-6368-4B67-A01C-27B0E2D4BB27}"/>
    <cellStyle name="Output 3 7 7 5" xfId="22691" xr:uid="{0E5DF5F0-E906-44C1-AFF7-C6238633AE3D}"/>
    <cellStyle name="Output 3 7 8" xfId="2514" xr:uid="{32E528E0-2556-4702-92D0-6133A37F6AF4}"/>
    <cellStyle name="Output 3 7 8 2" xfId="25147" xr:uid="{829EA4CC-1B86-40A4-9ACB-2F6049E06B1E}"/>
    <cellStyle name="Output 3 7 9" xfId="39561" xr:uid="{39DF600B-F6D6-4012-BD47-D80C1317AD5E}"/>
    <cellStyle name="Output 3 8" xfId="212" xr:uid="{1BEF8765-0A7B-41A0-86F3-0441861EB705}"/>
    <cellStyle name="Output 3 8 2" xfId="2559" xr:uid="{7D505ECA-8BB8-42E3-B022-FCEBC2CDED54}"/>
    <cellStyle name="Output 3 8 2 2" xfId="6800" xr:uid="{7B468A0D-3FFE-43F0-AD22-FCB8516C7329}"/>
    <cellStyle name="Output 3 8 2 2 2" xfId="15789" xr:uid="{987B1745-EE39-481E-AB2C-DBC69B042DA3}"/>
    <cellStyle name="Output 3 8 2 2 2 2" xfId="39546" xr:uid="{DDD20F2E-7432-4C45-9EEA-4062B8FDCA27}"/>
    <cellStyle name="Output 3 8 2 2 2 3" xfId="56537" xr:uid="{6F185966-E80F-4A09-9E32-1957E54E11CD}"/>
    <cellStyle name="Output 3 8 2 2 3" xfId="27934" xr:uid="{55842336-99A2-4DA6-93A3-D53CE91FB3C7}"/>
    <cellStyle name="Output 3 8 2 2 4" xfId="49755" xr:uid="{6FCFB85C-97DD-4F3D-B879-316C01DA042F}"/>
    <cellStyle name="Output 3 8 2 3" xfId="9370" xr:uid="{CEBD4047-FABB-4E82-9CC4-D207F372E286}"/>
    <cellStyle name="Output 3 8 2 3 2" xfId="18359" xr:uid="{C9CC4B74-4CD6-45E1-9EA5-0DB2B146A7F0}"/>
    <cellStyle name="Output 3 8 2 3 2 2" xfId="42729" xr:uid="{4CA93EA4-8D69-4678-B79F-C38C18B70BE5}"/>
    <cellStyle name="Output 3 8 2 3 2 3" xfId="57686" xr:uid="{FB98580F-BE7C-41BA-ADD1-592924A0EA97}"/>
    <cellStyle name="Output 3 8 2 3 3" xfId="33981" xr:uid="{E0C353DA-8428-4105-8187-FBAA12B06F72}"/>
    <cellStyle name="Output 3 8 2 3 4" xfId="50904" xr:uid="{C620926C-65D0-40B1-8401-A128E381E81D}"/>
    <cellStyle name="Output 3 8 2 4" xfId="13413" xr:uid="{51A85FD2-B6B5-4C6B-A3FC-84F1BE26BB11}"/>
    <cellStyle name="Output 3 8 2 4 2" xfId="30672" xr:uid="{E6060F00-E9CB-4C42-A1BC-C990C8683E96}"/>
    <cellStyle name="Output 3 8 2 4 2 2" xfId="54673" xr:uid="{48A3E679-C2AC-49C1-8783-A450AB6E18A0}"/>
    <cellStyle name="Output 3 8 2 4 3" xfId="47872" xr:uid="{24F7D18F-2F86-4AEA-BA37-15A5CB081894}"/>
    <cellStyle name="Output 3 8 2 5" xfId="39299" xr:uid="{615262A4-3C07-4898-801A-E4C06B506792}"/>
    <cellStyle name="Output 3 8 2 6" xfId="46258" xr:uid="{032CB148-C6EA-4494-BE52-B1E312FFA146}"/>
    <cellStyle name="Output 3 8 3" xfId="2680" xr:uid="{4E6D09F9-573D-438F-9C54-597D39507733}"/>
    <cellStyle name="Output 3 8 3 2" xfId="33644" xr:uid="{84F5C585-FE25-424D-B8F9-DB91246AC509}"/>
    <cellStyle name="Output 3 8 3 2 2" xfId="56936" xr:uid="{BFA341DF-3500-4F0F-8EC0-69CFD7031319}"/>
    <cellStyle name="Output 3 8 3 2 3" xfId="50154" xr:uid="{F80735B3-1909-41E9-9E0C-E159118EEB92}"/>
    <cellStyle name="Output 3 8 3 3" xfId="48883" xr:uid="{0F2B9894-A6A0-42F4-B21C-98ACF16D1074}"/>
    <cellStyle name="Output 3 8 3 3 2" xfId="55664" xr:uid="{A9C5F6BD-FB6D-41A5-8493-21C749238367}"/>
    <cellStyle name="Output 3 8 3 4" xfId="48271" xr:uid="{57C48634-DE1D-48C6-AC5F-FA3CC86130F6}"/>
    <cellStyle name="Output 3 8 3 4 2" xfId="55063" xr:uid="{843DA8C9-1E6E-4EEA-9CF6-45B6B5E1DA49}"/>
    <cellStyle name="Output 3 8 3 5" xfId="53363" xr:uid="{255DBB31-F8D7-4A0F-BA3C-A66421218325}"/>
    <cellStyle name="Output 3 8 3 6" xfId="46657" xr:uid="{A841C6D7-919F-4278-BA42-0578C5B56A45}"/>
    <cellStyle name="Output 3 8 4" xfId="23981" xr:uid="{EDC61D90-6193-452D-8298-43DAB57FD980}"/>
    <cellStyle name="Output 3 8 4 2" xfId="56065" xr:uid="{49D3E598-706A-4B2C-83C4-8145D00DA2C3}"/>
    <cellStyle name="Output 3 8 4 3" xfId="49283" xr:uid="{4A05B95C-8C4D-46D4-BD8D-8C2B3AA2FA30}"/>
    <cellStyle name="Output 3 8 5" xfId="44393" xr:uid="{6931117F-5568-4A33-800A-E9F65F28B44E}"/>
    <cellStyle name="Output 3 8 5 2" xfId="58127" xr:uid="{0C38CEB7-A80F-4A5E-845D-71E51E86F46E}"/>
    <cellStyle name="Output 3 8 5 3" xfId="51345" xr:uid="{008D3BA7-799E-4EFD-AF79-2A270B25C61F}"/>
    <cellStyle name="Output 3 8 6" xfId="45749" xr:uid="{2ACF912B-9978-48A7-8946-0ED09623A19D}"/>
    <cellStyle name="Output 3 8 6 2" xfId="54225" xr:uid="{DB7A8E38-8E0A-42C3-AF06-E8C23E8A1FE2}"/>
    <cellStyle name="Output 3 9" xfId="561" xr:uid="{575DA779-0671-4F13-AC5A-F4C768E5BFCF}"/>
    <cellStyle name="Output 3 9 2" xfId="4952" xr:uid="{8988BBCE-C320-41E8-90C9-B7727C19C4F3}"/>
    <cellStyle name="Output 3 9 2 2" xfId="7538" xr:uid="{D6D0CA6E-C279-4168-B077-31BCB908E11C}"/>
    <cellStyle name="Output 3 9 2 2 2" xfId="16527" xr:uid="{B0B6262D-218E-4967-B4B4-F27E4FC7909B}"/>
    <cellStyle name="Output 3 9 2 2 2 2" xfId="41907" xr:uid="{4DD3C8F8-7607-4D52-BAE2-2FD5BDA10FDF}"/>
    <cellStyle name="Output 3 9 2 2 2 3" xfId="56578" xr:uid="{D78B009A-F6DD-49C7-BAC5-D009FFAE860B}"/>
    <cellStyle name="Output 3 9 2 2 3" xfId="43025" xr:uid="{37ADADE3-8CEF-43B6-A117-0FEF13DC1E13}"/>
    <cellStyle name="Output 3 9 2 2 4" xfId="49796" xr:uid="{4ADDCF5D-1CF1-4967-8F27-40870254C282}"/>
    <cellStyle name="Output 3 9 2 3" xfId="10175" xr:uid="{DC0D17C8-2946-42A4-BF82-891E18A16AC6}"/>
    <cellStyle name="Output 3 9 2 3 2" xfId="19164" xr:uid="{A76C5AF2-3AF5-4A88-8203-DA1632E009FD}"/>
    <cellStyle name="Output 3 9 2 3 2 2" xfId="27380" xr:uid="{EDBB8A79-29B2-43F8-8BFE-14A7C9CFA251}"/>
    <cellStyle name="Output 3 9 2 3 2 3" xfId="58492" xr:uid="{2413DA7B-9EDA-44BA-84AD-A1793FF74277}"/>
    <cellStyle name="Output 3 9 2 3 3" xfId="39964" xr:uid="{84419DA9-8B8C-473C-9759-2F89DEA9F573}"/>
    <cellStyle name="Output 3 9 2 3 4" xfId="51711" xr:uid="{3576C90A-DFFC-4AE0-8F2E-DDE5B96616F5}"/>
    <cellStyle name="Output 3 9 2 4" xfId="13941" xr:uid="{859D135E-31E5-4BD9-89A4-C6EB2C2D4A2F}"/>
    <cellStyle name="Output 3 9 2 4 2" xfId="35205" xr:uid="{8FED6E3E-D1A6-4018-A65C-7A1FCC885651}"/>
    <cellStyle name="Output 3 9 2 4 2 2" xfId="54711" xr:uid="{E3E31563-4F25-45CA-9129-47F15382D150}"/>
    <cellStyle name="Output 3 9 2 4 3" xfId="47913" xr:uid="{A3F7D073-7CB9-4AA3-8250-8E662C9009C0}"/>
    <cellStyle name="Output 3 9 2 5" xfId="31713" xr:uid="{EC646595-57EC-4AAB-AD64-C8EA00BCEB21}"/>
    <cellStyle name="Output 3 9 2 6" xfId="46299" xr:uid="{7A46A611-6476-45A1-B8F9-A8FAC54FF6B8}"/>
    <cellStyle name="Output 3 9 3" xfId="2998" xr:uid="{2B5ADCEC-73A1-4859-A177-7DDD38D92340}"/>
    <cellStyle name="Output 3 9 3 2" xfId="35430" xr:uid="{A10F64AB-AFD3-4D3D-95BF-57AFBC867112}"/>
    <cellStyle name="Output 3 9 3 2 2" xfId="56974" xr:uid="{756D3847-8229-486B-8B60-24F5E96BA4BF}"/>
    <cellStyle name="Output 3 9 3 2 3" xfId="50192" xr:uid="{AE6B6718-6A2C-494A-95C6-A95BD3B92F27}"/>
    <cellStyle name="Output 3 9 3 3" xfId="52188" xr:uid="{63E15668-42EC-4E67-B09C-935B5086C728}"/>
    <cellStyle name="Output 3 9 3 3 2" xfId="58969" xr:uid="{205D68EB-DC78-46F2-BD53-31BA36C4CD12}"/>
    <cellStyle name="Output 3 9 3 4" xfId="48309" xr:uid="{442B93C0-96C5-4ABB-BEE4-86BE46A596F9}"/>
    <cellStyle name="Output 3 9 3 4 2" xfId="55101" xr:uid="{5951C827-9F01-455D-A8C8-8251466851D5}"/>
    <cellStyle name="Output 3 9 3 5" xfId="53401" xr:uid="{F1C875C2-8D6C-446F-BA42-8C6782446B4C}"/>
    <cellStyle name="Output 3 9 3 6" xfId="46695" xr:uid="{817A2E33-DB42-4F42-BBD0-A7ED49DAABB1}"/>
    <cellStyle name="Output 3 9 4" xfId="43682" xr:uid="{6A348260-33E0-47B5-B3EC-B59F2B69D5D2}"/>
    <cellStyle name="Output 3 9 4 2" xfId="56106" xr:uid="{9F903854-C760-4617-BC4D-4B19107D82D1}"/>
    <cellStyle name="Output 3 9 4 3" xfId="49324" xr:uid="{61051733-EDBE-44BD-A268-AC8A529AA6BA}"/>
    <cellStyle name="Output 3 9 5" xfId="44522" xr:uid="{9E63C8DB-0230-4A9B-9480-B51C494C5B12}"/>
    <cellStyle name="Output 3 9 5 2" xfId="57707" xr:uid="{2A472D34-B77A-40FD-8386-A221A7AB1C9A}"/>
    <cellStyle name="Output 3 9 5 3" xfId="50925" xr:uid="{657022B6-F9F2-4B0E-80B3-5562974F3561}"/>
    <cellStyle name="Output 3 9 6" xfId="45790" xr:uid="{AD4CD995-2A1A-4337-93C8-0BC0611D7EB4}"/>
    <cellStyle name="Output 3 9 6 2" xfId="54263" xr:uid="{2AAE47A2-B775-4E72-8631-38B52C8F71D6}"/>
    <cellStyle name="Output 4" xfId="123" xr:uid="{71D81C91-4FAF-4F1A-ABDE-C5FBB9A84EFB}"/>
    <cellStyle name="Output 4 10" xfId="905" xr:uid="{EC8B0AA5-1ADB-42D3-82F6-FA02D4607BD6}"/>
    <cellStyle name="Output 4 10 2" xfId="5272" xr:uid="{A837BBC3-C12D-4EC7-9A7D-C1EDBA2F919C}"/>
    <cellStyle name="Output 4 10 2 2" xfId="7858" xr:uid="{4E1F163B-F1DA-459D-8BF0-D07D0A5083E7}"/>
    <cellStyle name="Output 4 10 2 2 2" xfId="16847" xr:uid="{725E7613-D2DE-453A-A001-A777D4BD04A3}"/>
    <cellStyle name="Output 4 10 2 2 2 2" xfId="39390" xr:uid="{1BCF3071-97FC-4301-BDF2-E92C3850F091}"/>
    <cellStyle name="Output 4 10 2 2 2 3" xfId="56615" xr:uid="{50E85F77-A112-4929-9CE0-A85BB43C9595}"/>
    <cellStyle name="Output 4 10 2 2 3" xfId="23629" xr:uid="{F97B4A62-F25A-49BF-BBAF-6EAF9403370E}"/>
    <cellStyle name="Output 4 10 2 2 4" xfId="49833" xr:uid="{A6F19303-6918-4A2B-963A-8CE0C018639E}"/>
    <cellStyle name="Output 4 10 2 3" xfId="10495" xr:uid="{6D109656-CCA3-4259-9095-B2B31F5ED0EB}"/>
    <cellStyle name="Output 4 10 2 3 2" xfId="19484" xr:uid="{535E2CF9-F665-4FC8-BD2E-A554B9E61716}"/>
    <cellStyle name="Output 4 10 2 3 2 2" xfId="41604" xr:uid="{351C6929-3C4C-4C74-967D-14E2F2A4BFDC}"/>
    <cellStyle name="Output 4 10 2 3 2 3" xfId="58617" xr:uid="{80A00BB6-C2A7-4E0F-878A-CF61712EA6FE}"/>
    <cellStyle name="Output 4 10 2 3 3" xfId="37522" xr:uid="{0F519551-63C3-46F8-A8BB-3596CBF428A8}"/>
    <cellStyle name="Output 4 10 2 3 4" xfId="51836" xr:uid="{195B3442-592B-4096-AFBF-4075A61CB3BB}"/>
    <cellStyle name="Output 4 10 2 4" xfId="14261" xr:uid="{801F02A0-687C-4E50-BEF4-C2C9567A42EB}"/>
    <cellStyle name="Output 4 10 2 4 2" xfId="29568" xr:uid="{5E0280C9-B2D9-42BB-88BE-44E98221CDC5}"/>
    <cellStyle name="Output 4 10 2 4 2 2" xfId="54748" xr:uid="{7B50A7E1-FA36-4F31-84AB-4358332E127B}"/>
    <cellStyle name="Output 4 10 2 4 3" xfId="47950" xr:uid="{0AB54B54-D98D-447E-8758-D5A515F89AE9}"/>
    <cellStyle name="Output 4 10 2 5" xfId="27331" xr:uid="{F098D959-60AB-460C-BCFA-DF713053B7E3}"/>
    <cellStyle name="Output 4 10 2 6" xfId="46336" xr:uid="{74FD51C0-C165-4D55-B5C5-D0D9ECB36A23}"/>
    <cellStyle name="Output 4 10 3" xfId="3342" xr:uid="{FAB4FCB4-F382-4696-99B9-8409CCB2E292}"/>
    <cellStyle name="Output 4 10 3 2" xfId="34582" xr:uid="{68148C12-B702-4795-ABF0-218495E7AD09}"/>
    <cellStyle name="Output 4 10 3 2 2" xfId="57011" xr:uid="{3A1CDCD5-1947-43A2-AE1F-C3B031E820D9}"/>
    <cellStyle name="Output 4 10 3 2 3" xfId="50229" xr:uid="{F0F5D3DD-B4A2-4178-9C8C-462CF3502174}"/>
    <cellStyle name="Output 4 10 3 3" xfId="50846" xr:uid="{166C5ABC-6325-435F-9655-93399F362111}"/>
    <cellStyle name="Output 4 10 3 3 2" xfId="57628" xr:uid="{17D654DE-7420-415C-AEFE-059FE28CD8B0}"/>
    <cellStyle name="Output 4 10 3 4" xfId="48346" xr:uid="{B718B4E1-1BF1-4332-BF86-EA6CED7CEB51}"/>
    <cellStyle name="Output 4 10 3 4 2" xfId="55138" xr:uid="{69956A3E-4F90-46E6-894E-B15B523AE453}"/>
    <cellStyle name="Output 4 10 3 5" xfId="53436" xr:uid="{C47BBCCC-9A1F-4D2D-9875-90B37ED4CE46}"/>
    <cellStyle name="Output 4 10 3 6" xfId="46732" xr:uid="{A438F9E1-A6A6-42A3-8E16-59C58C33A8F1}"/>
    <cellStyle name="Output 4 10 4" xfId="42232" xr:uid="{84CBCDFC-79D6-490B-9AD6-E872D11FBEC4}"/>
    <cellStyle name="Output 4 10 4 2" xfId="56143" xr:uid="{14C4FD6D-53DF-4B3A-AF83-C66CBBE6DAC0}"/>
    <cellStyle name="Output 4 10 4 3" xfId="49361" xr:uid="{32EA8571-0A14-46A0-BD9E-7344D32C56EF}"/>
    <cellStyle name="Output 4 10 5" xfId="44577" xr:uid="{78EE7C26-1727-4C6E-AFC4-84DF0D794A98}"/>
    <cellStyle name="Output 4 10 5 2" xfId="57650" xr:uid="{12C02B86-6647-4CBD-843E-C39AF1ABC9BD}"/>
    <cellStyle name="Output 4 10 5 3" xfId="50868" xr:uid="{854E24A5-216B-4031-959F-DED7548B370D}"/>
    <cellStyle name="Output 4 10 6" xfId="47481" xr:uid="{B8132EDA-00B4-4E0F-B2F3-A513C4CA0C4E}"/>
    <cellStyle name="Output 4 10 6 2" xfId="54300" xr:uid="{42DD65E7-447B-41F4-8AAB-7626E1D51A67}"/>
    <cellStyle name="Output 4 10 7" xfId="45873" xr:uid="{F4BE0C65-631C-4879-9EBA-986766F31FBD}"/>
    <cellStyle name="Output 4 11" xfId="1249" xr:uid="{F3EBE73E-9D86-451A-B378-906CA2CCE376}"/>
    <cellStyle name="Output 4 11 2" xfId="5594" xr:uid="{89EB0E24-9803-468D-B84F-DC26FC7CF1A7}"/>
    <cellStyle name="Output 4 11 2 2" xfId="8180" xr:uid="{72904834-E0C3-4F0D-A788-340CD30260F3}"/>
    <cellStyle name="Output 4 11 2 2 2" xfId="17169" xr:uid="{E175AE42-B3CE-4470-A457-26E98FA8A110}"/>
    <cellStyle name="Output 4 11 2 2 2 2" xfId="37664" xr:uid="{1B1F0CAF-FF2A-401A-A9B3-48DD12AC6483}"/>
    <cellStyle name="Output 4 11 2 2 2 3" xfId="56654" xr:uid="{DFB9028B-52D4-4CBE-ADCF-20409ED4D97A}"/>
    <cellStyle name="Output 4 11 2 2 3" xfId="43333" xr:uid="{DD8387D3-63BA-4285-81DA-4F386B964D68}"/>
    <cellStyle name="Output 4 11 2 2 4" xfId="49872" xr:uid="{FB13EFFE-B02B-445F-AB3F-5BF1CE0DFF8A}"/>
    <cellStyle name="Output 4 11 2 3" xfId="10817" xr:uid="{48366511-2854-46CF-ACBD-B14959BFE619}"/>
    <cellStyle name="Output 4 11 2 3 2" xfId="19806" xr:uid="{F0B50458-0509-497B-8506-E1FE3CCA4980}"/>
    <cellStyle name="Output 4 11 2 3 2 2" xfId="39868" xr:uid="{DA9E97F4-50FF-4674-992C-7E7A3F01AB38}"/>
    <cellStyle name="Output 4 11 2 3 2 3" xfId="57916" xr:uid="{9672135B-00FD-4589-B89C-6AA9F3CA1DC8}"/>
    <cellStyle name="Output 4 11 2 3 3" xfId="40188" xr:uid="{7E6DDD89-7F19-49A7-B285-228ADB9AD631}"/>
    <cellStyle name="Output 4 11 2 3 4" xfId="51134" xr:uid="{85177158-DF47-4CA7-94BE-413B83B817E7}"/>
    <cellStyle name="Output 4 11 2 4" xfId="14583" xr:uid="{31BB8B83-04B8-4D22-A7C3-6350D63992E7}"/>
    <cellStyle name="Output 4 11 2 4 2" xfId="23505" xr:uid="{0E234AB5-7543-4BDE-BA35-0F4530BF1C4B}"/>
    <cellStyle name="Output 4 11 2 4 2 2" xfId="54784" xr:uid="{1113D753-9D52-4408-8688-A0D051FBC5D5}"/>
    <cellStyle name="Output 4 11 2 4 3" xfId="47989" xr:uid="{2520ECF8-C246-49AC-9978-AAABE0B61142}"/>
    <cellStyle name="Output 4 11 2 5" xfId="30785" xr:uid="{DDE28CE0-D324-4809-8567-D5D2BC537E10}"/>
    <cellStyle name="Output 4 11 2 6" xfId="46375" xr:uid="{12B92924-AB5B-4581-8692-DCE5B00CB64B}"/>
    <cellStyle name="Output 4 11 3" xfId="3686" xr:uid="{28C00622-D5B6-4C85-918A-A999CA6D57D4}"/>
    <cellStyle name="Output 4 11 3 2" xfId="34840" xr:uid="{8D0DB543-4D6A-44F1-9B45-B0A8F5B3AD09}"/>
    <cellStyle name="Output 4 11 3 2 2" xfId="57047" xr:uid="{4F1A9F40-8AEC-43D0-B6D7-0F2D8C1238E3}"/>
    <cellStyle name="Output 4 11 3 2 3" xfId="50265" xr:uid="{C2690173-F414-485F-8A0C-09FE7363CA79}"/>
    <cellStyle name="Output 4 11 3 3" xfId="51296" xr:uid="{C016C592-36C9-41AE-8286-6E95FA4CE912}"/>
    <cellStyle name="Output 4 11 3 3 2" xfId="58078" xr:uid="{B3F9CF94-79A0-49F5-B89E-E17EBA1F412D}"/>
    <cellStyle name="Output 4 11 3 4" xfId="48382" xr:uid="{229228FF-BF01-47CD-85C4-E7275CE0DD7E}"/>
    <cellStyle name="Output 4 11 3 4 2" xfId="55174" xr:uid="{F43F50BB-30E5-486E-8573-D591FD10CE7E}"/>
    <cellStyle name="Output 4 11 3 5" xfId="46768" xr:uid="{5599306E-EA7B-4645-9EBA-F4D0E179F30B}"/>
    <cellStyle name="Output 4 11 4" xfId="33096" xr:uid="{26726BB8-0822-4A3A-85BE-EBB3CDCB1E6C}"/>
    <cellStyle name="Output 4 11 4 2" xfId="56182" xr:uid="{E7021EEB-003E-4FE4-B1B1-82D1F425872F}"/>
    <cellStyle name="Output 4 11 4 3" xfId="49400" xr:uid="{B6384293-BBDB-4AAF-86B4-B9871681F51B}"/>
    <cellStyle name="Output 4 11 5" xfId="44565" xr:uid="{9A7BEBDE-2647-48FB-AD28-A7A2D5059BE6}"/>
    <cellStyle name="Output 4 11 5 2" xfId="57950" xr:uid="{7EA4AC15-3900-4C13-8BD5-B057607EBB38}"/>
    <cellStyle name="Output 4 11 5 3" xfId="51168" xr:uid="{B2110E7B-2753-46B3-A43D-B8D841A54181}"/>
    <cellStyle name="Output 4 11 6" xfId="47520" xr:uid="{7297159E-45D5-4499-8663-2BD6CFE7524C}"/>
    <cellStyle name="Output 4 11 6 2" xfId="54336" xr:uid="{ABCC9D7A-6682-4C46-96C0-95D742E81481}"/>
    <cellStyle name="Output 4 11 7" xfId="45909" xr:uid="{8F3435FD-4586-459B-91AD-ED884A0803D2}"/>
    <cellStyle name="Output 4 12" xfId="1781" xr:uid="{C95B4602-DE29-4210-8E10-91729B89BF99}"/>
    <cellStyle name="Output 4 12 2" xfId="6099" xr:uid="{094096B8-DF73-4DFE-8289-E2168BFF6DF1}"/>
    <cellStyle name="Output 4 12 2 2" xfId="8685" xr:uid="{0613BDAB-F8BF-48DE-80EE-AEE4D22FDCB2}"/>
    <cellStyle name="Output 4 12 2 2 2" xfId="17674" xr:uid="{7B1F7C73-FA31-4E4E-973C-0A2FD5FCCCA0}"/>
    <cellStyle name="Output 4 12 2 2 2 2" xfId="30715" xr:uid="{62F3939D-F42A-42B6-B520-60A626D95A1B}"/>
    <cellStyle name="Output 4 12 2 2 3" xfId="25478" xr:uid="{D36CC0F5-7032-42FB-86C9-98B0A97F55C6}"/>
    <cellStyle name="Output 4 12 2 2 4" xfId="56272" xr:uid="{FC7F9743-6E41-4A64-B50D-523947AF73E8}"/>
    <cellStyle name="Output 4 12 2 3" xfId="11322" xr:uid="{17EBCDDC-EF4A-43F8-A8C0-3A0868B00CA5}"/>
    <cellStyle name="Output 4 12 2 3 2" xfId="20311" xr:uid="{AB54973E-CF71-4024-BBFA-08289FA06168}"/>
    <cellStyle name="Output 4 12 2 3 2 2" xfId="28927" xr:uid="{1B755AD7-344E-4FF0-A377-A375DB483649}"/>
    <cellStyle name="Output 4 12 2 3 3" xfId="26706" xr:uid="{8B7BE336-4CFA-4E99-BDFA-4FDE41083924}"/>
    <cellStyle name="Output 4 12 2 4" xfId="15088" xr:uid="{FEFE6072-7F7D-4EA5-9FDD-AA7CE2BB63C6}"/>
    <cellStyle name="Output 4 12 2 4 2" xfId="36790" xr:uid="{A8772C59-1CD2-464F-BCFC-1D068E7D0A5D}"/>
    <cellStyle name="Output 4 12 2 5" xfId="35327" xr:uid="{2C3464CE-E1B6-458A-AD89-903968480D54}"/>
    <cellStyle name="Output 4 12 2 6" xfId="49490" xr:uid="{0E4A45FD-4981-48CE-8C03-541039318F31}"/>
    <cellStyle name="Output 4 12 3" xfId="4218" xr:uid="{D4222A1A-FA3A-4A71-9A8F-89F1E9B549B9}"/>
    <cellStyle name="Output 4 12 3 2" xfId="22678" xr:uid="{06F8719A-3E70-408D-8BF5-81E5A92B4881}"/>
    <cellStyle name="Output 4 12 3 2 2" xfId="58631" xr:uid="{60BCA170-3D85-438C-9850-2200A2817EAC}"/>
    <cellStyle name="Output 4 12 3 3" xfId="51850" xr:uid="{329DE6D2-A0E3-4D57-BE91-50035AF4641D}"/>
    <cellStyle name="Output 4 12 4" xfId="27360" xr:uid="{7EE54FA1-DD12-4867-84FE-32AB9586B89F}"/>
    <cellStyle name="Output 4 12 4 2" xfId="54418" xr:uid="{91764769-9834-432A-BD8F-138E87B097E5}"/>
    <cellStyle name="Output 4 12 4 3" xfId="47607" xr:uid="{E9D95D98-FF86-4356-9A79-E4700B8B17F3}"/>
    <cellStyle name="Output 4 12 5" xfId="44675" xr:uid="{94961FE4-1579-480F-8E66-61F4FE671269}"/>
    <cellStyle name="Output 4 12 6" xfId="45999" xr:uid="{6B62BF47-8D9E-4507-9398-B40C06A563E5}"/>
    <cellStyle name="Output 4 13" xfId="1595" xr:uid="{658D7E5B-BB4A-4C87-8F57-DEE92E5BDD94}"/>
    <cellStyle name="Output 4 13 2" xfId="5939" xr:uid="{9CA97673-518A-47B3-AFC7-A9AB02D69237}"/>
    <cellStyle name="Output 4 13 2 2" xfId="8525" xr:uid="{CFC5B9F9-070C-49D1-B966-CBA20F8A639C}"/>
    <cellStyle name="Output 4 13 2 2 2" xfId="17514" xr:uid="{AC2567FE-60FE-46CC-8419-F8363DD73EBF}"/>
    <cellStyle name="Output 4 13 2 2 2 2" xfId="34492" xr:uid="{4AF21808-6500-40C0-9CBC-BD18C4EDF9E8}"/>
    <cellStyle name="Output 4 13 2 2 3" xfId="25217" xr:uid="{69C9DC61-FFDC-4FF1-9F25-F332F03DCDA5}"/>
    <cellStyle name="Output 4 13 2 2 4" xfId="56687" xr:uid="{A080532B-ED9E-48C9-B6FC-143CA2537CAC}"/>
    <cellStyle name="Output 4 13 2 3" xfId="11162" xr:uid="{998A2C30-FD94-4D38-8B0D-2307D1723CB6}"/>
    <cellStyle name="Output 4 13 2 3 2" xfId="20151" xr:uid="{A7241C4F-00E9-413F-A2D9-FA8822564D8D}"/>
    <cellStyle name="Output 4 13 2 3 2 2" xfId="41980" xr:uid="{DE3EF2E4-C425-498A-9068-398ED5672C78}"/>
    <cellStyle name="Output 4 13 2 3 3" xfId="40078" xr:uid="{C18A7B0F-E8CD-4B4B-A258-9A63A9C1657B}"/>
    <cellStyle name="Output 4 13 2 4" xfId="14928" xr:uid="{E7D2EAB2-BB91-488E-B95C-DADFD3F819D4}"/>
    <cellStyle name="Output 4 13 2 4 2" xfId="42485" xr:uid="{9F259239-92FD-442B-B053-B0AE616C854D}"/>
    <cellStyle name="Output 4 13 2 5" xfId="35994" xr:uid="{AE2F0147-7274-47C4-8256-3AAE67880612}"/>
    <cellStyle name="Output 4 13 2 6" xfId="49905" xr:uid="{41D40DAE-624F-4029-86CA-088C2334958B}"/>
    <cellStyle name="Output 4 13 3" xfId="4032" xr:uid="{92122175-6E8B-40C6-9C25-B8CDD31E76B4}"/>
    <cellStyle name="Output 4 13 3 2" xfId="31682" xr:uid="{35D667D9-CB7A-42D2-98E8-23A0EFC6A5EF}"/>
    <cellStyle name="Output 4 13 3 2 2" xfId="57771" xr:uid="{9074CFCE-71B8-422D-9CAA-2ABA1EA7B9E6}"/>
    <cellStyle name="Output 4 13 3 3" xfId="50989" xr:uid="{B7D4D910-1FFA-4D86-807D-B39BE99143B3}"/>
    <cellStyle name="Output 4 13 4" xfId="25673" xr:uid="{FCB11081-41BD-458F-A843-68D9359865EE}"/>
    <cellStyle name="Output 4 13 4 2" xfId="54814" xr:uid="{903AF235-2D8C-4B06-9E62-5B31E8B22847}"/>
    <cellStyle name="Output 4 13 4 3" xfId="48022" xr:uid="{E1D0989B-93FE-490B-A22A-DCB04D5F9225}"/>
    <cellStyle name="Output 4 13 5" xfId="44632" xr:uid="{E4BD82F5-7D56-4130-B423-A4AB0EC78D1B}"/>
    <cellStyle name="Output 4 13 6" xfId="46408" xr:uid="{019BF436-4D05-4EE6-B93E-958731C27503}"/>
    <cellStyle name="Output 4 14" xfId="2970" xr:uid="{61D75C80-CD4C-4E00-AD4C-E9B1D90DF621}"/>
    <cellStyle name="Output 4 14 2" xfId="7120" xr:uid="{D35E4026-5228-4903-8A28-A992724FD244}"/>
    <cellStyle name="Output 4 14 2 2" xfId="16109" xr:uid="{B482512D-6232-4775-B4B0-5794890CF33F}"/>
    <cellStyle name="Output 4 14 2 2 2" xfId="34162" xr:uid="{1F4D3CA3-3D36-4B17-B05D-8616745D1886}"/>
    <cellStyle name="Output 4 14 2 2 3" xfId="57099" xr:uid="{BC1BAD10-FD98-4024-8065-D4BA1C524284}"/>
    <cellStyle name="Output 4 14 2 3" xfId="38312" xr:uid="{13BF583D-4443-4198-A8F7-8F20A435E39C}"/>
    <cellStyle name="Output 4 14 2 4" xfId="50317" xr:uid="{D9A3BC91-0049-4D69-9F95-A699C5B8A0FE}"/>
    <cellStyle name="Output 4 14 3" xfId="9683" xr:uid="{5499459A-5356-412B-A44F-8DA2A96873FE}"/>
    <cellStyle name="Output 4 14 3 2" xfId="18672" xr:uid="{B665075B-74D3-4A6D-B7C1-576C2F27099B}"/>
    <cellStyle name="Output 4 14 3 2 2" xfId="39244" xr:uid="{B4C59052-0025-41B2-89DE-E78D15280950}"/>
    <cellStyle name="Output 4 14 3 2 3" xfId="58005" xr:uid="{8096D4D1-8298-4ECF-9FF8-A1B70AA0B354}"/>
    <cellStyle name="Output 4 14 3 3" xfId="26965" xr:uid="{F4A3A4E4-27BE-4C62-92EE-76234BE29483}"/>
    <cellStyle name="Output 4 14 3 4" xfId="51223" xr:uid="{ADCB3612-3D0D-4DFC-A8E9-EB689F7EBA83}"/>
    <cellStyle name="Output 4 14 4" xfId="13523" xr:uid="{9454D553-61D1-4299-83DA-DEEDF243518C}"/>
    <cellStyle name="Output 4 14 4 2" xfId="38750" xr:uid="{09A8138E-4567-4925-958B-56890BCC41DD}"/>
    <cellStyle name="Output 4 14 4 2 2" xfId="55226" xr:uid="{23F4278F-554E-43A0-8D41-29CFBB758775}"/>
    <cellStyle name="Output 4 14 4 3" xfId="48434" xr:uid="{BD5569EA-F0F1-4B82-A7FE-2ED6533896F0}"/>
    <cellStyle name="Output 4 14 5" xfId="43275" xr:uid="{187B5867-37ED-44DF-ACD2-F5A11B1CC72D}"/>
    <cellStyle name="Output 4 14 5 2" xfId="53512" xr:uid="{B695D77C-C899-40EA-8219-94B981E9D9FC}"/>
    <cellStyle name="Output 4 14 6" xfId="44735" xr:uid="{9086A921-5250-4F5C-ABAD-764690251416}"/>
    <cellStyle name="Output 4 14 7" xfId="46820" xr:uid="{B3E3C840-5F5B-454A-A8F4-61A9CC70AB26}"/>
    <cellStyle name="Output 4 15" xfId="6513" xr:uid="{522BFBE0-B14C-41C0-971E-D9C092614F33}"/>
    <cellStyle name="Output 4 15 2" xfId="11734" xr:uid="{F7731E3A-52F0-4A7E-97C8-F115A113837B}"/>
    <cellStyle name="Output 4 15 2 2" xfId="20723" xr:uid="{92A98D28-50D2-425B-93AF-1C537548E523}"/>
    <cellStyle name="Output 4 15 2 2 2" xfId="39036" xr:uid="{E431A6EA-7391-4DD8-BBE3-9FFE63366BAC}"/>
    <cellStyle name="Output 4 15 2 2 3" xfId="57118" xr:uid="{53DE2928-D571-4EAC-9535-2538716B631C}"/>
    <cellStyle name="Output 4 15 2 3" xfId="23117" xr:uid="{6D134646-1A0E-495E-BF77-ACCB0E541AA6}"/>
    <cellStyle name="Output 4 15 2 4" xfId="50336" xr:uid="{DDF9666F-245D-4CC5-A4BC-00026BA1931B}"/>
    <cellStyle name="Output 4 15 3" xfId="15502" xr:uid="{C7D89A39-EB6A-4F64-BBEB-34BF3B66B89F}"/>
    <cellStyle name="Output 4 15 3 2" xfId="39615" xr:uid="{3A69FD40-2C67-44C7-A854-4F5AD5FA383A}"/>
    <cellStyle name="Output 4 15 3 2 2" xfId="58720" xr:uid="{546D2954-9BC5-4673-BC88-5989B9384B8A}"/>
    <cellStyle name="Output 4 15 3 3" xfId="51939" xr:uid="{B16B67A6-0F2D-463A-A18E-B0BF332BC95F}"/>
    <cellStyle name="Output 4 15 4" xfId="35213" xr:uid="{5DCECA05-62EE-4125-BF9E-370674E4A1E4}"/>
    <cellStyle name="Output 4 15 4 2" xfId="58070" xr:uid="{1DB149F4-DDAB-4D22-A876-3A9A0684FAD0}"/>
    <cellStyle name="Output 4 15 4 3" xfId="51288" xr:uid="{D52BE29B-315C-4243-BEBB-59C6326862F1}"/>
    <cellStyle name="Output 4 15 5" xfId="44717" xr:uid="{2046A508-A996-43D2-819A-7C0A70F18536}"/>
    <cellStyle name="Output 4 15 5 2" xfId="55245" xr:uid="{E6E01EC6-4E14-48C7-BD11-6914BBBE4C12}"/>
    <cellStyle name="Output 4 15 5 3" xfId="48453" xr:uid="{0637F222-6020-49ED-900C-33B66A31DBBA}"/>
    <cellStyle name="Output 4 15 6" xfId="53531" xr:uid="{4E276E82-3CB2-4E1F-A93B-7D17DF508174}"/>
    <cellStyle name="Output 4 15 7" xfId="46839" xr:uid="{A1D6BD89-4AD9-4A5B-9FB8-4958D4AD72E3}"/>
    <cellStyle name="Output 4 16" xfId="9097" xr:uid="{3C09BEB5-B71C-413C-AC83-AC550F456A31}"/>
    <cellStyle name="Output 4 16 2" xfId="18086" xr:uid="{3A19814B-830C-4107-87B3-61470B4C9E58}"/>
    <cellStyle name="Output 4 16 2 2" xfId="43026" xr:uid="{EC772E58-A464-436A-AF30-B2339691C39A}"/>
    <cellStyle name="Output 4 16 2 2 2" xfId="57121" xr:uid="{8AE01EA8-C6C1-459C-B65C-3D1742959C0C}"/>
    <cellStyle name="Output 4 16 2 3" xfId="50339" xr:uid="{331A80DF-8DA7-484F-82B7-355B135E1145}"/>
    <cellStyle name="Output 4 16 3" xfId="38571" xr:uid="{D5095F32-82B1-446F-BE65-731C46C6185B}"/>
    <cellStyle name="Output 4 16 3 2" xfId="58723" xr:uid="{10EFFD5D-17CB-44E2-97EC-88C49830F2F6}"/>
    <cellStyle name="Output 4 16 3 3" xfId="51942" xr:uid="{F2348DB0-598A-4B92-B096-86B723AEAFB5}"/>
    <cellStyle name="Output 4 16 4" xfId="44804" xr:uid="{BA7C72B0-4EE8-4362-A2A9-9DC5D807541B}"/>
    <cellStyle name="Output 4 16 4 2" xfId="58027" xr:uid="{9D3234CD-1B45-4238-9C88-751E8FE96ACF}"/>
    <cellStyle name="Output 4 16 4 3" xfId="51245" xr:uid="{A5C9F56A-145F-466F-AE76-44D101546618}"/>
    <cellStyle name="Output 4 16 5" xfId="48456" xr:uid="{F5ECAB50-0BF8-4DF4-AE30-73811B350B13}"/>
    <cellStyle name="Output 4 16 5 2" xfId="55248" xr:uid="{9DD627D7-32B7-4CDB-A6DC-18F5149B01DC}"/>
    <cellStyle name="Output 4 16 6" xfId="53534" xr:uid="{BEB4F71B-153B-4336-AF92-B9A9413A3899}"/>
    <cellStyle name="Output 4 16 7" xfId="46842" xr:uid="{4219D74D-6EA8-42EF-B949-C2D21C50B18F}"/>
    <cellStyle name="Output 4 17" xfId="12738" xr:uid="{E4107B1C-0CF1-427D-A099-EF6E0E618DEF}"/>
    <cellStyle name="Output 4 17 2" xfId="21727" xr:uid="{454EF441-3D3D-4E19-BCD2-1507C3214A1F}"/>
    <cellStyle name="Output 4 17 2 2" xfId="29097" xr:uid="{8D4482EE-3486-4F28-85E6-BD2283682409}"/>
    <cellStyle name="Output 4 17 2 2 2" xfId="57103" xr:uid="{F4FC1E61-1D5B-4135-96CF-C29E10A576D4}"/>
    <cellStyle name="Output 4 17 2 3" xfId="50321" xr:uid="{0F54BE42-8508-4984-A541-5A630378128A}"/>
    <cellStyle name="Output 4 17 3" xfId="43659" xr:uid="{1C9308FC-8FED-4380-88ED-56583D7A22FE}"/>
    <cellStyle name="Output 4 17 3 2" xfId="58706" xr:uid="{32592372-38CE-4008-9545-4BBC3FD294F4}"/>
    <cellStyle name="Output 4 17 3 3" xfId="51925" xr:uid="{12FED5C2-082A-4687-ABD1-ABE8536DFF88}"/>
    <cellStyle name="Output 4 17 4" xfId="44844" xr:uid="{D08326FA-D42A-444B-8850-9FC4F63A44FD}"/>
    <cellStyle name="Output 4 17 4 2" xfId="57981" xr:uid="{2C3A2F50-3C03-4C77-94BC-8D55A3BE165B}"/>
    <cellStyle name="Output 4 17 4 3" xfId="51199" xr:uid="{F4A490EC-19B1-4776-A364-8A8C42D9230D}"/>
    <cellStyle name="Output 4 17 5" xfId="48438" xr:uid="{38CEB31F-2290-4AD5-BA85-D35531F526B8}"/>
    <cellStyle name="Output 4 17 5 2" xfId="55230" xr:uid="{0D3FD438-3103-4233-ADFE-F9E7E2060286}"/>
    <cellStyle name="Output 4 17 6" xfId="53516" xr:uid="{53322C5E-03A4-47B7-AAB7-A2CB696EDD91}"/>
    <cellStyle name="Output 4 17 7" xfId="46824" xr:uid="{48C3D97A-C432-4403-8EDD-09448D749DD3}"/>
    <cellStyle name="Output 4 18" xfId="2217" xr:uid="{CB070D79-8539-4222-83F8-4F305B7CB503}"/>
    <cellStyle name="Output 4 18 2" xfId="40030" xr:uid="{EE24BCF7-1199-4E96-AC12-1C72BAB86124}"/>
    <cellStyle name="Output 4 18 2 2" xfId="57278" xr:uid="{D6CAD9F2-6AD2-415D-B571-C99F9B6789A6}"/>
    <cellStyle name="Output 4 18 2 3" xfId="50496" xr:uid="{FE82FEDF-22BE-45B9-8922-76FCCD7F7B83}"/>
    <cellStyle name="Output 4 18 3" xfId="44876" xr:uid="{63169C51-E53A-4A53-A6AE-50CE38EAFB6B}"/>
    <cellStyle name="Output 4 18 3 2" xfId="58879" xr:uid="{FB09D1C7-D739-4BB4-BA1B-5237D87B6982}"/>
    <cellStyle name="Output 4 18 3 3" xfId="52098" xr:uid="{A3AEE9F2-0EFB-47A1-82AB-D21666132866}"/>
    <cellStyle name="Output 4 18 4" xfId="48917" xr:uid="{E240D876-DB61-4461-9928-6C975D53BADE}"/>
    <cellStyle name="Output 4 18 4 2" xfId="55700" xr:uid="{2A6D832B-9AB7-480C-B59D-0A864F65E1AD}"/>
    <cellStyle name="Output 4 18 5" xfId="48613" xr:uid="{1C1678A2-711D-45B5-8177-36D4E4E51064}"/>
    <cellStyle name="Output 4 18 5 2" xfId="55402" xr:uid="{9A28A7EE-3BAC-4269-8161-B421CEC9D8FF}"/>
    <cellStyle name="Output 4 18 6" xfId="53688" xr:uid="{2BB1D05A-669E-47F4-AD83-3B41A72A5E40}"/>
    <cellStyle name="Output 4 18 7" xfId="46999" xr:uid="{501CF458-A1EA-4EC9-B408-707DDC468525}"/>
    <cellStyle name="Output 4 19" xfId="13126" xr:uid="{7F28ED0C-5AAB-4C86-9A90-276B91D9E7E3}"/>
    <cellStyle name="Output 4 19 2" xfId="40626" xr:uid="{A9CA385C-893C-452B-8AF0-8622CD3C3F58}"/>
    <cellStyle name="Output 4 19 2 2" xfId="57084" xr:uid="{B26DDA2F-CE9A-4B7C-AD12-7A3550722214}"/>
    <cellStyle name="Output 4 19 2 3" xfId="50302" xr:uid="{2AAF018A-3F19-4F7D-A940-574165F98018}"/>
    <cellStyle name="Output 4 19 3" xfId="44957" xr:uid="{EE6B9A66-86FF-4AE8-B91C-5790E51C8368}"/>
    <cellStyle name="Output 4 19 3 2" xfId="58689" xr:uid="{80BB60C6-FF38-4DFD-898B-71969C071D91}"/>
    <cellStyle name="Output 4 19 3 3" xfId="51908" xr:uid="{438E2465-1577-4262-833A-B0F730F69E84}"/>
    <cellStyle name="Output 4 19 4" xfId="51299" xr:uid="{EE70E211-4EB1-4A87-A48A-F2D0688074AD}"/>
    <cellStyle name="Output 4 19 4 2" xfId="58081" xr:uid="{934FC4B6-CF61-451E-9570-13067041F80A}"/>
    <cellStyle name="Output 4 19 5" xfId="48419" xr:uid="{7E4D69CA-ADA4-474F-A40C-6ABE30FB0A0E}"/>
    <cellStyle name="Output 4 19 5 2" xfId="55211" xr:uid="{25FADDC3-EF8B-4383-A17C-7F512A8A8E68}"/>
    <cellStyle name="Output 4 19 6" xfId="53497" xr:uid="{E1F31A0F-3ED0-492E-AE19-09486D384CDA}"/>
    <cellStyle name="Output 4 19 7" xfId="46805" xr:uid="{3756A20D-F0B7-44CB-BE1B-38F1BF5CE70E}"/>
    <cellStyle name="Output 4 2" xfId="155" xr:uid="{899D0CE5-80B4-4000-8D9E-E447151B77E6}"/>
    <cellStyle name="Output 4 2 10" xfId="1966" xr:uid="{158A48C6-6D01-4623-961D-459801347D73}"/>
    <cellStyle name="Output 4 2 10 2" xfId="6274" xr:uid="{E1F22D62-26AF-41A0-A800-2A04F395C105}"/>
    <cellStyle name="Output 4 2 10 2 2" xfId="8860" xr:uid="{FC695252-4410-4295-A589-9066ABD5CBDD}"/>
    <cellStyle name="Output 4 2 10 2 2 2" xfId="17849" xr:uid="{DFA533C8-D2F1-4716-B487-874189A157C5}"/>
    <cellStyle name="Output 4 2 10 2 2 2 2" xfId="38210" xr:uid="{F6869A58-3B25-42AB-B6DC-5C53E0819DA0}"/>
    <cellStyle name="Output 4 2 10 2 2 3" xfId="41970" xr:uid="{C50A1030-B533-41EB-96B6-A1F8A6BCD522}"/>
    <cellStyle name="Output 4 2 10 2 3" xfId="11497" xr:uid="{9A3F1A41-83A1-413A-8CDA-735C9776FFC4}"/>
    <cellStyle name="Output 4 2 10 2 3 2" xfId="20486" xr:uid="{BED0609D-35CC-48A8-8A9A-5B4C6DC1B57A}"/>
    <cellStyle name="Output 4 2 10 2 3 2 2" xfId="22805" xr:uid="{61E1A7EB-6308-42D5-B004-B473D02D560D}"/>
    <cellStyle name="Output 4 2 10 2 3 3" xfId="31089" xr:uid="{6E2EEC19-76B8-407C-B36F-02C9D1BB7BBD}"/>
    <cellStyle name="Output 4 2 10 2 4" xfId="15263" xr:uid="{A55F1132-F923-41D7-98E9-318189AAD9BF}"/>
    <cellStyle name="Output 4 2 10 2 4 2" xfId="25342" xr:uid="{A9DC8F6C-200E-44F7-A86A-FCB80C940543}"/>
    <cellStyle name="Output 4 2 10 2 5" xfId="41236" xr:uid="{679F5085-F0DE-4A13-8F55-CB4221A6C772}"/>
    <cellStyle name="Output 4 2 10 3" xfId="4403" xr:uid="{C433C59E-5086-49A5-8CB3-42FF398B0FD7}"/>
    <cellStyle name="Output 4 2 10 3 2" xfId="29295" xr:uid="{24553E00-F2D5-41CB-A324-F24189772EE8}"/>
    <cellStyle name="Output 4 2 10 4" xfId="24401" xr:uid="{697C4F93-5A5D-4CBB-B650-AAE5517CC40E}"/>
    <cellStyle name="Output 4 2 11" xfId="2606" xr:uid="{210454C1-B278-44BB-B16D-E3AB1669CEB0}"/>
    <cellStyle name="Output 4 2 11 2" xfId="6847" xr:uid="{A8FFADD8-99E6-445A-ACB4-EA7AE55FB038}"/>
    <cellStyle name="Output 4 2 11 2 2" xfId="15836" xr:uid="{AB3AF6F0-5038-433D-AAF9-CC614DF5ED00}"/>
    <cellStyle name="Output 4 2 11 2 2 2" xfId="38795" xr:uid="{F769C8E4-8EF3-4EDB-8912-C10A9271A36C}"/>
    <cellStyle name="Output 4 2 11 2 3" xfId="42341" xr:uid="{C669602C-DD69-4D5C-92A1-32EC27286E9E}"/>
    <cellStyle name="Output 4 2 11 3" xfId="9417" xr:uid="{625649FE-34D2-4276-9716-FE442D9453FB}"/>
    <cellStyle name="Output 4 2 11 3 2" xfId="18406" xr:uid="{D27CEDE7-AC82-48F4-B124-0B97ACA58618}"/>
    <cellStyle name="Output 4 2 11 3 2 2" xfId="23638" xr:uid="{18DF5B93-7D3D-4AA6-9ED8-869CA636E249}"/>
    <cellStyle name="Output 4 2 11 3 3" xfId="33253" xr:uid="{B9D33203-1CDA-4FA3-B303-1056D8AB77AA}"/>
    <cellStyle name="Output 4 2 11 4" xfId="13460" xr:uid="{62A93545-4AA2-4203-9510-0EC699B3174D}"/>
    <cellStyle name="Output 4 2 11 4 2" xfId="28846" xr:uid="{0902936A-2440-4084-8C20-4694B04235BE}"/>
    <cellStyle name="Output 4 2 11 5" xfId="23884" xr:uid="{4095AEB9-41A1-4D8F-AAA1-DBC4B1F5C87C}"/>
    <cellStyle name="Output 4 2 12" xfId="6611" xr:uid="{3933FB5B-041B-45F5-9925-6F7816417AA0}"/>
    <cellStyle name="Output 4 2 12 2" xfId="11817" xr:uid="{808E4999-FDF2-4E83-AA66-BD16D2502011}"/>
    <cellStyle name="Output 4 2 12 2 2" xfId="20806" xr:uid="{C59E42FB-3622-403F-9CF2-4165B3C85EF0}"/>
    <cellStyle name="Output 4 2 12 2 2 2" xfId="30387" xr:uid="{E76AD712-C7E7-4B3C-A671-79CAB56F1A20}"/>
    <cellStyle name="Output 4 2 12 2 3" xfId="27176" xr:uid="{BA6BBA28-0684-49D2-9878-33F06DCF4658}"/>
    <cellStyle name="Output 4 2 12 3" xfId="15600" xr:uid="{55A059AC-BEE2-49E6-9285-D84F6D1CED9A}"/>
    <cellStyle name="Output 4 2 12 3 2" xfId="35082" xr:uid="{232A7920-3A40-403E-BDE2-29062528156F}"/>
    <cellStyle name="Output 4 2 12 4" xfId="32435" xr:uid="{D4E34DF9-4A81-48D5-850E-92CFBF46B5C1}"/>
    <cellStyle name="Output 4 2 13" xfId="9180" xr:uid="{020292D9-ED45-43AF-8E74-C5590E3747A8}"/>
    <cellStyle name="Output 4 2 13 2" xfId="18169" xr:uid="{0C6D0233-EFAC-405C-919A-156081F59905}"/>
    <cellStyle name="Output 4 2 13 2 2" xfId="27682" xr:uid="{2222C74B-E0CC-40F1-B174-F6FE38665A16}"/>
    <cellStyle name="Output 4 2 13 3" xfId="41990" xr:uid="{E48270EB-0E14-4D73-B53B-7E74E457AF16}"/>
    <cellStyle name="Output 4 2 14" xfId="12576" xr:uid="{9BBED9EB-6751-407F-8BB3-A25539637BF4}"/>
    <cellStyle name="Output 4 2 14 2" xfId="21565" xr:uid="{3D44CECC-2CF6-4BD0-BA78-16B0F01D9753}"/>
    <cellStyle name="Output 4 2 14 2 2" xfId="26163" xr:uid="{4B39076A-8712-46D4-8CC9-A24910E23C0C}"/>
    <cellStyle name="Output 4 2 14 3" xfId="28754" xr:uid="{D33D1542-4D3C-49DF-B329-E4A8F8A3DD33}"/>
    <cellStyle name="Output 4 2 15" xfId="2315" xr:uid="{6B163282-ECDA-47E5-B4FE-64D75B33A93D}"/>
    <cellStyle name="Output 4 2 15 2" xfId="23142" xr:uid="{306DB81D-D3E5-42A8-90E8-AF4127967867}"/>
    <cellStyle name="Output 4 2 16" xfId="13224" xr:uid="{23C5B329-012F-49D2-B55B-5AF1B6F75077}"/>
    <cellStyle name="Output 4 2 16 2" xfId="43463" xr:uid="{B7C2AA0E-595D-4BBE-B892-7FC2B8280E10}"/>
    <cellStyle name="Output 4 2 17" xfId="34160" xr:uid="{52F62BD1-562C-4B7A-B908-C1B7878BEF5F}"/>
    <cellStyle name="Output 4 2 18" xfId="44294" xr:uid="{C32F7427-C41E-42EA-A6E0-87EC270E19F7}"/>
    <cellStyle name="Output 4 2 19" xfId="45527" xr:uid="{447932A1-FAE4-46CE-A7D2-4C002ECFE24E}"/>
    <cellStyle name="Output 4 2 2" xfId="334" xr:uid="{DB8570CF-9E9C-4901-B4EC-AE394471F678}"/>
    <cellStyle name="Output 4 2 2 10" xfId="6636" xr:uid="{1866E348-ADFC-4925-BFED-05EFB91D348E}"/>
    <cellStyle name="Output 4 2 2 10 2" xfId="11842" xr:uid="{8DC7A985-F3A4-47EE-A1B1-B9C311E10EF1}"/>
    <cellStyle name="Output 4 2 2 10 2 2" xfId="20831" xr:uid="{B0F1DD88-1D12-4AB9-AFE1-5F36CAF7CA5F}"/>
    <cellStyle name="Output 4 2 2 10 2 2 2" xfId="27706" xr:uid="{8E1CD826-BD36-42C7-84E2-37FB18987C4C}"/>
    <cellStyle name="Output 4 2 2 10 2 3" xfId="26696" xr:uid="{57DB7033-84FA-43B1-8723-CFD31FD095BE}"/>
    <cellStyle name="Output 4 2 2 10 3" xfId="15625" xr:uid="{01E8C46C-3C49-45F2-96DD-5CA41F135D0D}"/>
    <cellStyle name="Output 4 2 2 10 3 2" xfId="29262" xr:uid="{56E5B742-C171-437D-A2F1-F79EC1E72724}"/>
    <cellStyle name="Output 4 2 2 10 4" xfId="43088" xr:uid="{178C5529-8257-4D87-92C5-F12D72AD082A}"/>
    <cellStyle name="Output 4 2 2 11" xfId="9205" xr:uid="{BBC456E4-A610-4830-B4A8-5DA46E08F2ED}"/>
    <cellStyle name="Output 4 2 2 11 2" xfId="18194" xr:uid="{DB66ECAB-44C0-4B7D-BE75-1557B6F2EB35}"/>
    <cellStyle name="Output 4 2 2 11 2 2" xfId="23257" xr:uid="{76B3D9BA-C988-4E55-A002-1156C888BB7A}"/>
    <cellStyle name="Output 4 2 2 11 3" xfId="30187" xr:uid="{85AD8262-5795-4952-8C68-97771815F81F}"/>
    <cellStyle name="Output 4 2 2 12" xfId="9736" xr:uid="{503CF010-853D-458B-8B72-C44B79AFF37B}"/>
    <cellStyle name="Output 4 2 2 12 2" xfId="18725" xr:uid="{A87BDD3B-B735-4DAC-BC1D-32A4DE415469}"/>
    <cellStyle name="Output 4 2 2 12 2 2" xfId="38415" xr:uid="{41F097AE-1671-4F6F-99E9-F98B2D56A36E}"/>
    <cellStyle name="Output 4 2 2 12 3" xfId="39965" xr:uid="{654EAAB1-1631-4BEE-BE5F-BE92F18FDC3E}"/>
    <cellStyle name="Output 4 2 2 13" xfId="2340" xr:uid="{0C6A040F-0849-487A-9EA7-D4B4D1C6FC1B}"/>
    <cellStyle name="Output 4 2 2 13 2" xfId="39916" xr:uid="{90A93F54-23F0-42AE-BDE8-A3E11DD4647F}"/>
    <cellStyle name="Output 4 2 2 14" xfId="13249" xr:uid="{80B34E17-EA77-4F35-A704-B457D0FD3A77}"/>
    <cellStyle name="Output 4 2 2 14 2" xfId="37661" xr:uid="{85F29A77-93A4-4AF0-98A7-111C5C1F2530}"/>
    <cellStyle name="Output 4 2 2 15" xfId="36369" xr:uid="{EE9AE13E-09E7-48BC-999D-D71F0B30A333}"/>
    <cellStyle name="Output 4 2 2 16" xfId="46042" xr:uid="{26E90F8A-6176-4F5A-935C-1209C45E3ABF}"/>
    <cellStyle name="Output 4 2 2 2" xfId="466" xr:uid="{D30CE947-AECB-4F92-B739-663EC5108CB5}"/>
    <cellStyle name="Output 4 2 2 2 10" xfId="9330" xr:uid="{11E87B65-8666-4220-BADA-0BCDC4073B6E}"/>
    <cellStyle name="Output 4 2 2 2 10 2" xfId="18319" xr:uid="{D76B56CC-78EE-4949-850A-862B8E043FB5}"/>
    <cellStyle name="Output 4 2 2 2 10 2 2" xfId="30652" xr:uid="{D9964CD6-6B32-4FD9-9F5C-4E319489AF42}"/>
    <cellStyle name="Output 4 2 2 2 10 3" xfId="38177" xr:uid="{4583C6FB-FEEE-4266-AA69-A1ED9739BAF3}"/>
    <cellStyle name="Output 4 2 2 2 11" xfId="12582" xr:uid="{9FCA530D-7C98-4B59-8985-1449FDEA1948}"/>
    <cellStyle name="Output 4 2 2 2 11 2" xfId="21571" xr:uid="{7796F15D-FD0F-4C5F-9B4D-B987CDC93702}"/>
    <cellStyle name="Output 4 2 2 2 11 2 2" xfId="41316" xr:uid="{50FA790B-01F4-418A-9F5C-DB962D454734}"/>
    <cellStyle name="Output 4 2 2 2 11 3" xfId="39007" xr:uid="{910BB5F7-1090-46A4-97CA-161B8537049E}"/>
    <cellStyle name="Output 4 2 2 2 12" xfId="2472" xr:uid="{2F4967C8-F9AF-4166-B82C-39E69D7C43EC}"/>
    <cellStyle name="Output 4 2 2 2 12 2" xfId="37397" xr:uid="{B14863FD-E60A-402E-B971-BEA1129900D0}"/>
    <cellStyle name="Output 4 2 2 2 13" xfId="13381" xr:uid="{2DDE3B5E-F511-44C7-8AB1-73D31E13A531}"/>
    <cellStyle name="Output 4 2 2 2 13 2" xfId="39379" xr:uid="{28DB1E74-0A0A-4E2E-9949-0F34A93DCBC5}"/>
    <cellStyle name="Output 4 2 2 2 14" xfId="25808" xr:uid="{14294FB7-D31E-4773-AD8F-1B95C29BA6D1}"/>
    <cellStyle name="Output 4 2 2 2 15" xfId="49533" xr:uid="{28179C63-C04F-4770-AEAE-B307803A4ECE}"/>
    <cellStyle name="Output 4 2 2 2 2" xfId="815" xr:uid="{B527BA32-37EC-4C87-9244-187370D76825}"/>
    <cellStyle name="Output 4 2 2 2 2 2" xfId="5184" xr:uid="{F8BC1857-DA0A-4206-BEFC-BA1C5FF6E6CD}"/>
    <cellStyle name="Output 4 2 2 2 2 2 2" xfId="7770" xr:uid="{F098DE8D-F8EE-4504-8890-68D6F8227FD7}"/>
    <cellStyle name="Output 4 2 2 2 2 2 2 2" xfId="16759" xr:uid="{14CA689D-BEB4-4A0C-848E-2060196ABABB}"/>
    <cellStyle name="Output 4 2 2 2 2 2 2 2 2" xfId="36720" xr:uid="{D9AA4DAC-8D8D-4AFB-972E-AB64321E82C7}"/>
    <cellStyle name="Output 4 2 2 2 2 2 2 3" xfId="43708" xr:uid="{C8F20966-FC8B-4DA4-8D5D-3C3F3AFE72B2}"/>
    <cellStyle name="Output 4 2 2 2 2 2 3" xfId="10407" xr:uid="{AC152F22-B1DB-4FAA-9B2E-1C465E4354BA}"/>
    <cellStyle name="Output 4 2 2 2 2 2 3 2" xfId="19396" xr:uid="{D61D06DA-9ACE-4DDB-87CD-A2BFC06BD126}"/>
    <cellStyle name="Output 4 2 2 2 2 2 3 2 2" xfId="39112" xr:uid="{1E7E55A3-CBF6-4D16-8F01-68783603643F}"/>
    <cellStyle name="Output 4 2 2 2 2 2 3 3" xfId="26425" xr:uid="{81A3B818-59E3-447D-9B93-4CAB79CFF1EB}"/>
    <cellStyle name="Output 4 2 2 2 2 2 4" xfId="14173" xr:uid="{16C53976-FD09-48DC-A9AD-C708A86CAE13}"/>
    <cellStyle name="Output 4 2 2 2 2 2 4 2" xfId="23832" xr:uid="{073617EA-B03A-4819-B872-F79EFEB8C0AA}"/>
    <cellStyle name="Output 4 2 2 2 2 2 5" xfId="25126" xr:uid="{8625715D-70AC-4490-9D13-139C7BEDE998}"/>
    <cellStyle name="Output 4 2 2 2 2 3" xfId="3252" xr:uid="{1948F185-DC2D-4ECE-BB92-468E42B04EB9}"/>
    <cellStyle name="Output 4 2 2 2 2 3 2" xfId="40754" xr:uid="{7545D7C8-D7C7-4987-861B-A87A5F7D202A}"/>
    <cellStyle name="Output 4 2 2 2 2 4" xfId="42927" xr:uid="{D8455EBC-CD1A-44ED-A2AE-E46298619BEE}"/>
    <cellStyle name="Output 4 2 2 2 2 5" xfId="56315" xr:uid="{2CBE5F94-2CFA-4E9E-B1F6-AAC2E4757253}"/>
    <cellStyle name="Output 4 2 2 2 3" xfId="1160" xr:uid="{4AD1C377-5688-40EF-A0ED-F3641D33AF65}"/>
    <cellStyle name="Output 4 2 2 2 3 2" xfId="5505" xr:uid="{CEF9C078-763C-4D8E-B1D0-8791E387848B}"/>
    <cellStyle name="Output 4 2 2 2 3 2 2" xfId="8091" xr:uid="{DBA07639-6CE8-433F-A570-4E03EDBCD2B7}"/>
    <cellStyle name="Output 4 2 2 2 3 2 2 2" xfId="17080" xr:uid="{C5883EAE-FE4D-48B1-AD0B-2D93DABD1579}"/>
    <cellStyle name="Output 4 2 2 2 3 2 2 2 2" xfId="24573" xr:uid="{E9743A1A-4498-402C-8669-F663B7841360}"/>
    <cellStyle name="Output 4 2 2 2 3 2 2 3" xfId="26942" xr:uid="{072F5B2D-07E5-4C8C-AF80-61EFB8875947}"/>
    <cellStyle name="Output 4 2 2 2 3 2 3" xfId="10728" xr:uid="{5E574D8E-3599-4C0A-B5BF-C79B3C06E0A6}"/>
    <cellStyle name="Output 4 2 2 2 3 2 3 2" xfId="19717" xr:uid="{AA7D1E55-D590-4C37-A1F2-C5C6CDE9318A}"/>
    <cellStyle name="Output 4 2 2 2 3 2 3 2 2" xfId="31329" xr:uid="{47ED0C7F-C98A-4AF3-915F-213032B50E0D}"/>
    <cellStyle name="Output 4 2 2 2 3 2 3 3" xfId="44048" xr:uid="{DCE79E81-0B01-4FB9-95F0-05F62AD0101A}"/>
    <cellStyle name="Output 4 2 2 2 3 2 4" xfId="14494" xr:uid="{FC8CFE86-535E-44AB-A6B5-F1214D4AB533}"/>
    <cellStyle name="Output 4 2 2 2 3 2 4 2" xfId="32963" xr:uid="{7C2E1D62-2516-4E03-82AC-F07B9E106747}"/>
    <cellStyle name="Output 4 2 2 2 3 2 5" xfId="26995" xr:uid="{3DBE9A97-9E1F-4806-9924-7775589D861D}"/>
    <cellStyle name="Output 4 2 2 2 3 3" xfId="3597" xr:uid="{B3FC75A3-C9A9-48EE-AF40-F6D4F59123BD}"/>
    <cellStyle name="Output 4 2 2 2 3 3 2" xfId="39504" xr:uid="{F36D0481-4CDB-4593-BF3E-ED00FE62C1A8}"/>
    <cellStyle name="Output 4 2 2 2 3 4" xfId="36323" xr:uid="{12702EB6-851C-445A-8F83-5CFD2F6FECF7}"/>
    <cellStyle name="Output 4 2 2 2 4" xfId="1504" xr:uid="{226AC28C-6C82-437A-A0E6-C4DC843814DC}"/>
    <cellStyle name="Output 4 2 2 2 4 2" xfId="5849" xr:uid="{9E7F34EB-B126-40D8-9E53-E758E1BD71BA}"/>
    <cellStyle name="Output 4 2 2 2 4 2 2" xfId="8435" xr:uid="{E37EFDB5-EBBB-499C-8D28-F6E122BA0761}"/>
    <cellStyle name="Output 4 2 2 2 4 2 2 2" xfId="17424" xr:uid="{DADCEDCF-D524-45F2-B4F5-A8D707EBABFB}"/>
    <cellStyle name="Output 4 2 2 2 4 2 2 2 2" xfId="39405" xr:uid="{4C666878-DAE4-43D6-84A4-BA8333BC437E}"/>
    <cellStyle name="Output 4 2 2 2 4 2 2 3" xfId="24566" xr:uid="{FBA2C0A2-D49B-4384-B765-F79CFC29F162}"/>
    <cellStyle name="Output 4 2 2 2 4 2 3" xfId="11072" xr:uid="{E3DF163C-21E6-4321-892C-43F31B4ADAAE}"/>
    <cellStyle name="Output 4 2 2 2 4 2 3 2" xfId="20061" xr:uid="{07E761B4-2726-47C8-9ED7-AA20A4A7C65D}"/>
    <cellStyle name="Output 4 2 2 2 4 2 3 2 2" xfId="34031" xr:uid="{1941B636-6C14-4D43-B797-878DDF5988D3}"/>
    <cellStyle name="Output 4 2 2 2 4 2 3 3" xfId="39958" xr:uid="{1FAF6C42-7893-4052-85FD-24185EAB1F95}"/>
    <cellStyle name="Output 4 2 2 2 4 2 4" xfId="14838" xr:uid="{8E71C4D1-DFBE-4BC6-BEA2-B6C128C71E11}"/>
    <cellStyle name="Output 4 2 2 2 4 2 4 2" xfId="22494" xr:uid="{4C9287F2-A8E1-4874-BD24-F44387E24A10}"/>
    <cellStyle name="Output 4 2 2 2 4 2 5" xfId="24923" xr:uid="{32E2AC4E-A670-4476-9C68-F84075A5A917}"/>
    <cellStyle name="Output 4 2 2 2 4 3" xfId="3941" xr:uid="{062AB516-7FFD-4451-8D0A-7A635BD2C27F}"/>
    <cellStyle name="Output 4 2 2 2 4 3 2" xfId="35794" xr:uid="{862DD922-6748-4CAB-9104-29F42AC861FA}"/>
    <cellStyle name="Output 4 2 2 2 4 4" xfId="26091" xr:uid="{C1543AB0-A5BF-4A31-A44F-7B2AF8A6FCC1}"/>
    <cellStyle name="Output 4 2 2 2 5" xfId="1895" xr:uid="{229061D6-8E35-4C14-9395-1E9D0F347B3E}"/>
    <cellStyle name="Output 4 2 2 2 5 2" xfId="6211" xr:uid="{71603E93-1A6F-432E-9AD4-14805038E4EC}"/>
    <cellStyle name="Output 4 2 2 2 5 2 2" xfId="8797" xr:uid="{3D4A4F3E-F86F-46B5-8128-3A8A75F9B663}"/>
    <cellStyle name="Output 4 2 2 2 5 2 2 2" xfId="17786" xr:uid="{252C05E3-D7AA-403C-BE00-70A7A3E70B8C}"/>
    <cellStyle name="Output 4 2 2 2 5 2 2 2 2" xfId="30822" xr:uid="{BEE1449E-626B-4D88-9B9C-46ECDB7B805D}"/>
    <cellStyle name="Output 4 2 2 2 5 2 2 3" xfId="27697" xr:uid="{1CF3C49D-3D0F-45A2-AB79-0AF785C19370}"/>
    <cellStyle name="Output 4 2 2 2 5 2 3" xfId="11434" xr:uid="{7828F3C3-D776-4AB8-B177-2FCC23FFF443}"/>
    <cellStyle name="Output 4 2 2 2 5 2 3 2" xfId="20423" xr:uid="{D5F66E09-A907-4C23-B92D-7418A565581E}"/>
    <cellStyle name="Output 4 2 2 2 5 2 3 2 2" xfId="23258" xr:uid="{D9DD284F-2D1B-4CCC-B655-04990FEA4464}"/>
    <cellStyle name="Output 4 2 2 2 5 2 3 3" xfId="37817" xr:uid="{E77BD66E-C796-4907-82D8-CB80B30709D2}"/>
    <cellStyle name="Output 4 2 2 2 5 2 4" xfId="15200" xr:uid="{A12ACCCD-BF6C-4071-B72F-02E6A0E3B1EC}"/>
    <cellStyle name="Output 4 2 2 2 5 2 4 2" xfId="39856" xr:uid="{2D58C2A2-9494-4B3B-A853-7B3FBB6B2193}"/>
    <cellStyle name="Output 4 2 2 2 5 2 5" xfId="25706" xr:uid="{23DD5352-2D5E-4AAF-8F73-6B842124B3CF}"/>
    <cellStyle name="Output 4 2 2 2 5 3" xfId="4332" xr:uid="{3525242C-C059-434A-8B59-BEEC98393187}"/>
    <cellStyle name="Output 4 2 2 2 5 3 2" xfId="26236" xr:uid="{A060A397-3964-46BE-B35F-B1E06B298654}"/>
    <cellStyle name="Output 4 2 2 2 5 4" xfId="38209" xr:uid="{FF568EA8-2B23-42BB-9F19-A18C64F0F163}"/>
    <cellStyle name="Output 4 2 2 2 6" xfId="2123" xr:uid="{553169DF-03C6-4EE4-A374-581ABEA4CF85}"/>
    <cellStyle name="Output 4 2 2 2 6 2" xfId="6424" xr:uid="{97DE35C3-FCED-43FD-82F7-ADBF86F31C3F}"/>
    <cellStyle name="Output 4 2 2 2 6 2 2" xfId="9010" xr:uid="{EBE2AEB9-C613-407D-87EC-DE47EEB1C69F}"/>
    <cellStyle name="Output 4 2 2 2 6 2 2 2" xfId="17999" xr:uid="{C70B2B95-6E88-4A9A-94FC-8AAA56BA358D}"/>
    <cellStyle name="Output 4 2 2 2 6 2 2 2 2" xfId="28579" xr:uid="{8BD07BC3-2DAE-45C8-AA1D-15EF4CE86B9D}"/>
    <cellStyle name="Output 4 2 2 2 6 2 2 3" xfId="26849" xr:uid="{E8280810-4FA2-43B5-9D79-37E2D9875958}"/>
    <cellStyle name="Output 4 2 2 2 6 2 3" xfId="11647" xr:uid="{B7B39AE4-1F09-4BCD-B548-ABE639A7D991}"/>
    <cellStyle name="Output 4 2 2 2 6 2 3 2" xfId="20636" xr:uid="{67049D6F-87B2-4BDF-983F-C2160029F604}"/>
    <cellStyle name="Output 4 2 2 2 6 2 3 2 2" xfId="24770" xr:uid="{E55993BB-0E8B-41DD-8573-886493647FF3}"/>
    <cellStyle name="Output 4 2 2 2 6 2 3 3" xfId="40266" xr:uid="{46EB9A14-88F3-4015-8F75-7FABD6A4434A}"/>
    <cellStyle name="Output 4 2 2 2 6 2 4" xfId="15413" xr:uid="{BC694E76-4E09-4A85-BE07-DCE94D48A383}"/>
    <cellStyle name="Output 4 2 2 2 6 2 4 2" xfId="28540" xr:uid="{1A299546-D826-4821-9942-D0D81ABA7776}"/>
    <cellStyle name="Output 4 2 2 2 6 2 5" xfId="37425" xr:uid="{3DF0AD57-3E2D-4BE8-A130-F66FFD9E2081}"/>
    <cellStyle name="Output 4 2 2 2 6 3" xfId="4560" xr:uid="{8A7AD930-B3CC-491D-9BE4-DA6D0278C0EC}"/>
    <cellStyle name="Output 4 2 2 2 6 3 2" xfId="28241" xr:uid="{67ABCB86-0F75-454E-A222-C51431F8F8C0}"/>
    <cellStyle name="Output 4 2 2 2 6 4" xfId="25059" xr:uid="{189AC69B-D402-43DC-B34F-3EEF2DB70C58}"/>
    <cellStyle name="Output 4 2 2 2 7" xfId="2933" xr:uid="{3DF16B98-B21C-4051-82EE-6D9C86DE9250}"/>
    <cellStyle name="Output 4 2 2 2 7 2" xfId="7083" xr:uid="{669FE4CF-10D5-4D60-ABF1-7016D5B16F6C}"/>
    <cellStyle name="Output 4 2 2 2 7 2 2" xfId="12209" xr:uid="{53F809E8-857B-4384-A6EA-AB2CC4774DB1}"/>
    <cellStyle name="Output 4 2 2 2 7 2 2 2" xfId="21198" xr:uid="{1578850A-7A7C-424E-BB88-B85BFDD0FDAF}"/>
    <cellStyle name="Output 4 2 2 2 7 2 2 2 2" xfId="25588" xr:uid="{FF89265E-BB07-430B-AD88-FE1E7E3C0C40}"/>
    <cellStyle name="Output 4 2 2 2 7 2 2 3" xfId="30873" xr:uid="{2AF692BF-D923-453D-A5FA-5F903F3D0058}"/>
    <cellStyle name="Output 4 2 2 2 7 2 3" xfId="13003" xr:uid="{CA4E3544-42D2-4CF7-B333-A0CB0F228F7B}"/>
    <cellStyle name="Output 4 2 2 2 7 2 3 2" xfId="21992" xr:uid="{A406776B-A402-4EAF-B629-3E45F1F83630}"/>
    <cellStyle name="Output 4 2 2 2 7 2 3 2 2" xfId="35204" xr:uid="{C9514CCA-D00C-4335-9A70-3A55301F4C06}"/>
    <cellStyle name="Output 4 2 2 2 7 2 3 3" xfId="38040" xr:uid="{546D61EE-2ACB-438C-9B90-EBE36F95332E}"/>
    <cellStyle name="Output 4 2 2 2 7 2 4" xfId="16072" xr:uid="{753992A2-EDFE-4EBD-A12F-7C2D7178BA4E}"/>
    <cellStyle name="Output 4 2 2 2 7 2 4 2" xfId="34758" xr:uid="{30FD21DC-8F54-419A-B1BF-6E8507CDED82}"/>
    <cellStyle name="Output 4 2 2 2 7 2 5" xfId="25609" xr:uid="{55C6B19D-5B2A-43AD-848F-C6481A43E42F}"/>
    <cellStyle name="Output 4 2 2 2 7 3" xfId="9646" xr:uid="{1ED3A2F9-628C-4A73-A9C4-6FAF92C34C2E}"/>
    <cellStyle name="Output 4 2 2 2 7 3 2" xfId="18635" xr:uid="{71E9BF39-6C25-4192-9155-416E79F50282}"/>
    <cellStyle name="Output 4 2 2 2 7 3 2 2" xfId="31179" xr:uid="{F5FA5BF3-3967-4337-BEA9-4D9DE9FBEE0D}"/>
    <cellStyle name="Output 4 2 2 2 7 3 3" xfId="43417" xr:uid="{293D080C-FAA1-45E6-BD73-8AE1A7A340AF}"/>
    <cellStyle name="Output 4 2 2 2 7 4" xfId="29956" xr:uid="{70F0805C-E356-4BC7-85BC-B48608BDD7FD}"/>
    <cellStyle name="Output 4 2 2 2 8" xfId="4860" xr:uid="{47762568-B6A7-4531-A177-201F0187F483}"/>
    <cellStyle name="Output 4 2 2 2 8 2" xfId="7446" xr:uid="{4F7C79C8-5DBD-4A93-A1B1-6CA00E281F43}"/>
    <cellStyle name="Output 4 2 2 2 8 2 2" xfId="16435" xr:uid="{2498970D-A106-492C-9982-CEF189F1CE30}"/>
    <cellStyle name="Output 4 2 2 2 8 2 2 2" xfId="32896" xr:uid="{28EBA443-8D24-43A3-9E7F-20E7D72BDF59}"/>
    <cellStyle name="Output 4 2 2 2 8 2 3" xfId="35397" xr:uid="{967A2976-04C7-4427-9C9C-C6A60FC08932}"/>
    <cellStyle name="Output 4 2 2 2 8 3" xfId="10083" xr:uid="{7BE87A0D-16E5-4DA5-BBA4-4F0B14388B92}"/>
    <cellStyle name="Output 4 2 2 2 8 3 2" xfId="19072" xr:uid="{81A4D95F-8ACC-4A34-8D68-DCB89DA8F26B}"/>
    <cellStyle name="Output 4 2 2 2 8 3 2 2" xfId="37679" xr:uid="{36C83BDC-3A5B-4AE6-B325-BA2A1130D820}"/>
    <cellStyle name="Output 4 2 2 2 8 3 3" xfId="25350" xr:uid="{3FFD5486-5CE3-4BEE-9E5A-46A0B8429003}"/>
    <cellStyle name="Output 4 2 2 2 8 4" xfId="13849" xr:uid="{8699641E-C763-4A78-8FD4-554FA1A8FE75}"/>
    <cellStyle name="Output 4 2 2 2 8 4 2" xfId="31845" xr:uid="{860C0D28-7487-49F8-92B0-7668B46726D4}"/>
    <cellStyle name="Output 4 2 2 2 8 5" xfId="30777" xr:uid="{0CA0402D-EB05-4A44-9149-C678C2B04A95}"/>
    <cellStyle name="Output 4 2 2 2 9" xfId="6768" xr:uid="{BDF55770-49C2-423C-B141-501F96908403}"/>
    <cellStyle name="Output 4 2 2 2 9 2" xfId="11967" xr:uid="{9EE29395-819D-41C9-919D-1B24EB4934B9}"/>
    <cellStyle name="Output 4 2 2 2 9 2 2" xfId="20956" xr:uid="{C10CB8E5-BB18-4772-B402-C97475A63FAC}"/>
    <cellStyle name="Output 4 2 2 2 9 2 2 2" xfId="34061" xr:uid="{C81C1977-28C6-4E20-AC05-802B58BDA42A}"/>
    <cellStyle name="Output 4 2 2 2 9 2 3" xfId="24114" xr:uid="{017D1CEC-E31F-4E35-9304-D48C1F873BA2}"/>
    <cellStyle name="Output 4 2 2 2 9 3" xfId="15757" xr:uid="{9FEEDC38-768F-433C-B3C5-697D06F6CF6B}"/>
    <cellStyle name="Output 4 2 2 2 9 3 2" xfId="36219" xr:uid="{8FDDDB00-AC2F-4551-9B65-1CB67239B36B}"/>
    <cellStyle name="Output 4 2 2 2 9 4" xfId="40346" xr:uid="{0EDCCF4F-ECD7-4766-9083-FF10605DB898}"/>
    <cellStyle name="Output 4 2 2 3" xfId="683" xr:uid="{B9FD25FA-13D6-4E29-B7F4-EB63AA4BC5DC}"/>
    <cellStyle name="Output 4 2 2 3 2" xfId="5059" xr:uid="{F4D2A5BC-4D5C-4026-87FC-BF30D4E01BC7}"/>
    <cellStyle name="Output 4 2 2 3 2 2" xfId="7645" xr:uid="{351EFE02-C7FF-4036-8CB6-A31604AAFD8A}"/>
    <cellStyle name="Output 4 2 2 3 2 2 2" xfId="16634" xr:uid="{24782760-E262-4373-B2D0-E3702F8B4BAC}"/>
    <cellStyle name="Output 4 2 2 3 2 2 2 2" xfId="25283" xr:uid="{D778BF43-E0DB-4207-85E7-CAC45DA6B831}"/>
    <cellStyle name="Output 4 2 2 3 2 2 3" xfId="35967" xr:uid="{43BD6C13-7F69-4FE5-9188-4654A19C7A38}"/>
    <cellStyle name="Output 4 2 2 3 2 3" xfId="10282" xr:uid="{5507C6F3-1AB8-4475-BAD8-4AB36D72ECE3}"/>
    <cellStyle name="Output 4 2 2 3 2 3 2" xfId="19271" xr:uid="{134FB149-E09B-4888-866D-D5CCE0511A6D}"/>
    <cellStyle name="Output 4 2 2 3 2 3 2 2" xfId="35061" xr:uid="{C6B56A93-C7D0-4AC3-865A-5025C66AF5B7}"/>
    <cellStyle name="Output 4 2 2 3 2 3 3" xfId="42625" xr:uid="{DC39BE7F-61D7-46E0-802D-62896CEB2633}"/>
    <cellStyle name="Output 4 2 2 3 2 4" xfId="14048" xr:uid="{A9000AFF-5359-4AEC-9FB6-76B25D7F0D46}"/>
    <cellStyle name="Output 4 2 2 3 2 4 2" xfId="31281" xr:uid="{8575A3FB-0BE8-401E-86EC-E29BB5A2CA19}"/>
    <cellStyle name="Output 4 2 2 3 2 5" xfId="36994" xr:uid="{3E167DF6-B686-44D2-BE1B-A8C77EFA16B3}"/>
    <cellStyle name="Output 4 2 2 3 2 6" xfId="57698" xr:uid="{99F88816-12E8-4265-9128-0E75655CBC09}"/>
    <cellStyle name="Output 4 2 2 3 3" xfId="3120" xr:uid="{0640F1CF-0878-4BB5-89A6-5BFE9AA1C14F}"/>
    <cellStyle name="Output 4 2 2 3 3 2" xfId="36331" xr:uid="{39C83FD8-D433-48CF-8DFB-45BBE94BAC9F}"/>
    <cellStyle name="Output 4 2 2 3 4" xfId="29683" xr:uid="{D9D9693D-6B50-4799-B4E7-55B80EF70618}"/>
    <cellStyle name="Output 4 2 2 3 5" xfId="50916" xr:uid="{922A6E9D-30AE-4B5A-878B-4E75C91736AC}"/>
    <cellStyle name="Output 4 2 2 4" xfId="1028" xr:uid="{B71DE69C-747C-4239-A920-11DB5B52684D}"/>
    <cellStyle name="Output 4 2 2 4 2" xfId="5380" xr:uid="{288AA169-07B8-4053-A6A1-816FC40F9575}"/>
    <cellStyle name="Output 4 2 2 4 2 2" xfId="7966" xr:uid="{2CB5D108-98ED-4F73-BBB4-41BB3432B933}"/>
    <cellStyle name="Output 4 2 2 4 2 2 2" xfId="16955" xr:uid="{EAEC5276-7CC5-466B-BC00-AAE618CC90CF}"/>
    <cellStyle name="Output 4 2 2 4 2 2 2 2" xfId="22829" xr:uid="{571AF6A8-78B2-4CF0-B4ED-CE6F6110A652}"/>
    <cellStyle name="Output 4 2 2 4 2 2 3" xfId="41927" xr:uid="{8611B55A-773D-4B60-9C24-B1F0A1CCDE32}"/>
    <cellStyle name="Output 4 2 2 4 2 3" xfId="10603" xr:uid="{502C2E6E-A92B-4318-AB3E-18C325BA9E4D}"/>
    <cellStyle name="Output 4 2 2 4 2 3 2" xfId="19592" xr:uid="{A22783B2-4535-4E37-97AC-CB7760A0F2D6}"/>
    <cellStyle name="Output 4 2 2 4 2 3 2 2" xfId="30110" xr:uid="{A7073762-BC1E-4247-8924-F313D1D019A2}"/>
    <cellStyle name="Output 4 2 2 4 2 3 3" xfId="43928" xr:uid="{D105FF63-71A9-4505-9C9A-68F7AAA2E051}"/>
    <cellStyle name="Output 4 2 2 4 2 4" xfId="14369" xr:uid="{77CD7D87-3BF0-4764-9C9A-057D1EF66FB9}"/>
    <cellStyle name="Output 4 2 2 4 2 4 2" xfId="24190" xr:uid="{BE00C819-BFA9-4769-A774-81B537AC1C04}"/>
    <cellStyle name="Output 4 2 2 4 2 5" xfId="23568" xr:uid="{08189335-3BE6-4210-BA96-E47EC41C491E}"/>
    <cellStyle name="Output 4 2 2 4 2 6" xfId="54460" xr:uid="{3A96F901-DD92-4CCE-A5B2-D9F589925DE0}"/>
    <cellStyle name="Output 4 2 2 4 3" xfId="3465" xr:uid="{F0FBE7EA-AC09-49DA-9058-33718758178B}"/>
    <cellStyle name="Output 4 2 2 4 3 2" xfId="34051" xr:uid="{C454B84B-F522-4997-966B-E77911811110}"/>
    <cellStyle name="Output 4 2 2 4 4" xfId="33980" xr:uid="{BB5509E7-E4E5-4AF9-8A30-3AA8EAA6E99C}"/>
    <cellStyle name="Output 4 2 2 4 5" xfId="47650" xr:uid="{0C70EC2C-6C55-43CA-88F4-5BCA8E699FE8}"/>
    <cellStyle name="Output 4 2 2 5" xfId="1372" xr:uid="{6459B8D5-A8B6-458E-99DA-54062B63E6DA}"/>
    <cellStyle name="Output 4 2 2 5 2" xfId="5717" xr:uid="{845F0BE7-C0AA-4576-B824-E2E285657131}"/>
    <cellStyle name="Output 4 2 2 5 2 2" xfId="8303" xr:uid="{07EBFC48-CD2F-4443-A452-1C431B9F2A18}"/>
    <cellStyle name="Output 4 2 2 5 2 2 2" xfId="17292" xr:uid="{57E27705-5DAA-4B4A-B2AD-6373BE3D9E49}"/>
    <cellStyle name="Output 4 2 2 5 2 2 2 2" xfId="24949" xr:uid="{195128E7-6A15-42AE-BEAE-B332C34AE52E}"/>
    <cellStyle name="Output 4 2 2 5 2 2 3" xfId="31471" xr:uid="{49772A4B-82EE-42C1-BDA6-5F156071BB21}"/>
    <cellStyle name="Output 4 2 2 5 2 3" xfId="10940" xr:uid="{556F6EA2-C5BC-4E6D-B043-0C968560E4B6}"/>
    <cellStyle name="Output 4 2 2 5 2 3 2" xfId="19929" xr:uid="{643F3E5B-4DA9-46B2-893A-1FA5B21F477A}"/>
    <cellStyle name="Output 4 2 2 5 2 3 2 2" xfId="23124" xr:uid="{41F569EA-4205-4B94-BF2F-C099DC9449D5}"/>
    <cellStyle name="Output 4 2 2 5 2 3 3" xfId="44030" xr:uid="{AF0793BC-6844-4B01-9D4E-135A0B2E404A}"/>
    <cellStyle name="Output 4 2 2 5 2 4" xfId="14706" xr:uid="{2060B53A-A04C-4D3E-909F-2DC35C0B7915}"/>
    <cellStyle name="Output 4 2 2 5 2 4 2" xfId="22591" xr:uid="{7E708CB7-291E-442E-8765-7D6D88923EB6}"/>
    <cellStyle name="Output 4 2 2 5 2 5" xfId="41159" xr:uid="{7FC63DB9-51FB-40CC-817D-5082AF27027C}"/>
    <cellStyle name="Output 4 2 2 5 3" xfId="3809" xr:uid="{85F336F1-1081-416E-B6F7-D7798343F197}"/>
    <cellStyle name="Output 4 2 2 5 3 2" xfId="37899" xr:uid="{EA74533D-0D73-4A0F-A94B-FADA3420E768}"/>
    <cellStyle name="Output 4 2 2 5 4" xfId="36692" xr:uid="{840FFCE3-9C87-450D-8992-2B2160099015}"/>
    <cellStyle name="Output 4 2 2 6" xfId="1756" xr:uid="{2F511014-7C71-4197-8520-E84EF623D9ED}"/>
    <cellStyle name="Output 4 2 2 6 2" xfId="6079" xr:uid="{AD50F6E1-BF45-44CF-B7FF-382AFBCFA8EC}"/>
    <cellStyle name="Output 4 2 2 6 2 2" xfId="8665" xr:uid="{ABB3CACB-4E4A-42C9-A838-743254184DBD}"/>
    <cellStyle name="Output 4 2 2 6 2 2 2" xfId="17654" xr:uid="{1DA8F1E1-B24E-447A-99F1-D30B03E87B8E}"/>
    <cellStyle name="Output 4 2 2 6 2 2 2 2" xfId="36721" xr:uid="{F9E256EB-7143-4B32-BC5E-C44FFC0E7A8D}"/>
    <cellStyle name="Output 4 2 2 6 2 2 3" xfId="34587" xr:uid="{76D97338-8BDE-40BE-87A3-BCCC529E21F0}"/>
    <cellStyle name="Output 4 2 2 6 2 3" xfId="11302" xr:uid="{DABB8F5D-44A4-4F39-A4C6-55005B707719}"/>
    <cellStyle name="Output 4 2 2 6 2 3 2" xfId="20291" xr:uid="{D5FCA228-A389-4CE8-B772-DFE95B4A62B2}"/>
    <cellStyle name="Output 4 2 2 6 2 3 2 2" xfId="25158" xr:uid="{DF6E9B8F-50BE-4472-94B2-720060D97FE3}"/>
    <cellStyle name="Output 4 2 2 6 2 3 3" xfId="22699" xr:uid="{21238B9C-C369-400F-A76D-426E1EDFE044}"/>
    <cellStyle name="Output 4 2 2 6 2 4" xfId="15068" xr:uid="{D760626A-73B0-429C-A6B5-F27594314F5D}"/>
    <cellStyle name="Output 4 2 2 6 2 4 2" xfId="25272" xr:uid="{6AA11330-C30D-4D9F-BD6C-B639F8684913}"/>
    <cellStyle name="Output 4 2 2 6 2 5" xfId="36262" xr:uid="{91DCE1E4-ADA6-493A-AC87-5C148541311F}"/>
    <cellStyle name="Output 4 2 2 6 3" xfId="4193" xr:uid="{DA68A54F-F7C2-4057-8C41-80118CDA36EC}"/>
    <cellStyle name="Output 4 2 2 6 3 2" xfId="39939" xr:uid="{49D59F53-CD9C-4212-8021-626E88E0EC91}"/>
    <cellStyle name="Output 4 2 2 6 4" xfId="30067" xr:uid="{9722ADA3-C841-445E-BB8F-93047CD0CCD2}"/>
    <cellStyle name="Output 4 2 2 7" xfId="1991" xr:uid="{1884C0DC-8CF6-4364-A675-89BB937AFF80}"/>
    <cellStyle name="Output 4 2 2 7 2" xfId="6299" xr:uid="{30E27493-934F-4129-BEA7-F5F47D73ADF4}"/>
    <cellStyle name="Output 4 2 2 7 2 2" xfId="8885" xr:uid="{CF362793-D219-4187-99C1-126FD94707C2}"/>
    <cellStyle name="Output 4 2 2 7 2 2 2" xfId="17874" xr:uid="{487A468F-B45D-4AB3-9F5E-8685E4B810FC}"/>
    <cellStyle name="Output 4 2 2 7 2 2 2 2" xfId="31653" xr:uid="{00FC3CC7-57A3-4AC2-93EF-46FEBFCB3075}"/>
    <cellStyle name="Output 4 2 2 7 2 2 3" xfId="30163" xr:uid="{B051DAB8-C622-4501-85EF-2A05C528B8B6}"/>
    <cellStyle name="Output 4 2 2 7 2 3" xfId="11522" xr:uid="{49A7DCFF-6161-4D34-B826-5692AD2A7423}"/>
    <cellStyle name="Output 4 2 2 7 2 3 2" xfId="20511" xr:uid="{BD160E99-A314-407F-83AA-8B77B100D723}"/>
    <cellStyle name="Output 4 2 2 7 2 3 2 2" xfId="38450" xr:uid="{CAD5111F-B090-43EC-8A3F-5D22CA2CEB25}"/>
    <cellStyle name="Output 4 2 2 7 2 3 3" xfId="44104" xr:uid="{97DA8188-969C-4011-BF68-D79A6842DCCE}"/>
    <cellStyle name="Output 4 2 2 7 2 4" xfId="15288" xr:uid="{34F30F0F-A1DA-4602-B3DB-13B763DEAAFD}"/>
    <cellStyle name="Output 4 2 2 7 2 4 2" xfId="36906" xr:uid="{92156CD3-2416-46ED-9162-BF330755BAD1}"/>
    <cellStyle name="Output 4 2 2 7 2 5" xfId="29634" xr:uid="{907D5D8A-A267-4B9D-962E-76A5101D0680}"/>
    <cellStyle name="Output 4 2 2 7 3" xfId="4428" xr:uid="{B3216FA3-BA0A-42FD-BF16-6B9126490182}"/>
    <cellStyle name="Output 4 2 2 7 3 2" xfId="39579" xr:uid="{9777B06F-7BE3-4249-B769-91D0670072B2}"/>
    <cellStyle name="Output 4 2 2 7 4" xfId="33165" xr:uid="{2097FA1C-46CE-4F63-A0FD-49BE0F4834C3}"/>
    <cellStyle name="Output 4 2 2 8" xfId="2802" xr:uid="{431E0AE5-506A-4214-A5A6-213C6B5B0A2B}"/>
    <cellStyle name="Output 4 2 2 8 2" xfId="6952" xr:uid="{D19112D4-FDB7-4359-A5D2-44A3A56060A9}"/>
    <cellStyle name="Output 4 2 2 8 2 2" xfId="12081" xr:uid="{CD9A7A11-B714-482C-894C-D330EE6459B9}"/>
    <cellStyle name="Output 4 2 2 8 2 2 2" xfId="21070" xr:uid="{7D7A6889-FDFB-4377-B8A2-537DAF882BC6}"/>
    <cellStyle name="Output 4 2 2 8 2 2 2 2" xfId="24656" xr:uid="{F8A11EC8-B263-45C4-8DE4-ABC81874AB83}"/>
    <cellStyle name="Output 4 2 2 8 2 2 3" xfId="42583" xr:uid="{69EC7A40-A8C0-4825-9CB2-75A8F948A43E}"/>
    <cellStyle name="Output 4 2 2 8 2 3" xfId="12903" xr:uid="{7EDA75B8-CD45-460A-912C-EC5410F96AB7}"/>
    <cellStyle name="Output 4 2 2 8 2 3 2" xfId="21892" xr:uid="{5147C98F-67DD-4775-ACE5-D2702A469204}"/>
    <cellStyle name="Output 4 2 2 8 2 3 2 2" xfId="38649" xr:uid="{3AB4C875-7D48-4B75-88DD-517FB7E0D918}"/>
    <cellStyle name="Output 4 2 2 8 2 3 3" xfId="38140" xr:uid="{3D8DF54D-D462-49E7-9B8D-A0F2E39A36EA}"/>
    <cellStyle name="Output 4 2 2 8 2 4" xfId="15941" xr:uid="{5EF4F611-D473-40A9-9DF1-3908486A2641}"/>
    <cellStyle name="Output 4 2 2 8 2 4 2" xfId="23916" xr:uid="{3838E780-B310-4007-B6D7-E2EA7BF48754}"/>
    <cellStyle name="Output 4 2 2 8 2 5" xfId="29011" xr:uid="{F5770379-2915-478B-B4EB-F6B21466E08F}"/>
    <cellStyle name="Output 4 2 2 8 3" xfId="9515" xr:uid="{A1566A61-E0D0-4EEB-AE99-FAF7A8CAC332}"/>
    <cellStyle name="Output 4 2 2 8 3 2" xfId="18504" xr:uid="{80F2325D-6003-4920-B1E6-887BB67DB6CD}"/>
    <cellStyle name="Output 4 2 2 8 3 2 2" xfId="39804" xr:uid="{6EB6AB02-3929-42BF-882F-91AE5853AFF9}"/>
    <cellStyle name="Output 4 2 2 8 3 3" xfId="30381" xr:uid="{004312EE-4BDD-4F06-B650-B131C9414BE0}"/>
    <cellStyle name="Output 4 2 2 8 4" xfId="35903" xr:uid="{103185D8-CC6A-4E97-93FC-D8EA1931AF93}"/>
    <cellStyle name="Output 4 2 2 9" xfId="4735" xr:uid="{16ECD304-EA08-4C7C-9734-FA7938ACCEC5}"/>
    <cellStyle name="Output 4 2 2 9 2" xfId="7321" xr:uid="{677A56A2-799F-4963-B1FF-5290E79718A7}"/>
    <cellStyle name="Output 4 2 2 9 2 2" xfId="16310" xr:uid="{1D7D45FE-894B-453B-9D25-0CB3DF55A24B}"/>
    <cellStyle name="Output 4 2 2 9 2 2 2" xfId="23892" xr:uid="{DCAB39AC-E543-4AB1-B2AF-88643C9B3560}"/>
    <cellStyle name="Output 4 2 2 9 2 3" xfId="33504" xr:uid="{40BC09FF-44ED-44B4-82BF-DDAFC865DD4B}"/>
    <cellStyle name="Output 4 2 2 9 3" xfId="9958" xr:uid="{8505996A-A26C-4B65-9B12-835DB6C754D6}"/>
    <cellStyle name="Output 4 2 2 9 3 2" xfId="18947" xr:uid="{0AADFFDE-43F8-4338-A05B-461E66FF4B54}"/>
    <cellStyle name="Output 4 2 2 9 3 2 2" xfId="39045" xr:uid="{40DE6180-4738-4A08-9DBC-571D28B42BCD}"/>
    <cellStyle name="Output 4 2 2 9 3 3" xfId="40058" xr:uid="{CAA7C1CB-D1F4-43A3-859F-9975DBEF54C8}"/>
    <cellStyle name="Output 4 2 2 9 4" xfId="13724" xr:uid="{219B1187-F6A8-430C-A9D2-1311C6D020BA}"/>
    <cellStyle name="Output 4 2 2 9 4 2" xfId="28596" xr:uid="{2C8CDD42-A3A2-4195-B0FD-D4E0D440DAF8}"/>
    <cellStyle name="Output 4 2 2 9 5" xfId="42926" xr:uid="{A49B97E2-FF94-4703-90A6-2356B7D4C7F4}"/>
    <cellStyle name="Output 4 2 3" xfId="441" xr:uid="{A2ADE230-5155-412E-993D-FE23D13B5A78}"/>
    <cellStyle name="Output 4 2 3 10" xfId="9305" xr:uid="{2FD2720F-68CB-4152-B390-5C1FED0B2B3F}"/>
    <cellStyle name="Output 4 2 3 10 2" xfId="18294" xr:uid="{3B6DE53F-B9DA-4FC4-A5EC-DBB5C404A74A}"/>
    <cellStyle name="Output 4 2 3 10 2 2" xfId="35398" xr:uid="{6C75C2B4-985E-4FDB-A372-BDB5D6F8D4AD}"/>
    <cellStyle name="Output 4 2 3 10 3" xfId="22539" xr:uid="{EE29ED6B-3E97-4022-A51D-AB2C5268CA1C}"/>
    <cellStyle name="Output 4 2 3 11" xfId="9709" xr:uid="{10D449B2-7069-41F7-A335-171A99A701C7}"/>
    <cellStyle name="Output 4 2 3 11 2" xfId="18698" xr:uid="{1B4DF705-8AE3-49B1-9499-BDD72107748D}"/>
    <cellStyle name="Output 4 2 3 11 2 2" xfId="35263" xr:uid="{ED597C91-2570-41C3-A733-1B2695BE8BA8}"/>
    <cellStyle name="Output 4 2 3 11 3" xfId="34660" xr:uid="{4DD996EF-3F48-47A4-BD99-985BC5D92EBA}"/>
    <cellStyle name="Output 4 2 3 12" xfId="2447" xr:uid="{59B84F51-0D39-4007-A738-C8C9F2273CF0}"/>
    <cellStyle name="Output 4 2 3 12 2" xfId="43377" xr:uid="{7E2B9C10-26D8-4173-BEFE-462122E3D177}"/>
    <cellStyle name="Output 4 2 3 13" xfId="13356" xr:uid="{C4EE8BA9-EE0B-4630-AC8D-2A6446CAD428}"/>
    <cellStyle name="Output 4 2 3 13 2" xfId="29163" xr:uid="{D6E56489-690F-40F1-A39C-516DEE1AE9BB}"/>
    <cellStyle name="Output 4 2 3 14" xfId="23432" xr:uid="{3DFBBB6F-92ED-4202-86DB-762F6C7D1FBD}"/>
    <cellStyle name="Output 4 2 3 15" xfId="46444" xr:uid="{A8616ECD-4D71-4A84-AA89-E7DAE3249AD2}"/>
    <cellStyle name="Output 4 2 3 2" xfId="790" xr:uid="{F4F8869C-BAE9-4296-AD60-A4C96C965C28}"/>
    <cellStyle name="Output 4 2 3 2 2" xfId="5159" xr:uid="{9B88DDC5-A0DA-46C8-AF36-CA9543069691}"/>
    <cellStyle name="Output 4 2 3 2 2 2" xfId="7745" xr:uid="{58BE3B8B-437B-4ED2-8B03-A125EDA241B4}"/>
    <cellStyle name="Output 4 2 3 2 2 2 2" xfId="16734" xr:uid="{FA622102-8952-454C-966D-E555B887BA5D}"/>
    <cellStyle name="Output 4 2 3 2 2 2 2 2" xfId="39601" xr:uid="{0488E83C-A579-4F89-90C2-6EF54D214F70}"/>
    <cellStyle name="Output 4 2 3 2 2 2 3" xfId="36533" xr:uid="{8766E211-4DEA-46AC-AEB2-2A8D6907BB3E}"/>
    <cellStyle name="Output 4 2 3 2 2 3" xfId="10382" xr:uid="{BE2164E7-0724-4104-A481-8FEA2D25AE25}"/>
    <cellStyle name="Output 4 2 3 2 2 3 2" xfId="19371" xr:uid="{8C2DE268-5A90-4BE1-A80B-848F18E24A74}"/>
    <cellStyle name="Output 4 2 3 2 2 3 2 2" xfId="28730" xr:uid="{F47545C7-A2CC-4CD2-B1E0-2ED2633A822D}"/>
    <cellStyle name="Output 4 2 3 2 2 3 3" xfId="34501" xr:uid="{F628E700-D7FE-49F4-A19A-F590F019BD5C}"/>
    <cellStyle name="Output 4 2 3 2 2 4" xfId="14148" xr:uid="{0A2C7276-9089-48A2-B99B-96DADD83DFAD}"/>
    <cellStyle name="Output 4 2 3 2 2 4 2" xfId="26170" xr:uid="{C88CB250-A356-48C2-99A7-A192A6BB061D}"/>
    <cellStyle name="Output 4 2 3 2 2 5" xfId="26186" xr:uid="{06767007-2EE5-4EDC-8D9D-F644E0ABF49C}"/>
    <cellStyle name="Output 4 2 3 2 2 6" xfId="56723" xr:uid="{8692EB57-478E-4CFF-9E35-671B0CE08F59}"/>
    <cellStyle name="Output 4 2 3 2 3" xfId="3227" xr:uid="{19217CD6-DE66-4B39-8010-B3998847EECF}"/>
    <cellStyle name="Output 4 2 3 2 3 2" xfId="29538" xr:uid="{6FD34009-9D82-4AA6-84FE-EA695B379C56}"/>
    <cellStyle name="Output 4 2 3 2 4" xfId="25055" xr:uid="{46EDD480-BB65-4BAF-AF79-B658D9B7F43D}"/>
    <cellStyle name="Output 4 2 3 2 5" xfId="49941" xr:uid="{49F7C6B2-C1C3-42E2-A598-8EFFD0438C98}"/>
    <cellStyle name="Output 4 2 3 3" xfId="1135" xr:uid="{4D5AFFFC-EFBA-4B69-AB13-01246CF5E65E}"/>
    <cellStyle name="Output 4 2 3 3 2" xfId="5480" xr:uid="{5C65B5F9-9C0D-43F5-A98B-0A22CC24CFD8}"/>
    <cellStyle name="Output 4 2 3 3 2 2" xfId="8066" xr:uid="{61AF2838-9308-49E0-AE9F-BF6897FB4737}"/>
    <cellStyle name="Output 4 2 3 3 2 2 2" xfId="17055" xr:uid="{8E37437D-2431-4D24-A382-3D231857E8B6}"/>
    <cellStyle name="Output 4 2 3 3 2 2 2 2" xfId="32007" xr:uid="{A06ACFE2-61BE-469A-B876-D40777358AEF}"/>
    <cellStyle name="Output 4 2 3 3 2 2 3" xfId="29859" xr:uid="{EA2EE6E6-F8E3-4228-B43E-A2A8040ECDD0}"/>
    <cellStyle name="Output 4 2 3 3 2 3" xfId="10703" xr:uid="{9BA80622-1234-42A0-B50A-373AACF654F3}"/>
    <cellStyle name="Output 4 2 3 3 2 3 2" xfId="19692" xr:uid="{FD8BFD95-79A1-4E0C-8D85-A0B8223F35A5}"/>
    <cellStyle name="Output 4 2 3 3 2 3 2 2" xfId="40659" xr:uid="{B1EC4E63-AB64-4F26-A5DF-76B4F4343AD8}"/>
    <cellStyle name="Output 4 2 3 3 2 3 3" xfId="31151" xr:uid="{BF39209B-72AE-4AD7-A23C-952213988AA9}"/>
    <cellStyle name="Output 4 2 3 3 2 4" xfId="14469" xr:uid="{9743BD0B-525D-4C67-B3C1-C2BB1ADA292A}"/>
    <cellStyle name="Output 4 2 3 3 2 4 2" xfId="27349" xr:uid="{7F18CCE6-5072-49EE-9F0E-E990EEF93D9F}"/>
    <cellStyle name="Output 4 2 3 3 2 5" xfId="34391" xr:uid="{E9377487-2D37-4F18-B0CE-79ECA227B113}"/>
    <cellStyle name="Output 4 2 3 3 2 6" xfId="58210" xr:uid="{A07A83E4-4473-4126-B458-69E62D8C188E}"/>
    <cellStyle name="Output 4 2 3 3 3" xfId="3572" xr:uid="{0D264C74-3FA0-415E-92DE-D64BC1E751CC}"/>
    <cellStyle name="Output 4 2 3 3 3 2" xfId="29099" xr:uid="{07843655-A334-4143-A477-A626201E6AAA}"/>
    <cellStyle name="Output 4 2 3 3 4" xfId="39233" xr:uid="{03A946C0-9A25-4502-B19D-BC26B1D5A105}"/>
    <cellStyle name="Output 4 2 3 3 5" xfId="51428" xr:uid="{31A72C01-79AE-4FB1-8447-9982800C151A}"/>
    <cellStyle name="Output 4 2 3 4" xfId="1479" xr:uid="{8A7838CE-C805-487E-AFC4-559745A33C03}"/>
    <cellStyle name="Output 4 2 3 4 2" xfId="5824" xr:uid="{898B75DC-DBC8-4613-9F13-83EC7DC1BA50}"/>
    <cellStyle name="Output 4 2 3 4 2 2" xfId="8410" xr:uid="{20199436-C5BE-41C6-9A92-80FF091EE3FB}"/>
    <cellStyle name="Output 4 2 3 4 2 2 2" xfId="17399" xr:uid="{3B81DD53-3A93-48EA-9743-D76C6F16ABEE}"/>
    <cellStyle name="Output 4 2 3 4 2 2 2 2" xfId="29015" xr:uid="{96A01BDF-CD2E-456D-A874-918C64033734}"/>
    <cellStyle name="Output 4 2 3 4 2 2 3" xfId="31998" xr:uid="{E78CEEDD-6659-4566-ADFF-6ED6B7532170}"/>
    <cellStyle name="Output 4 2 3 4 2 3" xfId="11047" xr:uid="{74EA89E8-43B7-4AA4-BBB1-DD8E0AF2283B}"/>
    <cellStyle name="Output 4 2 3 4 2 3 2" xfId="20036" xr:uid="{55B1C416-FA29-43A1-924C-E28215942B05}"/>
    <cellStyle name="Output 4 2 3 4 2 3 2 2" xfId="24809" xr:uid="{72475853-B496-4837-89F5-17CFDCB8D3C7}"/>
    <cellStyle name="Output 4 2 3 4 2 3 3" xfId="40083" xr:uid="{760DCF46-06BE-4A62-A77D-4784F5F1BF1C}"/>
    <cellStyle name="Output 4 2 3 4 2 4" xfId="14813" xr:uid="{1E8843A4-AFE6-4564-A4CD-3971A5277361}"/>
    <cellStyle name="Output 4 2 3 4 2 4 2" xfId="40680" xr:uid="{EA29DA54-B6A5-4530-BBA1-FCD22A15FEE1}"/>
    <cellStyle name="Output 4 2 3 4 2 5" xfId="37082" xr:uid="{9767A943-DC90-4C83-8B57-545C4FB7F5A3}"/>
    <cellStyle name="Output 4 2 3 4 2 6" xfId="54850" xr:uid="{B3C54A94-5598-472E-A0EE-F9656D62CA7F}"/>
    <cellStyle name="Output 4 2 3 4 3" xfId="3916" xr:uid="{7E0D5603-96D7-4163-B49E-A03DEC698D5E}"/>
    <cellStyle name="Output 4 2 3 4 3 2" xfId="30501" xr:uid="{E62E7777-BDB9-4579-8E40-EFCD186CE555}"/>
    <cellStyle name="Output 4 2 3 4 4" xfId="23736" xr:uid="{E31BA23D-49F1-4511-B400-57208126530B}"/>
    <cellStyle name="Output 4 2 3 4 5" xfId="48058" xr:uid="{2AE80630-38C4-4BA6-88C8-E34F6D5539D9}"/>
    <cellStyle name="Output 4 2 3 5" xfId="1441" xr:uid="{424D283F-0C6C-4B6A-93F7-69A58B535B80}"/>
    <cellStyle name="Output 4 2 3 5 2" xfId="5786" xr:uid="{0A3E212C-DB5F-40DD-B805-D8D552370561}"/>
    <cellStyle name="Output 4 2 3 5 2 2" xfId="8372" xr:uid="{C46C463B-2E29-42D7-B59D-02F7DAB90963}"/>
    <cellStyle name="Output 4 2 3 5 2 2 2" xfId="17361" xr:uid="{E56C37AA-7530-4CA8-8DF9-0A7457535EF4}"/>
    <cellStyle name="Output 4 2 3 5 2 2 2 2" xfId="31253" xr:uid="{89F1D57F-28B3-4142-8768-C3492F7CF230}"/>
    <cellStyle name="Output 4 2 3 5 2 2 3" xfId="30670" xr:uid="{884FA518-B866-4801-B15F-64BB488A152E}"/>
    <cellStyle name="Output 4 2 3 5 2 3" xfId="11009" xr:uid="{430244A0-1911-4259-9B32-4D316AE38AA4}"/>
    <cellStyle name="Output 4 2 3 5 2 3 2" xfId="19998" xr:uid="{CC828A89-AB68-450B-9C17-6C2A49E218E6}"/>
    <cellStyle name="Output 4 2 3 5 2 3 2 2" xfId="24543" xr:uid="{FF47CE0E-D920-43E7-9FD3-BA7E4DB9D0AC}"/>
    <cellStyle name="Output 4 2 3 5 2 3 3" xfId="34622" xr:uid="{663299DE-8AF1-40BA-AA70-2984074B4BCB}"/>
    <cellStyle name="Output 4 2 3 5 2 4" xfId="14775" xr:uid="{7701EE92-61EC-47BF-AC54-ECD566B6BAF5}"/>
    <cellStyle name="Output 4 2 3 5 2 4 2" xfId="31790" xr:uid="{7B32D296-2CF4-406D-8CAC-B96C11FD6A19}"/>
    <cellStyle name="Output 4 2 3 5 2 5" xfId="41401" xr:uid="{1DECD785-7361-4854-9105-677678D4FD48}"/>
    <cellStyle name="Output 4 2 3 5 3" xfId="3878" xr:uid="{2F917B71-A527-4E44-A1CB-5E9C45C18B78}"/>
    <cellStyle name="Output 4 2 3 5 3 2" xfId="30260" xr:uid="{7872D624-0608-4C1F-AE1E-CC74C3AF513F}"/>
    <cellStyle name="Output 4 2 3 5 4" xfId="23470" xr:uid="{CE4FF2D7-D82E-4A13-8AD5-6745E204D228}"/>
    <cellStyle name="Output 4 2 3 5 5" xfId="53150" xr:uid="{197F1814-4EC2-463B-BFFF-B6D00EDDA2EF}"/>
    <cellStyle name="Output 4 2 3 6" xfId="2098" xr:uid="{2075D695-F7A7-4CF0-92F0-CDF00887730E}"/>
    <cellStyle name="Output 4 2 3 6 2" xfId="6399" xr:uid="{B9AF17D1-405F-42BB-B073-4F91CA07E232}"/>
    <cellStyle name="Output 4 2 3 6 2 2" xfId="8985" xr:uid="{0A4D1F85-D709-41BE-96EB-A151E130F555}"/>
    <cellStyle name="Output 4 2 3 6 2 2 2" xfId="17974" xr:uid="{C670B642-915E-49E9-90EF-1068014D0489}"/>
    <cellStyle name="Output 4 2 3 6 2 2 2 2" xfId="34927" xr:uid="{F17C1BD8-F7C6-4699-89A2-C454693BABA9}"/>
    <cellStyle name="Output 4 2 3 6 2 2 3" xfId="33089" xr:uid="{99287DB6-A196-468C-B9E8-DDB2DB468D63}"/>
    <cellStyle name="Output 4 2 3 6 2 3" xfId="11622" xr:uid="{5C72278C-4021-4791-A766-894C3BD378DB}"/>
    <cellStyle name="Output 4 2 3 6 2 3 2" xfId="20611" xr:uid="{80C227F6-C67B-438D-8E60-F7B788AFD22F}"/>
    <cellStyle name="Output 4 2 3 6 2 3 2 2" xfId="36921" xr:uid="{386BBE0B-499B-4AD0-9EAA-E631019EC894}"/>
    <cellStyle name="Output 4 2 3 6 2 3 3" xfId="40514" xr:uid="{32722BBA-BE07-46AB-BECE-AF7A19D9C21D}"/>
    <cellStyle name="Output 4 2 3 6 2 4" xfId="15388" xr:uid="{6DE6D90F-461C-4F9D-8167-1AED9CA0AF7A}"/>
    <cellStyle name="Output 4 2 3 6 2 4 2" xfId="38806" xr:uid="{ACC76308-BE5C-4BF4-A788-61ABE8EDB5DC}"/>
    <cellStyle name="Output 4 2 3 6 2 5" xfId="43423" xr:uid="{55510A6E-71E8-48DF-8819-3541BF5D98E5}"/>
    <cellStyle name="Output 4 2 3 6 3" xfId="4535" xr:uid="{DADAD187-519A-49A5-AB7A-1B1A7E133F7C}"/>
    <cellStyle name="Output 4 2 3 6 3 2" xfId="33874" xr:uid="{7A2E5624-CC12-414B-AC12-54FAF100FEA8}"/>
    <cellStyle name="Output 4 2 3 6 4" xfId="22282" xr:uid="{E1D8FBB3-35A5-4BE7-BC47-2349B66CF6A1}"/>
    <cellStyle name="Output 4 2 3 7" xfId="2908" xr:uid="{75940117-92BA-48E7-8CF1-6308046EE4BC}"/>
    <cellStyle name="Output 4 2 3 7 2" xfId="7058" xr:uid="{59EF1E30-D504-4CE6-A405-4D60B1BE6293}"/>
    <cellStyle name="Output 4 2 3 7 2 2" xfId="12184" xr:uid="{36B75D18-1ED1-4258-AC1E-9643995CEDE3}"/>
    <cellStyle name="Output 4 2 3 7 2 2 2" xfId="21173" xr:uid="{92DF4FD6-5F83-4232-B755-BADFEA0D0B0C}"/>
    <cellStyle name="Output 4 2 3 7 2 2 2 2" xfId="33495" xr:uid="{82A97FAA-ED8F-4677-A84D-AC936751032A}"/>
    <cellStyle name="Output 4 2 3 7 2 2 3" xfId="40470" xr:uid="{504A439C-C21A-4ACD-A9DB-31E577933BE8}"/>
    <cellStyle name="Output 4 2 3 7 2 3" xfId="12986" xr:uid="{661B4060-DAB6-4BB4-AE59-1B59E2A5FCA5}"/>
    <cellStyle name="Output 4 2 3 7 2 3 2" xfId="21975" xr:uid="{655EAB78-F6D5-457A-96C3-4A6E90A647A8}"/>
    <cellStyle name="Output 4 2 3 7 2 3 2 2" xfId="30747" xr:uid="{B3B4D178-D965-460F-9BB0-905570D8E8E9}"/>
    <cellStyle name="Output 4 2 3 7 2 3 3" xfId="38679" xr:uid="{3D7797D6-6D05-40D5-928D-ADAEE0F93026}"/>
    <cellStyle name="Output 4 2 3 7 2 4" xfId="16047" xr:uid="{B2CE8EB3-8B26-4F25-A758-8CD3CA3ED8D4}"/>
    <cellStyle name="Output 4 2 3 7 2 4 2" xfId="31543" xr:uid="{CAF07D99-4186-4F87-A032-7F13951CDD3E}"/>
    <cellStyle name="Output 4 2 3 7 2 5" xfId="27755" xr:uid="{E2FB50CC-33A3-44C8-8003-0D75F265081E}"/>
    <cellStyle name="Output 4 2 3 7 3" xfId="9621" xr:uid="{95D03718-2872-43E5-8310-43ADC1E8FAE3}"/>
    <cellStyle name="Output 4 2 3 7 3 2" xfId="18610" xr:uid="{2EC8B76E-107F-4F2B-B914-F0EF51BCC05A}"/>
    <cellStyle name="Output 4 2 3 7 3 2 2" xfId="37961" xr:uid="{6125FE68-32AA-4533-8ABB-5C7843277FDE}"/>
    <cellStyle name="Output 4 2 3 7 3 3" xfId="32696" xr:uid="{320443B1-C243-484B-9357-3AF4F456F378}"/>
    <cellStyle name="Output 4 2 3 7 4" xfId="25139" xr:uid="{37FF1A53-DA8E-4097-A5FA-A846C6C90A39}"/>
    <cellStyle name="Output 4 2 3 8" xfId="4835" xr:uid="{70DD77AF-FD13-4D91-8B98-541F1B961774}"/>
    <cellStyle name="Output 4 2 3 8 2" xfId="7421" xr:uid="{A2197FA0-2B45-433B-A1CC-182D21A9C604}"/>
    <cellStyle name="Output 4 2 3 8 2 2" xfId="16410" xr:uid="{7BDBE2F6-972E-48E5-A609-D6670F671145}"/>
    <cellStyle name="Output 4 2 3 8 2 2 2" xfId="27201" xr:uid="{8B68F6A0-4CD9-4337-8D04-301A956134E1}"/>
    <cellStyle name="Output 4 2 3 8 2 3" xfId="41161" xr:uid="{7210B582-B28A-4E10-AD78-74FE063FE10C}"/>
    <cellStyle name="Output 4 2 3 8 3" xfId="10058" xr:uid="{F95B77DD-41DD-4F24-B86F-F3D05DD5F3E2}"/>
    <cellStyle name="Output 4 2 3 8 3 2" xfId="19047" xr:uid="{5AC4D93A-805C-46B4-9E64-0B389278BEF8}"/>
    <cellStyle name="Output 4 2 3 8 3 2 2" xfId="43479" xr:uid="{11E766C9-6DA4-4203-981C-0726B93B0372}"/>
    <cellStyle name="Output 4 2 3 8 3 3" xfId="34504" xr:uid="{61FB3D31-8591-4E66-A132-3AD2583D37C0}"/>
    <cellStyle name="Output 4 2 3 8 4" xfId="13824" xr:uid="{E1B1CCAD-FB3A-4827-891B-1E605709EC44}"/>
    <cellStyle name="Output 4 2 3 8 4 2" xfId="38410" xr:uid="{99C9F5F0-849B-47E9-B051-DBC865D2C297}"/>
    <cellStyle name="Output 4 2 3 8 5" xfId="28297" xr:uid="{BAF3D42F-AF4D-449F-A9AA-1A65F616E956}"/>
    <cellStyle name="Output 4 2 3 9" xfId="6743" xr:uid="{62537562-A08B-4EDE-8E37-21D8544E919A}"/>
    <cellStyle name="Output 4 2 3 9 2" xfId="11942" xr:uid="{805C1C49-13D4-4B2D-9A96-ADD95E628FA7}"/>
    <cellStyle name="Output 4 2 3 9 2 2" xfId="20931" xr:uid="{6A411CE9-7249-4C30-899D-322763B9061A}"/>
    <cellStyle name="Output 4 2 3 9 2 2 2" xfId="32873" xr:uid="{96946A4D-A082-4DE1-B69F-7F4AA58E423C}"/>
    <cellStyle name="Output 4 2 3 9 2 3" xfId="33373" xr:uid="{B2024E57-428C-4A2F-AE2A-396D05CD3E03}"/>
    <cellStyle name="Output 4 2 3 9 3" xfId="15732" xr:uid="{055A74D8-6392-4838-B26A-D991BC303F4A}"/>
    <cellStyle name="Output 4 2 3 9 3 2" xfId="39139" xr:uid="{9270A096-B7C5-437A-A9EC-AA3F2DCAD714}"/>
    <cellStyle name="Output 4 2 3 9 4" xfId="34722" xr:uid="{37A386DE-4889-4191-94A4-EDF6DACB94D6}"/>
    <cellStyle name="Output 4 2 4" xfId="538" xr:uid="{18F71509-F60C-403B-84CB-6C4F1DCE4970}"/>
    <cellStyle name="Output 4 2 4 10" xfId="49061" xr:uid="{C2603604-62A5-47F2-887B-F9CD97C86F2E}"/>
    <cellStyle name="Output 4 2 4 2" xfId="887" xr:uid="{9FB89CAC-C5BF-4AEB-880E-88E7E69C3F08}"/>
    <cellStyle name="Output 4 2 4 2 2" xfId="5256" xr:uid="{770AC87D-E557-4F66-8183-D998154C50A7}"/>
    <cellStyle name="Output 4 2 4 2 2 2" xfId="7842" xr:uid="{C24458BA-8720-494E-A981-98D5B5E4B2CA}"/>
    <cellStyle name="Output 4 2 4 2 2 2 2" xfId="16831" xr:uid="{1934843F-1729-4D68-A1DF-12D11B4F2886}"/>
    <cellStyle name="Output 4 2 4 2 2 2 2 2" xfId="28003" xr:uid="{19F97674-1257-4D1A-87DB-B8BB74DE02B1}"/>
    <cellStyle name="Output 4 2 4 2 2 2 3" xfId="42019" xr:uid="{5DF16A07-A8B0-4798-80D5-9C2ADE3755B0}"/>
    <cellStyle name="Output 4 2 4 2 2 3" xfId="10479" xr:uid="{50E5550D-5525-4588-A80A-9BD9258AB279}"/>
    <cellStyle name="Output 4 2 4 2 2 3 2" xfId="19468" xr:uid="{C8325FBF-BF79-49EA-8F2A-A4B9D846074A}"/>
    <cellStyle name="Output 4 2 4 2 2 3 2 2" xfId="38510" xr:uid="{706658B8-E217-4723-8A92-D6EC7C07860A}"/>
    <cellStyle name="Output 4 2 4 2 2 3 3" xfId="25377" xr:uid="{341DA61B-597E-4DDE-A9D3-F363E6334DB7}"/>
    <cellStyle name="Output 4 2 4 2 2 4" xfId="14245" xr:uid="{0AB668A9-B706-4045-A718-134F4DA2F8CD}"/>
    <cellStyle name="Output 4 2 4 2 2 4 2" xfId="29517" xr:uid="{A091E834-B6F9-4210-BFCA-A7AB564271BC}"/>
    <cellStyle name="Output 4 2 4 2 2 5" xfId="22788" xr:uid="{701488FE-912F-42D2-A865-4D4140DB6D8D}"/>
    <cellStyle name="Output 4 2 4 2 3" xfId="3324" xr:uid="{D67E133A-52A3-42DD-9091-CB3E6BCE4A0F}"/>
    <cellStyle name="Output 4 2 4 2 3 2" xfId="43506" xr:uid="{52088BAC-7044-4E46-8EBC-816F30A3A80C}"/>
    <cellStyle name="Output 4 2 4 2 4" xfId="29134" xr:uid="{E89AA767-A956-408E-B41B-E68022700830}"/>
    <cellStyle name="Output 4 2 4 2 5" xfId="55843" xr:uid="{A1DE5E2F-CCF0-4D39-8D73-9306D0ABD8BD}"/>
    <cellStyle name="Output 4 2 4 3" xfId="1232" xr:uid="{06E08568-F53E-4C83-BAF5-6354B8D20433}"/>
    <cellStyle name="Output 4 2 4 3 2" xfId="5577" xr:uid="{DA6F9F13-6F5A-4ED9-8949-9B5DC08F4705}"/>
    <cellStyle name="Output 4 2 4 3 2 2" xfId="8163" xr:uid="{CA1009D4-7A8A-46A3-9AF7-DF996CDA6988}"/>
    <cellStyle name="Output 4 2 4 3 2 2 2" xfId="17152" xr:uid="{8D01987F-D456-4DB4-AA2C-694955EEEC64}"/>
    <cellStyle name="Output 4 2 4 3 2 2 2 2" xfId="36507" xr:uid="{4696252E-E3EC-4F49-8AF5-587CA5B7D909}"/>
    <cellStyle name="Output 4 2 4 3 2 2 3" xfId="31681" xr:uid="{85680A17-0EE5-4B3C-97B0-AD45AE073A3A}"/>
    <cellStyle name="Output 4 2 4 3 2 3" xfId="10800" xr:uid="{0FE86D4C-CF48-4852-B4CB-AF9883C91455}"/>
    <cellStyle name="Output 4 2 4 3 2 3 2" xfId="19789" xr:uid="{66019C2F-D9CD-4C92-BC74-78686611921E}"/>
    <cellStyle name="Output 4 2 4 3 2 3 2 2" xfId="34080" xr:uid="{7861511B-461C-4E8B-8EF8-E3C3D77BA710}"/>
    <cellStyle name="Output 4 2 4 3 2 3 3" xfId="40075" xr:uid="{4A999B8C-2E89-49E5-8F49-EEF560C48F55}"/>
    <cellStyle name="Output 4 2 4 3 2 4" xfId="14566" xr:uid="{EA4090E3-6594-4E28-8B63-18F8A919EF59}"/>
    <cellStyle name="Output 4 2 4 3 2 4 2" xfId="32493" xr:uid="{E5AAEBD1-9434-46F4-ADD4-E003382E77DF}"/>
    <cellStyle name="Output 4 2 4 3 2 5" xfId="31759" xr:uid="{40C88D22-EDC5-4227-9DBE-822ABF4EDC4B}"/>
    <cellStyle name="Output 4 2 4 3 3" xfId="3669" xr:uid="{E5A39746-11E4-4DFB-BE5E-81DC182282C2}"/>
    <cellStyle name="Output 4 2 4 3 3 2" xfId="28478" xr:uid="{C57DCDCB-94AA-49AE-848B-387EDBCC46E0}"/>
    <cellStyle name="Output 4 2 4 3 4" xfId="38974" xr:uid="{E4B87B21-83D4-4062-B750-E1C9001B749C}"/>
    <cellStyle name="Output 4 2 4 4" xfId="1576" xr:uid="{FA468E10-D803-4CC0-B45B-5542269A742B}"/>
    <cellStyle name="Output 4 2 4 4 2" xfId="5921" xr:uid="{48ED26F8-5CC6-482F-9CB9-A01E6D28008F}"/>
    <cellStyle name="Output 4 2 4 4 2 2" xfId="8507" xr:uid="{D4C5AAD7-34CA-489E-B5F4-57652FAA1990}"/>
    <cellStyle name="Output 4 2 4 4 2 2 2" xfId="17496" xr:uid="{17FB39D0-FC17-4C1B-9448-A145BD5CD093}"/>
    <cellStyle name="Output 4 2 4 4 2 2 2 2" xfId="28756" xr:uid="{57F56A1B-25A4-4FFD-9E93-F929C42523EA}"/>
    <cellStyle name="Output 4 2 4 4 2 2 3" xfId="36549" xr:uid="{A7829047-BE00-4E65-9596-214D709B1D2C}"/>
    <cellStyle name="Output 4 2 4 4 2 3" xfId="11144" xr:uid="{6F161250-B6C2-4231-BFC9-4591A9642598}"/>
    <cellStyle name="Output 4 2 4 4 2 3 2" xfId="20133" xr:uid="{F2AAA3AA-19DE-442D-BC37-CD677F65615A}"/>
    <cellStyle name="Output 4 2 4 4 2 3 2 2" xfId="28863" xr:uid="{D61387BC-F43C-430F-B4FC-88E71975877B}"/>
    <cellStyle name="Output 4 2 4 4 2 3 3" xfId="44119" xr:uid="{BA0A1164-0867-4909-B96D-85B4ADC9212C}"/>
    <cellStyle name="Output 4 2 4 4 2 4" xfId="14910" xr:uid="{A630247D-10EC-47CB-AAA2-B0C45FDE139B}"/>
    <cellStyle name="Output 4 2 4 4 2 4 2" xfId="37324" xr:uid="{B75442CE-83BE-4772-B014-5E52E30F4D89}"/>
    <cellStyle name="Output 4 2 4 4 2 5" xfId="34767" xr:uid="{117AC364-006B-48E5-85E5-516ADB170269}"/>
    <cellStyle name="Output 4 2 4 4 3" xfId="4013" xr:uid="{64FFB712-64B6-4749-A055-6CC5BD8EE2F8}"/>
    <cellStyle name="Output 4 2 4 4 3 2" xfId="31538" xr:uid="{A8339392-35BF-4DAD-B054-C81AB170ED0B}"/>
    <cellStyle name="Output 4 2 4 4 4" xfId="25543" xr:uid="{E50B7883-D17B-42CC-8354-9583F8B5084B}"/>
    <cellStyle name="Output 4 2 4 5" xfId="1888" xr:uid="{B2BAE8BA-36E2-465E-BF11-F2BF1ECDBDF1}"/>
    <cellStyle name="Output 4 2 4 5 2" xfId="6204" xr:uid="{1C4FDD58-CADA-4B33-B710-E0DA24DF35E1}"/>
    <cellStyle name="Output 4 2 4 5 2 2" xfId="8790" xr:uid="{A9EC5715-B0CF-4A4F-9B0E-89D58B9DC704}"/>
    <cellStyle name="Output 4 2 4 5 2 2 2" xfId="17779" xr:uid="{63616488-B6FC-43BD-906C-1D204DCF487B}"/>
    <cellStyle name="Output 4 2 4 5 2 2 2 2" xfId="34314" xr:uid="{8966F334-A9E9-4898-9951-526AF7BB6639}"/>
    <cellStyle name="Output 4 2 4 5 2 2 3" xfId="43549" xr:uid="{83F4728A-299C-4AAB-AA50-B96674EA6E04}"/>
    <cellStyle name="Output 4 2 4 5 2 3" xfId="11427" xr:uid="{1BEA8BD1-18D8-4BB2-9614-00F04825AB53}"/>
    <cellStyle name="Output 4 2 4 5 2 3 2" xfId="20416" xr:uid="{4462B1E8-C99A-460F-975B-A56C37551628}"/>
    <cellStyle name="Output 4 2 4 5 2 3 2 2" xfId="37738" xr:uid="{E93A3B30-A1D8-4DE7-A095-99ABAE7D2A90}"/>
    <cellStyle name="Output 4 2 4 5 2 3 3" xfId="24268" xr:uid="{D0688119-4B2F-4E9C-9E85-90784310E9C7}"/>
    <cellStyle name="Output 4 2 4 5 2 4" xfId="15193" xr:uid="{7BC50528-6B78-457B-B203-2F68B532EE8B}"/>
    <cellStyle name="Output 4 2 4 5 2 4 2" xfId="35481" xr:uid="{7E98DFED-CB6A-45F1-ABEB-39A5722BD69B}"/>
    <cellStyle name="Output 4 2 4 5 2 5" xfId="22657" xr:uid="{1DA64C97-A553-4C30-A40A-FD749A6F9B23}"/>
    <cellStyle name="Output 4 2 4 5 3" xfId="4325" xr:uid="{8737FB55-CDEF-4F42-AB68-2E0B72B8EA24}"/>
    <cellStyle name="Output 4 2 4 5 3 2" xfId="29812" xr:uid="{7EFAA189-3749-4428-AD80-1CCAA6DE6A68}"/>
    <cellStyle name="Output 4 2 4 5 4" xfId="35052" xr:uid="{EF2C3D7A-9E0A-4CB3-AA5B-11A2F3A3CADA}"/>
    <cellStyle name="Output 4 2 4 6" xfId="2195" xr:uid="{D14DC375-7C32-4AAF-B05C-FBC1C22B1433}"/>
    <cellStyle name="Output 4 2 4 6 2" xfId="6496" xr:uid="{68E7C58D-52A6-487E-A129-45E2D584733C}"/>
    <cellStyle name="Output 4 2 4 6 2 2" xfId="9082" xr:uid="{26D5F3CD-2205-49EB-94C3-AB944C0A83B2}"/>
    <cellStyle name="Output 4 2 4 6 2 2 2" xfId="18071" xr:uid="{B0839A84-5364-48C4-B3D1-529360821F46}"/>
    <cellStyle name="Output 4 2 4 6 2 2 2 2" xfId="38938" xr:uid="{E58462D9-33C1-45FB-A88D-372726641C8A}"/>
    <cellStyle name="Output 4 2 4 6 2 2 3" xfId="29599" xr:uid="{92EF73C7-FA5C-4C77-AC22-9B6CD2346B3E}"/>
    <cellStyle name="Output 4 2 4 6 2 3" xfId="11719" xr:uid="{5C685CE4-FC62-41C1-B692-A16E20E88DFD}"/>
    <cellStyle name="Output 4 2 4 6 2 3 2" xfId="20708" xr:uid="{B383921E-7505-491D-8F7B-2FAF2A889C21}"/>
    <cellStyle name="Output 4 2 4 6 2 3 2 2" xfId="33260" xr:uid="{32E0FCFF-C932-4CAE-8B07-00C7BDEFB9FB}"/>
    <cellStyle name="Output 4 2 4 6 2 3 3" xfId="34690" xr:uid="{72F0DBFF-C87A-46A9-A957-46A24C9B4B03}"/>
    <cellStyle name="Output 4 2 4 6 2 4" xfId="15485" xr:uid="{C4AB7A64-5BB5-4775-9A09-DED4D906BD2E}"/>
    <cellStyle name="Output 4 2 4 6 2 4 2" xfId="41082" xr:uid="{BD4A0B39-D236-4DDA-A0AD-4D6873001F05}"/>
    <cellStyle name="Output 4 2 4 6 2 5" xfId="23535" xr:uid="{150A465B-4EF1-472F-B251-DF3E1B6A766B}"/>
    <cellStyle name="Output 4 2 4 6 3" xfId="4632" xr:uid="{B24AEC48-B677-4A91-87FA-00FD706E194E}"/>
    <cellStyle name="Output 4 2 4 6 3 2" xfId="22593" xr:uid="{305A1B00-A219-4D4F-892F-CB883B33126F}"/>
    <cellStyle name="Output 4 2 4 6 4" xfId="40328" xr:uid="{4044CDDA-E01E-4FAD-8B91-065156A34992}"/>
    <cellStyle name="Output 4 2 4 7" xfId="4932" xr:uid="{CE3658DF-4D5B-4016-B7F8-EFB0333000AA}"/>
    <cellStyle name="Output 4 2 4 7 2" xfId="7518" xr:uid="{417DFAD8-0C3C-46FD-9586-C0AA6E69D90B}"/>
    <cellStyle name="Output 4 2 4 7 2 2" xfId="16507" xr:uid="{B609A8F8-365D-4BD1-A5AC-F920B685EBED}"/>
    <cellStyle name="Output 4 2 4 7 2 2 2" xfId="22220" xr:uid="{DF8600F0-B143-471F-96CC-7E8E8A556D9B}"/>
    <cellStyle name="Output 4 2 4 7 2 3" xfId="38705" xr:uid="{783D7862-CC0D-485F-BE52-A51995A6ACEB}"/>
    <cellStyle name="Output 4 2 4 7 3" xfId="10155" xr:uid="{5EB6F9EC-2752-491B-A925-D9342E151CBB}"/>
    <cellStyle name="Output 4 2 4 7 3 2" xfId="19144" xr:uid="{D0EBC8E5-7A9D-4DB8-9AB2-7140286A9743}"/>
    <cellStyle name="Output 4 2 4 7 3 2 2" xfId="37049" xr:uid="{B37B5994-E9F5-4A62-828D-948A9EC41017}"/>
    <cellStyle name="Output 4 2 4 7 3 3" xfId="26280" xr:uid="{163B8FDB-E15F-4012-893C-44FA0185B0D4}"/>
    <cellStyle name="Output 4 2 4 7 4" xfId="13921" xr:uid="{5D5BA576-9E7B-4C14-B97E-B1D67DC205AD}"/>
    <cellStyle name="Output 4 2 4 7 4 2" xfId="36123" xr:uid="{A9294889-6A23-423A-BDEC-5DE3968E77E0}"/>
    <cellStyle name="Output 4 2 4 7 5" xfId="39424" xr:uid="{EA0D9B6B-0AD1-4A1F-BD3D-77EF5E82466A}"/>
    <cellStyle name="Output 4 2 4 8" xfId="2544" xr:uid="{74D7A053-CF29-42D4-9783-C579DA375726}"/>
    <cellStyle name="Output 4 2 4 8 2" xfId="36925" xr:uid="{9ED4CC0A-B8E9-44BE-BFFE-9B56DB70D3BE}"/>
    <cellStyle name="Output 4 2 4 9" xfId="23173" xr:uid="{70803915-D2A5-4020-A162-797743D34DA7}"/>
    <cellStyle name="Output 4 2 5" xfId="309" xr:uid="{179841EA-45F8-4207-8D0F-F49EF43F9AA4}"/>
    <cellStyle name="Output 4 2 5 2" xfId="4710" xr:uid="{331F5F64-C50A-43A9-828A-CB6C9B0C6A48}"/>
    <cellStyle name="Output 4 2 5 2 2" xfId="7296" xr:uid="{3F6C6A96-1565-43F4-AEE4-6134BF6B8093}"/>
    <cellStyle name="Output 4 2 5 2 2 2" xfId="16285" xr:uid="{D0BD31BC-1E97-4B64-8B3A-517F935A4178}"/>
    <cellStyle name="Output 4 2 5 2 2 2 2" xfId="28194" xr:uid="{6179E738-24B3-4325-945F-785E5CD89C05}"/>
    <cellStyle name="Output 4 2 5 2 2 3" xfId="23911" xr:uid="{E20F2AD4-37D3-46C0-80A6-C951DC4422F0}"/>
    <cellStyle name="Output 4 2 5 2 3" xfId="9933" xr:uid="{CB1096EA-5080-4F05-8AB5-38101A4A5714}"/>
    <cellStyle name="Output 4 2 5 2 3 2" xfId="18922" xr:uid="{D4F99F72-5888-4BA4-A882-D4213606A89E}"/>
    <cellStyle name="Output 4 2 5 2 3 2 2" xfId="26619" xr:uid="{B99027A3-4478-4B23-AB7F-1270D4796B7D}"/>
    <cellStyle name="Output 4 2 5 2 3 3" xfId="31033" xr:uid="{D14FF85F-F98A-43D3-95D1-C787278A4EE5}"/>
    <cellStyle name="Output 4 2 5 2 4" xfId="13699" xr:uid="{81C437B4-9171-4F18-A500-7F77CA05104A}"/>
    <cellStyle name="Output 4 2 5 2 4 2" xfId="24103" xr:uid="{4150A8DE-F309-4DAE-9917-87C4825F6337}"/>
    <cellStyle name="Output 4 2 5 2 5" xfId="25054" xr:uid="{1B88AF96-67E7-4E8E-A794-878E4BCEDBAF}"/>
    <cellStyle name="Output 4 2 5 2 6" xfId="58254" xr:uid="{CAB62EC1-DF0F-4CB3-B808-714B5114D4B9}"/>
    <cellStyle name="Output 4 2 5 3" xfId="2777" xr:uid="{298FDCB2-3B2B-4045-9F76-FE4EAF3BF316}"/>
    <cellStyle name="Output 4 2 5 3 2" xfId="39078" xr:uid="{CF4C112F-D958-4D37-8867-E6F670F883E4}"/>
    <cellStyle name="Output 4 2 5 4" xfId="39275" xr:uid="{66AFD56B-23D9-4C4A-A3BC-E29D992C17B7}"/>
    <cellStyle name="Output 4 2 5 5" xfId="51472" xr:uid="{49EAABF8-2FA5-4A84-9A0D-7BA3DC8757D2}"/>
    <cellStyle name="Output 4 2 6" xfId="658" xr:uid="{A3F5C6E1-E4D4-466D-A5F9-9A6A3395FA81}"/>
    <cellStyle name="Output 4 2 6 2" xfId="5034" xr:uid="{D2A8A0C1-8462-468C-A3B8-B6336F1743D4}"/>
    <cellStyle name="Output 4 2 6 2 2" xfId="7620" xr:uid="{BF226757-B1DB-461C-AAD9-01CBDF92FF18}"/>
    <cellStyle name="Output 4 2 6 2 2 2" xfId="16609" xr:uid="{B53858D9-6E11-4655-AC3C-C0D4DD3A7067}"/>
    <cellStyle name="Output 4 2 6 2 2 2 2" xfId="30475" xr:uid="{1584F89C-7C61-4E9D-9B17-C38A9FA215D6}"/>
    <cellStyle name="Output 4 2 6 2 2 3" xfId="37443" xr:uid="{120C0DCC-2058-4B21-9366-AABAA5668FC3}"/>
    <cellStyle name="Output 4 2 6 2 3" xfId="10257" xr:uid="{DFE3E042-A96A-4CCA-9724-545971138A58}"/>
    <cellStyle name="Output 4 2 6 2 3 2" xfId="19246" xr:uid="{DAE5E5D4-1164-4421-BA74-CB70231155DE}"/>
    <cellStyle name="Output 4 2 6 2 3 2 2" xfId="30596" xr:uid="{9DEE496C-04BB-49AF-99A7-CDFC0135C16A}"/>
    <cellStyle name="Output 4 2 6 2 3 3" xfId="34702" xr:uid="{675DADAD-2C66-4EF1-97D3-55A1E740BE6C}"/>
    <cellStyle name="Output 4 2 6 2 4" xfId="14023" xr:uid="{F4396C06-CF12-447A-9EC1-792A45DF4AC8}"/>
    <cellStyle name="Output 4 2 6 2 4 2" xfId="37616" xr:uid="{4BD1FDB0-5D59-43C4-8AB6-E42B46C287BC}"/>
    <cellStyle name="Output 4 2 6 2 5" xfId="42954" xr:uid="{FB73641C-5721-437A-8042-387FD1451BB6}"/>
    <cellStyle name="Output 4 2 6 2 6" xfId="54012" xr:uid="{0C467531-6172-4464-953B-92BA7BEF79AB}"/>
    <cellStyle name="Output 4 2 6 3" xfId="3095" xr:uid="{617B624C-3D52-4822-8AFC-254598BAAD75}"/>
    <cellStyle name="Output 4 2 6 3 2" xfId="39241" xr:uid="{DB532A6D-8D58-4EC4-BD64-CF26B1B79C12}"/>
    <cellStyle name="Output 4 2 6 4" xfId="41282" xr:uid="{E33AF63A-DE2F-47A7-81B0-EA0337405681}"/>
    <cellStyle name="Output 4 2 6 5" xfId="47344" xr:uid="{7F2CDA16-A321-484B-9A63-C135AD80CF75}"/>
    <cellStyle name="Output 4 2 7" xfId="1003" xr:uid="{7AD5CC77-1FBE-4B69-8143-D4488275DA10}"/>
    <cellStyle name="Output 4 2 7 2" xfId="5355" xr:uid="{D302FC22-F977-444F-A953-D285BBF9AE8B}"/>
    <cellStyle name="Output 4 2 7 2 2" xfId="7941" xr:uid="{8A538C5C-D370-4E1E-AABD-70E15763F84D}"/>
    <cellStyle name="Output 4 2 7 2 2 2" xfId="16930" xr:uid="{8E752592-D434-4DEF-A66E-0C7ABF28C889}"/>
    <cellStyle name="Output 4 2 7 2 2 2 2" xfId="40757" xr:uid="{5023668D-15C5-43A1-9620-BDBF31CC1CC9}"/>
    <cellStyle name="Output 4 2 7 2 2 3" xfId="37914" xr:uid="{83FB5788-72D4-4621-B6A4-2741E9493CE7}"/>
    <cellStyle name="Output 4 2 7 2 3" xfId="10578" xr:uid="{77A895EE-E55D-4884-8C25-7E549EE9D576}"/>
    <cellStyle name="Output 4 2 7 2 3 2" xfId="19567" xr:uid="{54D673DC-4144-4B08-BD10-FCFDE000DD3D}"/>
    <cellStyle name="Output 4 2 7 2 3 2 2" xfId="41919" xr:uid="{504FF958-6012-4BE9-B999-C84A8FB87361}"/>
    <cellStyle name="Output 4 2 7 2 3 3" xfId="36542" xr:uid="{6757DAEE-DE1D-47D9-A53C-F35F0D35A480}"/>
    <cellStyle name="Output 4 2 7 2 4" xfId="14344" xr:uid="{95525C22-FDB9-4CE6-88E8-3320A3F9CBC2}"/>
    <cellStyle name="Output 4 2 7 2 4 2" xfId="28354" xr:uid="{49C664B4-AEAA-48F0-83C3-C437384EFC6D}"/>
    <cellStyle name="Output 4 2 7 2 5" xfId="27848" xr:uid="{4EA16C46-1556-4EA5-8D25-11670DCDB4C8}"/>
    <cellStyle name="Output 4 2 7 3" xfId="3440" xr:uid="{F76797D5-5A09-46FD-8BDC-004F816355F0}"/>
    <cellStyle name="Output 4 2 7 3 2" xfId="24913" xr:uid="{CF1E26BF-A504-4B30-AE16-14C4BA718A65}"/>
    <cellStyle name="Output 4 2 7 4" xfId="24758" xr:uid="{5B6DC7E6-0A7F-4B1D-AB6D-9FE901C1D673}"/>
    <cellStyle name="Output 4 2 8" xfId="1347" xr:uid="{28016D14-6331-4A31-BC51-630231BFD605}"/>
    <cellStyle name="Output 4 2 8 2" xfId="5692" xr:uid="{DF0EB75E-8590-4C21-88E9-23C46A31DB15}"/>
    <cellStyle name="Output 4 2 8 2 2" xfId="8278" xr:uid="{5C5D0E6A-AA82-4E16-A7D5-2320F326E5FC}"/>
    <cellStyle name="Output 4 2 8 2 2 2" xfId="17267" xr:uid="{EB0B0584-A11A-4A56-8B26-3FD06733F52A}"/>
    <cellStyle name="Output 4 2 8 2 2 2 2" xfId="37075" xr:uid="{C8058748-AFC6-425C-9652-B0909DE08A68}"/>
    <cellStyle name="Output 4 2 8 2 2 3" xfId="38035" xr:uid="{B28786B1-9D5D-47E7-A151-EA47532812EC}"/>
    <cellStyle name="Output 4 2 8 2 3" xfId="10915" xr:uid="{9B334E8B-C759-45A7-9FF1-57D5C71F8BB4}"/>
    <cellStyle name="Output 4 2 8 2 3 2" xfId="19904" xr:uid="{A60F75F9-BD28-44B6-A0B2-8EFEF76BBC09}"/>
    <cellStyle name="Output 4 2 8 2 3 2 2" xfId="41036" xr:uid="{C818B718-B25E-466D-841A-38964D7E49D9}"/>
    <cellStyle name="Output 4 2 8 2 3 3" xfId="31070" xr:uid="{9C714B64-CA62-495D-B811-49B93EC7B6A5}"/>
    <cellStyle name="Output 4 2 8 2 4" xfId="14681" xr:uid="{D6198A03-3182-4F55-89B4-E37A60B7F25F}"/>
    <cellStyle name="Output 4 2 8 2 4 2" xfId="24378" xr:uid="{05D2D8C6-5A68-4B59-9BEB-5A08D70AA4A5}"/>
    <cellStyle name="Output 4 2 8 2 5" xfId="25858" xr:uid="{BF44E3DF-B0A7-43B4-B478-AABE5CFECB08}"/>
    <cellStyle name="Output 4 2 8 3" xfId="3784" xr:uid="{3F1D16DC-31CD-4845-A71C-601DDA4916ED}"/>
    <cellStyle name="Output 4 2 8 3 2" xfId="26324" xr:uid="{BD7085FC-B109-4A0C-A68B-5545F530D64C}"/>
    <cellStyle name="Output 4 2 8 4" xfId="39606" xr:uid="{15D0357E-8839-4306-844D-CD50ABDE3C95}"/>
    <cellStyle name="Output 4 2 9" xfId="1730" xr:uid="{B7A8BB30-E183-4658-AF21-18E8DF83484C}"/>
    <cellStyle name="Output 4 2 9 2" xfId="6056" xr:uid="{BD9D1615-DC7E-44C8-94D4-476F6B6FBBD4}"/>
    <cellStyle name="Output 4 2 9 2 2" xfId="8642" xr:uid="{7BAB4DAC-2B9F-4531-8494-D6F58130676B}"/>
    <cellStyle name="Output 4 2 9 2 2 2" xfId="17631" xr:uid="{FBC2F08F-812A-453E-AD41-B1DF83584BDE}"/>
    <cellStyle name="Output 4 2 9 2 2 2 2" xfId="41499" xr:uid="{F2329C65-D733-46BE-8632-07AA167B2A62}"/>
    <cellStyle name="Output 4 2 9 2 2 3" xfId="42398" xr:uid="{D17C7181-3788-427B-BF0D-06A2AED45B01}"/>
    <cellStyle name="Output 4 2 9 2 3" xfId="11279" xr:uid="{C5CDB85B-3FC9-4474-B67E-EFDE0AB8B009}"/>
    <cellStyle name="Output 4 2 9 2 3 2" xfId="20268" xr:uid="{D90CA154-2BD2-4E64-840D-AE24325FD0FB}"/>
    <cellStyle name="Output 4 2 9 2 3 2 2" xfId="43616" xr:uid="{1B1BF428-48E3-46C0-96D3-3C77C8010567}"/>
    <cellStyle name="Output 4 2 9 2 3 3" xfId="30909" xr:uid="{85E2C7B2-6206-4EE9-995B-C5BC53F4267E}"/>
    <cellStyle name="Output 4 2 9 2 4" xfId="15045" xr:uid="{C439C352-EC14-4247-B050-F506DFC2201F}"/>
    <cellStyle name="Output 4 2 9 2 4 2" xfId="31865" xr:uid="{5980234D-7D3B-4CD7-8048-28B799278279}"/>
    <cellStyle name="Output 4 2 9 2 5" xfId="40778" xr:uid="{97E7BFD2-50A7-4980-AA2B-576D2E0DA93F}"/>
    <cellStyle name="Output 4 2 9 3" xfId="4167" xr:uid="{504AD76E-6B9B-41C6-93E2-402BEFA34B18}"/>
    <cellStyle name="Output 4 2 9 3 2" xfId="37495" xr:uid="{8E761F3A-0CD4-49F8-A998-887432F959FB}"/>
    <cellStyle name="Output 4 2 9 4" xfId="32467" xr:uid="{4F5179C6-9839-46B5-A035-6EA1570555B4}"/>
    <cellStyle name="Output 4 20" xfId="42351" xr:uid="{21CF9797-567C-461C-B88B-FE8205DD6C5D}"/>
    <cellStyle name="Output 4 20 2" xfId="44920" xr:uid="{21B31F03-5B0C-41D1-BA47-34BE3D3CEEC2}"/>
    <cellStyle name="Output 4 20 2 2" xfId="57326" xr:uid="{CB4DF7EE-6D77-42BB-81C5-CB85A09854D3}"/>
    <cellStyle name="Output 4 20 2 3" xfId="50544" xr:uid="{8149F89B-AAE3-4626-8DA0-EBC99C210F15}"/>
    <cellStyle name="Output 4 20 3" xfId="52146" xr:uid="{1DF407DE-57A4-4D4F-B190-9CBD3C8E3EC3}"/>
    <cellStyle name="Output 4 20 3 2" xfId="58927" xr:uid="{0EE55503-A43D-46B0-B4D3-F91DA9FE8287}"/>
    <cellStyle name="Output 4 20 4" xfId="48893" xr:uid="{FAEB5204-3F53-4471-B7DE-7FABAF236E64}"/>
    <cellStyle name="Output 4 20 4 2" xfId="55674" xr:uid="{A4791DD5-93C3-4716-8946-BF61E17C7932}"/>
    <cellStyle name="Output 4 20 5" xfId="48661" xr:uid="{0BDAFC24-8F32-404E-B308-93F94CFC6A0C}"/>
    <cellStyle name="Output 4 20 5 2" xfId="55450" xr:uid="{47A5489F-E4ED-4D22-BAC8-151C11F5FD84}"/>
    <cellStyle name="Output 4 20 6" xfId="53736" xr:uid="{E7C45833-CCF4-438E-A9FF-96B1E4BB94F9}"/>
    <cellStyle name="Output 4 20 7" xfId="47047" xr:uid="{BC1AEAC9-5E22-43D4-9DDA-477592BAC942}"/>
    <cellStyle name="Output 4 21" xfId="44985" xr:uid="{EDC59FBC-DEEC-410E-824D-7DE70759E719}"/>
    <cellStyle name="Output 4 21 2" xfId="50582" xr:uid="{23E05119-58CA-4290-8EB6-2042E4F5F046}"/>
    <cellStyle name="Output 4 21 2 2" xfId="57364" xr:uid="{0D3D928C-F087-4BF1-B73F-2527D07C20D4}"/>
    <cellStyle name="Output 4 21 3" xfId="52396" xr:uid="{352E69FC-7ADD-42EE-A038-5F8B47DB22B4}"/>
    <cellStyle name="Output 4 21 3 2" xfId="59177" xr:uid="{9BF5D7AF-1978-4E23-A971-E9B0B46C9767}"/>
    <cellStyle name="Output 4 21 4" xfId="48699" xr:uid="{2D5994BE-B946-4601-84AC-971BA850BD0C}"/>
    <cellStyle name="Output 4 21 4 2" xfId="55488" xr:uid="{18538795-03A8-44CF-AED5-ABF8B1F69E58}"/>
    <cellStyle name="Output 4 21 5" xfId="53774" xr:uid="{8EBAA17E-224E-4222-8A83-467F1D39247C}"/>
    <cellStyle name="Output 4 21 6" xfId="47085" xr:uid="{45FA858D-B46A-498C-817B-196D3FDA31B1}"/>
    <cellStyle name="Output 4 22" xfId="45032" xr:uid="{4518CDE0-FCAE-4924-BF5F-1317412430CA}"/>
    <cellStyle name="Output 4 22 2" xfId="50596" xr:uid="{BF1F02E6-CD13-4C64-859D-002F6E863C6A}"/>
    <cellStyle name="Output 4 22 2 2" xfId="57378" xr:uid="{3DBA04B2-0381-4127-BDA7-0AA2597ED619}"/>
    <cellStyle name="Output 4 22 3" xfId="52410" xr:uid="{99546C2D-2D70-4EAF-A848-C46012B2608D}"/>
    <cellStyle name="Output 4 22 3 2" xfId="59191" xr:uid="{CF110708-D70E-4FAE-9779-E4F6DF53EE80}"/>
    <cellStyle name="Output 4 22 4" xfId="48713" xr:uid="{7EBEE6C1-F1DA-4BAA-8381-EE248244EC52}"/>
    <cellStyle name="Output 4 22 4 2" xfId="55502" xr:uid="{5E1A93A0-FA4A-4EAA-9C47-6BC4ADE64B9B}"/>
    <cellStyle name="Output 4 22 5" xfId="53788" xr:uid="{50C8B263-8349-4E71-9E43-CBECA3AEF101}"/>
    <cellStyle name="Output 4 22 6" xfId="47099" xr:uid="{EC90EE4A-D426-446D-98BF-9DB56CA944A4}"/>
    <cellStyle name="Output 4 23" xfId="45068" xr:uid="{7AB7E80D-4ABC-48A3-ABFA-A13F231F68A2}"/>
    <cellStyle name="Output 4 23 2" xfId="50620" xr:uid="{11F860CA-ABE3-43CA-BE8E-B6E0917712C5}"/>
    <cellStyle name="Output 4 23 2 2" xfId="57402" xr:uid="{7E90542D-20BA-4973-8964-6899598F9682}"/>
    <cellStyle name="Output 4 23 3" xfId="52434" xr:uid="{184764AF-7B52-46EE-BA5C-91B211E04334}"/>
    <cellStyle name="Output 4 23 3 2" xfId="59215" xr:uid="{E3DD9B50-9559-40B8-B90F-8047640AA018}"/>
    <cellStyle name="Output 4 23 4" xfId="48737" xr:uid="{BA512A9B-2CE0-4090-8CE8-D3088020E84B}"/>
    <cellStyle name="Output 4 23 4 2" xfId="55526" xr:uid="{34F7CDEA-320D-4BD0-A5A3-313F496C56C8}"/>
    <cellStyle name="Output 4 23 5" xfId="53812" xr:uid="{1A9C8710-EE65-4213-8087-28ADC0480041}"/>
    <cellStyle name="Output 4 23 6" xfId="47123" xr:uid="{C2C051A0-630F-4924-848B-77F6CA7B4964}"/>
    <cellStyle name="Output 4 24" xfId="45074" xr:uid="{1EA778EE-54B9-4456-BE84-28855F023665}"/>
    <cellStyle name="Output 4 24 2" xfId="50726" xr:uid="{0AD6ED4C-CCA7-4B2C-AF03-94BADFDE7126}"/>
    <cellStyle name="Output 4 24 2 2" xfId="57508" xr:uid="{B29BD0DE-2860-4C19-AFD2-7AF5DEBD5451}"/>
    <cellStyle name="Output 4 24 3" xfId="52537" xr:uid="{E85830F1-DFAA-41D8-89C9-A969430237A3}"/>
    <cellStyle name="Output 4 24 3 2" xfId="59318" xr:uid="{269A2A71-CD28-4D92-91CB-D96B2D39531B}"/>
    <cellStyle name="Output 4 24 4" xfId="48834" xr:uid="{AD7222D2-5505-4BED-A51A-15E1D07CDE99}"/>
    <cellStyle name="Output 4 24 4 2" xfId="55619" xr:uid="{9E51CD91-0DC6-4673-87B2-64EE4F1C4A3C}"/>
    <cellStyle name="Output 4 24 5" xfId="53915" xr:uid="{FCF4FFBD-0FA7-4680-B594-7B52085D845D}"/>
    <cellStyle name="Output 4 24 6" xfId="47229" xr:uid="{3C29666B-60F9-4B51-8895-65950BC1BD17}"/>
    <cellStyle name="Output 4 25" xfId="45156" xr:uid="{F97AC998-ACD1-4DC5-9A4E-12FBC5ECD3A5}"/>
    <cellStyle name="Output 4 25 2" xfId="50709" xr:uid="{965B31E0-D306-4B39-BAAB-2BAA4B91C0F6}"/>
    <cellStyle name="Output 4 25 2 2" xfId="57491" xr:uid="{F0AE17D0-29FB-4F6D-B16A-FB1759546F7B}"/>
    <cellStyle name="Output 4 25 3" xfId="52520" xr:uid="{6E3320B5-9E53-4744-9BA7-DE39DC7ED01E}"/>
    <cellStyle name="Output 4 25 3 2" xfId="59301" xr:uid="{2D5F3A1B-3B3E-49C4-B395-6D5C15F87F16}"/>
    <cellStyle name="Output 4 25 4" xfId="48821" xr:uid="{15FAEDC3-1108-48C3-BCBB-C726A053B06D}"/>
    <cellStyle name="Output 4 25 4 2" xfId="55606" xr:uid="{893144FB-A709-4919-97F2-8D565D3576BF}"/>
    <cellStyle name="Output 4 25 5" xfId="53898" xr:uid="{7CBCC9EF-C26F-42E0-AC2C-DEC548D405CB}"/>
    <cellStyle name="Output 4 25 6" xfId="47212" xr:uid="{6A1BD4B4-E8B3-456D-A125-A731B280CD0A}"/>
    <cellStyle name="Output 4 26" xfId="45135" xr:uid="{721ECEB5-F4BE-45E0-B646-F5327C76BE03}"/>
    <cellStyle name="Output 4 26 2" xfId="50696" xr:uid="{4D30FF1B-B189-4F31-9176-78BA983D1920}"/>
    <cellStyle name="Output 4 26 2 2" xfId="57478" xr:uid="{BE7C5C26-A381-4C74-956A-E40C6099FD00}"/>
    <cellStyle name="Output 4 26 3" xfId="52507" xr:uid="{170E4BAE-2E8B-4316-845F-6A52206EE061}"/>
    <cellStyle name="Output 4 26 3 2" xfId="59288" xr:uid="{7674F317-934C-4E2E-B92A-3A7CD594A692}"/>
    <cellStyle name="Output 4 26 4" xfId="53885" xr:uid="{30E18FB8-88DE-4FE5-B133-555D3AC447A3}"/>
    <cellStyle name="Output 4 26 5" xfId="47199" xr:uid="{D783A127-4A9C-4CBF-94CB-465512A8B72D}"/>
    <cellStyle name="Output 4 27" xfId="45201" xr:uid="{60A6D7A9-3919-47DA-B3F7-EE0BEAB579E8}"/>
    <cellStyle name="Output 4 27 2" xfId="55783" xr:uid="{2EC569D0-516A-479E-85E4-E158B93C62CB}"/>
    <cellStyle name="Output 4 27 3" xfId="49000" xr:uid="{EF4B7E50-F77A-4E9F-9079-9425FE4D1AC5}"/>
    <cellStyle name="Output 4 28" xfId="45268" xr:uid="{9FE08DD0-D2B4-40B1-9236-6D93934750D3}"/>
    <cellStyle name="Output 4 28 2" xfId="57857" xr:uid="{46906D5A-2A5C-441C-B63C-ECCD030A7940}"/>
    <cellStyle name="Output 4 28 3" xfId="51075" xr:uid="{08691E57-1233-4FA0-A25F-64100CF15808}"/>
    <cellStyle name="Output 4 29" xfId="45280" xr:uid="{0885CCC8-9238-4034-AEA1-8ADD2230241A}"/>
    <cellStyle name="Output 4 29 2" xfId="52625" xr:uid="{90DC691C-33E0-4890-AE54-26552A63C674}"/>
    <cellStyle name="Output 4 3" xfId="277" xr:uid="{52BBEE15-D29D-4CF5-AFE8-8481558944BD}"/>
    <cellStyle name="Output 4 3 10" xfId="6579" xr:uid="{10E89482-F208-434D-BF0B-8A045AD673FA}"/>
    <cellStyle name="Output 4 3 10 2" xfId="11790" xr:uid="{7A39D315-B66E-4C67-A216-9F90B8846158}"/>
    <cellStyle name="Output 4 3 10 2 2" xfId="20779" xr:uid="{5EA56054-4B38-46B0-8C3E-17FCF94A8F72}"/>
    <cellStyle name="Output 4 3 10 2 2 2" xfId="24808" xr:uid="{FE32D27B-4D03-4FE2-84BD-8B254016F583}"/>
    <cellStyle name="Output 4 3 10 2 3" xfId="44038" xr:uid="{506F2BDE-F7DE-4424-9C5A-E067A42A7A70}"/>
    <cellStyle name="Output 4 3 10 3" xfId="15568" xr:uid="{95EAE3D6-D9C2-4433-9573-6B0774C4BFF3}"/>
    <cellStyle name="Output 4 3 10 3 2" xfId="28836" xr:uid="{34DFAE99-372E-4D34-8924-AEDB48EE9910}"/>
    <cellStyle name="Output 4 3 10 4" xfId="42916" xr:uid="{909E74F7-9702-4BFB-9260-8DA1A1287359}"/>
    <cellStyle name="Output 4 3 11" xfId="9153" xr:uid="{399F45B5-DF14-4A46-857C-0136CE9293BE}"/>
    <cellStyle name="Output 4 3 11 2" xfId="18142" xr:uid="{01C29092-B229-400A-8319-CCBBCF2DC770}"/>
    <cellStyle name="Output 4 3 11 2 2" xfId="34039" xr:uid="{805715F5-8860-4FD4-BF91-1833C8BC5CB5}"/>
    <cellStyle name="Output 4 3 11 3" xfId="32034" xr:uid="{C1957AE2-0A32-4161-AFCA-D4D7613D78BD}"/>
    <cellStyle name="Output 4 3 12" xfId="12355" xr:uid="{EBC717B4-1E66-4801-B9D1-96017FB934A8}"/>
    <cellStyle name="Output 4 3 12 2" xfId="21344" xr:uid="{DB6F9EF7-62B9-4F03-A472-69B0B7B5C72C}"/>
    <cellStyle name="Output 4 3 12 2 2" xfId="28914" xr:uid="{065B2334-C801-4B44-A3F8-5290647BACF9}"/>
    <cellStyle name="Output 4 3 12 3" xfId="42187" xr:uid="{F505BE12-186C-47E6-95D3-1E1A7F6BC684}"/>
    <cellStyle name="Output 4 3 13" xfId="2283" xr:uid="{1688D38F-42B9-49F3-80ED-E1D0C2A56B6B}"/>
    <cellStyle name="Output 4 3 13 2" xfId="38336" xr:uid="{15BCAF1B-7CC9-4E96-A584-09E072A2471A}"/>
    <cellStyle name="Output 4 3 14" xfId="13192" xr:uid="{6AB0C755-F472-4A25-960D-CD344A8247DA}"/>
    <cellStyle name="Output 4 3 14 2" xfId="37122" xr:uid="{00EE5933-F84E-40E0-8233-2DFF52187643}"/>
    <cellStyle name="Output 4 3 15" xfId="40358" xr:uid="{DCC9EFA4-247A-4836-82B5-D3C5D6E77D67}"/>
    <cellStyle name="Output 4 3 16" xfId="44273" xr:uid="{30A4B31C-5AC6-4221-B16D-245586498199}"/>
    <cellStyle name="Output 4 3 17" xfId="45550" xr:uid="{A7A2EF3B-E01F-41E5-9247-D41ED4D59FD0}"/>
    <cellStyle name="Output 4 3 2" xfId="412" xr:uid="{C52B495C-F434-48FE-BC36-6B0743D45A2C}"/>
    <cellStyle name="Output 4 3 2 10" xfId="9278" xr:uid="{8E745903-7F5D-4E5C-A1F3-E5937EB9334C}"/>
    <cellStyle name="Output 4 3 2 10 2" xfId="18267" xr:uid="{74C04B51-3B93-47DD-BC14-5360046D09DF}"/>
    <cellStyle name="Output 4 3 2 10 2 2" xfId="30190" xr:uid="{FE422D87-D4B1-43C7-859A-A03AE51C9956}"/>
    <cellStyle name="Output 4 3 2 10 3" xfId="28744" xr:uid="{B822499B-8936-4479-9206-E05756667463}"/>
    <cellStyle name="Output 4 3 2 11" xfId="12010" xr:uid="{FDECB489-D891-4B11-922B-9756B0C569C0}"/>
    <cellStyle name="Output 4 3 2 11 2" xfId="20999" xr:uid="{9239C1E0-2857-4E65-BF8E-5C30B310FAE0}"/>
    <cellStyle name="Output 4 3 2 11 2 2" xfId="43893" xr:uid="{F428BBF7-F49A-44F8-A19B-1741434B834A}"/>
    <cellStyle name="Output 4 3 2 11 3" xfId="37790" xr:uid="{736211A0-CB98-48D7-A38A-8F2EA0329BDF}"/>
    <cellStyle name="Output 4 3 2 12" xfId="2418" xr:uid="{5653A42F-FB90-4E16-BDD3-0239BBE2F622}"/>
    <cellStyle name="Output 4 3 2 12 2" xfId="35140" xr:uid="{1BCA32EA-A878-4CA5-A4C4-19F18A74EE80}"/>
    <cellStyle name="Output 4 3 2 13" xfId="13327" xr:uid="{FBD2FC7F-A913-4D53-B1F3-6BE0967FF427}"/>
    <cellStyle name="Output 4 3 2 13 2" xfId="27899" xr:uid="{B6FE1AE7-972D-4092-8028-70977957FE01}"/>
    <cellStyle name="Output 4 3 2 14" xfId="26235" xr:uid="{2FE0B73C-A8C5-4A41-BCCB-CE22E6062DBD}"/>
    <cellStyle name="Output 4 3 2 15" xfId="46065" xr:uid="{B3CEAEB4-46E8-49E0-A6EB-F5FD7F448C1C}"/>
    <cellStyle name="Output 4 3 2 2" xfId="761" xr:uid="{41240A08-BD0D-40BE-B784-312E6C5E0B78}"/>
    <cellStyle name="Output 4 3 2 2 2" xfId="5132" xr:uid="{7D9D5C93-729B-4E54-A56C-BCB31BECF81C}"/>
    <cellStyle name="Output 4 3 2 2 2 2" xfId="7718" xr:uid="{0FA9C7B8-870C-4451-9A74-5D51A3A924BB}"/>
    <cellStyle name="Output 4 3 2 2 2 2 2" xfId="16707" xr:uid="{9F04B9A1-79F9-4655-8E1B-779A4AFF2808}"/>
    <cellStyle name="Output 4 3 2 2 2 2 2 2" xfId="32802" xr:uid="{89B07E4B-FF75-4CB6-BF40-7EEE535BD5E3}"/>
    <cellStyle name="Output 4 3 2 2 2 2 3" xfId="43242" xr:uid="{6C71D8AA-C39E-40C7-B501-2D47AFCE8849}"/>
    <cellStyle name="Output 4 3 2 2 2 3" xfId="10355" xr:uid="{6A1EB883-AD98-47C3-9A39-C16289E6624C}"/>
    <cellStyle name="Output 4 3 2 2 2 3 2" xfId="19344" xr:uid="{32E5DCE6-B59A-4EE2-A884-3F0465D80F08}"/>
    <cellStyle name="Output 4 3 2 2 2 3 2 2" xfId="37465" xr:uid="{E9A8854B-636F-40B1-9D80-890C944F5836}"/>
    <cellStyle name="Output 4 3 2 2 2 3 3" xfId="43862" xr:uid="{38529B1F-5F93-495C-97BF-2E4E87F0E359}"/>
    <cellStyle name="Output 4 3 2 2 2 4" xfId="14121" xr:uid="{B8185C74-7D08-40B2-AC5A-8F4FC18DFAB5}"/>
    <cellStyle name="Output 4 3 2 2 2 4 2" xfId="34055" xr:uid="{6D6DE73F-7E0D-4C3F-8575-97142CAAFA25}"/>
    <cellStyle name="Output 4 3 2 2 2 5" xfId="32102" xr:uid="{AD2E7D74-0C0C-4490-9FE6-AD97BC77BFB0}"/>
    <cellStyle name="Output 4 3 2 2 2 6" xfId="56338" xr:uid="{8B016553-EE14-4A22-9B10-16F597E18694}"/>
    <cellStyle name="Output 4 3 2 2 3" xfId="3198" xr:uid="{6AB16503-5C5F-4454-8672-2D8ECE93B5CD}"/>
    <cellStyle name="Output 4 3 2 2 3 2" xfId="23950" xr:uid="{D1DEF393-0A48-4BBC-B38D-C3560A6BB3CE}"/>
    <cellStyle name="Output 4 3 2 2 4" xfId="39476" xr:uid="{40F0EBAF-45EF-4818-A93C-B37562FEB4DD}"/>
    <cellStyle name="Output 4 3 2 2 5" xfId="49556" xr:uid="{75D24903-8B53-41C4-86DF-CFCEB39D8B63}"/>
    <cellStyle name="Output 4 3 2 3" xfId="1106" xr:uid="{F0EFCE59-8CF0-46B0-9972-4E9BA42E3849}"/>
    <cellStyle name="Output 4 3 2 3 2" xfId="5453" xr:uid="{AFFDC081-CA7F-4CF2-8075-F07045004B27}"/>
    <cellStyle name="Output 4 3 2 3 2 2" xfId="8039" xr:uid="{86DBF9A8-A3D6-4E18-B443-6FF8BF86BBD6}"/>
    <cellStyle name="Output 4 3 2 3 2 2 2" xfId="17028" xr:uid="{8016512B-582D-4681-AA03-0FA7A9102B6E}"/>
    <cellStyle name="Output 4 3 2 3 2 2 2 2" xfId="25262" xr:uid="{1F6B41E0-33EA-4F82-8CF0-5C2E66624392}"/>
    <cellStyle name="Output 4 3 2 3 2 2 3" xfId="23908" xr:uid="{DA173EA2-63F2-480E-8FDA-3A4ADC27963A}"/>
    <cellStyle name="Output 4 3 2 3 2 3" xfId="10676" xr:uid="{DAF778A6-30AB-411D-B4AD-652B96AD96D3}"/>
    <cellStyle name="Output 4 3 2 3 2 3 2" xfId="19665" xr:uid="{7FFB6BCB-6B3C-489B-9321-C6122E17DEF4}"/>
    <cellStyle name="Output 4 3 2 3 2 3 2 2" xfId="26630" xr:uid="{F2420FFD-F743-4601-A9C2-DECA9F040653}"/>
    <cellStyle name="Output 4 3 2 3 2 3 3" xfId="32262" xr:uid="{1A0B97F6-F906-469E-B072-0A15A28D02BA}"/>
    <cellStyle name="Output 4 3 2 3 2 4" xfId="14442" xr:uid="{9C80142A-61A0-43FE-BD9C-EF99C2FAA345}"/>
    <cellStyle name="Output 4 3 2 3 2 4 2" xfId="33698" xr:uid="{BC664D54-29F0-486B-8C98-98DDD0C1200C}"/>
    <cellStyle name="Output 4 3 2 3 2 5" xfId="33204" xr:uid="{4572DD00-1A0C-4DAB-8197-43D269580C08}"/>
    <cellStyle name="Output 4 3 2 3 2 6" xfId="58647" xr:uid="{23ED0486-3A05-42C5-9D24-D10BF061F524}"/>
    <cellStyle name="Output 4 3 2 3 3" xfId="3543" xr:uid="{82CB9DC2-8B86-43E9-B45D-2A48B2A34767}"/>
    <cellStyle name="Output 4 3 2 3 3 2" xfId="27840" xr:uid="{7209FFA3-9588-4325-B807-AF4D3986AD40}"/>
    <cellStyle name="Output 4 3 2 3 4" xfId="23310" xr:uid="{357C7B44-5B01-413A-A92A-71671B8A3866}"/>
    <cellStyle name="Output 4 3 2 3 5" xfId="51866" xr:uid="{18F01E77-F660-4062-8BEA-61BECE6B388D}"/>
    <cellStyle name="Output 4 3 2 4" xfId="1450" xr:uid="{511C9F15-FB5F-4A95-9CB2-FA73AE13F09F}"/>
    <cellStyle name="Output 4 3 2 4 2" xfId="5795" xr:uid="{5508AC7C-43D5-4BA9-803D-F333EE5B1937}"/>
    <cellStyle name="Output 4 3 2 4 2 2" xfId="8381" xr:uid="{C1A34245-7C17-49EC-A7C0-4742AB9853DA}"/>
    <cellStyle name="Output 4 3 2 4 2 2 2" xfId="17370" xr:uid="{2A10E672-2202-45EA-A96B-A06A6ADFE780}"/>
    <cellStyle name="Output 4 3 2 4 2 2 2 2" xfId="39828" xr:uid="{98074A0A-ABFE-4823-80BE-6833D4F7D08B}"/>
    <cellStyle name="Output 4 3 2 4 2 2 3" xfId="28654" xr:uid="{3C2E0E8E-2536-4BDD-9F5C-33020D04573E}"/>
    <cellStyle name="Output 4 3 2 4 2 3" xfId="11018" xr:uid="{D4B0DDEF-D0A7-4F33-A524-B719D672E47E}"/>
    <cellStyle name="Output 4 3 2 4 2 3 2" xfId="20007" xr:uid="{993AAD2C-412A-44E1-907C-57F69D204918}"/>
    <cellStyle name="Output 4 3 2 4 2 3 2 2" xfId="39204" xr:uid="{B462495E-516E-4F83-AFB0-6B8B8572F76E}"/>
    <cellStyle name="Output 4 3 2 4 2 3 3" xfId="38871" xr:uid="{1025B486-0485-469F-81C1-CB94FDCE9EC4}"/>
    <cellStyle name="Output 4 3 2 4 2 4" xfId="14784" xr:uid="{84D09F71-D72E-478B-B343-18C534811F63}"/>
    <cellStyle name="Output 4 3 2 4 2 4 2" xfId="25052" xr:uid="{32495661-CE1E-4D04-8927-8CD31C1700A9}"/>
    <cellStyle name="Output 4 3 2 4 2 5" xfId="28942" xr:uid="{F1AFC025-BADB-43E1-9D2E-BCD046CB5F87}"/>
    <cellStyle name="Output 4 3 2 4 2 6" xfId="54483" xr:uid="{756C13ED-C5BA-42CA-9B4B-87E6242CD0F0}"/>
    <cellStyle name="Output 4 3 2 4 3" xfId="3887" xr:uid="{1D14B2B8-B876-404C-9A1B-111C43E86AA9}"/>
    <cellStyle name="Output 4 3 2 4 3 2" xfId="23026" xr:uid="{DE088B86-2820-4350-AF64-BCF19E2A0B8A}"/>
    <cellStyle name="Output 4 3 2 4 4" xfId="30058" xr:uid="{8D3441B4-6FB1-4D6F-B5E9-8ABC4826EA12}"/>
    <cellStyle name="Output 4 3 2 4 5" xfId="47673" xr:uid="{A5F49DE4-36FF-4F45-8041-033E56570AB3}"/>
    <cellStyle name="Output 4 3 2 5" xfId="1785" xr:uid="{E2F06EFC-FE47-4994-82EC-ABA2DA27E918}"/>
    <cellStyle name="Output 4 3 2 5 2" xfId="6103" xr:uid="{2A1C056E-C18E-44A5-B8B7-A5D311A457B5}"/>
    <cellStyle name="Output 4 3 2 5 2 2" xfId="8689" xr:uid="{0403A4E8-6B56-4791-A38D-90719EFCE20E}"/>
    <cellStyle name="Output 4 3 2 5 2 2 2" xfId="17678" xr:uid="{CCB5C75A-9207-4E61-AC4E-2CE47880A6E6}"/>
    <cellStyle name="Output 4 3 2 5 2 2 2 2" xfId="30948" xr:uid="{AADADFA6-9402-4AC0-A0FC-487009A75604}"/>
    <cellStyle name="Output 4 3 2 5 2 2 3" xfId="39027" xr:uid="{FE3B1255-4900-46DA-99E5-0130421B5243}"/>
    <cellStyle name="Output 4 3 2 5 2 3" xfId="11326" xr:uid="{19075232-36B8-4F6E-AACB-2342E4D9286B}"/>
    <cellStyle name="Output 4 3 2 5 2 3 2" xfId="20315" xr:uid="{E67855D1-A315-4BA5-AB3B-FE2A5C27F22B}"/>
    <cellStyle name="Output 4 3 2 5 2 3 2 2" xfId="43027" xr:uid="{98ED3692-1F6B-497D-9B23-F1D373DC40B7}"/>
    <cellStyle name="Output 4 3 2 5 2 3 3" xfId="32269" xr:uid="{55DE8E7C-29B7-4856-91B4-C94039EC1865}"/>
    <cellStyle name="Output 4 3 2 5 2 4" xfId="15092" xr:uid="{6C832812-99E8-4515-859E-1DAAB7D42361}"/>
    <cellStyle name="Output 4 3 2 5 2 4 2" xfId="43650" xr:uid="{F35D056D-C613-42C3-A80A-8CD429878AB0}"/>
    <cellStyle name="Output 4 3 2 5 2 5" xfId="32071" xr:uid="{41B67EC3-BB63-4AFC-93C7-ECF227A85600}"/>
    <cellStyle name="Output 4 3 2 5 3" xfId="4222" xr:uid="{94BBEC80-EC44-484B-B481-887F2AE124CB}"/>
    <cellStyle name="Output 4 3 2 5 3 2" xfId="42010" xr:uid="{6E3A8C9C-2780-41DB-9A99-E2E88961D11E}"/>
    <cellStyle name="Output 4 3 2 5 4" xfId="23781" xr:uid="{A9FB2B9D-FCBA-4EA7-8A9D-5A86C12605F4}"/>
    <cellStyle name="Output 4 3 2 6" xfId="2069" xr:uid="{D31F5619-0606-4184-AB70-6E946AEC085C}"/>
    <cellStyle name="Output 4 3 2 6 2" xfId="6372" xr:uid="{2AA0412E-EDD1-40C8-BA3B-39BE898B2F72}"/>
    <cellStyle name="Output 4 3 2 6 2 2" xfId="8958" xr:uid="{7D3E5EFE-2864-4CAA-ADFD-4A3A0D34B5B9}"/>
    <cellStyle name="Output 4 3 2 6 2 2 2" xfId="17947" xr:uid="{75E10A2E-D3D8-49FB-8E24-678A57855C64}"/>
    <cellStyle name="Output 4 3 2 6 2 2 2 2" xfId="29583" xr:uid="{9427DBC4-84F9-4F8D-A335-9F4A60E8147D}"/>
    <cellStyle name="Output 4 3 2 6 2 2 3" xfId="25085" xr:uid="{763C81F8-5B18-47D6-A934-9541CCDECF5D}"/>
    <cellStyle name="Output 4 3 2 6 2 3" xfId="11595" xr:uid="{7BA556CC-ACE7-44D2-AF97-E4BF2ED9A6C1}"/>
    <cellStyle name="Output 4 3 2 6 2 3 2" xfId="20584" xr:uid="{04419282-A828-40C7-B619-7BB5AD8B6782}"/>
    <cellStyle name="Output 4 3 2 6 2 3 2 2" xfId="29552" xr:uid="{10D2584B-B189-48C8-9CCE-40C9163FC9BF}"/>
    <cellStyle name="Output 4 3 2 6 2 3 3" xfId="41621" xr:uid="{E1746D7D-8627-4708-8E43-F16446FC06B5}"/>
    <cellStyle name="Output 4 3 2 6 2 4" xfId="15361" xr:uid="{522B8CAF-89CE-48AD-AC57-F62A1059A4BE}"/>
    <cellStyle name="Output 4 3 2 6 2 4 2" xfId="31852" xr:uid="{6B05D412-D71C-405A-A807-7296A22852B6}"/>
    <cellStyle name="Output 4 3 2 6 2 5" xfId="23634" xr:uid="{B249B9D8-B5F1-4F58-8209-B18C6F05A45F}"/>
    <cellStyle name="Output 4 3 2 6 3" xfId="4506" xr:uid="{7D53A099-DC1D-424C-B061-C9662E2BE88F}"/>
    <cellStyle name="Output 4 3 2 6 3 2" xfId="36102" xr:uid="{2326D26B-FA33-4896-A4D2-596919AFDF9B}"/>
    <cellStyle name="Output 4 3 2 6 4" xfId="43383" xr:uid="{C94013B1-1B26-4031-AF6A-93367C550A5A}"/>
    <cellStyle name="Output 4 3 2 7" xfId="2879" xr:uid="{FFE2E5A3-C09F-4A85-82A0-982EAE8F3642}"/>
    <cellStyle name="Output 4 3 2 7 2" xfId="7029" xr:uid="{DCDF5505-26FB-4898-867D-9DF3B2120F76}"/>
    <cellStyle name="Output 4 3 2 7 2 2" xfId="12156" xr:uid="{B718F40A-4895-4095-A84E-DC75B868792B}"/>
    <cellStyle name="Output 4 3 2 7 2 2 2" xfId="21145" xr:uid="{7B00D025-CF11-4C50-BB53-3C82AC56D620}"/>
    <cellStyle name="Output 4 3 2 7 2 2 2 2" xfId="24196" xr:uid="{D0E86621-FC59-4C73-BD94-0E2B1F2FE7C2}"/>
    <cellStyle name="Output 4 3 2 7 2 2 3" xfId="32944" xr:uid="{C7DD70E5-56B8-40E9-BD9E-BB7AB94980E8}"/>
    <cellStyle name="Output 4 3 2 7 2 3" xfId="12965" xr:uid="{1A23A93C-13EE-445B-843B-338373C16FA2}"/>
    <cellStyle name="Output 4 3 2 7 2 3 2" xfId="21954" xr:uid="{2643C389-26E7-47CA-8FCC-6C09F370F9BB}"/>
    <cellStyle name="Output 4 3 2 7 2 3 2 2" xfId="41923" xr:uid="{16240723-A9C1-4951-9DB3-CFBAED652FE7}"/>
    <cellStyle name="Output 4 3 2 7 2 3 3" xfId="37501" xr:uid="{08507737-6443-4F6F-9382-3CBB4E44F19E}"/>
    <cellStyle name="Output 4 3 2 7 2 4" xfId="16018" xr:uid="{E3F9991B-510E-4DE3-A149-3BA48F7A29D7}"/>
    <cellStyle name="Output 4 3 2 7 2 4 2" xfId="24556" xr:uid="{FB060EEF-6923-4D53-9187-0A65039FA626}"/>
    <cellStyle name="Output 4 3 2 7 2 5" xfId="39867" xr:uid="{ACF23250-918D-4363-A7E7-ABD4E26FC89F}"/>
    <cellStyle name="Output 4 3 2 7 3" xfId="9592" xr:uid="{8D4F0C05-3A76-44EC-8BDF-0E57FCD354C6}"/>
    <cellStyle name="Output 4 3 2 7 3 2" xfId="18581" xr:uid="{986FE2B1-9882-456C-84AB-8AD7BEADBF34}"/>
    <cellStyle name="Output 4 3 2 7 3 2 2" xfId="28342" xr:uid="{6A91AA4C-5BCA-48FE-8B49-9A8D7AFFB097}"/>
    <cellStyle name="Output 4 3 2 7 3 3" xfId="31303" xr:uid="{976C31F9-B0BD-4EFB-9C10-B0E1E9A6E7F0}"/>
    <cellStyle name="Output 4 3 2 7 4" xfId="35421" xr:uid="{28FE014C-CD84-4BF2-8394-20B556D8E915}"/>
    <cellStyle name="Output 4 3 2 8" xfId="4808" xr:uid="{DD8F6B75-D17A-4488-B45A-5E153782D1D9}"/>
    <cellStyle name="Output 4 3 2 8 2" xfId="7394" xr:uid="{D9E680D3-F476-48F2-BC35-25FFADDE5F6E}"/>
    <cellStyle name="Output 4 3 2 8 2 2" xfId="16383" xr:uid="{E998B176-43D8-4B59-A12D-29CB595C03C8}"/>
    <cellStyle name="Output 4 3 2 8 2 2 2" xfId="33564" xr:uid="{081FD63B-9A23-42AE-8A89-B82868DD655C}"/>
    <cellStyle name="Output 4 3 2 8 2 3" xfId="29118" xr:uid="{3A6EEEB8-9367-40E8-8CA9-C6E2ECE38AE2}"/>
    <cellStyle name="Output 4 3 2 8 3" xfId="10031" xr:uid="{5873ACD5-7A88-4C36-9BEE-FF4825F09EDA}"/>
    <cellStyle name="Output 4 3 2 8 3 2" xfId="19020" xr:uid="{1407CC46-C476-458E-A84E-08B54CE5957B}"/>
    <cellStyle name="Output 4 3 2 8 3 2 2" xfId="23553" xr:uid="{33059C52-E23D-46E7-86DF-6BEE62F222A3}"/>
    <cellStyle name="Output 4 3 2 8 3 3" xfId="43818" xr:uid="{B2AE8FF1-CD23-444B-A7D2-55204731DD28}"/>
    <cellStyle name="Output 4 3 2 8 4" xfId="13797" xr:uid="{8D1C3934-4B9E-4A11-86A7-518E25C93A35}"/>
    <cellStyle name="Output 4 3 2 8 4 2" xfId="36223" xr:uid="{862CC367-5ECD-4703-8F15-46210F864DB3}"/>
    <cellStyle name="Output 4 3 2 8 5" xfId="38273" xr:uid="{5379DD23-4939-4476-BB69-671C01FC8390}"/>
    <cellStyle name="Output 4 3 2 9" xfId="6714" xr:uid="{54CA4044-A41B-4B30-86CB-3C69B435AF1D}"/>
    <cellStyle name="Output 4 3 2 9 2" xfId="11915" xr:uid="{B7693DC0-3206-49B8-ADE1-ECD3E89C8CC6}"/>
    <cellStyle name="Output 4 3 2 9 2 2" xfId="20904" xr:uid="{88C3205D-0ED7-411D-870A-C4D24967776E}"/>
    <cellStyle name="Output 4 3 2 9 2 2 2" xfId="27995" xr:uid="{B27C936B-D56D-4D28-8210-2F502453CFBC}"/>
    <cellStyle name="Output 4 3 2 9 2 3" xfId="24280" xr:uid="{D910687C-6657-453C-986E-82A198177A8A}"/>
    <cellStyle name="Output 4 3 2 9 3" xfId="15703" xr:uid="{593BFAA2-BA64-4389-9A0C-3646E013C5B0}"/>
    <cellStyle name="Output 4 3 2 9 3 2" xfId="28477" xr:uid="{BF2217E7-CEE8-414F-94F9-99F253C731F6}"/>
    <cellStyle name="Output 4 3 2 9 4" xfId="38854" xr:uid="{A7FCCE60-EAEE-4A1A-9B2D-D20C64CF3BED}"/>
    <cellStyle name="Output 4 3 3" xfId="626" xr:uid="{F57C56B8-8330-4053-B7B7-3E809240DD33}"/>
    <cellStyle name="Output 4 3 3 2" xfId="5007" xr:uid="{B09CA989-89BD-44EB-965B-53954D56807B}"/>
    <cellStyle name="Output 4 3 3 2 2" xfId="7593" xr:uid="{490A8135-AEFC-4129-B540-8DCA9E113BC3}"/>
    <cellStyle name="Output 4 3 3 2 2 2" xfId="16582" xr:uid="{A2DD3AF3-CAEA-45BD-8BF7-F9FA70ABE73D}"/>
    <cellStyle name="Output 4 3 3 2 2 2 2" xfId="24846" xr:uid="{65B171DD-33C2-4822-9CF1-2A6B0ACA9750}"/>
    <cellStyle name="Output 4 3 3 2 2 3" xfId="25663" xr:uid="{948EB143-A71F-48DA-914E-68D9A08A0BD1}"/>
    <cellStyle name="Output 4 3 3 2 2 4" xfId="56746" xr:uid="{590AFBA9-F26E-438B-B38B-00FB9BB899D4}"/>
    <cellStyle name="Output 4 3 3 2 3" xfId="10230" xr:uid="{FD5C512E-CEB0-44B8-88B5-B92D864F42F0}"/>
    <cellStyle name="Output 4 3 3 2 3 2" xfId="19219" xr:uid="{64DB5C9C-0371-4A00-97DD-B38B0563F61E}"/>
    <cellStyle name="Output 4 3 3 2 3 2 2" xfId="28670" xr:uid="{A7AE4A53-1631-420E-92BA-856F44C3C03E}"/>
    <cellStyle name="Output 4 3 3 2 3 3" xfId="39941" xr:uid="{29C876BA-DC79-411F-8828-25F8B45C3953}"/>
    <cellStyle name="Output 4 3 3 2 4" xfId="13996" xr:uid="{D9A5B606-79E5-41E8-974F-9F9A978DDB15}"/>
    <cellStyle name="Output 4 3 3 2 4 2" xfId="27693" xr:uid="{90D1703E-E6C7-47A1-BC4A-7884169039BA}"/>
    <cellStyle name="Output 4 3 3 2 5" xfId="33465" xr:uid="{6F4A8FFB-38D7-479B-B85D-8890F6A62FCD}"/>
    <cellStyle name="Output 4 3 3 2 6" xfId="49964" xr:uid="{0E52F7E0-F741-4E02-928D-9F436C8489D3}"/>
    <cellStyle name="Output 4 3 3 3" xfId="3063" xr:uid="{4EB54381-3E69-4210-B551-24B180EDFF3E}"/>
    <cellStyle name="Output 4 3 3 3 2" xfId="28551" xr:uid="{6F816852-B441-4E5E-B540-1630C2A23AC4}"/>
    <cellStyle name="Output 4 3 3 3 2 2" xfId="57629" xr:uid="{46FFB3F7-989C-45A3-854C-0B0667C6EFF3}"/>
    <cellStyle name="Output 4 3 3 3 3" xfId="50847" xr:uid="{7059D401-C673-4365-9E29-B5366B375A0C}"/>
    <cellStyle name="Output 4 3 3 4" xfId="22992" xr:uid="{6D6CA841-638E-4921-B5EF-7ED0FBA045E8}"/>
    <cellStyle name="Output 4 3 3 4 2" xfId="54873" xr:uid="{0F41A0B6-EB02-4FF4-A034-747C9ED4FE74}"/>
    <cellStyle name="Output 4 3 3 4 3" xfId="48081" xr:uid="{7D3D8975-EAC5-4E27-AB12-BEA6C597639E}"/>
    <cellStyle name="Output 4 3 3 5" xfId="53173" xr:uid="{55ADCE10-486E-4CBC-A358-3147F0FEA71D}"/>
    <cellStyle name="Output 4 3 3 6" xfId="46467" xr:uid="{7E3249B0-7A54-45C7-8908-DC46AB4E3C11}"/>
    <cellStyle name="Output 4 3 4" xfId="971" xr:uid="{F144C5DD-920B-4AF5-BCBE-B530031F64B4}"/>
    <cellStyle name="Output 4 3 4 2" xfId="5328" xr:uid="{043DC9F7-1F3B-49DB-95C3-F5864332D686}"/>
    <cellStyle name="Output 4 3 4 2 2" xfId="7914" xr:uid="{5C00C0A6-1C3A-40DD-8E21-F50070FEFD97}"/>
    <cellStyle name="Output 4 3 4 2 2 2" xfId="16903" xr:uid="{D3BF3421-F30B-4CE5-A01E-58E201E64E58}"/>
    <cellStyle name="Output 4 3 4 2 2 2 2" xfId="33118" xr:uid="{3A57BE5A-DBFE-45D2-A5B0-EA452C092FF0}"/>
    <cellStyle name="Output 4 3 4 2 2 3" xfId="22394" xr:uid="{1AC3D5EC-EDB9-4BE8-BD6C-0D9BED67BF38}"/>
    <cellStyle name="Output 4 3 4 2 3" xfId="10551" xr:uid="{FB8DA128-5C55-4477-BED7-ED8BE089FC5D}"/>
    <cellStyle name="Output 4 3 4 2 3 2" xfId="19540" xr:uid="{ED7C1A8D-7153-4507-AA91-A013837ACDE0}"/>
    <cellStyle name="Output 4 3 4 2 3 2 2" xfId="29730" xr:uid="{7D1E6AE4-8889-454A-8666-EAA1B0732A8B}"/>
    <cellStyle name="Output 4 3 4 2 3 3" xfId="40231" xr:uid="{F98AC10C-94F6-47A2-B287-F15CEFBADC0C}"/>
    <cellStyle name="Output 4 3 4 2 4" xfId="14317" xr:uid="{7D9F2432-2A5E-49B1-AFE2-15E38A9BF9AA}"/>
    <cellStyle name="Output 4 3 4 2 4 2" xfId="38335" xr:uid="{53FF3FB2-0CEF-4BFD-B048-89376E760FF7}"/>
    <cellStyle name="Output 4 3 4 2 5" xfId="40622" xr:uid="{C5117DD0-15DF-4F98-AFD8-7D16F1A8C4FB}"/>
    <cellStyle name="Output 4 3 4 2 6" xfId="55866" xr:uid="{A69BCE91-DEFE-4C4B-AFCF-6F092670A142}"/>
    <cellStyle name="Output 4 3 4 3" xfId="3408" xr:uid="{7BA9A85E-B724-418A-8460-0493B58AF5CC}"/>
    <cellStyle name="Output 4 3 4 3 2" xfId="33668" xr:uid="{5AB91AA5-4208-466C-B428-0352E2BB3179}"/>
    <cellStyle name="Output 4 3 4 4" xfId="33590" xr:uid="{6D026152-26C7-47ED-9F3B-E0E78E0A565A}"/>
    <cellStyle name="Output 4 3 4 5" xfId="49084" xr:uid="{3512D566-D0FB-42B1-91CF-49DCB9EC0BD5}"/>
    <cellStyle name="Output 4 3 5" xfId="1315" xr:uid="{685DFE20-E9DE-46DF-9979-622FA8285915}"/>
    <cellStyle name="Output 4 3 5 2" xfId="5660" xr:uid="{FF9C50D4-3AB5-4467-AA59-CB7506507B84}"/>
    <cellStyle name="Output 4 3 5 2 2" xfId="8246" xr:uid="{1A0A18F5-4D9D-410D-B0FC-964CD9079920}"/>
    <cellStyle name="Output 4 3 5 2 2 2" xfId="17235" xr:uid="{06FBA30D-4F13-4672-9A9E-4C4B5B9CAEA6}"/>
    <cellStyle name="Output 4 3 5 2 2 2 2" xfId="24527" xr:uid="{CF4D4B5F-3DF7-4441-A936-4E228EBE3887}"/>
    <cellStyle name="Output 4 3 5 2 2 3" xfId="25408" xr:uid="{47078B78-6135-4961-AE68-28DADBEE81DC}"/>
    <cellStyle name="Output 4 3 5 2 3" xfId="10883" xr:uid="{76CCE514-A47B-41DA-AD87-45DF017F3078}"/>
    <cellStyle name="Output 4 3 5 2 3 2" xfId="19872" xr:uid="{59EEC40A-A51C-45FF-BEFA-B1EDE03F2351}"/>
    <cellStyle name="Output 4 3 5 2 3 2 2" xfId="22703" xr:uid="{FE59D6DC-A23E-4C30-801E-D85D62FC803E}"/>
    <cellStyle name="Output 4 3 5 2 3 3" xfId="35535" xr:uid="{196E82FA-06FF-4DFB-B78E-B097AF385B51}"/>
    <cellStyle name="Output 4 3 5 2 4" xfId="14649" xr:uid="{ECCF7288-E26F-4B85-B6F2-8C1FB31181C1}"/>
    <cellStyle name="Output 4 3 5 2 4 2" xfId="30470" xr:uid="{2B5D0ECB-50E6-458D-89B2-3A0B015F70AD}"/>
    <cellStyle name="Output 4 3 5 2 5" xfId="40744" xr:uid="{36F15154-F66E-4225-9E37-20683686EE99}"/>
    <cellStyle name="Output 4 3 5 2 6" xfId="59041" xr:uid="{1F7D536E-7B12-42E0-ACF5-CC123A42E094}"/>
    <cellStyle name="Output 4 3 5 3" xfId="3752" xr:uid="{63073619-8E74-4EDA-BB6F-5B8B5C82BD15}"/>
    <cellStyle name="Output 4 3 5 3 2" xfId="33934" xr:uid="{0F82FE97-40A2-445B-9533-5293FBC13B10}"/>
    <cellStyle name="Output 4 3 5 4" xfId="36270" xr:uid="{6424AA67-53C8-45C5-8039-494178E76297}"/>
    <cellStyle name="Output 4 3 5 5" xfId="52260" xr:uid="{EDD3A3D3-D946-4330-978C-80E5C845CDFF}"/>
    <cellStyle name="Output 4 3 6" xfId="1760" xr:uid="{05A76133-AD90-43AA-9001-23C6787C9D81}"/>
    <cellStyle name="Output 4 3 6 2" xfId="6081" xr:uid="{FF2A75BB-C8CF-4045-8CBF-FABEBDA88028}"/>
    <cellStyle name="Output 4 3 6 2 2" xfId="8667" xr:uid="{C714F932-7DA9-4E7B-9B8C-2F2E5A879B2B}"/>
    <cellStyle name="Output 4 3 6 2 2 2" xfId="17656" xr:uid="{01B9A34E-B758-468E-9913-99606C8A7856}"/>
    <cellStyle name="Output 4 3 6 2 2 2 2" xfId="26182" xr:uid="{89922C97-133C-494C-A0C6-752E94BF178D}"/>
    <cellStyle name="Output 4 3 6 2 2 3" xfId="30834" xr:uid="{AA8B9142-3305-4026-95E3-0C7BAB7F0269}"/>
    <cellStyle name="Output 4 3 6 2 3" xfId="11304" xr:uid="{FA4136A3-B2D7-4FFA-8DEE-38B46C41659E}"/>
    <cellStyle name="Output 4 3 6 2 3 2" xfId="20293" xr:uid="{C63C726B-D394-437C-9835-CFED4BEDA010}"/>
    <cellStyle name="Output 4 3 6 2 3 2 2" xfId="42554" xr:uid="{BF41CC73-8416-48BC-B1F2-12688BEFCC67}"/>
    <cellStyle name="Output 4 3 6 2 3 3" xfId="26680" xr:uid="{0E665889-FDF9-4FD4-9755-473A6DC3F004}"/>
    <cellStyle name="Output 4 3 6 2 4" xfId="15070" xr:uid="{24720F2D-6822-47C4-B78B-4EC1DB296654}"/>
    <cellStyle name="Output 4 3 6 2 4 2" xfId="42668" xr:uid="{95C3A91F-B14D-4194-9E27-709F44DD364E}"/>
    <cellStyle name="Output 4 3 6 2 5" xfId="22850" xr:uid="{3FFF573C-021E-43C7-9A61-FC23301E21B3}"/>
    <cellStyle name="Output 4 3 6 2 6" xfId="54035" xr:uid="{B6B7768F-4E5E-4FAC-8D9C-2F9071BC024B}"/>
    <cellStyle name="Output 4 3 6 3" xfId="4197" xr:uid="{E9A25BFB-81BC-48DC-BA1D-9FAC4F656B15}"/>
    <cellStyle name="Output 4 3 6 3 2" xfId="40359" xr:uid="{A631B59E-A27A-46BA-A477-EC50A12B2373}"/>
    <cellStyle name="Output 4 3 6 4" xfId="28022" xr:uid="{EFFDDFCB-FB32-4341-9A94-19BF0E9757DE}"/>
    <cellStyle name="Output 4 3 6 5" xfId="47367" xr:uid="{37D6B91B-9FD7-47A0-A9A8-B9CC4E4DB3B4}"/>
    <cellStyle name="Output 4 3 7" xfId="1585" xr:uid="{1BEDFF99-318D-42D7-A160-82FB5CCEAFE0}"/>
    <cellStyle name="Output 4 3 7 2" xfId="5930" xr:uid="{B278271D-771B-4F66-84DD-A0A3E030478B}"/>
    <cellStyle name="Output 4 3 7 2 2" xfId="8516" xr:uid="{EBD6AB29-5A95-48FE-B946-183DBB5CC445}"/>
    <cellStyle name="Output 4 3 7 2 2 2" xfId="17505" xr:uid="{DCCD27DA-D0EE-479B-B280-CFE3F3B70ED1}"/>
    <cellStyle name="Output 4 3 7 2 2 2 2" xfId="27759" xr:uid="{5D23A5BC-622A-4001-BECC-2655CB3843FB}"/>
    <cellStyle name="Output 4 3 7 2 2 3" xfId="26546" xr:uid="{E792701B-461B-4BEB-8AB0-770B1B76A13F}"/>
    <cellStyle name="Output 4 3 7 2 3" xfId="11153" xr:uid="{E26EE70F-852F-4A06-B127-7C3B8A2AC405}"/>
    <cellStyle name="Output 4 3 7 2 3 2" xfId="20142" xr:uid="{8D4D9C5C-891D-4A6F-9ADD-F315E4F8B4E7}"/>
    <cellStyle name="Output 4 3 7 2 3 2 2" xfId="27866" xr:uid="{3FCE8FD5-563D-45FD-8E39-28D007A241C2}"/>
    <cellStyle name="Output 4 3 7 2 3 3" xfId="27662" xr:uid="{E65CB015-24E5-4A35-B551-DD3E0B7C852A}"/>
    <cellStyle name="Output 4 3 7 2 4" xfId="14919" xr:uid="{F820CDA6-939C-4EC7-9F08-8858A326BA7D}"/>
    <cellStyle name="Output 4 3 7 2 4 2" xfId="43598" xr:uid="{D2C3442B-41DD-4E76-85AF-FA7CD55811D9}"/>
    <cellStyle name="Output 4 3 7 2 5" xfId="33522" xr:uid="{15844DF5-0E26-4107-905D-FE9969D214EC}"/>
    <cellStyle name="Output 4 3 7 3" xfId="4022" xr:uid="{28E3A99A-EA8F-46DE-947B-9CBF6DD3B10D}"/>
    <cellStyle name="Output 4 3 7 3 2" xfId="24826" xr:uid="{B69990F1-9C16-4E98-831C-E399D50C9D53}"/>
    <cellStyle name="Output 4 3 7 4" xfId="26996" xr:uid="{7D94BF9A-574A-46BF-B76A-E469AD56B743}"/>
    <cellStyle name="Output 4 3 8" xfId="2745" xr:uid="{F0910330-538A-4CF1-957F-0651A2371DF6}"/>
    <cellStyle name="Output 4 3 8 2" xfId="6925" xr:uid="{9CB89223-97B0-479B-BCC1-8AA6A5795524}"/>
    <cellStyle name="Output 4 3 8 2 2" xfId="12059" xr:uid="{EBB0B7C5-DEF2-4DEA-A5E1-63E23062245B}"/>
    <cellStyle name="Output 4 3 8 2 2 2" xfId="21048" xr:uid="{6D64131E-E681-4A13-8EE6-2E967E8C69F8}"/>
    <cellStyle name="Output 4 3 8 2 2 2 2" xfId="34894" xr:uid="{A320E438-692D-4695-AAF4-C61F19FB4AFD}"/>
    <cellStyle name="Output 4 3 8 2 2 3" xfId="43910" xr:uid="{BF9ECF86-7B6E-45E8-8FEC-AB49812FF31B}"/>
    <cellStyle name="Output 4 3 8 2 3" xfId="12883" xr:uid="{EEFA0B5F-E71B-4FB4-8A1C-563860675C23}"/>
    <cellStyle name="Output 4 3 8 2 3 2" xfId="21872" xr:uid="{AACD6CF5-47FC-4A68-9B54-E57DD59C0B39}"/>
    <cellStyle name="Output 4 3 8 2 3 2 2" xfId="29673" xr:uid="{EC299823-113D-4FF4-BAD1-0731D07C4A93}"/>
    <cellStyle name="Output 4 3 8 2 3 3" xfId="28869" xr:uid="{EE6DAD50-834B-4B72-91C7-A66DCFCD0AE6}"/>
    <cellStyle name="Output 4 3 8 2 4" xfId="15914" xr:uid="{34188820-C1F5-4F12-A7DA-51E063B78FBD}"/>
    <cellStyle name="Output 4 3 8 2 4 2" xfId="31662" xr:uid="{9C74D1C6-FE90-4F06-B443-55C4DAC69445}"/>
    <cellStyle name="Output 4 3 8 2 5" xfId="41451" xr:uid="{E0BC52BB-1EE9-441B-97B4-8941DBCFBD92}"/>
    <cellStyle name="Output 4 3 8 3" xfId="9489" xr:uid="{68114412-A7D6-47FE-8545-0C9AE20A35DF}"/>
    <cellStyle name="Output 4 3 8 3 2" xfId="18478" xr:uid="{8A461B9A-6799-4675-8D4B-07A23E39707C}"/>
    <cellStyle name="Output 4 3 8 3 2 2" xfId="25273" xr:uid="{BF727ED1-7D22-4D0C-BB9D-E3A6C1E93AB2}"/>
    <cellStyle name="Output 4 3 8 3 3" xfId="32788" xr:uid="{A8A8DE5E-367E-4586-A618-273A00E7A5D5}"/>
    <cellStyle name="Output 4 3 8 4" xfId="27577" xr:uid="{2318E321-01F8-4058-ABED-5411DA2D7E00}"/>
    <cellStyle name="Output 4 3 9" xfId="4683" xr:uid="{90B99240-3295-4720-B261-1F181651739F}"/>
    <cellStyle name="Output 4 3 9 2" xfId="7269" xr:uid="{C2F019B6-A699-402F-A5B8-6B314B998580}"/>
    <cellStyle name="Output 4 3 9 2 2" xfId="16258" xr:uid="{0D0307C6-089D-495C-975A-60DDC09AA837}"/>
    <cellStyle name="Output 4 3 9 2 2 2" xfId="38195" xr:uid="{1B8CFD4B-D36E-4BBD-B235-C9BEC43D2397}"/>
    <cellStyle name="Output 4 3 9 2 3" xfId="31657" xr:uid="{8914D646-796D-4780-A869-A767A7B111A3}"/>
    <cellStyle name="Output 4 3 9 3" xfId="9906" xr:uid="{B49AC48C-6C92-4698-BA16-E926C6FB7487}"/>
    <cellStyle name="Output 4 3 9 3 2" xfId="18895" xr:uid="{EC6C6440-F7F4-4C8B-A4B8-BFB0488B6F6F}"/>
    <cellStyle name="Output 4 3 9 3 2 2" xfId="34752" xr:uid="{32DBF8AF-0C62-4716-B8E8-24D666CFE1FA}"/>
    <cellStyle name="Output 4 3 9 3 3" xfId="32222" xr:uid="{23F01B02-BF9D-4583-B779-CFA402CC371E}"/>
    <cellStyle name="Output 4 3 9 4" xfId="13672" xr:uid="{996FCDA1-672B-45A9-AFAA-2073DD6A68A4}"/>
    <cellStyle name="Output 4 3 9 4 2" xfId="31734" xr:uid="{8D1A4FD2-2CF1-4608-9E39-EC092F217F99}"/>
    <cellStyle name="Output 4 3 9 5" xfId="41078" xr:uid="{9F5251AF-CED7-46A0-A3C1-158CEEA07F88}"/>
    <cellStyle name="Output 4 30" xfId="45328" xr:uid="{66633A47-1283-41C4-964A-64B100D11B2C}"/>
    <cellStyle name="Output 4 31" xfId="45304" xr:uid="{58001E80-B87A-4F80-AB91-9175B988A28D}"/>
    <cellStyle name="Output 4 32" xfId="45338" xr:uid="{B528AD20-4CFE-43F4-A5A4-467D93CF0DE7}"/>
    <cellStyle name="Output 4 33" xfId="45401" xr:uid="{873E55FA-FF66-4B0C-822D-57B22C28D1B2}"/>
    <cellStyle name="Output 4 34" xfId="44246" xr:uid="{91A61D30-8DBE-4100-B49F-5B41EED91B94}"/>
    <cellStyle name="Output 4 35" xfId="44142" xr:uid="{236C9038-813F-416D-901B-2BD5ED57C432}"/>
    <cellStyle name="Output 4 36" xfId="45490" xr:uid="{648668EA-BA68-465A-9253-862E3087D76E}"/>
    <cellStyle name="Output 4 4" xfId="236" xr:uid="{AC776722-D015-40EC-8DFB-C0FEE3684DD6}"/>
    <cellStyle name="Output 4 4 10" xfId="6538" xr:uid="{082CBCF4-521D-40C7-9785-519F51090DAE}"/>
    <cellStyle name="Output 4 4 10 2" xfId="11757" xr:uid="{3BB6D774-7A00-4342-9592-B1B26E1406F7}"/>
    <cellStyle name="Output 4 4 10 2 2" xfId="20746" xr:uid="{4D52BB4B-C840-470E-87C0-B05C3B0BFC1C}"/>
    <cellStyle name="Output 4 4 10 2 2 2" xfId="25654" xr:uid="{DFC4C673-5C5C-4B95-BA68-95E41A2CBF8A}"/>
    <cellStyle name="Output 4 4 10 2 3" xfId="32015" xr:uid="{DA1F3700-D03F-4299-A4CA-41AB22026543}"/>
    <cellStyle name="Output 4 4 10 3" xfId="15527" xr:uid="{2878C83B-4123-4DC5-BEBD-800959DBE603}"/>
    <cellStyle name="Output 4 4 10 3 2" xfId="33206" xr:uid="{D478DEC7-C3E4-460B-AF3B-E8AC7ACC812F}"/>
    <cellStyle name="Output 4 4 10 4" xfId="29335" xr:uid="{60DA5693-4E9A-4EF2-8CE6-51DCB4D09899}"/>
    <cellStyle name="Output 4 4 11" xfId="9120" xr:uid="{31373004-601B-4622-84B0-82EAB4E5E67F}"/>
    <cellStyle name="Output 4 4 11 2" xfId="18109" xr:uid="{47F006E6-5DC5-4D9E-AF3E-34B6B3F828DB}"/>
    <cellStyle name="Output 4 4 11 2 2" xfId="40912" xr:uid="{E8E5C279-C3FA-43F1-9919-31AFC1353B07}"/>
    <cellStyle name="Output 4 4 11 3" xfId="30854" xr:uid="{4560ACF4-8161-4416-9CAC-729E12FA5D1D}"/>
    <cellStyle name="Output 4 4 12" xfId="12774" xr:uid="{8021C1C7-4D59-419B-A1A6-EBDF504DC40B}"/>
    <cellStyle name="Output 4 4 12 2" xfId="21763" xr:uid="{62B4D440-FC6B-43C5-91A1-D41EE89C1D38}"/>
    <cellStyle name="Output 4 4 12 2 2" xfId="35842" xr:uid="{4A1578DD-2D52-4C5A-B6D9-EB1AD4D535EC}"/>
    <cellStyle name="Output 4 4 12 3" xfId="43188" xr:uid="{FFADD02D-E503-4A12-8508-117774F90E29}"/>
    <cellStyle name="Output 4 4 13" xfId="2242" xr:uid="{42E2638F-C3BB-4D16-82F3-BFABA9ECAADE}"/>
    <cellStyle name="Output 4 4 13 2" xfId="32507" xr:uid="{CCE3B50E-3AE1-4B30-96A0-1E4C9C7A4B49}"/>
    <cellStyle name="Output 4 4 14" xfId="13151" xr:uid="{8CF25778-C9F1-490A-99AA-0298DF130A93}"/>
    <cellStyle name="Output 4 4 14 2" xfId="31296" xr:uid="{242E2C5F-1206-4DBF-8657-238471DD5CCC}"/>
    <cellStyle name="Output 4 4 15" xfId="34744" xr:uid="{AFBE8951-3633-41F8-A561-77334F5178B4}"/>
    <cellStyle name="Output 4 4 16" xfId="44281" xr:uid="{F38DF6AC-8D67-4095-A9AC-DA21DBEA8BAB}"/>
    <cellStyle name="Output 4 4 17" xfId="45601" xr:uid="{12A27385-8FC6-466B-9F59-4DAB1F6BA797}"/>
    <cellStyle name="Output 4 4 2" xfId="374" xr:uid="{48BD150B-6FA5-41FC-ADCD-3CF36C44F08E}"/>
    <cellStyle name="Output 4 4 2 10" xfId="9245" xr:uid="{DBB35275-69C1-4437-9DCF-4F18512E4F1E}"/>
    <cellStyle name="Output 4 4 2 10 2" xfId="18234" xr:uid="{1CDD12BB-A2E7-49C0-9430-EC6A2667F3C3}"/>
    <cellStyle name="Output 4 4 2 10 2 2" xfId="36885" xr:uid="{12C1BD3A-5750-4439-919E-74B2C5CCE1FC}"/>
    <cellStyle name="Output 4 4 2 10 3" xfId="31828" xr:uid="{BB52BB22-D8A7-4D45-A5AE-9A3240E0EBA8}"/>
    <cellStyle name="Output 4 4 2 11" xfId="12762" xr:uid="{8514EE72-B30F-4A3F-8616-5D0AAFC792DC}"/>
    <cellStyle name="Output 4 4 2 11 2" xfId="21751" xr:uid="{D012F121-3705-41D0-8BD8-6F7404D1AC5E}"/>
    <cellStyle name="Output 4 4 2 11 2 2" xfId="28591" xr:uid="{C5E89ECB-43FD-4AAF-B6B3-3739F59A9C54}"/>
    <cellStyle name="Output 4 4 2 11 3" xfId="27136" xr:uid="{02EAC6BE-2353-4300-A0B0-7B75C8BC17DE}"/>
    <cellStyle name="Output 4 4 2 12" xfId="2380" xr:uid="{019B8958-DA63-49E7-9458-28084A898CDC}"/>
    <cellStyle name="Output 4 4 2 12 2" xfId="37603" xr:uid="{213E74BC-EFF0-44FB-AA6C-9E865C025441}"/>
    <cellStyle name="Output 4 4 2 13" xfId="13289" xr:uid="{2EAE0143-D4B5-4191-9F0D-33F056260FA5}"/>
    <cellStyle name="Output 4 4 2 13 2" xfId="42763" xr:uid="{A1440CA4-BC3B-4B0E-9FF0-121D4EB91873}"/>
    <cellStyle name="Output 4 4 2 14" xfId="22383" xr:uid="{5A004F24-DD4B-4FE5-94C9-B53BD9283C6C}"/>
    <cellStyle name="Output 4 4 2 15" xfId="46113" xr:uid="{28056F71-8179-482F-B73D-0B828386B154}"/>
    <cellStyle name="Output 4 4 2 2" xfId="723" xr:uid="{6F17F3F1-2977-46A8-88AF-F6B76F1D6AA2}"/>
    <cellStyle name="Output 4 4 2 2 2" xfId="5099" xr:uid="{040D48F9-A27A-4593-B1B7-192401F9FFEC}"/>
    <cellStyle name="Output 4 4 2 2 2 2" xfId="7685" xr:uid="{EA6E2298-939A-411A-BFC9-E6502F1E5F3F}"/>
    <cellStyle name="Output 4 4 2 2 2 2 2" xfId="16674" xr:uid="{89076828-53E8-4E3C-A47B-D1030C8AABB4}"/>
    <cellStyle name="Output 4 4 2 2 2 2 2 2" xfId="33648" xr:uid="{1B45B612-BA2E-4D5A-BCE1-D06DBB15319A}"/>
    <cellStyle name="Output 4 4 2 2 2 2 3" xfId="27878" xr:uid="{4D654BBA-C2FD-49C5-BAB6-822AA3BEBA14}"/>
    <cellStyle name="Output 4 4 2 2 2 3" xfId="10322" xr:uid="{50E91F66-248A-4B96-8959-FE1FAB0ED717}"/>
    <cellStyle name="Output 4 4 2 2 2 3 2" xfId="19311" xr:uid="{0D836820-902C-43E7-B80E-530B6737909E}"/>
    <cellStyle name="Output 4 4 2 2 2 3 2 2" xfId="23797" xr:uid="{9F53F461-C2F5-4050-99BE-0FF654E01958}"/>
    <cellStyle name="Output 4 4 2 2 2 3 3" xfId="36027" xr:uid="{10282CBC-E3E6-409A-BD44-97AB7A90940B}"/>
    <cellStyle name="Output 4 4 2 2 2 4" xfId="14088" xr:uid="{2869E19D-1063-41B7-98DE-58EED204F67F}"/>
    <cellStyle name="Output 4 4 2 2 2 4 2" xfId="40945" xr:uid="{08D7624F-31CF-41E1-9C45-5A6EEDD80E53}"/>
    <cellStyle name="Output 4 4 2 2 2 5" xfId="36447" xr:uid="{5CA98786-E649-4390-B11A-AEF72EB282A4}"/>
    <cellStyle name="Output 4 4 2 2 2 6" xfId="56389" xr:uid="{34243131-ABD1-46AE-B378-0293DFAD5750}"/>
    <cellStyle name="Output 4 4 2 2 3" xfId="3160" xr:uid="{0B5B74FC-2C8B-46F6-84BF-854E0C019168}"/>
    <cellStyle name="Output 4 4 2 2 3 2" xfId="22338" xr:uid="{DDF1B985-6A1F-4EDE-904A-35DA19189274}"/>
    <cellStyle name="Output 4 4 2 2 4" xfId="39209" xr:uid="{79303B0B-73CE-4FEB-8572-B9D00283A9BC}"/>
    <cellStyle name="Output 4 4 2 2 5" xfId="49607" xr:uid="{C9D2F6AE-0FA4-41BF-AE78-AFE4B4BE4B18}"/>
    <cellStyle name="Output 4 4 2 3" xfId="1068" xr:uid="{E0E8CEEF-A597-44DE-B0B3-FC81A974EE4C}"/>
    <cellStyle name="Output 4 4 2 3 2" xfId="5420" xr:uid="{456A34AF-0C2E-4103-908F-D8996EE25AAD}"/>
    <cellStyle name="Output 4 4 2 3 2 2" xfId="8006" xr:uid="{3A50825D-EC23-48A5-A551-B65345592F33}"/>
    <cellStyle name="Output 4 4 2 3 2 2 2" xfId="16995" xr:uid="{1CA38E4D-8CA2-4317-9028-CDB8D565ECE7}"/>
    <cellStyle name="Output 4 4 2 3 2 2 2 2" xfId="25000" xr:uid="{07997DA5-EC52-4A79-84D5-5D19FA357090}"/>
    <cellStyle name="Output 4 4 2 3 2 2 3" xfId="38347" xr:uid="{B75ED99F-299F-4B5D-93F4-3A47568E2BB0}"/>
    <cellStyle name="Output 4 4 2 3 2 3" xfId="10643" xr:uid="{B7E16584-9D19-4A79-81A8-E98DF0CFAFD0}"/>
    <cellStyle name="Output 4 4 2 3 2 3 2" xfId="19632" xr:uid="{017833F5-9BAD-4918-8297-C96192A897D3}"/>
    <cellStyle name="Output 4 4 2 3 2 3 2 2" xfId="31802" xr:uid="{26C20DD5-6A2F-43AA-B3BB-15B4CDDF61AD}"/>
    <cellStyle name="Output 4 4 2 3 2 3 3" xfId="25391" xr:uid="{714931D7-A443-431B-8198-97560B166392}"/>
    <cellStyle name="Output 4 4 2 3 2 4" xfId="14409" xr:uid="{1015CAA7-2A53-4EE7-8475-118D3F460A41}"/>
    <cellStyle name="Output 4 4 2 3 2 4 2" xfId="30615" xr:uid="{9D24F049-BDA6-47AD-89AF-5E32AFF7AD45}"/>
    <cellStyle name="Output 4 4 2 3 2 5" xfId="32823" xr:uid="{60D95F92-DB62-4F61-8E10-F3B48BBDA498}"/>
    <cellStyle name="Output 4 4 2 3 2 6" xfId="58246" xr:uid="{02515856-A2E7-4549-838A-A16DAF5A7A4A}"/>
    <cellStyle name="Output 4 4 2 3 3" xfId="3505" xr:uid="{2B8A4155-0945-45A3-AAA2-B14448F3E28D}"/>
    <cellStyle name="Output 4 4 2 3 3 2" xfId="33409" xr:uid="{DA348AD5-A165-4F65-B6DA-0A2120687AC4}"/>
    <cellStyle name="Output 4 4 2 3 4" xfId="30831" xr:uid="{9AB8E122-7251-4EBF-89A6-648F96DC83F4}"/>
    <cellStyle name="Output 4 4 2 3 5" xfId="51464" xr:uid="{F625B458-4B2A-4276-A2FE-96C9317757E7}"/>
    <cellStyle name="Output 4 4 2 4" xfId="1412" xr:uid="{4205F0E7-F802-4D46-92C1-D1E78D554F7F}"/>
    <cellStyle name="Output 4 4 2 4 2" xfId="5757" xr:uid="{577EBFD2-536D-423D-88B5-1606A20B2256}"/>
    <cellStyle name="Output 4 4 2 4 2 2" xfId="8343" xr:uid="{80A44289-1F2B-4906-BF3B-1EC0B893F458}"/>
    <cellStyle name="Output 4 4 2 4 2 2 2" xfId="17332" xr:uid="{D791CD7D-A2E0-4B3A-830B-8B552D4F9110}"/>
    <cellStyle name="Output 4 4 2 4 2 2 2 2" xfId="43769" xr:uid="{250F87C2-89E2-4360-AF6A-C3E60F678F33}"/>
    <cellStyle name="Output 4 4 2 4 2 2 3" xfId="28126" xr:uid="{3410733F-3011-42F9-98F4-12B00B13CC10}"/>
    <cellStyle name="Output 4 4 2 4 2 3" xfId="10980" xr:uid="{D187D239-84DB-4A33-B612-AA4C891D96B3}"/>
    <cellStyle name="Output 4 4 2 4 2 3 2" xfId="19969" xr:uid="{BEBB738A-599D-468F-8FA9-D40A8893FFB8}"/>
    <cellStyle name="Output 4 4 2 4 2 3 2 2" xfId="35954" xr:uid="{F3FF21B0-2118-497F-AF46-8FC5F4E49C5C}"/>
    <cellStyle name="Output 4 4 2 4 2 3 3" xfId="25230" xr:uid="{FEF05F7E-E845-4AFD-9915-07AFCDF10A7E}"/>
    <cellStyle name="Output 4 4 2 4 2 4" xfId="14746" xr:uid="{B067DD79-EB75-4B8D-AEB9-1C263D4B7343}"/>
    <cellStyle name="Output 4 4 2 4 2 4 2" xfId="24811" xr:uid="{5FC2C4D7-4D43-46D8-9143-0ABB0010339A}"/>
    <cellStyle name="Output 4 4 2 4 2 5" xfId="37696" xr:uid="{A2988375-9BE1-4636-938B-5DDAB8D28286}"/>
    <cellStyle name="Output 4 4 2 4 2 6" xfId="54531" xr:uid="{8F894CA4-E9D8-494D-BD26-BF528C43AFD1}"/>
    <cellStyle name="Output 4 4 2 4 3" xfId="3849" xr:uid="{70BC04A6-B297-4EF3-8522-DBB4D20A955B}"/>
    <cellStyle name="Output 4 4 2 4 3 2" xfId="22738" xr:uid="{266AB1F0-BFDF-4BC3-8ABF-A556EC1B3CF5}"/>
    <cellStyle name="Output 4 4 2 4 4" xfId="26273" xr:uid="{731A2388-2ED4-4845-A15C-22C38AA28D39}"/>
    <cellStyle name="Output 4 4 2 4 5" xfId="47724" xr:uid="{4D413B2B-0FE5-4850-A193-C874CC39674E}"/>
    <cellStyle name="Output 4 4 2 5" xfId="184" xr:uid="{CB109BFA-F9A7-466D-A187-690FBF4AEFDB}"/>
    <cellStyle name="Output 4 4 2 5 2" xfId="2598" xr:uid="{74050FBC-8016-4B2B-B410-975FA6D585F9}"/>
    <cellStyle name="Output 4 4 2 5 2 2" xfId="6839" xr:uid="{4E5694B5-9F22-426E-8D21-7158EB014FA6}"/>
    <cellStyle name="Output 4 4 2 5 2 2 2" xfId="15828" xr:uid="{1D670491-8A6B-42F6-8450-5CA591838500}"/>
    <cellStyle name="Output 4 4 2 5 2 2 2 2" xfId="32131" xr:uid="{9BD7D5D5-105B-41AE-99C6-E69F457104F1}"/>
    <cellStyle name="Output 4 4 2 5 2 2 3" xfId="37208" xr:uid="{FF882823-15A6-4761-9CEE-06F3084079A6}"/>
    <cellStyle name="Output 4 4 2 5 2 3" xfId="9409" xr:uid="{E0F1C843-065F-4AFF-8DC6-863AC88CE9B2}"/>
    <cellStyle name="Output 4 4 2 5 2 3 2" xfId="18398" xr:uid="{AECBE5E5-5CC3-4D3C-948A-2C5650933C76}"/>
    <cellStyle name="Output 4 4 2 5 2 3 2 2" xfId="31488" xr:uid="{4ACB2980-D3A1-4273-9CE4-8D57EED25F88}"/>
    <cellStyle name="Output 4 4 2 5 2 3 3" xfId="44000" xr:uid="{357B5477-4375-4DBA-8C23-6B40D12FDC0A}"/>
    <cellStyle name="Output 4 4 2 5 2 4" xfId="13452" xr:uid="{69290BBB-0A7C-4611-A72F-7FEC4DE4A8B5}"/>
    <cellStyle name="Output 4 4 2 5 2 4 2" xfId="41409" xr:uid="{75972404-0EF3-40A1-980C-D0E28E905F51}"/>
    <cellStyle name="Output 4 4 2 5 2 5" xfId="31733" xr:uid="{60CF6950-DCA8-48B4-ACA9-B5F8A1B2AB8E}"/>
    <cellStyle name="Output 4 4 2 5 3" xfId="2652" xr:uid="{8930D2AE-5FFE-42B0-A284-03F94C7FEF93}"/>
    <cellStyle name="Output 4 4 2 5 3 2" xfId="25491" xr:uid="{A2F0CA24-8EAA-4576-B037-F71C0DB99C61}"/>
    <cellStyle name="Output 4 4 2 5 4" xfId="38515" xr:uid="{CC3B2258-4DEC-4D9B-AF2D-11E1E505BF2F}"/>
    <cellStyle name="Output 4 4 2 6" xfId="2031" xr:uid="{B0C52D9C-BF93-4FA0-A1F8-01850442BDA8}"/>
    <cellStyle name="Output 4 4 2 6 2" xfId="6339" xr:uid="{EBDB1D78-0A46-4E65-B1A1-09C044D8006E}"/>
    <cellStyle name="Output 4 4 2 6 2 2" xfId="8925" xr:uid="{56DCBE07-E1B8-49E2-AC91-C08095F133DE}"/>
    <cellStyle name="Output 4 4 2 6 2 2 2" xfId="17914" xr:uid="{1959DC7A-279E-47CB-A6F8-12477C23C7E0}"/>
    <cellStyle name="Output 4 4 2 6 2 2 2 2" xfId="28450" xr:uid="{4E00EDF6-AC09-45C6-9D48-6254FB75EF3A}"/>
    <cellStyle name="Output 4 4 2 6 2 2 3" xfId="39500" xr:uid="{A1E08D92-2572-47C5-99AD-009FC6D84CF0}"/>
    <cellStyle name="Output 4 4 2 6 2 3" xfId="11562" xr:uid="{1327C5F5-DCEC-4033-8147-490BBE6EC920}"/>
    <cellStyle name="Output 4 4 2 6 2 3 2" xfId="20551" xr:uid="{B19E27ED-3090-4A65-A4FF-8D6358FE8717}"/>
    <cellStyle name="Output 4 4 2 6 2 3 2 2" xfId="34561" xr:uid="{70AF10BA-7C9B-4C19-996F-808AF90EC9C7}"/>
    <cellStyle name="Output 4 4 2 6 2 3 3" xfId="26377" xr:uid="{74DD67C2-41F1-4115-BC35-BF2C16F05BA2}"/>
    <cellStyle name="Output 4 4 2 6 2 4" xfId="15328" xr:uid="{FC97F4A0-00BC-460F-A2FD-393668C51933}"/>
    <cellStyle name="Output 4 4 2 6 2 4 2" xfId="36374" xr:uid="{691EE2B2-AA10-451A-B685-59BC59835E61}"/>
    <cellStyle name="Output 4 4 2 6 2 5" xfId="38048" xr:uid="{D120A8E1-D9A2-469E-9198-3065D82350FC}"/>
    <cellStyle name="Output 4 4 2 6 3" xfId="4468" xr:uid="{F503B02C-A7A9-42C9-BDEC-62FEFA925F8F}"/>
    <cellStyle name="Output 4 4 2 6 3 2" xfId="38967" xr:uid="{0F0C3757-0369-477A-A82F-42CA6CC5DAA2}"/>
    <cellStyle name="Output 4 4 2 6 4" xfId="43061" xr:uid="{329ABD4A-4CA5-4E66-A9A8-0A12A7DE74A1}"/>
    <cellStyle name="Output 4 4 2 7" xfId="2842" xr:uid="{6345C341-8854-4817-99EE-BE49DB8AD0A5}"/>
    <cellStyle name="Output 4 4 2 7 2" xfId="6992" xr:uid="{9BECA7CD-053E-412D-92A6-C980450C737F}"/>
    <cellStyle name="Output 4 4 2 7 2 2" xfId="12121" xr:uid="{30653690-54A8-4831-8890-11004F926117}"/>
    <cellStyle name="Output 4 4 2 7 2 2 2" xfId="21110" xr:uid="{43719D20-0CA9-4B26-B34B-9B01C34A02E3}"/>
    <cellStyle name="Output 4 4 2 7 2 2 2 2" xfId="42344" xr:uid="{B2B97CF2-EEFD-4B0F-B6A3-4CD902308349}"/>
    <cellStyle name="Output 4 4 2 7 2 2 3" xfId="38235" xr:uid="{E23C328C-2B60-434B-9F54-0CB767F4C049}"/>
    <cellStyle name="Output 4 4 2 7 2 3" xfId="12936" xr:uid="{284A5411-9832-4451-9D0C-BEF9AC24DE02}"/>
    <cellStyle name="Output 4 4 2 7 2 3 2" xfId="21925" xr:uid="{01C86EA1-3077-4D39-B5DE-8DDA55285E99}"/>
    <cellStyle name="Output 4 4 2 7 2 3 2 2" xfId="35726" xr:uid="{3337A2B0-81AA-46BC-91CA-3655DC2C57A7}"/>
    <cellStyle name="Output 4 4 2 7 2 3 3" xfId="23731" xr:uid="{D4C4335D-D25B-4596-92A4-CA6483C40624}"/>
    <cellStyle name="Output 4 4 2 7 2 4" xfId="15981" xr:uid="{7FEE9306-4435-478D-B291-FD110BF091CC}"/>
    <cellStyle name="Output 4 4 2 7 2 4 2" xfId="41466" xr:uid="{05CB4126-F56D-41D6-9466-D219DA048F8A}"/>
    <cellStyle name="Output 4 4 2 7 2 5" xfId="25991" xr:uid="{4BAF969B-7755-43FD-A45E-FB1F2350924D}"/>
    <cellStyle name="Output 4 4 2 7 3" xfId="9555" xr:uid="{155C762D-12FD-4287-9349-7BDF3A0BB853}"/>
    <cellStyle name="Output 4 4 2 7 3 2" xfId="18544" xr:uid="{AA256AAC-39D8-499A-BEA3-0B4DC7E71B74}"/>
    <cellStyle name="Output 4 4 2 7 3 2 2" xfId="37089" xr:uid="{1F0A749A-820E-4F58-8EBA-8839E146549C}"/>
    <cellStyle name="Output 4 4 2 7 3 3" xfId="40671" xr:uid="{5AF5F4C0-A70A-45D9-9566-27CC4DF4BA2B}"/>
    <cellStyle name="Output 4 4 2 7 4" xfId="22793" xr:uid="{F51D1DFC-3A71-4302-BE18-EE99716C04EF}"/>
    <cellStyle name="Output 4 4 2 8" xfId="4775" xr:uid="{FC792B87-DC0F-4556-80DF-8670BE759D19}"/>
    <cellStyle name="Output 4 4 2 8 2" xfId="7361" xr:uid="{152C6DEE-75B1-43CA-A551-AD2FCC3022AA}"/>
    <cellStyle name="Output 4 4 2 8 2 2" xfId="16350" xr:uid="{06874BB6-5514-48F1-B9C5-1A5CEC13EE29}"/>
    <cellStyle name="Output 4 4 2 8 2 2 2" xfId="23255" xr:uid="{8BFE2165-BE52-4B88-82CB-9E0E7CC4B323}"/>
    <cellStyle name="Output 4 4 2 8 2 3" xfId="29903" xr:uid="{88F75807-7C61-41C1-9E32-CB8716546ACB}"/>
    <cellStyle name="Output 4 4 2 8 3" xfId="9998" xr:uid="{61A52619-EB4D-495D-889E-A8E1670D174B}"/>
    <cellStyle name="Output 4 4 2 8 3 2" xfId="18987" xr:uid="{A3B9AABD-0D4D-499F-AE45-8F477F8F5D73}"/>
    <cellStyle name="Output 4 4 2 8 3 2 2" xfId="38142" xr:uid="{12D37D97-F768-4786-A644-D3664A6B8D9E}"/>
    <cellStyle name="Output 4 4 2 8 3 3" xfId="36031" xr:uid="{6F6FBE14-F2BE-4E8D-BEBB-990D08E0A486}"/>
    <cellStyle name="Output 4 4 2 8 4" xfId="13764" xr:uid="{E27CD1C0-661C-466A-80D8-BBE33C1A7CC3}"/>
    <cellStyle name="Output 4 4 2 8 4 2" xfId="32468" xr:uid="{5B839DB1-441F-461C-8F87-0B1F9977D32F}"/>
    <cellStyle name="Output 4 4 2 8 5" xfId="39120" xr:uid="{4AA72927-F480-4923-B568-732173EC8DCB}"/>
    <cellStyle name="Output 4 4 2 9" xfId="6676" xr:uid="{A08EFA02-8D9E-4021-B3EF-7E5CCB22DEFF}"/>
    <cellStyle name="Output 4 4 2 9 2" xfId="11882" xr:uid="{B72929AF-8E82-4D04-A55F-D78EB6AB63AC}"/>
    <cellStyle name="Output 4 4 2 9 2 2" xfId="20871" xr:uid="{E0792D44-544D-4BBC-ACC8-02576D800281}"/>
    <cellStyle name="Output 4 4 2 9 2 2 2" xfId="22490" xr:uid="{D0081F11-D980-4448-883D-FD78B82B9FDC}"/>
    <cellStyle name="Output 4 4 2 9 2 3" xfId="44049" xr:uid="{74437004-CC13-41CC-9507-DE1215AA1AA5}"/>
    <cellStyle name="Output 4 4 2 9 3" xfId="15665" xr:uid="{E5B9CFA4-DB7F-4E92-9B56-C327CD157040}"/>
    <cellStyle name="Output 4 4 2 9 3 2" xfId="26538" xr:uid="{F3EB529E-DABF-43B4-925C-9FD74C679DE3}"/>
    <cellStyle name="Output 4 4 2 9 4" xfId="39520" xr:uid="{767698D6-D8A4-4DB0-9936-97F621337F1B}"/>
    <cellStyle name="Output 4 4 3" xfId="585" xr:uid="{FDDE8D8A-2246-411A-8E33-00C73E17B3C7}"/>
    <cellStyle name="Output 4 4 3 2" xfId="4974" xr:uid="{80C880FD-F0FC-4FD1-AA75-9284753D7A2D}"/>
    <cellStyle name="Output 4 4 3 2 2" xfId="7560" xr:uid="{BFE23E37-E597-4CDC-96F2-AD9C1C940F7B}"/>
    <cellStyle name="Output 4 4 3 2 2 2" xfId="16549" xr:uid="{865F1C76-04C5-48A4-A71B-C83437ACA03D}"/>
    <cellStyle name="Output 4 4 3 2 2 2 2" xfId="25754" xr:uid="{29244A25-1310-4208-92A6-65F53779955F}"/>
    <cellStyle name="Output 4 4 3 2 2 3" xfId="31502" xr:uid="{6A33F0E1-A113-4ADF-9162-3A52ECF7D882}"/>
    <cellStyle name="Output 4 4 3 2 2 4" xfId="56794" xr:uid="{48815AEE-C8BC-4B58-9CC2-E46297F2949C}"/>
    <cellStyle name="Output 4 4 3 2 3" xfId="10197" xr:uid="{44D1AE92-465E-43E6-A397-D7F6BECEE5FB}"/>
    <cellStyle name="Output 4 4 3 2 3 2" xfId="19186" xr:uid="{32BCF066-0D50-462F-8EE4-667EE97CE50F}"/>
    <cellStyle name="Output 4 4 3 2 3 2 2" xfId="23118" xr:uid="{979B1129-C500-4046-A1B5-33AB04970984}"/>
    <cellStyle name="Output 4 4 3 2 3 3" xfId="31047" xr:uid="{68605FCF-B59F-4D68-BCBE-5BB57B7E2869}"/>
    <cellStyle name="Output 4 4 3 2 4" xfId="13963" xr:uid="{06907945-9096-4F80-84E9-954464FA0A15}"/>
    <cellStyle name="Output 4 4 3 2 4 2" xfId="24918" xr:uid="{0875614B-6E43-4996-A8CC-4A338FFB9E27}"/>
    <cellStyle name="Output 4 4 3 2 5" xfId="37422" xr:uid="{58731D54-00EC-4D89-895F-EF703389FF96}"/>
    <cellStyle name="Output 4 4 3 2 6" xfId="50012" xr:uid="{5AD11416-543C-47FD-8A9D-9A4D25B84DDA}"/>
    <cellStyle name="Output 4 4 3 3" xfId="3022" xr:uid="{484EFBF6-15FC-459E-9F2A-319EC1E2DB38}"/>
    <cellStyle name="Output 4 4 3 3 2" xfId="43741" xr:uid="{0013901E-CEE0-4994-90E7-84479A3D1B67}"/>
    <cellStyle name="Output 4 4 3 3 2 2" xfId="58003" xr:uid="{B256193A-8639-4797-8541-501AE3AFD1A1}"/>
    <cellStyle name="Output 4 4 3 3 3" xfId="51221" xr:uid="{9FCF89D6-AAED-41E1-9B6C-BE5FED2ADF9F}"/>
    <cellStyle name="Output 4 4 3 4" xfId="27096" xr:uid="{AE3FBB91-52BF-4644-BBF3-6971D39079D5}"/>
    <cellStyle name="Output 4 4 3 4 2" xfId="54921" xr:uid="{F8FCB69F-E0B3-4A0A-802C-A57FE2E1E5CF}"/>
    <cellStyle name="Output 4 4 3 4 3" xfId="48129" xr:uid="{1DF79007-3C96-463A-8BD9-03CF9EB20EAA}"/>
    <cellStyle name="Output 4 4 3 5" xfId="53221" xr:uid="{A43096AC-2ED8-462A-ADBD-0D1164CDC888}"/>
    <cellStyle name="Output 4 4 3 6" xfId="46515" xr:uid="{7C9578DA-BB76-401F-8BA3-20E90960E9B5}"/>
    <cellStyle name="Output 4 4 4" xfId="930" xr:uid="{92EBF642-D060-4FB3-BDA8-AA3257B1A0F5}"/>
    <cellStyle name="Output 4 4 4 2" xfId="5295" xr:uid="{02F86B49-531F-437F-AD5C-9897DA2334EC}"/>
    <cellStyle name="Output 4 4 4 2 2" xfId="7881" xr:uid="{57BFD5F3-15E7-41AE-A97E-97D0CE74131B}"/>
    <cellStyle name="Output 4 4 4 2 2 2" xfId="16870" xr:uid="{1C934047-16CA-410D-854B-2E3EB37048C4}"/>
    <cellStyle name="Output 4 4 4 2 2 2 2" xfId="37270" xr:uid="{EAFF617A-7857-4490-9C99-B99BBD75791A}"/>
    <cellStyle name="Output 4 4 4 2 2 3" xfId="29289" xr:uid="{D808A256-044F-4AF0-AB1A-EE4E8A9743C9}"/>
    <cellStyle name="Output 4 4 4 2 3" xfId="10518" xr:uid="{22F751C2-210D-4A31-8169-747CFCF6EB89}"/>
    <cellStyle name="Output 4 4 4 2 3 2" xfId="19507" xr:uid="{1D56A2B1-9B9A-46EE-B6EA-E6B150F5B859}"/>
    <cellStyle name="Output 4 4 4 2 3 2 2" xfId="33078" xr:uid="{248BFC59-1874-4BC7-8221-A564DC493CA1}"/>
    <cellStyle name="Output 4 4 4 2 3 3" xfId="40281" xr:uid="{D30AC5E0-52F5-4B4B-BFA0-5FA1BEB95A79}"/>
    <cellStyle name="Output 4 4 4 2 4" xfId="14284" xr:uid="{CEEF390C-CF6F-4461-84E5-1AD0A24D7626}"/>
    <cellStyle name="Output 4 4 4 2 4 2" xfId="39181" xr:uid="{3A041A49-AFE2-4B26-B42B-3530F290C109}"/>
    <cellStyle name="Output 4 4 4 2 5" xfId="24154" xr:uid="{212A64E3-A70A-419C-87C9-7959D8FA0E09}"/>
    <cellStyle name="Output 4 4 4 2 6" xfId="55917" xr:uid="{3CB79059-A2B6-49BF-9196-6023C4F5BBF2}"/>
    <cellStyle name="Output 4 4 4 3" xfId="3367" xr:uid="{182A4A95-FDE3-4072-93E1-1B950CC75285}"/>
    <cellStyle name="Output 4 4 4 3 2" xfId="31216" xr:uid="{91EED554-04F2-49FF-9B44-47D1EA568661}"/>
    <cellStyle name="Output 4 4 4 4" xfId="28491" xr:uid="{BE3DD78F-D39C-4D7D-ABA8-D8694F0E91BE}"/>
    <cellStyle name="Output 4 4 4 5" xfId="49135" xr:uid="{62E01B16-E30C-440E-85AA-6759EDB78EE9}"/>
    <cellStyle name="Output 4 4 5" xfId="1274" xr:uid="{67602A29-F5BF-4926-9B0B-2BD46230886B}"/>
    <cellStyle name="Output 4 4 5 2" xfId="5619" xr:uid="{C5D5C1A8-D42A-47F4-8634-0E10E3E4D54C}"/>
    <cellStyle name="Output 4 4 5 2 2" xfId="8205" xr:uid="{DB86C843-EA4E-4E51-9A36-D748C4D60CAE}"/>
    <cellStyle name="Output 4 4 5 2 2 2" xfId="17194" xr:uid="{1F76DF61-C375-486C-B8B3-5D8769C04E63}"/>
    <cellStyle name="Output 4 4 5 2 2 2 2" xfId="34214" xr:uid="{5A566D2A-9DE1-4232-8A8F-95B3639D54A6}"/>
    <cellStyle name="Output 4 4 5 2 2 3" xfId="23957" xr:uid="{381C8495-DA52-4A89-B44D-8BEBECE19271}"/>
    <cellStyle name="Output 4 4 5 2 3" xfId="10842" xr:uid="{459659E2-BD17-4732-A363-E6A674337296}"/>
    <cellStyle name="Output 4 4 5 2 3 2" xfId="19831" xr:uid="{54B4B8DE-F11D-4F92-9C41-1994AFDCE604}"/>
    <cellStyle name="Output 4 4 5 2 3 2 2" xfId="29801" xr:uid="{FD540708-B9D3-48E7-90F0-A089B945B916}"/>
    <cellStyle name="Output 4 4 5 2 3 3" xfId="40026" xr:uid="{5C9821C8-3B63-41B0-887D-D692FF906B14}"/>
    <cellStyle name="Output 4 4 5 2 4" xfId="14608" xr:uid="{721B7B3A-5C2D-41DE-A105-C29F843FD307}"/>
    <cellStyle name="Output 4 4 5 2 4 2" xfId="25885" xr:uid="{92B88807-36D9-4C04-A4AA-CEB437255B9A}"/>
    <cellStyle name="Output 4 4 5 2 5" xfId="26887" xr:uid="{25C5B3F4-A22D-4EDF-999B-118AA7780FA5}"/>
    <cellStyle name="Output 4 4 5 2 6" xfId="59021" xr:uid="{ED3DBED9-126D-4F1A-BE00-879245E59A02}"/>
    <cellStyle name="Output 4 4 5 3" xfId="3711" xr:uid="{9A4F670F-8891-462D-9607-A2656B3CD9C5}"/>
    <cellStyle name="Output 4 4 5 3 2" xfId="29017" xr:uid="{8DA21AFF-390C-403B-9090-BCDF7966CC53}"/>
    <cellStyle name="Output 4 4 5 4" xfId="26856" xr:uid="{B8164A68-C7F2-4D17-B090-BAFB2C897996}"/>
    <cellStyle name="Output 4 4 5 5" xfId="52240" xr:uid="{F0B3CCB1-0B24-4438-ADD8-E0449A897D4D}"/>
    <cellStyle name="Output 4 4 6" xfId="1634" xr:uid="{CC901247-BF68-41F5-A099-4E3FD9813682}"/>
    <cellStyle name="Output 4 4 6 2" xfId="5970" xr:uid="{3A51CFDD-CBF3-4EF6-B86D-0B2B09E92FFC}"/>
    <cellStyle name="Output 4 4 6 2 2" xfId="8556" xr:uid="{36D36300-21BF-44A7-9BC1-A4EF85C2B590}"/>
    <cellStyle name="Output 4 4 6 2 2 2" xfId="17545" xr:uid="{8FB23022-A754-4D69-898E-3BDC6C1371C6}"/>
    <cellStyle name="Output 4 4 6 2 2 2 2" xfId="32549" xr:uid="{A9C89D86-DD56-4E42-B19F-EBCB5F70A6F6}"/>
    <cellStyle name="Output 4 4 6 2 2 3" xfId="39930" xr:uid="{D0183C4A-3951-4381-B205-5D3CCB93AA8C}"/>
    <cellStyle name="Output 4 4 6 2 3" xfId="11193" xr:uid="{2E5C6F20-5504-4C49-A1FC-1AAA67796C1B}"/>
    <cellStyle name="Output 4 4 6 2 3 2" xfId="20182" xr:uid="{00A0B7D2-266F-4A61-AAA1-1A5BDD0DAA83}"/>
    <cellStyle name="Output 4 4 6 2 3 2 2" xfId="27333" xr:uid="{3D358B76-00AE-4CFA-9E31-51E05B5C99FB}"/>
    <cellStyle name="Output 4 4 6 2 3 3" xfId="24222" xr:uid="{933005B8-07D6-44A6-AA1B-0D2508688CC5}"/>
    <cellStyle name="Output 4 4 6 2 4" xfId="14959" xr:uid="{FFB25087-1744-459A-B17F-59918896624B}"/>
    <cellStyle name="Output 4 4 6 2 4 2" xfId="24502" xr:uid="{BBDAAD31-B7B9-4143-8CD8-3D435D7B60DF}"/>
    <cellStyle name="Output 4 4 6 2 5" xfId="29609" xr:uid="{6CC7A38D-3919-4550-8D2F-008531987DCF}"/>
    <cellStyle name="Output 4 4 6 2 6" xfId="54083" xr:uid="{87264DED-0A59-4196-8922-396D49CC88CC}"/>
    <cellStyle name="Output 4 4 6 3" xfId="4071" xr:uid="{0972318C-52DB-424A-B48A-72228132EB2A}"/>
    <cellStyle name="Output 4 4 6 3 2" xfId="26910" xr:uid="{080571BD-3287-4303-81C3-E59FFA510663}"/>
    <cellStyle name="Output 4 4 6 4" xfId="34015" xr:uid="{77007E32-E6F1-46F5-AD50-963B103C2610}"/>
    <cellStyle name="Output 4 4 6 5" xfId="47406" xr:uid="{3E461505-3319-46B1-928B-94ABD8CE2DF1}"/>
    <cellStyle name="Output 4 4 7" xfId="1676" xr:uid="{24E42136-0716-49A5-BC88-1F1B6C96F3F8}"/>
    <cellStyle name="Output 4 4 7 2" xfId="6004" xr:uid="{8F74317B-E27C-4821-B931-18AB6D490BF8}"/>
    <cellStyle name="Output 4 4 7 2 2" xfId="8590" xr:uid="{A4D0D04A-E784-49FD-8B80-C66DBC3499E9}"/>
    <cellStyle name="Output 4 4 7 2 2 2" xfId="17579" xr:uid="{6E86FFD5-66F4-411C-9A12-B0D8AAD9272F}"/>
    <cellStyle name="Output 4 4 7 2 2 2 2" xfId="35242" xr:uid="{E503FC04-7184-4874-AF0D-8947A8E1AC50}"/>
    <cellStyle name="Output 4 4 7 2 2 3" xfId="43134" xr:uid="{FB2D2C79-DA4F-4E7B-9A49-FEB57000B997}"/>
    <cellStyle name="Output 4 4 7 2 3" xfId="11227" xr:uid="{1CBA43AE-4BC8-408F-BAD0-6C3C8455F1B9}"/>
    <cellStyle name="Output 4 4 7 2 3 2" xfId="20216" xr:uid="{C0134B67-0075-48A5-BE2C-48224319D003}"/>
    <cellStyle name="Output 4 4 7 2 3 2 2" xfId="39622" xr:uid="{68173D2C-01EF-4A0A-BEFE-53769F04B82C}"/>
    <cellStyle name="Output 4 4 7 2 3 3" xfId="35114" xr:uid="{1AB12CE8-EA6F-494D-84DE-18DAA98AFF5C}"/>
    <cellStyle name="Output 4 4 7 2 4" xfId="14993" xr:uid="{65A184DB-DF78-4E4F-920E-7DC8E5894764}"/>
    <cellStyle name="Output 4 4 7 2 4 2" xfId="36248" xr:uid="{350D6C62-627F-48F9-87D0-4A4F793CA292}"/>
    <cellStyle name="Output 4 4 7 2 5" xfId="34201" xr:uid="{9437D180-4B44-423E-A6CA-EFB42B65FFD4}"/>
    <cellStyle name="Output 4 4 7 3" xfId="4113" xr:uid="{7D771178-1B48-476B-8109-A1F17F3D59E3}"/>
    <cellStyle name="Output 4 4 7 3 2" xfId="37384" xr:uid="{60589ECC-10FE-4A0C-A28E-7D8E230FEE1B}"/>
    <cellStyle name="Output 4 4 7 4" xfId="32087" xr:uid="{D878E05F-D26C-4831-8FA7-87F306544997}"/>
    <cellStyle name="Output 4 4 8" xfId="2704" xr:uid="{BE55741E-CE87-4441-A935-9A848C4E15FA}"/>
    <cellStyle name="Output 4 4 8 2" xfId="6894" xr:uid="{243E3FC0-7CC9-4520-A3F3-9518E3C5E026}"/>
    <cellStyle name="Output 4 4 8 2 2" xfId="12035" xr:uid="{8B68B024-AFF4-4785-92FE-0A97D6DDBDB0}"/>
    <cellStyle name="Output 4 4 8 2 2 2" xfId="21024" xr:uid="{C11CF694-77EC-44F8-AE15-5BEF88B41D74}"/>
    <cellStyle name="Output 4 4 8 2 2 2 2" xfId="34481" xr:uid="{3D15709A-61CF-4477-BD9E-D524708860D6}"/>
    <cellStyle name="Output 4 4 8 2 2 3" xfId="31117" xr:uid="{D2152F0C-5BF1-41AE-A6C1-8BCA15E1C631}"/>
    <cellStyle name="Output 4 4 8 2 3" xfId="12856" xr:uid="{B6C4D757-59AE-4026-B495-8F97812E25BE}"/>
    <cellStyle name="Output 4 4 8 2 3 2" xfId="21845" xr:uid="{5CCECAC8-D9A1-450C-BF63-05B47FF530F9}"/>
    <cellStyle name="Output 4 4 8 2 3 2 2" xfId="38518" xr:uid="{A737D4C7-FC06-4CEB-B4D6-357080ECAEF5}"/>
    <cellStyle name="Output 4 4 8 2 3 3" xfId="26883" xr:uid="{3EBABD48-C1D5-4A9A-BACC-494D2C098E2E}"/>
    <cellStyle name="Output 4 4 8 2 4" xfId="15883" xr:uid="{CA211B19-14F5-4C18-9780-3CF30422BC7D}"/>
    <cellStyle name="Output 4 4 8 2 4 2" xfId="22740" xr:uid="{472BC510-28D7-42CF-90F8-EEEB2789B1D6}"/>
    <cellStyle name="Output 4 4 8 2 5" xfId="41588" xr:uid="{5BC5B7EB-7056-41D2-9678-AAC2984CD63D}"/>
    <cellStyle name="Output 4 4 8 3" xfId="9465" xr:uid="{2145E5C6-0B34-4AF0-9FC8-79377F82E0A2}"/>
    <cellStyle name="Output 4 4 8 3 2" xfId="18454" xr:uid="{D5BD11B6-7FAB-41E4-8C6F-093C4A0AAA29}"/>
    <cellStyle name="Output 4 4 8 3 2 2" xfId="39672" xr:uid="{2CC055EF-43F2-4E7F-B971-94589148C6CB}"/>
    <cellStyle name="Output 4 4 8 3 3" xfId="36130" xr:uid="{251B84A5-1040-48E2-A82A-AFDDCD36FC9B}"/>
    <cellStyle name="Output 4 4 8 4" xfId="40940" xr:uid="{5D154C8F-B811-4291-9ABE-57C41204B5D3}"/>
    <cellStyle name="Output 4 4 9" xfId="4650" xr:uid="{A24EBAD6-76A8-4B83-97D7-23DA2210CA59}"/>
    <cellStyle name="Output 4 4 9 2" xfId="7236" xr:uid="{73F8F87F-9ED7-4CF5-A658-CB851EDB9C22}"/>
    <cellStyle name="Output 4 4 9 2 2" xfId="16225" xr:uid="{676A54BB-B4DE-42A5-B6D9-B0EA2812108D}"/>
    <cellStyle name="Output 4 4 9 2 2 2" xfId="42728" xr:uid="{4E27A195-A599-4362-A921-B276C22DF755}"/>
    <cellStyle name="Output 4 4 9 2 3" xfId="36129" xr:uid="{E2B9E6A2-465C-405C-BD0E-3285C8C29606}"/>
    <cellStyle name="Output 4 4 9 3" xfId="9873" xr:uid="{4A525A39-0612-4001-BEF6-6D4154CA8088}"/>
    <cellStyle name="Output 4 4 9 3 2" xfId="18862" xr:uid="{12D632C9-3FE7-4603-A41B-FC07C9FF283D}"/>
    <cellStyle name="Output 4 4 9 3 2 2" xfId="42175" xr:uid="{EBF23093-3058-4019-946B-9F3D6EDD0B76}"/>
    <cellStyle name="Output 4 4 9 3 3" xfId="26494" xr:uid="{64A77475-019D-436D-92E5-219FFB4EE348}"/>
    <cellStyle name="Output 4 4 9 4" xfId="13639" xr:uid="{E0DAA151-B821-4875-AC45-E2D60D0F35CF}"/>
    <cellStyle name="Output 4 4 9 4 2" xfId="36160" xr:uid="{1B428139-6B59-4588-AF78-FE8F49BC1DBA}"/>
    <cellStyle name="Output 4 4 9 5" xfId="35069" xr:uid="{69467354-C4A5-4A99-AF6C-E14CE180D863}"/>
    <cellStyle name="Output 4 5" xfId="228" xr:uid="{E5BFF680-0FAA-4D01-B2F0-5AECC60FC1EB}"/>
    <cellStyle name="Output 4 5 10" xfId="9112" xr:uid="{43CBDD3D-9387-4586-96E3-54DDE67F9096}"/>
    <cellStyle name="Output 4 5 10 2" xfId="18101" xr:uid="{E426BDA0-1AAD-463F-90AD-2BFFACDC6362}"/>
    <cellStyle name="Output 4 5 10 2 2" xfId="29056" xr:uid="{AAA4F429-7B9A-488A-BFE4-9F0D4DD52085}"/>
    <cellStyle name="Output 4 5 10 3" xfId="26361" xr:uid="{7F813B92-390E-4BAE-AA29-3828480C9C52}"/>
    <cellStyle name="Output 4 5 11" xfId="12634" xr:uid="{A379E943-2B5E-4DAA-A9F2-DC6E99DB56D3}"/>
    <cellStyle name="Output 4 5 11 2" xfId="21623" xr:uid="{852AEBC9-FCC2-42C0-B95B-99CABEEE2B10}"/>
    <cellStyle name="Output 4 5 11 2 2" xfId="42964" xr:uid="{BCB8390A-1572-4727-8640-F4BE0AD108A4}"/>
    <cellStyle name="Output 4 5 11 3" xfId="31496" xr:uid="{EFB6534D-DCD0-46BA-A8E6-8DCCED707C8B}"/>
    <cellStyle name="Output 4 5 12" xfId="2234" xr:uid="{83C04066-B2C5-4C9D-B151-4AEC48C9C2B4}"/>
    <cellStyle name="Output 4 5 12 2" xfId="26855" xr:uid="{1D8B4EEF-00A2-4422-B123-8A91D79708C6}"/>
    <cellStyle name="Output 4 5 13" xfId="13143" xr:uid="{25641C34-5859-4426-8320-DCED2524B24B}"/>
    <cellStyle name="Output 4 5 13 2" xfId="41836" xr:uid="{FD642B9D-5B49-46BB-B523-11058A243C19}"/>
    <cellStyle name="Output 4 5 14" xfId="33331" xr:uid="{B3AA2DC7-5F18-4E44-8A3B-D4BC2BC66BDC}"/>
    <cellStyle name="Output 4 5 15" xfId="44380" xr:uid="{2E89BDEA-ABF4-42BA-9779-8888FBB4E377}"/>
    <cellStyle name="Output 4 5 16" xfId="45612" xr:uid="{8564342E-53DE-4659-BFD2-12EB8A1FC62C}"/>
    <cellStyle name="Output 4 5 2" xfId="577" xr:uid="{FC5D2B51-3E8F-45DA-B902-1F90F73021CF}"/>
    <cellStyle name="Output 4 5 2 2" xfId="4966" xr:uid="{283FCC24-3B49-4729-BE5F-B33CB7B92E44}"/>
    <cellStyle name="Output 4 5 2 2 2" xfId="7552" xr:uid="{34241203-FCEB-4302-95FE-6326A849E571}"/>
    <cellStyle name="Output 4 5 2 2 2 2" xfId="16541" xr:uid="{4A0167F5-511F-4819-A87C-A57A0AF794CA}"/>
    <cellStyle name="Output 4 5 2 2 2 2 2" xfId="35034" xr:uid="{7316B04F-798F-4C3F-ACB4-36ECF8C55972}"/>
    <cellStyle name="Output 4 5 2 2 2 3" xfId="42042" xr:uid="{36EE55AE-D1FA-4260-B779-D689AED0ABAC}"/>
    <cellStyle name="Output 4 5 2 2 2 4" xfId="56400" xr:uid="{15FA5738-DE88-497E-B662-B130B3EB353D}"/>
    <cellStyle name="Output 4 5 2 2 3" xfId="10189" xr:uid="{B2025C95-DB7A-43DD-AFF6-0ADD582E7DB8}"/>
    <cellStyle name="Output 4 5 2 2 3 2" xfId="19178" xr:uid="{86FD11BC-D4AC-414F-9CB5-A826DBA189FD}"/>
    <cellStyle name="Output 4 5 2 2 3 2 2" xfId="39545" xr:uid="{86815919-8D0B-4E49-93AA-FBD6A2C13A98}"/>
    <cellStyle name="Output 4 5 2 2 3 3" xfId="41521" xr:uid="{C6D2CF9A-7F7A-4EAE-90B4-D0DA5A4A02DA}"/>
    <cellStyle name="Output 4 5 2 2 4" xfId="13955" xr:uid="{B830397F-BA69-42C2-A2BA-56C2FAB3C523}"/>
    <cellStyle name="Output 4 5 2 2 4 2" xfId="41060" xr:uid="{D695CA17-7E6A-40F8-9071-1924654E2504}"/>
    <cellStyle name="Output 4 5 2 2 5" xfId="26115" xr:uid="{C56A0DD6-CDF2-4E24-ADBB-F532280B1B01}"/>
    <cellStyle name="Output 4 5 2 2 6" xfId="49618" xr:uid="{87AB511E-4E88-4787-9DA5-A319A063CA0A}"/>
    <cellStyle name="Output 4 5 2 3" xfId="3014" xr:uid="{BB5E02B7-BCEB-48E5-8E46-80A47E65742C}"/>
    <cellStyle name="Output 4 5 2 3 2" xfId="37426" xr:uid="{35EF398B-2307-4DCB-A8A8-6B4F159E0B8F}"/>
    <cellStyle name="Output 4 5 2 3 2 2" xfId="58409" xr:uid="{BDCDEC1D-620B-4A7C-97E5-8E78E2686DD0}"/>
    <cellStyle name="Output 4 5 2 3 3" xfId="51628" xr:uid="{3BF55B44-253D-46E7-89C4-77649085EE9A}"/>
    <cellStyle name="Output 4 5 2 4" xfId="33608" xr:uid="{67CEBE90-5F22-4BBC-A4B9-D604CAB3D8B5}"/>
    <cellStyle name="Output 4 5 2 4 2" xfId="54542" xr:uid="{01A3DF94-1735-4006-97E2-085EB6935CCD}"/>
    <cellStyle name="Output 4 5 2 4 3" xfId="47735" xr:uid="{8B7BB24F-CD8E-40CC-A688-604B8629F634}"/>
    <cellStyle name="Output 4 5 2 5" xfId="46124" xr:uid="{9E63BFC7-FD99-4A2B-AE32-12320A7DD20F}"/>
    <cellStyle name="Output 4 5 3" xfId="922" xr:uid="{27F0D462-4B0A-41E5-821D-5359A04D8FBF}"/>
    <cellStyle name="Output 4 5 3 2" xfId="5287" xr:uid="{DD1ACCB3-CC9E-4537-83C7-7F6180AE3BAE}"/>
    <cellStyle name="Output 4 5 3 2 2" xfId="7873" xr:uid="{8BAB27B4-C92F-4F01-8788-9C77E84EF80C}"/>
    <cellStyle name="Output 4 5 3 2 2 2" xfId="16862" xr:uid="{A6E066F1-18C9-4A22-8D18-FA2721466A7A}"/>
    <cellStyle name="Output 4 5 3 2 2 2 2" xfId="25963" xr:uid="{13C6A964-651D-4C53-8293-2C6BF523E08A}"/>
    <cellStyle name="Output 4 5 3 2 2 3" xfId="27373" xr:uid="{9A0E7E88-0DB2-4775-9F09-BA381A928AAC}"/>
    <cellStyle name="Output 4 5 3 2 2 4" xfId="56805" xr:uid="{8F9BDD55-DF14-4888-ABB4-0044AA04C0F8}"/>
    <cellStyle name="Output 4 5 3 2 3" xfId="10510" xr:uid="{AEBE7EDC-B4D9-43B6-83A1-15B6F45AEA60}"/>
    <cellStyle name="Output 4 5 3 2 3 2" xfId="19499" xr:uid="{60181F38-B57F-48B7-8130-C429DA7F3EDA}"/>
    <cellStyle name="Output 4 5 3 2 3 2 2" xfId="43601" xr:uid="{727455F0-6580-4900-8D00-15371EEEBBE3}"/>
    <cellStyle name="Output 4 5 3 2 3 3" xfId="37482" xr:uid="{1E9CDD79-2F40-405D-9322-178ED2E0AA68}"/>
    <cellStyle name="Output 4 5 3 2 4" xfId="14276" xr:uid="{70FDD069-CC15-46A1-86D7-BF3F541AA4C9}"/>
    <cellStyle name="Output 4 5 3 2 4 2" xfId="32506" xr:uid="{4B0973FB-7905-45B6-AFEE-CEB3986537B5}"/>
    <cellStyle name="Output 4 5 3 2 5" xfId="31850" xr:uid="{CAB23C80-3DB2-4A0F-815E-8AC551219305}"/>
    <cellStyle name="Output 4 5 3 2 6" xfId="50023" xr:uid="{BBFA194D-1BED-425B-89B4-26898CE82FE1}"/>
    <cellStyle name="Output 4 5 3 3" xfId="3359" xr:uid="{D60AD947-73A9-420B-801E-7DFFEB09F01D}"/>
    <cellStyle name="Output 4 5 3 3 2" xfId="41756" xr:uid="{9D0B17BB-1D58-42CF-9ED9-6CE0F5BEF987}"/>
    <cellStyle name="Output 4 5 3 3 2 2" xfId="55797" xr:uid="{ED4DE846-A771-4CA1-9B0F-15EE375CEAF4}"/>
    <cellStyle name="Output 4 5 3 3 3" xfId="49014" xr:uid="{1309260B-4AB9-441B-9390-2B3E405CB63A}"/>
    <cellStyle name="Output 4 5 3 4" xfId="23953" xr:uid="{F4CA4BCB-83A5-442C-8882-C088CEA8CC8B}"/>
    <cellStyle name="Output 4 5 3 4 2" xfId="54932" xr:uid="{C17C6556-6E8A-482E-8725-D67F9B127E49}"/>
    <cellStyle name="Output 4 5 3 4 3" xfId="48140" xr:uid="{F6A33ACC-CE15-4642-987B-83B091F62230}"/>
    <cellStyle name="Output 4 5 3 5" xfId="53232" xr:uid="{C9619BDD-9A7A-4A43-A1F9-B5D70871CFC4}"/>
    <cellStyle name="Output 4 5 3 6" xfId="46526" xr:uid="{79C7F5FA-DFE8-4ACF-B1A8-F5122AAC3345}"/>
    <cellStyle name="Output 4 5 4" xfId="1266" xr:uid="{568FB2C4-2D9A-421D-9432-7A2DB013C5C8}"/>
    <cellStyle name="Output 4 5 4 2" xfId="5611" xr:uid="{A66F58AA-F8BB-4500-BB88-D43A94373F14}"/>
    <cellStyle name="Output 4 5 4 2 2" xfId="8197" xr:uid="{44419923-411C-4D08-9C50-D0E02781072C}"/>
    <cellStyle name="Output 4 5 4 2 2 2" xfId="17186" xr:uid="{507A00B4-046E-4862-A849-7B0E07F40E82}"/>
    <cellStyle name="Output 4 5 4 2 2 2 2" xfId="38975" xr:uid="{2050C267-6399-4DEA-B112-DD537CA85BBE}"/>
    <cellStyle name="Output 4 5 4 2 2 3" xfId="33292" xr:uid="{679E093F-3286-47CE-B224-2F16608AD8D7}"/>
    <cellStyle name="Output 4 5 4 2 3" xfId="10834" xr:uid="{58781C92-4A50-4CAC-BF10-062DD2A87EAA}"/>
    <cellStyle name="Output 4 5 4 2 3 2" xfId="19823" xr:uid="{3EB79DE5-0B3C-44C3-8A80-D562BAFEC8AD}"/>
    <cellStyle name="Output 4 5 4 2 3 2 2" xfId="24345" xr:uid="{8D985EC4-17D3-4BCB-82D5-8C12BDFDF7DE}"/>
    <cellStyle name="Output 4 5 4 2 3 3" xfId="44059" xr:uid="{B5AA0CC5-A3F0-4498-B612-20B127F085D3}"/>
    <cellStyle name="Output 4 5 4 2 4" xfId="14600" xr:uid="{74853F70-30CA-4B7D-BD6A-9DEB03C99C8A}"/>
    <cellStyle name="Output 4 5 4 2 4 2" xfId="35182" xr:uid="{D481844E-8108-4E83-BE6D-6B3E62126B17}"/>
    <cellStyle name="Output 4 5 4 2 5" xfId="37612" xr:uid="{4FFF2056-7EA7-4525-B886-0B7E72897B47}"/>
    <cellStyle name="Output 4 5 4 2 6" xfId="55928" xr:uid="{B4A8BA9C-B2AE-4BA7-9747-9ABDD157D51F}"/>
    <cellStyle name="Output 4 5 4 3" xfId="3703" xr:uid="{0AE87EBA-B026-4A37-924F-56F5C735C480}"/>
    <cellStyle name="Output 4 5 4 3 2" xfId="27059" xr:uid="{D5CEA42A-025B-4A3E-91BC-9CC80B2B6C77}"/>
    <cellStyle name="Output 4 5 4 4" xfId="42557" xr:uid="{E1662ADC-3F52-4238-983E-C54DBA14A585}"/>
    <cellStyle name="Output 4 5 4 5" xfId="49146" xr:uid="{0C1B197A-BBB5-4B74-8573-C6525904E678}"/>
    <cellStyle name="Output 4 5 5" xfId="1825" xr:uid="{12269B34-8C02-41A9-87F2-88953D8CD892}"/>
    <cellStyle name="Output 4 5 5 2" xfId="6142" xr:uid="{E3797F68-50C5-4096-9219-CD2CE19207C9}"/>
    <cellStyle name="Output 4 5 5 2 2" xfId="8728" xr:uid="{B8712E21-63D7-47F3-B569-3BE57E5A5580}"/>
    <cellStyle name="Output 4 5 5 2 2 2" xfId="17717" xr:uid="{564EA382-544E-4195-8534-F7E48E866766}"/>
    <cellStyle name="Output 4 5 5 2 2 2 2" xfId="36224" xr:uid="{49E15817-480C-4016-976E-50B65A773971}"/>
    <cellStyle name="Output 4 5 5 2 2 3" xfId="42058" xr:uid="{E8773C41-6AD0-4CB2-9468-95A77AA22A65}"/>
    <cellStyle name="Output 4 5 5 2 3" xfId="11365" xr:uid="{0F701E01-4A70-4298-9186-BA04B56F932A}"/>
    <cellStyle name="Output 4 5 5 2 3 2" xfId="20354" xr:uid="{3FF50867-21BB-4361-8849-DE7392497F9D}"/>
    <cellStyle name="Output 4 5 5 2 3 2 2" xfId="30241" xr:uid="{CD567C8C-E86B-44B3-B575-D0CB6FC4BE0D}"/>
    <cellStyle name="Output 4 5 5 2 3 3" xfId="34430" xr:uid="{8E8EB34A-811A-4ECD-834F-AA18A70133F8}"/>
    <cellStyle name="Output 4 5 5 2 4" xfId="15131" xr:uid="{0D49DA68-CBDF-4902-9AC4-B93A6BE73F7F}"/>
    <cellStyle name="Output 4 5 5 2 4 2" xfId="40846" xr:uid="{8FC466DF-123A-4348-B39B-1ADF84E46031}"/>
    <cellStyle name="Output 4 5 5 2 5" xfId="43756" xr:uid="{DDF1471A-53A1-41D9-9E99-F7A91A7C4664}"/>
    <cellStyle name="Output 4 5 5 2 6" xfId="57901" xr:uid="{26AA06FC-18A6-41BC-BDBB-C19D691FE2DB}"/>
    <cellStyle name="Output 4 5 5 3" xfId="4262" xr:uid="{057EBCD2-F9FC-4856-B071-681E735EB402}"/>
    <cellStyle name="Output 4 5 5 3 2" xfId="38396" xr:uid="{7C853063-1746-473B-8FDB-53F38CEC4157}"/>
    <cellStyle name="Output 4 5 5 4" xfId="34312" xr:uid="{FBA5B0F0-70D5-4BB1-97C6-C7203EB5B669}"/>
    <cellStyle name="Output 4 5 5 5" xfId="51119" xr:uid="{2AC929D0-313B-40BD-8F73-560C5CA0E40F}"/>
    <cellStyle name="Output 4 5 6" xfId="1702" xr:uid="{2621742B-EC3B-4B29-A456-94BC86EFFD9F}"/>
    <cellStyle name="Output 4 5 6 2" xfId="6028" xr:uid="{25A24309-6A58-426F-8FCE-AFC8448B3DC0}"/>
    <cellStyle name="Output 4 5 6 2 2" xfId="8614" xr:uid="{53734B9B-80A5-4B82-B3F6-2E7A883D6890}"/>
    <cellStyle name="Output 4 5 6 2 2 2" xfId="17603" xr:uid="{3CC1784B-8AB8-42DB-857A-EE42FF59D44C}"/>
    <cellStyle name="Output 4 5 6 2 2 2 2" xfId="42266" xr:uid="{DF181D01-F539-4F00-BB13-F660CF43F8DE}"/>
    <cellStyle name="Output 4 5 6 2 2 3" xfId="28173" xr:uid="{DEBA71A1-7F51-4310-BA83-FBC7AFFAE2C0}"/>
    <cellStyle name="Output 4 5 6 2 3" xfId="11251" xr:uid="{86A5F62C-5788-4FAA-A43A-898037C80232}"/>
    <cellStyle name="Output 4 5 6 2 3 2" xfId="20240" xr:uid="{B5C1DACA-0023-4840-A1D9-2F87408CFD70}"/>
    <cellStyle name="Output 4 5 6 2 3 2 2" xfId="26203" xr:uid="{3CFF91BD-27BE-4297-9408-CFD234096041}"/>
    <cellStyle name="Output 4 5 6 2 3 3" xfId="40246" xr:uid="{F8C0721E-ECC6-42C1-B52D-6DBA4386AB3F}"/>
    <cellStyle name="Output 4 5 6 2 4" xfId="15017" xr:uid="{F8DE885E-C63D-43D1-8BCC-3232E4D90103}"/>
    <cellStyle name="Output 4 5 6 2 4 2" xfId="32819" xr:uid="{379263D8-528B-45D5-9063-1B6FE020D592}"/>
    <cellStyle name="Output 4 5 6 2 5" xfId="25153" xr:uid="{D94DD5E2-E68F-4452-A7A0-E63DE38F4B5C}"/>
    <cellStyle name="Output 4 5 6 2 6" xfId="54094" xr:uid="{51538276-A431-4EEF-B650-BC1E270410A3}"/>
    <cellStyle name="Output 4 5 6 3" xfId="4139" xr:uid="{1ED1E32A-1D88-466D-A669-94BEDE7BF672}"/>
    <cellStyle name="Output 4 5 6 3 2" xfId="41376" xr:uid="{783E2EB5-A893-43EB-98D4-AA25130AF82F}"/>
    <cellStyle name="Output 4 5 6 4" xfId="26180" xr:uid="{8094DB6F-C02E-40F5-AB45-576E0009E3AA}"/>
    <cellStyle name="Output 4 5 6 5" xfId="47417" xr:uid="{781C305B-4F97-4CF3-9B15-2E3BC53CBC92}"/>
    <cellStyle name="Output 4 5 7" xfId="2696" xr:uid="{EAB93F89-EA5C-450D-BD8B-E66D97E6A061}"/>
    <cellStyle name="Output 4 5 7 2" xfId="6886" xr:uid="{A7B3E6ED-25E3-43C7-914D-D038EEE14119}"/>
    <cellStyle name="Output 4 5 7 2 2" xfId="12027" xr:uid="{6E1337A9-17C9-4BF5-9046-5D488B6F94B8}"/>
    <cellStyle name="Output 4 5 7 2 2 2" xfId="21016" xr:uid="{7A90AC29-0A46-4184-BEB5-42EEF9FD2EB3}"/>
    <cellStyle name="Output 4 5 7 2 2 2 2" xfId="28526" xr:uid="{0F03AF91-E4F5-4A61-A971-C77129F28556}"/>
    <cellStyle name="Output 4 5 7 2 2 3" xfId="41657" xr:uid="{9E33FFE7-AEA8-49B2-95AE-43B6080599B2}"/>
    <cellStyle name="Output 4 5 7 2 3" xfId="12850" xr:uid="{38462AA8-C6E9-4ECF-82C7-01398488A2E6}"/>
    <cellStyle name="Output 4 5 7 2 3 2" xfId="21839" xr:uid="{F4490B54-2273-485F-B92B-04DB672B8A91}"/>
    <cellStyle name="Output 4 5 7 2 3 2 2" xfId="43885" xr:uid="{DAF43788-9B7E-4BA4-83C0-B0C8D1651CD5}"/>
    <cellStyle name="Output 4 5 7 2 3 3" xfId="29876" xr:uid="{6977FD44-97A9-4AFE-BE04-89A7D1A554C3}"/>
    <cellStyle name="Output 4 5 7 2 4" xfId="15875" xr:uid="{328F0BEB-9379-43B6-8D5F-432DC076042D}"/>
    <cellStyle name="Output 4 5 7 2 4 2" xfId="39201" xr:uid="{D7809796-D0BA-44DA-B19C-2E36739C7744}"/>
    <cellStyle name="Output 4 5 7 2 5" xfId="30708" xr:uid="{EDF0B8C6-9470-432F-BFF9-714C4E604241}"/>
    <cellStyle name="Output 4 5 7 3" xfId="9457" xr:uid="{9E0DD898-155B-45E0-A6B8-A58C77A497C3}"/>
    <cellStyle name="Output 4 5 7 3 2" xfId="18446" xr:uid="{E7A7999D-C835-4F5D-99DD-B5A4E38DB6B6}"/>
    <cellStyle name="Output 4 5 7 3 2 2" xfId="32996" xr:uid="{21CF64DF-0B76-43BE-864D-059B8568AD84}"/>
    <cellStyle name="Output 4 5 7 3 3" xfId="43044" xr:uid="{6A108D32-9981-42D9-84AA-246DFDB4F1AE}"/>
    <cellStyle name="Output 4 5 7 4" xfId="29084" xr:uid="{8AB2D2ED-3E1E-488D-BE7A-9D821EEC7BC5}"/>
    <cellStyle name="Output 4 5 8" xfId="4642" xr:uid="{F922CD37-CE76-48D3-946B-D087C202AA30}"/>
    <cellStyle name="Output 4 5 8 2" xfId="7228" xr:uid="{D39D6986-1EEE-439D-9ED0-0E23FBAEA25D}"/>
    <cellStyle name="Output 4 5 8 2 2" xfId="16217" xr:uid="{C3B8C32E-0355-4A71-BD28-59F41C2EAA89}"/>
    <cellStyle name="Output 4 5 8 2 2 2" xfId="22224" xr:uid="{86A1470E-C771-43FE-89B1-6605736F90FE}"/>
    <cellStyle name="Output 4 5 8 2 3" xfId="43043" xr:uid="{A714F84C-741F-4E20-AF94-350C7C97CD4C}"/>
    <cellStyle name="Output 4 5 8 3" xfId="9865" xr:uid="{672C9CC9-00A7-4856-86A3-FAEA88D7560C}"/>
    <cellStyle name="Output 4 5 8 3 2" xfId="18854" xr:uid="{B4CEFADA-72BA-4022-97B7-917B1BC2435C}"/>
    <cellStyle name="Output 4 5 8 3 2 2" xfId="37061" xr:uid="{DD4B8935-27C8-49D1-9013-A50C870083C9}"/>
    <cellStyle name="Output 4 5 8 3 3" xfId="24096" xr:uid="{54CC8D80-6CB0-4ACF-9895-53C519F175DD}"/>
    <cellStyle name="Output 4 5 8 4" xfId="13631" xr:uid="{4D558CD8-4F0D-4173-95EB-F333CFC0CA6D}"/>
    <cellStyle name="Output 4 5 8 4 2" xfId="43071" xr:uid="{2A4C7957-500C-410B-96D8-6F34CB7DA567}"/>
    <cellStyle name="Output 4 5 8 5" xfId="30003" xr:uid="{564936B9-4250-4B6E-B6CA-AD736A5C7ECA}"/>
    <cellStyle name="Output 4 5 9" xfId="6530" xr:uid="{19DA204D-FB6C-44A1-AE70-B6F85D7D47E2}"/>
    <cellStyle name="Output 4 5 9 2" xfId="11749" xr:uid="{E1064399-C348-49ED-B43C-F9FF32E79CD2}"/>
    <cellStyle name="Output 4 5 9 2 2" xfId="20738" xr:uid="{4222A6E3-D7B0-4598-A740-6489C86AE02E}"/>
    <cellStyle name="Output 4 5 9 2 2 2" xfId="22250" xr:uid="{6D598FC8-5D7D-4737-A9ED-988EAA02C856}"/>
    <cellStyle name="Output 4 5 9 2 3" xfId="31154" xr:uid="{71DFD7BC-D738-49D1-92D7-A3E4B4036929}"/>
    <cellStyle name="Output 4 5 9 3" xfId="15519" xr:uid="{CC22AAC8-7FA0-4441-AA9D-1F50F5356368}"/>
    <cellStyle name="Output 4 5 9 3 2" xfId="43945" xr:uid="{46050704-15D1-4D32-9376-23AA007A62C7}"/>
    <cellStyle name="Output 4 5 9 4" xfId="27416" xr:uid="{E9218799-E878-43A9-8F3B-BC4899983788}"/>
    <cellStyle name="Output 4 6" xfId="366" xr:uid="{93C07D36-EB4E-4FA3-BB99-0AB0DF0068EC}"/>
    <cellStyle name="Output 4 6 10" xfId="9237" xr:uid="{673C4F46-A4F4-40D6-87B0-5BE9200468C8}"/>
    <cellStyle name="Output 4 6 10 2" xfId="18226" xr:uid="{B52C484E-2891-4D0D-826C-EE7466532888}"/>
    <cellStyle name="Output 4 6 10 2 2" xfId="25580" xr:uid="{ACD923C3-9816-4B80-9DB5-02A980458FB8}"/>
    <cellStyle name="Output 4 6 10 3" xfId="42368" xr:uid="{ABAEC9EC-AC33-4572-B182-4723CF61D9C8}"/>
    <cellStyle name="Output 4 6 11" xfId="9799" xr:uid="{052F37F8-AE31-4A2B-B9DE-C279B7991C27}"/>
    <cellStyle name="Output 4 6 11 2" xfId="18788" xr:uid="{EB30DBB0-B22C-40BA-A015-C3FA9BF7E1B3}"/>
    <cellStyle name="Output 4 6 11 2 2" xfId="37537" xr:uid="{CAFD729B-B101-41B8-B7BB-375BAF50CCE5}"/>
    <cellStyle name="Output 4 6 11 3" xfId="40210" xr:uid="{C8D2641E-61DC-40AD-9102-06E643D61DB3}"/>
    <cellStyle name="Output 4 6 12" xfId="2372" xr:uid="{B3C9EB31-7478-4B6D-B5A1-C827CF263ED3}"/>
    <cellStyle name="Output 4 6 12 2" xfId="26272" xr:uid="{B6F2F1D1-98A5-4FEF-8449-48E38B7E1BB5}"/>
    <cellStyle name="Output 4 6 13" xfId="13281" xr:uid="{A3F235AA-9F47-4065-8D87-40F3CF546CAF}"/>
    <cellStyle name="Output 4 6 13 2" xfId="37498" xr:uid="{17F2A502-CDF0-4475-8969-CB7E784CA784}"/>
    <cellStyle name="Output 4 6 14" xfId="39653" xr:uid="{339262B5-C20F-4029-809D-B1EBF3A93B62}"/>
    <cellStyle name="Output 4 6 15" xfId="44385" xr:uid="{18B9F89F-2F05-4542-A131-432EC86B7C92}"/>
    <cellStyle name="Output 4 6 16" xfId="45664" xr:uid="{B2CDE747-ED5E-4CCD-88D6-5FF03BD723A6}"/>
    <cellStyle name="Output 4 6 2" xfId="715" xr:uid="{7A85BAB2-DCD8-48E7-B641-2A531BA9EB45}"/>
    <cellStyle name="Output 4 6 2 2" xfId="5091" xr:uid="{F48508F7-2515-44FA-ABCD-4FA852FE9252}"/>
    <cellStyle name="Output 4 6 2 2 2" xfId="7677" xr:uid="{CC3EF148-726F-461C-9871-5EB0073AFB5F}"/>
    <cellStyle name="Output 4 6 2 2 2 2" xfId="16666" xr:uid="{1A1368EF-7B72-4FB5-AFE6-60F253EF05D1}"/>
    <cellStyle name="Output 4 6 2 2 2 2 2" xfId="22596" xr:uid="{65A6216F-BE1E-4892-9ACB-C7EDE07A6CC4}"/>
    <cellStyle name="Output 4 6 2 2 2 3" xfId="38016" xr:uid="{5A7CA353-4D3A-4135-8FA1-546616EF0863}"/>
    <cellStyle name="Output 4 6 2 2 2 4" xfId="56452" xr:uid="{8C6A87D4-B7A1-4D89-8931-789BD27C28AE}"/>
    <cellStyle name="Output 4 6 2 2 3" xfId="10314" xr:uid="{86BA48B3-E472-4DB4-93DE-BCF92ECF9CD8}"/>
    <cellStyle name="Output 4 6 2 2 3 2" xfId="19303" xr:uid="{1D669258-5195-4943-A556-374831453988}"/>
    <cellStyle name="Output 4 6 2 2 3 2 2" xfId="31661" xr:uid="{68CEB977-C3FE-4A6C-93B8-D72D9F32B869}"/>
    <cellStyle name="Output 4 6 2 2 3 3" xfId="32204" xr:uid="{F9F7476C-EA46-4298-A6E2-978FF4D13BE3}"/>
    <cellStyle name="Output 4 6 2 2 4" xfId="14080" xr:uid="{5DBE68D0-1A4C-4C4C-BA0A-2B75C9C70EF1}"/>
    <cellStyle name="Output 4 6 2 2 4 2" xfId="29089" xr:uid="{53D72AC3-A03E-41BE-9F9F-68261136E9C2}"/>
    <cellStyle name="Output 4 6 2 2 5" xfId="43336" xr:uid="{11BAC384-31AA-4E67-83E1-7EAE48655D2C}"/>
    <cellStyle name="Output 4 6 2 2 6" xfId="49670" xr:uid="{7406A5FE-C173-461C-A09B-0FB4576B99EA}"/>
    <cellStyle name="Output 4 6 2 3" xfId="3152" xr:uid="{E3E64725-9117-4AAB-B906-FA57502BCAA1}"/>
    <cellStyle name="Output 4 6 2 3 2" xfId="39538" xr:uid="{D0F728C3-A424-4B36-A379-D34EA026B184}"/>
    <cellStyle name="Output 4 6 2 3 2 2" xfId="59018" xr:uid="{268D73A5-CE90-4611-9C06-AA4120711ACF}"/>
    <cellStyle name="Output 4 6 2 3 3" xfId="52237" xr:uid="{8C74919D-D7BC-4E26-9FD6-7B9C81AE3DEC}"/>
    <cellStyle name="Output 4 6 2 4" xfId="32534" xr:uid="{6DD854C1-1F7A-4A73-880C-044BAE457B8E}"/>
    <cellStyle name="Output 4 6 2 4 2" xfId="54591" xr:uid="{30FEB1BF-1FCD-401C-B5C3-36BA0319CA6C}"/>
    <cellStyle name="Output 4 6 2 4 3" xfId="47787" xr:uid="{054B3C93-A379-496E-95D5-2CC9C5E9DC71}"/>
    <cellStyle name="Output 4 6 2 5" xfId="46173" xr:uid="{8E38608E-9571-44F6-96A5-7A1096901946}"/>
    <cellStyle name="Output 4 6 3" xfId="1060" xr:uid="{0A8EF4E4-8164-404F-A13E-804EB2EF3A80}"/>
    <cellStyle name="Output 4 6 3 2" xfId="5412" xr:uid="{35291749-80EC-4084-B977-1FF481AD22E2}"/>
    <cellStyle name="Output 4 6 3 2 2" xfId="7998" xr:uid="{642306AF-6521-45DC-AF1D-3537928EA75B}"/>
    <cellStyle name="Output 4 6 3 2 2 2" xfId="16987" xr:uid="{0C03E5DF-5F9F-41AC-B636-9D0543D40C81}"/>
    <cellStyle name="Output 4 6 3 2 2 2 2" xfId="41097" xr:uid="{E1E2E40B-DD6B-4471-BF12-75AC3E60D09A}"/>
    <cellStyle name="Output 4 6 3 2 2 3" xfId="36280" xr:uid="{FDC8F8D9-6556-485F-BF91-CA2EAC5ADBDC}"/>
    <cellStyle name="Output 4 6 3 2 2 4" xfId="56854" xr:uid="{F634C166-D880-4BB5-9B88-BCA71F87D95C}"/>
    <cellStyle name="Output 4 6 3 2 3" xfId="10635" xr:uid="{12A16001-BACF-472B-91CA-65A61D6907A4}"/>
    <cellStyle name="Output 4 6 3 2 3 2" xfId="19624" xr:uid="{6E1748A9-4F7D-4ED6-9622-D85298B6856A}"/>
    <cellStyle name="Output 4 6 3 2 3 2 2" xfId="42342" xr:uid="{611D907E-6CA6-4AF1-9AF5-56BC2B36A9A4}"/>
    <cellStyle name="Output 4 6 3 2 3 3" xfId="24228" xr:uid="{F8482043-0720-4D5E-B290-0D86319EC535}"/>
    <cellStyle name="Output 4 6 3 2 4" xfId="14401" xr:uid="{448A7391-1910-4B8D-AC51-BA12732BF91C}"/>
    <cellStyle name="Output 4 6 3 2 4 2" xfId="31246" xr:uid="{6AF58548-83CF-4294-8E71-D226ECE5BDD4}"/>
    <cellStyle name="Output 4 6 3 2 5" xfId="28272" xr:uid="{CC76841B-15A8-4445-83D9-5F223528E415}"/>
    <cellStyle name="Output 4 6 3 2 6" xfId="50072" xr:uid="{5AE7DFA0-1F27-45A2-81E4-7108821B0E1B}"/>
    <cellStyle name="Output 4 6 3 3" xfId="3497" xr:uid="{A0DF23DA-7452-4D28-99AF-E37CFC3B4BDD}"/>
    <cellStyle name="Output 4 6 3 3 2" xfId="35875" xr:uid="{7AA6D8B1-93EE-4DEB-BC60-CD1E6A2390E2}"/>
    <cellStyle name="Output 4 6 3 3 2 2" xfId="57734" xr:uid="{62E539BD-8B33-4717-9482-70523C3F0C14}"/>
    <cellStyle name="Output 4 6 3 3 3" xfId="50952" xr:uid="{9AD65BB7-149F-4A2F-9765-BD0B78D745FC}"/>
    <cellStyle name="Output 4 6 3 4" xfId="26337" xr:uid="{7847ACE9-0753-479E-9EB2-1691B74BBE36}"/>
    <cellStyle name="Output 4 6 3 4 2" xfId="54981" xr:uid="{45E51DDE-250D-4DD4-890C-760DCD312ECB}"/>
    <cellStyle name="Output 4 6 3 4 3" xfId="48189" xr:uid="{5A95CBDE-25BB-478C-90B1-2D3CDAAB5F2B}"/>
    <cellStyle name="Output 4 6 3 5" xfId="53281" xr:uid="{3E03FCC9-C424-43C6-A354-BE7DDBB36C93}"/>
    <cellStyle name="Output 4 6 3 6" xfId="46575" xr:uid="{86123202-85F8-4832-BC05-E15F88AFAFFF}"/>
    <cellStyle name="Output 4 6 4" xfId="1404" xr:uid="{AA6B70D5-97B2-41B7-BE65-FDA3DDC050B3}"/>
    <cellStyle name="Output 4 6 4 2" xfId="5749" xr:uid="{994C931C-0ECD-4FA7-A502-6E08D994F9DC}"/>
    <cellStyle name="Output 4 6 4 2 2" xfId="8335" xr:uid="{5B4BD3DD-8844-4A52-A9B2-D73B2389D00C}"/>
    <cellStyle name="Output 4 6 4 2 2 2" xfId="17324" xr:uid="{CD5DC63D-2279-4620-A5C8-4D882E15C4DD}"/>
    <cellStyle name="Output 4 6 4 2 2 2 2" xfId="37453" xr:uid="{835C6550-078F-4ED5-A65C-3B74380EA308}"/>
    <cellStyle name="Output 4 6 4 2 2 3" xfId="38263" xr:uid="{165C2E7C-A6A0-47C8-A3DC-A64EBB1F7707}"/>
    <cellStyle name="Output 4 6 4 2 3" xfId="10972" xr:uid="{AF2C37EE-1034-4E7F-BAAD-5A2166D97AE7}"/>
    <cellStyle name="Output 4 6 4 2 3 2" xfId="19961" xr:uid="{63632155-0674-438A-AFFD-BAD7F1DDBF08}"/>
    <cellStyle name="Output 4 6 4 2 3 2 2" xfId="41569" xr:uid="{FED5685A-361D-4322-BE89-298903C2B63C}"/>
    <cellStyle name="Output 4 6 4 2 3 3" xfId="23941" xr:uid="{8DA01E4A-2C5B-49B0-A6A2-40A92CCF3365}"/>
    <cellStyle name="Output 4 6 4 2 4" xfId="14738" xr:uid="{992AE419-BE00-4757-BD9E-A5D31922C12A}"/>
    <cellStyle name="Output 4 6 4 2 4 2" xfId="40939" xr:uid="{FE123116-700C-4669-A5AB-FC2926B4B4EB}"/>
    <cellStyle name="Output 4 6 4 2 5" xfId="26586" xr:uid="{D96CDDA5-13B4-40CF-A442-BD46D3863E00}"/>
    <cellStyle name="Output 4 6 4 2 6" xfId="55980" xr:uid="{00A484CD-3625-4396-AE4A-24E9911E2D59}"/>
    <cellStyle name="Output 4 6 4 3" xfId="3841" xr:uid="{F7482C18-5C86-46D7-8FC7-56CD92122856}"/>
    <cellStyle name="Output 4 6 4 3 2" xfId="39199" xr:uid="{8C07015B-31A4-47EC-B3D2-0D2B73214F04}"/>
    <cellStyle name="Output 4 6 4 4" xfId="42901" xr:uid="{74F1103B-8727-45BE-8724-BCDB44032D86}"/>
    <cellStyle name="Output 4 6 4 5" xfId="49198" xr:uid="{4CDF0A43-63B1-4CC3-8FAE-609AC168BBAF}"/>
    <cellStyle name="Output 4 6 5" xfId="1733" xr:uid="{8564A6FE-D800-42DC-8210-A614ACC55AA3}"/>
    <cellStyle name="Output 4 6 5 2" xfId="6059" xr:uid="{50091842-8E14-411B-BC83-985B6EA20C20}"/>
    <cellStyle name="Output 4 6 5 2 2" xfId="8645" xr:uid="{EC16F86D-EFCE-4B31-955F-892F4BE4C4F2}"/>
    <cellStyle name="Output 4 6 5 2 2 2" xfId="17634" xr:uid="{E6E1C6B8-607C-4EB2-9654-E48BC5E616EC}"/>
    <cellStyle name="Output 4 6 5 2 2 2 2" xfId="25214" xr:uid="{5617B18F-0799-4AAD-9772-3BF45EDD9E20}"/>
    <cellStyle name="Output 4 6 5 2 2 3" xfId="26114" xr:uid="{1C58F93A-900B-4E7B-B012-1745D46C3CA7}"/>
    <cellStyle name="Output 4 6 5 2 3" xfId="11282" xr:uid="{5FE14172-0891-451D-8440-FAC7F8531003}"/>
    <cellStyle name="Output 4 6 5 2 3 2" xfId="20271" xr:uid="{EC63923D-8A27-41E7-9056-3F70B1D60973}"/>
    <cellStyle name="Output 4 6 5 2 3 2 2" xfId="31980" xr:uid="{AE0E7500-09C0-43EB-A3EE-A46C97A35759}"/>
    <cellStyle name="Output 4 6 5 2 3 3" xfId="22207" xr:uid="{A6859CF2-7208-4FC5-95E5-AD4881BFFBAC}"/>
    <cellStyle name="Output 4 6 5 2 4" xfId="15048" xr:uid="{E8A79839-57CC-456B-B4DB-2B147F517E2E}"/>
    <cellStyle name="Output 4 6 5 2 4 2" xfId="37428" xr:uid="{357FC100-1B1C-42BC-BBE4-C677DACFAB67}"/>
    <cellStyle name="Output 4 6 5 2 5" xfId="27101" xr:uid="{7CE3492B-133A-4E4C-A5B1-B21749BFDB06}"/>
    <cellStyle name="Output 4 6 5 2 6" xfId="58478" xr:uid="{1537CDD9-2DEC-481C-AA68-D48F92445FC4}"/>
    <cellStyle name="Output 4 6 5 3" xfId="4170" xr:uid="{E642FBDC-CD93-4894-83DC-56AA76B90FBC}"/>
    <cellStyle name="Output 4 6 5 3 2" xfId="42468" xr:uid="{FE90D6B0-E841-4AC6-A682-1F74ADA49CD6}"/>
    <cellStyle name="Output 4 6 5 4" xfId="38030" xr:uid="{CE86DA72-5EF5-461A-A022-B718FA9F129F}"/>
    <cellStyle name="Output 4 6 5 5" xfId="51697" xr:uid="{316A6CD3-0781-49A9-907B-5CEFE1DB165A}"/>
    <cellStyle name="Output 4 6 6" xfId="2023" xr:uid="{E1D389C0-5CDD-4D84-A9B2-F00EFE767648}"/>
    <cellStyle name="Output 4 6 6 2" xfId="6331" xr:uid="{89899C65-5BD3-4767-B120-F14A5C28B552}"/>
    <cellStyle name="Output 4 6 6 2 2" xfId="8917" xr:uid="{5A4EEB2A-015B-4D82-ACB4-C6152CE151F1}"/>
    <cellStyle name="Output 4 6 6 2 2 2" xfId="17906" xr:uid="{FEEA47DC-02F3-450B-BF26-0D21B4D0523E}"/>
    <cellStyle name="Output 4 6 6 2 2 2 2" xfId="38587" xr:uid="{941A9483-33F5-447E-8951-5A6DA2209E98}"/>
    <cellStyle name="Output 4 6 6 2 2 3" xfId="32824" xr:uid="{41BF9A37-2342-4D7E-BB2B-9DE77C20B30B}"/>
    <cellStyle name="Output 4 6 6 2 3" xfId="11554" xr:uid="{DC3E03CD-8C28-4F16-9F58-58DD686342C4}"/>
    <cellStyle name="Output 4 6 6 2 3 2" xfId="20543" xr:uid="{F80CD48D-74BA-46F1-B524-DCCF00A604D3}"/>
    <cellStyle name="Output 4 6 6 2 3 2 2" xfId="22368" xr:uid="{1FFCF682-ABAB-4CDC-BCFF-CAA42ADE9C35}"/>
    <cellStyle name="Output 4 6 6 2 3 3" xfId="24036" xr:uid="{543A761B-D250-4C25-AD2E-055EBF5671A0}"/>
    <cellStyle name="Output 4 6 6 2 4" xfId="15320" xr:uid="{AD753A33-6690-4A08-AE83-1ED451A145D6}"/>
    <cellStyle name="Output 4 6 6 2 4 2" xfId="43264" xr:uid="{12D21206-AEDC-4B93-8033-9773FC167719}"/>
    <cellStyle name="Output 4 6 6 2 5" xfId="40375" xr:uid="{0E922E9B-4549-429A-B0BA-D5B6B1927041}"/>
    <cellStyle name="Output 4 6 6 2 6" xfId="54143" xr:uid="{3D282322-DE0F-412C-A9D4-BF5AE3FADBBB}"/>
    <cellStyle name="Output 4 6 6 3" xfId="4460" xr:uid="{9E5A1C22-AD9D-4F3F-BD52-B78C1A47498D}"/>
    <cellStyle name="Output 4 6 6 3 2" xfId="32292" xr:uid="{F3C1B3D1-EEE2-44C8-A0CF-D5161DD54562}"/>
    <cellStyle name="Output 4 6 6 4" xfId="23421" xr:uid="{0F61B386-5AB9-4811-A875-7A592649FA74}"/>
    <cellStyle name="Output 4 6 6 5" xfId="47431" xr:uid="{CA77C4A7-6454-4A6A-AC67-024052217910}"/>
    <cellStyle name="Output 4 6 7" xfId="2834" xr:uid="{8C1885B0-A639-4B7B-9030-14726D08895E}"/>
    <cellStyle name="Output 4 6 7 2" xfId="6984" xr:uid="{592DB6BF-E524-4067-AC51-BBAF92797FA0}"/>
    <cellStyle name="Output 4 6 7 2 2" xfId="12113" xr:uid="{142848B5-36C5-43B4-919D-36A79AD7D947}"/>
    <cellStyle name="Output 4 6 7 2 2 2" xfId="21102" xr:uid="{31F477BA-209D-4F63-B66F-77734E23EBAB}"/>
    <cellStyle name="Output 4 6 7 2 2 2 2" xfId="37211" xr:uid="{9C14B136-DE24-4237-8995-C8F725CA000B}"/>
    <cellStyle name="Output 4 6 7 2 2 3" xfId="36151" xr:uid="{D876A101-6179-4D3D-B60D-474265E1694B}"/>
    <cellStyle name="Output 4 6 7 2 3" xfId="12930" xr:uid="{F332E8D1-7572-464E-9D66-AAB661BCCDD9}"/>
    <cellStyle name="Output 4 6 7 2 3 2" xfId="21919" xr:uid="{52458E0F-6137-4B3B-BE35-646E2A02E49D}"/>
    <cellStyle name="Output 4 6 7 2 3 2 2" xfId="25207" xr:uid="{99F90C16-0268-4C93-A5C7-30D117005190}"/>
    <cellStyle name="Output 4 6 7 2 3 3" xfId="28139" xr:uid="{8AAF904A-A8D5-47F9-A554-EEB94448C01C}"/>
    <cellStyle name="Output 4 6 7 2 4" xfId="15973" xr:uid="{E555470E-3E27-4FDB-89CC-F5390C6A6036}"/>
    <cellStyle name="Output 4 6 7 2 4 2" xfId="36828" xr:uid="{C7DC3AC3-3113-4EDA-B586-6E8DEE317EFF}"/>
    <cellStyle name="Output 4 6 7 2 5" xfId="35286" xr:uid="{35023B10-E1BD-499D-A2B1-35237EFD0867}"/>
    <cellStyle name="Output 4 6 7 3" xfId="9547" xr:uid="{EB8058C4-7C1E-4EA9-8EDF-AE5B34F35E05}"/>
    <cellStyle name="Output 4 6 7 3 2" xfId="18536" xr:uid="{56235585-C417-44EF-92F8-4FB7E995EEA4}"/>
    <cellStyle name="Output 4 6 7 3 2 2" xfId="25783" xr:uid="{7EF62FA9-1932-471D-BF49-DC1BB23DCF4F}"/>
    <cellStyle name="Output 4 6 7 3 3" xfId="28815" xr:uid="{231205CD-F089-4C6F-9DCD-7D4EFE3BA98D}"/>
    <cellStyle name="Output 4 6 7 4" xfId="39249" xr:uid="{8900F520-4FDA-4AAB-A383-0D46EE2D8B07}"/>
    <cellStyle name="Output 4 6 8" xfId="4767" xr:uid="{3F5E33A5-84D9-4598-AAA0-BAB8E6BCC1F4}"/>
    <cellStyle name="Output 4 6 8 2" xfId="7353" xr:uid="{B44F254F-5FFE-4170-87CA-93D88F3268F4}"/>
    <cellStyle name="Output 4 6 8 2 2" xfId="16342" xr:uid="{29F9F19F-503D-4A45-A5D8-B097E1183DB1}"/>
    <cellStyle name="Output 4 6 8 2 2 2" xfId="28687" xr:uid="{82493F6D-0015-4266-8A24-0B7024606611}"/>
    <cellStyle name="Output 4 6 8 2 3" xfId="24447" xr:uid="{8BB7900E-EC01-4028-838E-6A7C1991D67C}"/>
    <cellStyle name="Output 4 6 8 3" xfId="9990" xr:uid="{0AD9710C-2CEC-433F-B835-5E05FA7B8D35}"/>
    <cellStyle name="Output 4 6 8 3 2" xfId="18979" xr:uid="{0991FE3D-50A7-4770-B3BC-8555AEBFED10}"/>
    <cellStyle name="Output 4 6 8 3 2 2" xfId="36050" xr:uid="{102FA0F7-8F7B-4D87-B949-A674CA066CB5}"/>
    <cellStyle name="Output 4 6 8 3 3" xfId="32207" xr:uid="{2146A1C1-E182-4BD3-BCD5-B7E5EED2EE41}"/>
    <cellStyle name="Output 4 6 8 4" xfId="13756" xr:uid="{7D69C77D-9358-4569-B512-DD4EBC41A30C}"/>
    <cellStyle name="Output 4 6 8 4 2" xfId="26809" xr:uid="{03844D52-BA75-4BDB-BA68-8F3F54A865CA}"/>
    <cellStyle name="Output 4 6 8 5" xfId="32445" xr:uid="{37E9433B-6891-4153-BE84-2E7F08132FA1}"/>
    <cellStyle name="Output 4 6 9" xfId="6668" xr:uid="{D7B8A409-7A58-4DB5-9504-517A3D24F6BB}"/>
    <cellStyle name="Output 4 6 9 2" xfId="11874" xr:uid="{A2E6D9C4-EEBD-4320-8789-C00837B78D7D}"/>
    <cellStyle name="Output 4 6 9 2 2" xfId="20863" xr:uid="{E14447B4-E51C-4F01-AAA0-29052047601E}"/>
    <cellStyle name="Output 4 6 9 2 2 2" xfId="38986" xr:uid="{6D004A29-3EF0-4ED7-AB4B-280E8DD4ECC5}"/>
    <cellStyle name="Output 4 6 9 2 3" xfId="40303" xr:uid="{CD46C33C-09C6-4400-BC7E-82387EEB694D}"/>
    <cellStyle name="Output 4 6 9 3" xfId="15657" xr:uid="{5B7794AE-E74C-41FE-B130-1962D5E4D566}"/>
    <cellStyle name="Output 4 6 9 3 2" xfId="35418" xr:uid="{4E5CBEB1-897F-4D67-95C3-68E2A5884022}"/>
    <cellStyle name="Output 4 6 9 4" xfId="32844" xr:uid="{5F965581-8A23-4428-88E2-24AC03AFED4E}"/>
    <cellStyle name="Output 4 7" xfId="511" xr:uid="{ACC6D6A2-0A5C-458E-BA3A-5D990A7A3DE7}"/>
    <cellStyle name="Output 4 7 10" xfId="44466" xr:uid="{56555541-04AF-4194-90FD-C832E887B47E}"/>
    <cellStyle name="Output 4 7 11" xfId="45700" xr:uid="{643F7EED-9FFE-4C7F-A608-5287F71B75FF}"/>
    <cellStyle name="Output 4 7 2" xfId="860" xr:uid="{D91F5A28-FCB5-4EF3-8847-73D1FEFECE85}"/>
    <cellStyle name="Output 4 7 2 2" xfId="5229" xr:uid="{4AAC30B8-BC42-44F5-B1CC-DB6EA03DA2C9}"/>
    <cellStyle name="Output 4 7 2 2 2" xfId="7815" xr:uid="{E422A100-EBF4-4253-8CC8-B50DFF5B9A33}"/>
    <cellStyle name="Output 4 7 2 2 2 2" xfId="16804" xr:uid="{CD6C3CEA-2676-4DA5-9635-9780DBBE375B}"/>
    <cellStyle name="Output 4 7 2 2 2 2 2" xfId="38011" xr:uid="{4544FDFE-735C-4BA4-B268-F74415445435}"/>
    <cellStyle name="Output 4 7 2 2 2 3" xfId="35745" xr:uid="{4C8230F9-ED74-4038-ADEB-9F1B17D6A34F}"/>
    <cellStyle name="Output 4 7 2 2 2 4" xfId="56488" xr:uid="{601B2562-DCA3-4DA8-BDC7-81695790EC08}"/>
    <cellStyle name="Output 4 7 2 2 3" xfId="10452" xr:uid="{EA4E8CC6-4CEE-4906-810F-BEAB328698D4}"/>
    <cellStyle name="Output 4 7 2 2 3 2" xfId="19441" xr:uid="{06EAC7D9-5309-4401-81A5-73319CD68CCB}"/>
    <cellStyle name="Output 4 7 2 2 3 2 2" xfId="35260" xr:uid="{AB49702E-B7AF-462D-AAE9-5E4A23CE9D53}"/>
    <cellStyle name="Output 4 7 2 2 3 3" xfId="22916" xr:uid="{ECD2FA21-CDA2-42D6-894B-B8B020D68C3A}"/>
    <cellStyle name="Output 4 7 2 2 4" xfId="14218" xr:uid="{7A728295-26A5-42A1-9AC3-77F7D5F39B00}"/>
    <cellStyle name="Output 4 7 2 2 4 2" xfId="42490" xr:uid="{2F490012-310C-46F3-9D35-7DADEE95F371}"/>
    <cellStyle name="Output 4 7 2 2 5" xfId="39278" xr:uid="{9E96FDFE-2D04-4655-89B7-257469685DAC}"/>
    <cellStyle name="Output 4 7 2 2 6" xfId="49706" xr:uid="{7FF3F096-F0F0-4C88-A79A-97CAB1058EF8}"/>
    <cellStyle name="Output 4 7 2 3" xfId="3297" xr:uid="{52BB4571-FDD7-42A7-B7C1-03BC9BED8435}"/>
    <cellStyle name="Output 4 7 2 3 2" xfId="23595" xr:uid="{604B9745-4224-424A-9290-A0CA9845A0E3}"/>
    <cellStyle name="Output 4 7 2 3 2 2" xfId="57799" xr:uid="{EC5F0661-2C4A-45DA-97FF-18393FE49BEC}"/>
    <cellStyle name="Output 4 7 2 3 3" xfId="51017" xr:uid="{0EE89188-D637-4560-9B29-6E9C990EA729}"/>
    <cellStyle name="Output 4 7 2 4" xfId="27038" xr:uid="{F90D5A8E-2820-4042-97A8-46D32280280A}"/>
    <cellStyle name="Output 4 7 2 4 2" xfId="54627" xr:uid="{81B5BFF9-4944-44E8-AE07-DF5953BD32CC}"/>
    <cellStyle name="Output 4 7 2 4 3" xfId="47823" xr:uid="{5965FCDD-9B25-41C6-A791-92A68E638CB6}"/>
    <cellStyle name="Output 4 7 2 5" xfId="46209" xr:uid="{BCBC903A-5DFD-4999-B124-66CFCE5C354A}"/>
    <cellStyle name="Output 4 7 3" xfId="1205" xr:uid="{EF73FF1F-5A25-485C-B29F-8CC785F7261C}"/>
    <cellStyle name="Output 4 7 3 2" xfId="5550" xr:uid="{F0C6453C-AB13-42DE-B09C-C26CDE2F09E7}"/>
    <cellStyle name="Output 4 7 3 2 2" xfId="8136" xr:uid="{88969B5B-8A84-4BDE-9588-703F4ED9606F}"/>
    <cellStyle name="Output 4 7 3 2 2 2" xfId="17125" xr:uid="{D5A8CB3B-CEF2-4A63-94D5-8B725F4A770F}"/>
    <cellStyle name="Output 4 7 3 2 2 2 2" xfId="43382" xr:uid="{DFA2F482-CE24-4FB8-9552-4DC94D7AB03F}"/>
    <cellStyle name="Output 4 7 3 2 2 3" xfId="42102" xr:uid="{B49BC5B1-190A-4A21-8635-E24DFFD6BFB4}"/>
    <cellStyle name="Output 4 7 3 2 2 4" xfId="56890" xr:uid="{535A9227-C863-4A3A-974B-AD68B319E415}"/>
    <cellStyle name="Output 4 7 3 2 3" xfId="10773" xr:uid="{90A4A67F-F701-4F5E-A6F5-8BF33438FEA1}"/>
    <cellStyle name="Output 4 7 3 2 3 2" xfId="19762" xr:uid="{CC271DBE-475E-434F-BCB7-8942B14C1787}"/>
    <cellStyle name="Output 4 7 3 2 3 2 2" xfId="22903" xr:uid="{AD831B6C-22C6-4AFE-AFE2-3D12A2C81438}"/>
    <cellStyle name="Output 4 7 3 2 3 3" xfId="27508" xr:uid="{AE8A0058-C25C-4E59-A507-09DC93AD3D6D}"/>
    <cellStyle name="Output 4 7 3 2 4" xfId="14539" xr:uid="{6C5EC092-63E6-4430-940A-166A53BEDB93}"/>
    <cellStyle name="Output 4 7 3 2 4 2" xfId="33439" xr:uid="{855918BD-FF2C-46F5-9078-ACF083B5FE2E}"/>
    <cellStyle name="Output 4 7 3 2 5" xfId="42287" xr:uid="{4850AAD4-0C55-4875-A7D9-1784889C099A}"/>
    <cellStyle name="Output 4 7 3 2 6" xfId="50108" xr:uid="{60BB521A-D3CE-4961-851E-E1FF957D0D46}"/>
    <cellStyle name="Output 4 7 3 3" xfId="3642" xr:uid="{CF05E1B4-7AC8-47C9-BF38-F0476D855697}"/>
    <cellStyle name="Output 4 7 3 3 2" xfId="42605" xr:uid="{3C553A0B-6D75-4CA9-B518-893E4073E8FF}"/>
    <cellStyle name="Output 4 7 3 3 2 2" xfId="56170" xr:uid="{8A805AB4-9ACC-467A-8A25-D68CF8ABA0B3}"/>
    <cellStyle name="Output 4 7 3 3 3" xfId="49388" xr:uid="{1EAFB587-676B-4E19-A4F6-10019F5AD7E5}"/>
    <cellStyle name="Output 4 7 3 4" xfId="30642" xr:uid="{42F9DE0F-A229-409D-87D4-D8095BF18CE8}"/>
    <cellStyle name="Output 4 7 3 4 2" xfId="55017" xr:uid="{94234B49-2A0E-4504-B01D-488B3B38BC0B}"/>
    <cellStyle name="Output 4 7 3 4 3" xfId="48225" xr:uid="{11B26D25-60E1-474E-81C9-A44C9C9C1D24}"/>
    <cellStyle name="Output 4 7 3 5" xfId="53317" xr:uid="{F1981AED-7622-4B03-9B34-52230030CE4B}"/>
    <cellStyle name="Output 4 7 3 6" xfId="46611" xr:uid="{0F6832BF-510D-41E9-87C3-3677313DA8AF}"/>
    <cellStyle name="Output 4 7 4" xfId="1549" xr:uid="{BA66D71B-04A6-47DD-9EFD-26CA285BA909}"/>
    <cellStyle name="Output 4 7 4 2" xfId="5894" xr:uid="{086FF1D9-77CA-4878-BFA7-3DBEE9BC061A}"/>
    <cellStyle name="Output 4 7 4 2 2" xfId="8480" xr:uid="{15AFA86D-B8F3-491B-8EAA-2601A0F0BEFF}"/>
    <cellStyle name="Output 4 7 4 2 2 2" xfId="17469" xr:uid="{11B690DB-22BB-411E-A366-CA3DB5807F2A}"/>
    <cellStyle name="Output 4 7 4 2 2 2 2" xfId="35568" xr:uid="{F52C3A35-4E71-474B-B2D5-828C508188BA}"/>
    <cellStyle name="Output 4 7 4 2 2 3" xfId="43407" xr:uid="{82F7902B-DC62-419C-B0E3-2BADCABF8667}"/>
    <cellStyle name="Output 4 7 4 2 3" xfId="11117" xr:uid="{F71C27AE-A6D6-4CD6-8C5A-8312222ABAC7}"/>
    <cellStyle name="Output 4 7 4 2 3 2" xfId="20106" xr:uid="{B5829146-3149-4F11-A747-B9F99477A105}"/>
    <cellStyle name="Output 4 7 4 2 3 2 2" xfId="26877" xr:uid="{9CB5BA66-1BCF-4F2F-96BE-A893E99AD520}"/>
    <cellStyle name="Output 4 7 4 2 3 3" xfId="27240" xr:uid="{B27C4F55-DA9F-4C69-A614-125AF21E567F}"/>
    <cellStyle name="Output 4 7 4 2 4" xfId="14883" xr:uid="{5C3CE837-B062-4A6A-AAA0-B4766C3DABE1}"/>
    <cellStyle name="Output 4 7 4 2 4 2" xfId="25834" xr:uid="{414CD363-CA26-43A5-A527-CA8D4CE8D60E}"/>
    <cellStyle name="Output 4 7 4 2 5" xfId="29861" xr:uid="{4C1379B8-5013-4EF1-84C2-6D344058A3BC}"/>
    <cellStyle name="Output 4 7 4 2 6" xfId="56016" xr:uid="{54272119-29E8-4B2C-BC1B-A9DA2499CEB7}"/>
    <cellStyle name="Output 4 7 4 3" xfId="3986" xr:uid="{DED29A7A-7C03-4FFC-B919-1B4B117DAE96}"/>
    <cellStyle name="Output 4 7 4 3 2" xfId="41949" xr:uid="{7A1B19B7-A6CD-4DC7-9D4B-8A59EC3B109A}"/>
    <cellStyle name="Output 4 7 4 4" xfId="31198" xr:uid="{430F5FDE-801C-454D-8F2D-98E0E505B744}"/>
    <cellStyle name="Output 4 7 4 5" xfId="49234" xr:uid="{32E7EB6F-AF8B-49D3-B4BA-4BCB953D2D0F}"/>
    <cellStyle name="Output 4 7 5" xfId="1861" xr:uid="{43922638-506F-402A-9EA2-F53E0A22D780}"/>
    <cellStyle name="Output 4 7 5 2" xfId="6177" xr:uid="{07226B6F-09BE-481E-89C3-C466CC240103}"/>
    <cellStyle name="Output 4 7 5 2 2" xfId="8763" xr:uid="{D1175D74-D7E2-4706-90CA-F4E86ED18396}"/>
    <cellStyle name="Output 4 7 5 2 2 2" xfId="17752" xr:uid="{F78105CF-9E5B-4EDE-B528-A57CF75DB19F}"/>
    <cellStyle name="Output 4 7 5 2 2 2 2" xfId="28257" xr:uid="{00E4DB6E-CF03-4BF9-86D8-F704F17C1855}"/>
    <cellStyle name="Output 4 7 5 2 2 3" xfId="23791" xr:uid="{3FAE1281-253A-4AA9-8EF7-F1FB9D84157D}"/>
    <cellStyle name="Output 4 7 5 2 3" xfId="11400" xr:uid="{9B097B73-7FD2-4E23-9424-77DEBB435DD5}"/>
    <cellStyle name="Output 4 7 5 2 3 2" xfId="20389" xr:uid="{FDE73EEC-3201-458C-8E96-C6CB942707B2}"/>
    <cellStyle name="Output 4 7 5 2 3 2 2" xfId="26138" xr:uid="{A8340CA4-CF89-4D48-A7EE-DEA972EA2F86}"/>
    <cellStyle name="Output 4 7 5 2 3 3" xfId="34439" xr:uid="{1C5B69E9-173F-43AB-9FC9-15F160AB3210}"/>
    <cellStyle name="Output 4 7 5 2 4" xfId="15166" xr:uid="{C1EA6193-15AC-446F-801C-D18723E4DBF4}"/>
    <cellStyle name="Output 4 7 5 2 4 2" xfId="30356" xr:uid="{0B54A9F9-78CE-4DC3-932B-70D20949D836}"/>
    <cellStyle name="Output 4 7 5 2 5" xfId="34252" xr:uid="{2FBFC85A-F6E1-41C6-9716-FB662D04A65F}"/>
    <cellStyle name="Output 4 7 5 2 6" xfId="58262" xr:uid="{A1FE3607-C6B6-4F0F-9C71-2EE45AF87F8B}"/>
    <cellStyle name="Output 4 7 5 3" xfId="4298" xr:uid="{3E70005F-D030-4AE1-8C85-CA7F0D56F34C}"/>
    <cellStyle name="Output 4 7 5 3 2" xfId="43726" xr:uid="{38A77EA2-20D4-4D8F-BE39-E18E62D6A865}"/>
    <cellStyle name="Output 4 7 5 4" xfId="34219" xr:uid="{B760E960-B664-4D7F-BE95-B5365C5F8F9C}"/>
    <cellStyle name="Output 4 7 5 5" xfId="51480" xr:uid="{6956A326-84AD-4F9A-95F7-D5A53B156C4F}"/>
    <cellStyle name="Output 4 7 6" xfId="2168" xr:uid="{6FBA44DA-0F60-4325-A736-0F160C17D4F7}"/>
    <cellStyle name="Output 4 7 6 2" xfId="6469" xr:uid="{2B511F26-5408-40BA-92BD-3C84D705F07D}"/>
    <cellStyle name="Output 4 7 6 2 2" xfId="9055" xr:uid="{84EBB6FE-3D04-4F76-8DEC-1266E835B670}"/>
    <cellStyle name="Output 4 7 6 2 2 2" xfId="18044" xr:uid="{7EDCEA1F-1E36-4AF6-A76E-EBC71019E06D}"/>
    <cellStyle name="Output 4 7 6 2 2 2 2" xfId="28518" xr:uid="{7FBFA9A2-18EF-4B10-8427-4A764285C2DC}"/>
    <cellStyle name="Output 4 7 6 2 2 3" xfId="24781" xr:uid="{79D1E413-E764-485A-AEBA-60E3F66751C2}"/>
    <cellStyle name="Output 4 7 6 2 3" xfId="11692" xr:uid="{45AB674A-0D45-4C31-ABCC-32613A2F27D6}"/>
    <cellStyle name="Output 4 7 6 2 3 2" xfId="20681" xr:uid="{C2827A43-FB0E-4BEC-BDA5-DC428EDD22EB}"/>
    <cellStyle name="Output 4 7 6 2 3 2 2" xfId="43520" xr:uid="{D1E49A9C-16AC-46B4-8DC3-1571FBEEE5A7}"/>
    <cellStyle name="Output 4 7 6 2 3 3" xfId="38878" xr:uid="{A012D999-84C2-461C-8068-4B6AE1FAE74D}"/>
    <cellStyle name="Output 4 7 6 2 4" xfId="15458" xr:uid="{8B8967B1-A3CA-42B8-8B43-D990430F57C4}"/>
    <cellStyle name="Output 4 7 6 2 4 2" xfId="29110" xr:uid="{6600AFF0-C7CD-4D06-AFA2-1F0FFFE186EC}"/>
    <cellStyle name="Output 4 7 6 2 5" xfId="30594" xr:uid="{D0A00217-D94D-496C-960E-520001716952}"/>
    <cellStyle name="Output 4 7 6 2 6" xfId="54179" xr:uid="{C9ED1AE1-B008-4F90-B970-90122C3ECD53}"/>
    <cellStyle name="Output 4 7 6 3" xfId="4605" xr:uid="{F7ADE2A5-1CB3-49C0-927B-DC0719AD3508}"/>
    <cellStyle name="Output 4 7 6 3 2" xfId="35959" xr:uid="{82449336-1985-4646-AD34-9BA71873431B}"/>
    <cellStyle name="Output 4 7 6 4" xfId="31014" xr:uid="{005F503E-26F2-4D2E-BC2D-43EA0E90949D}"/>
    <cellStyle name="Output 4 7 6 5" xfId="47442" xr:uid="{04A06A1C-9E52-4172-9468-D773958E5D2A}"/>
    <cellStyle name="Output 4 7 7" xfId="4905" xr:uid="{F20831D8-DA7A-4404-BFB1-F83CFFD99EE6}"/>
    <cellStyle name="Output 4 7 7 2" xfId="7491" xr:uid="{8287EB37-0EBD-400E-BA2B-5E7B0FA34D08}"/>
    <cellStyle name="Output 4 7 7 2 2" xfId="16480" xr:uid="{BC3C3899-2EB9-47E9-A12E-BE2A524C2B65}"/>
    <cellStyle name="Output 4 7 7 2 2 2" xfId="30805" xr:uid="{EB74DD7C-FAB7-41C3-9A31-9E1FC160D68E}"/>
    <cellStyle name="Output 4 7 7 2 3" xfId="43614" xr:uid="{5CBF513D-5A56-4A88-AD8D-8C8354EA1A4E}"/>
    <cellStyle name="Output 4 7 7 3" xfId="10128" xr:uid="{E345CAA8-AE32-47C3-AC82-A11DB0BBB6D9}"/>
    <cellStyle name="Output 4 7 7 3 2" xfId="19117" xr:uid="{B5E2F035-5960-4B5B-B171-218CDA7D6A3A}"/>
    <cellStyle name="Output 4 7 7 3 2 2" xfId="25613" xr:uid="{664FF5F3-6E7D-4FAC-96F8-5E440548146B}"/>
    <cellStyle name="Output 4 7 7 3 3" xfId="22910" xr:uid="{9DCA379A-32AF-4F8B-AC7D-D14600E24BAA}"/>
    <cellStyle name="Output 4 7 7 4" xfId="13894" xr:uid="{26D06C2E-9BBA-4B20-9C53-E1227DFD2EF4}"/>
    <cellStyle name="Output 4 7 7 4 2" xfId="26233" xr:uid="{F44D7862-0384-41D6-ABC9-776E5DCD1174}"/>
    <cellStyle name="Output 4 7 7 5" xfId="32612" xr:uid="{AC8F8665-ADC2-4533-8796-C63AD6938EAA}"/>
    <cellStyle name="Output 4 7 8" xfId="2517" xr:uid="{991A3097-B5A6-4E1C-97D6-BDF05292CF99}"/>
    <cellStyle name="Output 4 7 8 2" xfId="29556" xr:uid="{A988721F-7775-41A3-9E4D-1114A2BA04A8}"/>
    <cellStyle name="Output 4 7 9" xfId="28311" xr:uid="{410E4393-AD28-4526-BE60-6AFA864AE6E5}"/>
    <cellStyle name="Output 4 8" xfId="211" xr:uid="{38F13EF9-9286-4673-B015-07AF4564C7E0}"/>
    <cellStyle name="Output 4 8 2" xfId="2560" xr:uid="{57710526-8003-4AA0-BA22-92DD742F7BE5}"/>
    <cellStyle name="Output 4 8 2 2" xfId="6801" xr:uid="{80BF5BBC-B7A4-460C-9EBC-6D502A6F835F}"/>
    <cellStyle name="Output 4 8 2 2 2" xfId="15790" xr:uid="{44AEECE8-ABA3-49D1-A375-5B4E55951533}"/>
    <cellStyle name="Output 4 8 2 2 2 2" xfId="31740" xr:uid="{A14301CE-C01C-49BB-A42D-5AD874E93194}"/>
    <cellStyle name="Output 4 8 2 2 2 3" xfId="56535" xr:uid="{7BC94CE8-AA49-45BC-831D-B0555CD31985}"/>
    <cellStyle name="Output 4 8 2 2 3" xfId="36940" xr:uid="{333D46CC-2F38-4E59-B156-5158FBC036FE}"/>
    <cellStyle name="Output 4 8 2 2 4" xfId="49753" xr:uid="{71AAA1FD-F507-4704-AAA4-D33474D32D05}"/>
    <cellStyle name="Output 4 8 2 3" xfId="9371" xr:uid="{8C725B76-5172-4999-82A3-D3AE367A4B5F}"/>
    <cellStyle name="Output 4 8 2 3 2" xfId="18360" xr:uid="{E5C02BAD-73BB-4110-B2FD-8687886F70D3}"/>
    <cellStyle name="Output 4 8 2 3 2 2" xfId="29721" xr:uid="{9FF2EAF8-F37D-4795-B10A-0354A2B40895}"/>
    <cellStyle name="Output 4 8 2 3 2 3" xfId="58464" xr:uid="{7A0BC85B-AA15-404E-8E6B-0B25FC9BE5DA}"/>
    <cellStyle name="Output 4 8 2 3 3" xfId="43391" xr:uid="{8D5DFB5C-4D37-4424-9226-5FBD2F71E440}"/>
    <cellStyle name="Output 4 8 2 3 4" xfId="51683" xr:uid="{6DA25FBE-F45E-4464-BF59-0C1905609A19}"/>
    <cellStyle name="Output 4 8 2 4" xfId="13414" xr:uid="{862B59AC-667D-42BD-B39F-70B242623919}"/>
    <cellStyle name="Output 4 8 2 4 2" xfId="39882" xr:uid="{39B5EB70-0799-4623-9FAE-12279366850B}"/>
    <cellStyle name="Output 4 8 2 4 2 2" xfId="54671" xr:uid="{A88F9D2B-1F05-4157-A7DF-0CDB9EB88ACD}"/>
    <cellStyle name="Output 4 8 2 4 3" xfId="47870" xr:uid="{C1059DD4-C05A-4477-BE17-860FEAF906CD}"/>
    <cellStyle name="Output 4 8 2 5" xfId="31493" xr:uid="{A34EB21F-EF40-46E1-9C0D-6D5B88DAB86D}"/>
    <cellStyle name="Output 4 8 2 6" xfId="46256" xr:uid="{8A83DBA0-83EF-45BE-8AE1-55495EAA5558}"/>
    <cellStyle name="Output 4 8 3" xfId="2679" xr:uid="{B8C152E9-B306-41AF-B22B-53900371BA83}"/>
    <cellStyle name="Output 4 8 3 2" xfId="25658" xr:uid="{02984E27-7B00-4C16-BB3D-50B05503121C}"/>
    <cellStyle name="Output 4 8 3 2 2" xfId="56934" xr:uid="{FB91037C-2CFF-42F6-873B-AFE97C3546FE}"/>
    <cellStyle name="Output 4 8 3 2 3" xfId="50152" xr:uid="{C456CC43-66E2-461C-B91E-2CE204C09902}"/>
    <cellStyle name="Output 4 8 3 3" xfId="48943" xr:uid="{D39A1701-8D0B-4D9E-B733-592EA9A6BC2D}"/>
    <cellStyle name="Output 4 8 3 3 2" xfId="55726" xr:uid="{0FEF8BB0-5D0C-4172-B9B1-38F6FB330928}"/>
    <cellStyle name="Output 4 8 3 4" xfId="48269" xr:uid="{7EEACC8E-6FC8-4FE8-B5A6-7C87FF8D3BBF}"/>
    <cellStyle name="Output 4 8 3 4 2" xfId="55061" xr:uid="{6BE8F3F3-71FD-477C-BA46-1213DD28A8F2}"/>
    <cellStyle name="Output 4 8 3 5" xfId="53361" xr:uid="{478A5832-96F1-4822-98C2-67F96E44D1DB}"/>
    <cellStyle name="Output 4 8 3 6" xfId="46655" xr:uid="{66F41F2B-17D3-48A1-9D5A-CFF2A6AE4352}"/>
    <cellStyle name="Output 4 8 4" xfId="35826" xr:uid="{5050EF4E-CB1F-431A-90C4-68EC75DD2D1C}"/>
    <cellStyle name="Output 4 8 4 2" xfId="56063" xr:uid="{883FBAEE-9F4F-4842-9C60-31BE2C0B6CB0}"/>
    <cellStyle name="Output 4 8 4 3" xfId="49281" xr:uid="{32D31D8F-DD89-4D9C-B50B-61DFC2A6B463}"/>
    <cellStyle name="Output 4 8 5" xfId="44439" xr:uid="{7F883BCD-BE9F-4350-818D-8DAD6385741E}"/>
    <cellStyle name="Output 4 8 5 2" xfId="57738" xr:uid="{217E7457-2EAE-4EA1-B107-C4E7C0E28AAF}"/>
    <cellStyle name="Output 4 8 5 3" xfId="50956" xr:uid="{F3E2E2E2-9EA4-45E6-A69A-C2F2755442A5}"/>
    <cellStyle name="Output 4 8 6" xfId="45747" xr:uid="{20144292-DF16-4103-9764-497A803444C9}"/>
    <cellStyle name="Output 4 8 6 2" xfId="54223" xr:uid="{94398CF3-F4E9-4C8B-A3B8-3A1E12379659}"/>
    <cellStyle name="Output 4 9" xfId="560" xr:uid="{DF565D97-E1DD-44DA-847B-D393C55C3993}"/>
    <cellStyle name="Output 4 9 2" xfId="4951" xr:uid="{D7005893-2F89-4C80-B77B-A42B3E75B105}"/>
    <cellStyle name="Output 4 9 2 2" xfId="7537" xr:uid="{4FF62674-D23D-40B8-A1D1-E0D53EE3B441}"/>
    <cellStyle name="Output 4 9 2 2 2" xfId="16526" xr:uid="{61120030-0971-4254-967C-1B9364078092}"/>
    <cellStyle name="Output 4 9 2 2 2 2" xfId="32498" xr:uid="{05F838A6-890A-4B55-9C7C-210EB30A75A4}"/>
    <cellStyle name="Output 4 9 2 2 2 3" xfId="56576" xr:uid="{F752E57E-17F9-4E03-82AA-4DC0C40D7BB0}"/>
    <cellStyle name="Output 4 9 2 2 3" xfId="33615" xr:uid="{B9A882AC-491A-48D4-BD59-6BC072F6CBAB}"/>
    <cellStyle name="Output 4 9 2 2 4" xfId="49794" xr:uid="{4A382A7F-8D34-4E87-8EB4-8E479D05D918}"/>
    <cellStyle name="Output 4 9 2 3" xfId="10174" xr:uid="{07DE748F-63DA-47D6-AA3D-A89F8628AF8E}"/>
    <cellStyle name="Output 4 9 2 3 2" xfId="19163" xr:uid="{6828C986-9ABA-421F-973C-9B1CB245CD9D}"/>
    <cellStyle name="Output 4 9 2 3 2 2" xfId="37186" xr:uid="{81701CCB-193A-4FBA-9FE6-22BF23C3EAF6}"/>
    <cellStyle name="Output 4 9 2 3 2 3" xfId="58167" xr:uid="{09043A99-0B32-46E2-AA5F-7C1225AF496F}"/>
    <cellStyle name="Output 4 9 2 3 3" xfId="43811" xr:uid="{D21AECD0-1947-4955-B0BA-26D4733D3003}"/>
    <cellStyle name="Output 4 9 2 3 4" xfId="51385" xr:uid="{80C4142B-F900-4CDB-84BD-A0BB892D06BB}"/>
    <cellStyle name="Output 4 9 2 4" xfId="13940" xr:uid="{D750ED10-B042-4C55-88D8-E88BB4150A03}"/>
    <cellStyle name="Output 4 9 2 4 2" xfId="36277" xr:uid="{207E64E3-40D3-4FC1-A442-BDFEE487EBDF}"/>
    <cellStyle name="Output 4 9 2 4 2 2" xfId="54709" xr:uid="{5B144A1E-5F63-41E4-98B3-71AFD5C8D1E4}"/>
    <cellStyle name="Output 4 9 2 4 3" xfId="47911" xr:uid="{42B43CA9-7663-4760-B780-A027CDF9A114}"/>
    <cellStyle name="Output 4 9 2 5" xfId="39519" xr:uid="{F2D35966-A991-49E2-8D5E-5DE87AB83EEF}"/>
    <cellStyle name="Output 4 9 2 6" xfId="46297" xr:uid="{03A316D5-B68C-47A2-B080-5E3D85A565C7}"/>
    <cellStyle name="Output 4 9 3" xfId="2997" xr:uid="{C794ED93-3639-4AA7-8D59-2EEED3B11933}"/>
    <cellStyle name="Output 4 9 3 2" xfId="36502" xr:uid="{DFF812E7-6C8B-4470-BF91-96B47F9DC915}"/>
    <cellStyle name="Output 4 9 3 2 2" xfId="56972" xr:uid="{7BA3CACF-1C28-45A9-AED3-6526DE084301}"/>
    <cellStyle name="Output 4 9 3 2 3" xfId="50190" xr:uid="{7D55783A-9B00-433D-9AEB-CEE0AB1C703A}"/>
    <cellStyle name="Output 4 9 3 3" xfId="52192" xr:uid="{D84019CA-BA40-4D2F-A977-3C70C474CCED}"/>
    <cellStyle name="Output 4 9 3 3 2" xfId="58973" xr:uid="{6A76556D-D91A-4B6E-BBAD-25A8EA5B76FD}"/>
    <cellStyle name="Output 4 9 3 4" xfId="48307" xr:uid="{9A42931A-EBAF-4766-A87D-007A0495B1C5}"/>
    <cellStyle name="Output 4 9 3 4 2" xfId="55099" xr:uid="{3B906CBF-D600-4925-A5B6-F85E649BBD80}"/>
    <cellStyle name="Output 4 9 3 5" xfId="53399" xr:uid="{774E39BE-5B8E-43C9-81E8-39A0B7587AC2}"/>
    <cellStyle name="Output 4 9 3 6" xfId="46693" xr:uid="{30A0FE75-4907-4D63-8690-DB304BBDFFC1}"/>
    <cellStyle name="Output 4 9 4" xfId="34272" xr:uid="{7611FC93-117F-40B8-A847-B6FA991ED37D}"/>
    <cellStyle name="Output 4 9 4 2" xfId="56104" xr:uid="{D785B240-6144-4A69-80EC-F475B70D6E82}"/>
    <cellStyle name="Output 4 9 4 3" xfId="49322" xr:uid="{9EFB8E36-DB31-4C73-9E61-9C6A4F88D47B}"/>
    <cellStyle name="Output 4 9 5" xfId="44524" xr:uid="{AC829BF3-C804-4F10-87DC-AF2C6218E97F}"/>
    <cellStyle name="Output 4 9 5 2" xfId="58484" xr:uid="{7D26BD75-A764-4930-A835-9B4264A38136}"/>
    <cellStyle name="Output 4 9 5 3" xfId="51703" xr:uid="{2DA7D64E-B171-424E-9D08-BDDCDAEA89CA}"/>
    <cellStyle name="Output 4 9 6" xfId="45788" xr:uid="{AD7AAD23-ADDB-47C0-9DB3-3B62CF15B7AA}"/>
    <cellStyle name="Output 4 9 6 2" xfId="54261" xr:uid="{6E113703-ACE0-4E42-978B-08FC261C7DBD}"/>
    <cellStyle name="Output 5" xfId="122" xr:uid="{56DF8374-4A5E-4939-8F92-B76F6C18D20D}"/>
    <cellStyle name="Output 5 10" xfId="174" xr:uid="{FD79DA34-8A71-40C3-98E4-175E348FF910}"/>
    <cellStyle name="Output 5 10 2" xfId="2574" xr:uid="{0B0F0CEC-37B2-4DEA-BF38-41D514A19727}"/>
    <cellStyle name="Output 5 10 2 2" xfId="6815" xr:uid="{C056CB69-4E6F-4E3C-87E8-BA78B5472010}"/>
    <cellStyle name="Output 5 10 2 2 2" xfId="15804" xr:uid="{57825F94-3DDF-4464-9362-E2434206F24C}"/>
    <cellStyle name="Output 5 10 2 2 2 2" xfId="26097" xr:uid="{3E608A6F-CD2F-4131-AA01-B10035D98273}"/>
    <cellStyle name="Output 5 10 2 2 2 3" xfId="56639" xr:uid="{B77B4B2C-E194-4398-B80D-C3E4755CD0A6}"/>
    <cellStyle name="Output 5 10 2 2 3" xfId="30109" xr:uid="{13CDC872-FE8B-488A-A2BD-F9A2A6D26D25}"/>
    <cellStyle name="Output 5 10 2 2 4" xfId="49857" xr:uid="{8C0BBA99-9818-4AEF-A02F-5B582FFC3A2D}"/>
    <cellStyle name="Output 5 10 2 3" xfId="9385" xr:uid="{D93247A4-20AF-4372-B280-7CF08F99DC92}"/>
    <cellStyle name="Output 5 10 2 3 2" xfId="18374" xr:uid="{070CB5DE-F7DD-4553-88D1-E19C568272B3}"/>
    <cellStyle name="Output 5 10 2 3 2 2" xfId="25615" xr:uid="{3AF0B757-7A5B-484B-8FB1-26767D1391A9}"/>
    <cellStyle name="Output 5 10 2 3 2 3" xfId="58181" xr:uid="{3F018992-E17A-4724-A169-D3A0CD7FF2AA}"/>
    <cellStyle name="Output 5 10 2 3 3" xfId="42401" xr:uid="{C2C48BAE-76F2-41B9-86A0-B81320365D90}"/>
    <cellStyle name="Output 5 10 2 3 4" xfId="51399" xr:uid="{42FCD16A-CC70-4DB0-BBED-CBC7AE831558}"/>
    <cellStyle name="Output 5 10 2 4" xfId="13428" xr:uid="{CEFCA49C-16EF-4469-97E0-F23466E952F7}"/>
    <cellStyle name="Output 5 10 2 4 2" xfId="38805" xr:uid="{2AACECA0-5DE6-49B7-B513-0309E33C6A2D}"/>
    <cellStyle name="Output 5 10 2 4 2 2" xfId="54772" xr:uid="{34528B90-02A7-4584-9BE5-5EC27CF194F4}"/>
    <cellStyle name="Output 5 10 2 4 3" xfId="47974" xr:uid="{BDDBE713-EDB0-49D2-9808-E0E4BB1C422C}"/>
    <cellStyle name="Output 5 10 2 5" xfId="25886" xr:uid="{6511EBE1-E249-4791-A38D-38ECD09098B5}"/>
    <cellStyle name="Output 5 10 2 6" xfId="46360" xr:uid="{B3B58457-7BCE-4CAE-ACE2-5A81B9441496}"/>
    <cellStyle name="Output 5 10 3" xfId="2642" xr:uid="{5E3EC938-3134-449D-AE96-FDDC69DAC4A7}"/>
    <cellStyle name="Output 5 10 3 2" xfId="42675" xr:uid="{10438193-6420-489D-9432-92A69C7F5749}"/>
    <cellStyle name="Output 5 10 3 2 2" xfId="57035" xr:uid="{8DDCC766-379B-440A-B36A-6A154C6A0F2D}"/>
    <cellStyle name="Output 5 10 3 2 3" xfId="50253" xr:uid="{1E9ACF12-4DFA-4DD5-817F-4B5B3B392532}"/>
    <cellStyle name="Output 5 10 3 3" xfId="51424" xr:uid="{566BCDB8-0222-4864-88E1-E9800CD8E850}"/>
    <cellStyle name="Output 5 10 3 3 2" xfId="58206" xr:uid="{EBF94ACC-70C5-4476-A731-DB58E3D564D7}"/>
    <cellStyle name="Output 5 10 3 4" xfId="48370" xr:uid="{2E7A54C4-1AFA-4559-ADE0-2A6F72F35F0E}"/>
    <cellStyle name="Output 5 10 3 4 2" xfId="55162" xr:uid="{3C9C29DA-0E01-4D32-859C-C8A7D7DD18C6}"/>
    <cellStyle name="Output 5 10 3 5" xfId="53460" xr:uid="{A43DB5B1-75F9-4FA7-AB0E-A617F663AC46}"/>
    <cellStyle name="Output 5 10 3 6" xfId="46756" xr:uid="{E89CB068-4245-4AF6-B412-2CDB254FCDAF}"/>
    <cellStyle name="Output 5 10 4" xfId="35654" xr:uid="{432270C7-F62A-4FD6-A3F8-2EB54B88B793}"/>
    <cellStyle name="Output 5 10 4 2" xfId="56167" xr:uid="{28A0ED57-473D-4AE1-8872-0D16BFEBDFB1}"/>
    <cellStyle name="Output 5 10 4 3" xfId="49385" xr:uid="{57BB7591-7FAE-4AAC-8F66-448E0106908E}"/>
    <cellStyle name="Output 5 10 5" xfId="44586" xr:uid="{68A2ACDA-B03E-4DC8-AB01-1C611BFF151B}"/>
    <cellStyle name="Output 5 10 5 2" xfId="57676" xr:uid="{DEEA2DCD-87D4-4A9F-BDC2-C18FC882FE56}"/>
    <cellStyle name="Output 5 10 5 3" xfId="50894" xr:uid="{A0E731DE-1652-48C9-9178-69A6C2D9E933}"/>
    <cellStyle name="Output 5 10 6" xfId="47505" xr:uid="{C3E6A971-A154-45CD-ACFB-B86185A66FF3}"/>
    <cellStyle name="Output 5 10 6 2" xfId="54324" xr:uid="{CDD471A5-32FD-4900-AFC8-74D7F5ABD7E0}"/>
    <cellStyle name="Output 5 10 7" xfId="45897" xr:uid="{D2034FEB-A9C4-4858-8EBA-C258F5CE0686}"/>
    <cellStyle name="Output 5 11" xfId="2618" xr:uid="{7B10B0DE-FD2C-4972-99EF-CD69DE4C80D3}"/>
    <cellStyle name="Output 5 11 2" xfId="6859" xr:uid="{80349E3A-C867-470F-ABBA-1EE9CE53E0A2}"/>
    <cellStyle name="Output 5 11 2 2" xfId="15848" xr:uid="{77BB671B-853A-4649-BBC8-DFAF63835B31}"/>
    <cellStyle name="Output 5 11 2 2 2" xfId="39010" xr:uid="{1D1AC8D5-B8ED-4A69-A70E-370CA7475DA0}"/>
    <cellStyle name="Output 5 11 2 2 2 2" xfId="56678" xr:uid="{D1E4CA75-EFF7-404A-A855-4FA52E0DB462}"/>
    <cellStyle name="Output 5 11 2 2 3" xfId="49896" xr:uid="{B757550E-692A-4D0C-8A94-3894C23D23B6}"/>
    <cellStyle name="Output 5 11 2 3" xfId="27587" xr:uid="{7079A0E6-71FC-4D3C-B5BE-2275BDB4511A}"/>
    <cellStyle name="Output 5 11 2 3 2" xfId="57767" xr:uid="{0B9FD7E8-C79E-4150-8F62-AACC6CE87E2D}"/>
    <cellStyle name="Output 5 11 2 3 3" xfId="50985" xr:uid="{CDB2DDBC-F20C-461D-B75A-9B81577D93F1}"/>
    <cellStyle name="Output 5 11 2 4" xfId="48013" xr:uid="{6E018C67-7DE7-4FD5-B984-9BCB5F8271BD}"/>
    <cellStyle name="Output 5 11 2 4 2" xfId="54808" xr:uid="{D941E788-F7B2-4766-B0F0-8BAC226414B6}"/>
    <cellStyle name="Output 5 11 2 5" xfId="46399" xr:uid="{1BA5AA66-3AFF-4F4D-8D9C-87FE5F1A333D}"/>
    <cellStyle name="Output 5 11 3" xfId="9429" xr:uid="{76E906BF-D7B8-4C88-8E18-C7F30265F06A}"/>
    <cellStyle name="Output 5 11 3 2" xfId="18418" xr:uid="{4B0458E1-D38C-4E92-A5B9-FA4B1C9765B1}"/>
    <cellStyle name="Output 5 11 3 2 2" xfId="41034" xr:uid="{014D63C9-7F2C-482C-B9F3-BF754AE84541}"/>
    <cellStyle name="Output 5 11 3 2 2 2" xfId="57071" xr:uid="{BD4A4E30-00D1-4248-B92A-E7A0556737A6}"/>
    <cellStyle name="Output 5 11 3 2 3" xfId="50289" xr:uid="{1E14E187-8466-456F-B65B-CD9C71F4FB3D}"/>
    <cellStyle name="Output 5 11 3 3" xfId="33467" xr:uid="{9F48043A-7055-4819-9EA9-B12190B073DE}"/>
    <cellStyle name="Output 5 11 3 3 2" xfId="58590" xr:uid="{FDD46291-31E3-4563-8403-A57392071494}"/>
    <cellStyle name="Output 5 11 3 3 3" xfId="51809" xr:uid="{B7A02F24-77D0-4E07-AE40-EB3937E0643C}"/>
    <cellStyle name="Output 5 11 3 4" xfId="48406" xr:uid="{F51CD4C2-C758-417E-B63F-F8CBE04BDA2F}"/>
    <cellStyle name="Output 5 11 3 4 2" xfId="55198" xr:uid="{CD871509-EEC8-4C4D-BA5F-2B05C1A25163}"/>
    <cellStyle name="Output 5 11 3 5" xfId="46792" xr:uid="{785FC8B1-D06C-4C82-91F0-E6045C46444C}"/>
    <cellStyle name="Output 5 11 4" xfId="13472" xr:uid="{15A4C410-6218-4EAD-9A0C-141BA59891A3}"/>
    <cellStyle name="Output 5 11 4 2" xfId="36012" xr:uid="{12EDC6AC-F324-4B1A-A201-962421030CA0}"/>
    <cellStyle name="Output 5 11 4 2 2" xfId="56206" xr:uid="{F9EB1642-2DAA-4D30-A69E-CA7D3A9B0F4A}"/>
    <cellStyle name="Output 5 11 4 3" xfId="49424" xr:uid="{15D9B3C1-AF59-4D90-BCEA-FC8593BE6773}"/>
    <cellStyle name="Output 5 11 5" xfId="41280" xr:uid="{FD3C2017-6D5C-45A7-A6D7-21AA68E3DF64}"/>
    <cellStyle name="Output 5 11 5 2" xfId="58094" xr:uid="{51B3C0D3-76E5-44B3-B14C-45E5A9597DCC}"/>
    <cellStyle name="Output 5 11 5 3" xfId="51312" xr:uid="{4F4C5E1C-5E9B-4045-B636-7E9FBA1562A1}"/>
    <cellStyle name="Output 5 11 6" xfId="44615" xr:uid="{30D7E5F6-8BE1-40F2-ADD5-B0026C9B0AB1}"/>
    <cellStyle name="Output 5 11 6 2" xfId="54360" xr:uid="{7C48A85C-706E-4A95-AE45-9227E30FA6AE}"/>
    <cellStyle name="Output 5 11 6 3" xfId="47544" xr:uid="{A9A5BFE6-41E4-4564-B1D1-453EA182D5DE}"/>
    <cellStyle name="Output 5 11 7" xfId="45933" xr:uid="{E5E923FA-7B60-49D2-A41A-8F2AF83CEE5F}"/>
    <cellStyle name="Output 5 12" xfId="6578" xr:uid="{65DCF976-82E6-458F-8258-6E1A7592216B}"/>
    <cellStyle name="Output 5 12 2" xfId="11789" xr:uid="{7D840D19-84A9-43BC-9C26-757F57B9028F}"/>
    <cellStyle name="Output 5 12 2 2" xfId="20778" xr:uid="{ED0D9AC6-02B1-4A5D-8D4B-68FB135FBBEA}"/>
    <cellStyle name="Output 5 12 2 2 2" xfId="23677" xr:uid="{E50A2294-2F71-4D1D-9FA7-A383C0CEFE8A}"/>
    <cellStyle name="Output 5 12 2 2 3" xfId="56241" xr:uid="{7E7CCD21-812B-4CF0-9895-506C54C8C6DC}"/>
    <cellStyle name="Output 5 12 2 3" xfId="34628" xr:uid="{C2834086-A6A4-4E13-B564-A2987599C26C}"/>
    <cellStyle name="Output 5 12 2 4" xfId="49459" xr:uid="{E66EB6C1-0D98-4A40-8883-D0E2431B25DF}"/>
    <cellStyle name="Output 5 12 3" xfId="15567" xr:uid="{912015EC-DC7E-47A0-9D81-4577CD24958A}"/>
    <cellStyle name="Output 5 12 3 2" xfId="41823" xr:uid="{DC41ABEC-F1BC-4ABE-8D14-95FE2BAAB39A}"/>
    <cellStyle name="Output 5 12 3 2 2" xfId="57792" xr:uid="{7E335194-0DCD-4E1C-8B78-BE1CE5979BC4}"/>
    <cellStyle name="Output 5 12 3 3" xfId="51010" xr:uid="{5195450B-B815-4B90-BBA3-814EC70B9DEB}"/>
    <cellStyle name="Output 5 12 4" xfId="33506" xr:uid="{64AC658C-F1B5-465B-BF48-1FAA33149ACB}"/>
    <cellStyle name="Output 5 12 4 2" xfId="54389" xr:uid="{5FADA5DD-15B1-48E9-B3D3-5C794234CEE5}"/>
    <cellStyle name="Output 5 12 4 3" xfId="47577" xr:uid="{DEE01B31-66C5-4B40-8DB5-4A408D265BB1}"/>
    <cellStyle name="Output 5 12 5" xfId="44687" xr:uid="{FDA55C12-D738-4A5F-912F-0FC3418D4251}"/>
    <cellStyle name="Output 5 12 6" xfId="45968" xr:uid="{9D9B0B63-D29F-406E-A5B0-D273826E1A7C}"/>
    <cellStyle name="Output 5 13" xfId="9152" xr:uid="{5BCCB7AA-3548-4598-948C-CF2B90E87337}"/>
    <cellStyle name="Output 5 13 2" xfId="18141" xr:uid="{9E44D687-DD40-4AE9-9B48-2D0025E52A68}"/>
    <cellStyle name="Output 5 13 2 2" xfId="26052" xr:uid="{DF998D85-1468-48E4-887E-40D37CCC2CAF}"/>
    <cellStyle name="Output 5 13 2 2 2" xfId="56278" xr:uid="{8A09BBEF-66D3-45FB-B894-F82FDE0BBF76}"/>
    <cellStyle name="Output 5 13 2 3" xfId="49496" xr:uid="{03F11A94-B253-4BD9-89B4-1D4D2AC1B0B7}"/>
    <cellStyle name="Output 5 13 3" xfId="39816" xr:uid="{FF6B715E-BED1-4066-959F-140517797DEB}"/>
    <cellStyle name="Output 5 13 3 2" xfId="57961" xr:uid="{E4C46ED1-AC5C-4BB9-BDD7-A7EE73A62711}"/>
    <cellStyle name="Output 5 13 3 3" xfId="51179" xr:uid="{96120911-E78E-4A21-99C2-493E0A870EEA}"/>
    <cellStyle name="Output 5 13 4" xfId="44700" xr:uid="{EDE95B93-BDEE-48A1-8DCD-9C589DD993C6}"/>
    <cellStyle name="Output 5 13 4 2" xfId="54424" xr:uid="{074202FC-5AD7-4FA8-9F7C-3CBB293283F3}"/>
    <cellStyle name="Output 5 13 4 3" xfId="47613" xr:uid="{2630889D-9069-4ECE-A224-0EE028D9B016}"/>
    <cellStyle name="Output 5 13 5" xfId="46005" xr:uid="{F8EB7510-6DB8-436A-BC79-4B3CE7B10216}"/>
    <cellStyle name="Output 5 14" xfId="9738" xr:uid="{6873DDB9-941C-4892-935A-62F7B27E7DAC}"/>
    <cellStyle name="Output 5 14 2" xfId="18727" xr:uid="{38D63B69-B6E9-479E-8996-B0BA6637D9D7}"/>
    <cellStyle name="Output 5 14 2 2" xfId="33965" xr:uid="{2C77DD26-A365-46F9-A91F-9E2935A020FB}"/>
    <cellStyle name="Output 5 14 2 2 2" xfId="57185" xr:uid="{BBA0EFDE-389F-49F9-9792-A1434E6C9949}"/>
    <cellStyle name="Output 5 14 2 3" xfId="50403" xr:uid="{44431333-74C6-4561-903B-F6CC5BF3BF34}"/>
    <cellStyle name="Output 5 14 3" xfId="36481" xr:uid="{EFDEBD2C-460C-4C26-A88F-2C88DB798E1F}"/>
    <cellStyle name="Output 5 14 3 2" xfId="58041" xr:uid="{C996598E-B514-4F16-B8D9-786AD66AD79E}"/>
    <cellStyle name="Output 5 14 3 3" xfId="51259" xr:uid="{FCDE1170-1762-4607-8A2D-ED1468305573}"/>
    <cellStyle name="Output 5 14 4" xfId="44772" xr:uid="{94764417-37AA-4066-B5BB-AB0D8D6A85E7}"/>
    <cellStyle name="Output 5 14 4 2" xfId="55309" xr:uid="{46B56632-CD13-4E3E-AEF7-2EA862A763CD}"/>
    <cellStyle name="Output 5 14 4 3" xfId="48520" xr:uid="{71914D90-32D3-43D1-AFBC-6692F3CBA6E2}"/>
    <cellStyle name="Output 5 14 5" xfId="53595" xr:uid="{3F119CD1-6B44-4C48-A360-866AA90E49AB}"/>
    <cellStyle name="Output 5 14 6" xfId="46906" xr:uid="{20E8A58B-7B83-4E46-8022-B5F6E73932A7}"/>
    <cellStyle name="Output 5 15" xfId="2282" xr:uid="{3B865BAD-4461-46A9-81C9-B8597E026869}"/>
    <cellStyle name="Output 5 15 2" xfId="29196" xr:uid="{358BA7F0-F90C-4189-B0C1-49C93A58EF66}"/>
    <cellStyle name="Output 5 15 2 2" xfId="57215" xr:uid="{62FBD7C9-49CA-42B9-825E-00EE5E66BB5B}"/>
    <cellStyle name="Output 5 15 2 3" xfId="50433" xr:uid="{A3EEC6A5-C7BE-4D82-B28F-796261E525A9}"/>
    <cellStyle name="Output 5 15 3" xfId="44785" xr:uid="{82CBF8D5-6DC7-4E92-87FD-BE7E71A3F9CE}"/>
    <cellStyle name="Output 5 15 3 2" xfId="58816" xr:uid="{78352B25-631F-4CDA-BD86-F73152D0F589}"/>
    <cellStyle name="Output 5 15 3 3" xfId="52035" xr:uid="{6E6044B8-E860-422E-9218-8FA2BC326D0B}"/>
    <cellStyle name="Output 5 15 4" xfId="51781" xr:uid="{B0672E97-8C3D-4E82-B040-3B71C42EA6BF}"/>
    <cellStyle name="Output 5 15 4 2" xfId="58562" xr:uid="{6079C211-4F3C-4F96-B333-FCEA3E78BAF9}"/>
    <cellStyle name="Output 5 15 5" xfId="48550" xr:uid="{D05DDE7D-6F73-47ED-8368-E6CBFA6DA1D2}"/>
    <cellStyle name="Output 5 15 5 2" xfId="55339" xr:uid="{9A3F93A9-144A-4477-9D4A-F7AD65E1B148}"/>
    <cellStyle name="Output 5 15 6" xfId="53625" xr:uid="{8DCFCD1B-030B-4CFD-BA5E-5273001E00CD}"/>
    <cellStyle name="Output 5 15 7" xfId="46936" xr:uid="{23840949-0FD7-41B1-A586-B03E5A1D9A21}"/>
    <cellStyle name="Output 5 16" xfId="13191" xr:uid="{50FA2430-F440-4E60-96A9-FC583E111FE4}"/>
    <cellStyle name="Output 5 16 2" xfId="28115" xr:uid="{79348425-F61D-4C4C-8D9B-9E0C248B6EB2}"/>
    <cellStyle name="Output 5 16 2 2" xfId="57249" xr:uid="{66B0B716-076F-40E6-B2F7-D30476817F8D}"/>
    <cellStyle name="Output 5 16 2 3" xfId="50467" xr:uid="{2A6B7F62-298B-4E9A-B207-6F3D614F6C09}"/>
    <cellStyle name="Output 5 16 3" xfId="44831" xr:uid="{8169D119-920D-49FF-B858-769B2E88688D}"/>
    <cellStyle name="Output 5 16 3 2" xfId="58850" xr:uid="{1C6BAFEF-CC3C-44D7-963B-ADD60E9ECC67}"/>
    <cellStyle name="Output 5 16 3 3" xfId="52069" xr:uid="{9DDB9C9F-4629-4E99-B3D8-8B4DFC55A9E0}"/>
    <cellStyle name="Output 5 16 4" xfId="51499" xr:uid="{AC6BAA18-7B6C-4D46-8FF9-AC6406A8126A}"/>
    <cellStyle name="Output 5 16 4 2" xfId="58281" xr:uid="{50A82D78-E853-4008-90B4-2163562A3046}"/>
    <cellStyle name="Output 5 16 5" xfId="48584" xr:uid="{5DD9AC82-B1B5-4388-9A83-DC3CA0C7FBF0}"/>
    <cellStyle name="Output 5 16 5 2" xfId="55373" xr:uid="{3896E6EF-1CCF-4A3E-9DAF-ABAC630C1EF2}"/>
    <cellStyle name="Output 5 16 6" xfId="53659" xr:uid="{365EED41-5541-4B1A-BD01-3168B3E0F798}"/>
    <cellStyle name="Output 5 16 7" xfId="46970" xr:uid="{DE5F1085-515C-49E3-BDAC-55D82D00B894}"/>
    <cellStyle name="Output 5 17" xfId="32941" xr:uid="{1DCED1CC-E9F9-42EA-B011-744816470952}"/>
    <cellStyle name="Output 5 17 2" xfId="44868" xr:uid="{940E6820-DB68-445D-9AA8-E1A5A9CCF6A6}"/>
    <cellStyle name="Output 5 17 2 2" xfId="57277" xr:uid="{92C74555-44AF-40FA-AA5E-4328615CFE32}"/>
    <cellStyle name="Output 5 17 2 3" xfId="50495" xr:uid="{8071039F-B14D-4F21-8279-F734BA09222B}"/>
    <cellStyle name="Output 5 17 3" xfId="52097" xr:uid="{CF1D12FE-7161-4823-B952-F8CD6CBCC7B7}"/>
    <cellStyle name="Output 5 17 3 2" xfId="58878" xr:uid="{1286976F-D650-45B2-9D3C-E226B3499341}"/>
    <cellStyle name="Output 5 17 4" xfId="49109" xr:uid="{5A6AED56-D806-4CED-939D-C699938D3AF0}"/>
    <cellStyle name="Output 5 17 4 2" xfId="55891" xr:uid="{74BDB8D8-7148-4FF3-8773-B6E29D08ADC3}"/>
    <cellStyle name="Output 5 17 5" xfId="48612" xr:uid="{DE97A650-5573-4B89-A51E-C9B4C37C12FD}"/>
    <cellStyle name="Output 5 17 5 2" xfId="55401" xr:uid="{A27DBE70-25EF-4693-8F76-9D4769D1BCF8}"/>
    <cellStyle name="Output 5 17 6" xfId="53687" xr:uid="{153132C6-3D10-477A-8638-01AF91F410CC}"/>
    <cellStyle name="Output 5 17 7" xfId="46998" xr:uid="{395BB9FF-D0B5-4E1F-8095-CC79520C30FF}"/>
    <cellStyle name="Output 5 18" xfId="44897" xr:uid="{2B49806B-8686-43E7-B96F-99542E52134D}"/>
    <cellStyle name="Output 5 18 2" xfId="50521" xr:uid="{7300C778-F186-45E2-871F-F696A3ADA031}"/>
    <cellStyle name="Output 5 18 2 2" xfId="57303" xr:uid="{E0529A23-2154-4947-AF3F-AC593306BCB6}"/>
    <cellStyle name="Output 5 18 3" xfId="52123" xr:uid="{5B27FFE7-667E-49EA-847E-AB69467B0F4B}"/>
    <cellStyle name="Output 5 18 3 2" xfId="58904" xr:uid="{09D6339D-EE2F-4F87-8042-4C197B2FEFCC}"/>
    <cellStyle name="Output 5 18 4" xfId="50641" xr:uid="{31B5E1EC-354E-4385-9746-F32D99363030}"/>
    <cellStyle name="Output 5 18 4 2" xfId="57423" xr:uid="{81AF4A8A-3239-4DBF-B995-438DD7E26390}"/>
    <cellStyle name="Output 5 18 5" xfId="48638" xr:uid="{A783B25F-24F2-4F4A-A5CF-6135CB8D6D77}"/>
    <cellStyle name="Output 5 18 5 2" xfId="55427" xr:uid="{432F765F-F23E-45BE-919A-F43FCB044853}"/>
    <cellStyle name="Output 5 18 6" xfId="53713" xr:uid="{0A30A811-D714-4E09-A704-CB65A1300F00}"/>
    <cellStyle name="Output 5 18 7" xfId="47024" xr:uid="{251B2D4D-0CEC-47C5-AB29-7734EBF5FDAB}"/>
    <cellStyle name="Output 5 19" xfId="44979" xr:uid="{CE0DA076-9A14-454B-ADC9-6852F08CE74C}"/>
    <cellStyle name="Output 5 19 2" xfId="50540" xr:uid="{1786AAA1-CAF4-4FBB-9A0A-5E25E4DA5FDC}"/>
    <cellStyle name="Output 5 19 2 2" xfId="57322" xr:uid="{46751641-C950-457C-914E-3E98E7F7ABEA}"/>
    <cellStyle name="Output 5 19 3" xfId="52142" xr:uid="{C41BE7A2-F6E8-4C7B-BD91-A22DD7BA18F7}"/>
    <cellStyle name="Output 5 19 3 2" xfId="58923" xr:uid="{0408C61C-0453-4E2C-9936-94183A1DEEFC}"/>
    <cellStyle name="Output 5 19 4" xfId="49426" xr:uid="{F7AC02B4-1130-4CAC-8AB8-DCA608F28A45}"/>
    <cellStyle name="Output 5 19 4 2" xfId="56208" xr:uid="{37F73F64-9D0C-4768-AA77-9A5467C4007F}"/>
    <cellStyle name="Output 5 19 5" xfId="48657" xr:uid="{6DF82E2F-4BA3-459D-9279-E361F88C60C6}"/>
    <cellStyle name="Output 5 19 5 2" xfId="55446" xr:uid="{37371372-BB4C-44F6-9AAC-10068CA17D59}"/>
    <cellStyle name="Output 5 19 6" xfId="53732" xr:uid="{94640142-A89B-4DD6-BAAD-8C1960FAE901}"/>
    <cellStyle name="Output 5 19 7" xfId="47043" xr:uid="{F1B47876-7D01-4846-AE76-4B4627A283FA}"/>
    <cellStyle name="Output 5 2" xfId="343" xr:uid="{A24A0364-A827-4819-9A28-00311ACBC2A7}"/>
    <cellStyle name="Output 5 2 10" xfId="6645" xr:uid="{CB5D5CF1-BE14-4CBA-9049-46E79257DD00}"/>
    <cellStyle name="Output 5 2 10 2" xfId="11851" xr:uid="{31796B9A-9F21-46AA-9598-67E24D289F88}"/>
    <cellStyle name="Output 5 2 10 2 2" xfId="20840" xr:uid="{F703AA48-E985-49A0-B6C0-25CBADCF7D3B}"/>
    <cellStyle name="Output 5 2 10 2 2 2" xfId="25525" xr:uid="{A5EE694F-CDD5-4D2F-B2AA-A32A583C2CA2}"/>
    <cellStyle name="Output 5 2 10 2 3" xfId="42714" xr:uid="{35F5CA8F-E886-49FB-BE3D-81F1B37C1862}"/>
    <cellStyle name="Output 5 2 10 3" xfId="15634" xr:uid="{F0E43A25-DF2F-4368-878B-8A026EA16209}"/>
    <cellStyle name="Output 5 2 10 3 2" xfId="28265" xr:uid="{8B286F8D-0D35-4D00-959F-17ABD28A76A4}"/>
    <cellStyle name="Output 5 2 10 4" xfId="35107" xr:uid="{5ED4A106-BDEC-4E09-B23D-75E1E1F29471}"/>
    <cellStyle name="Output 5 2 11" xfId="9214" xr:uid="{A21D06F2-FA4A-4990-BDFD-C4EB4572EAFB}"/>
    <cellStyle name="Output 5 2 11 2" xfId="18203" xr:uid="{878584BE-958C-4903-92FA-77D032DE2338}"/>
    <cellStyle name="Output 5 2 11 2 2" xfId="29845" xr:uid="{C0ABC3B5-47F9-468B-9F0B-2A0E03314078}"/>
    <cellStyle name="Output 5 2 11 3" xfId="22989" xr:uid="{C4A4A19C-A180-4CD3-8A13-1FFBBE91F325}"/>
    <cellStyle name="Output 5 2 12" xfId="9817" xr:uid="{1DE2054D-6657-42FB-9223-6A2B429D7245}"/>
    <cellStyle name="Output 5 2 12 2" xfId="18806" xr:uid="{9EA72AAB-9F25-4384-90CE-478C1226EE50}"/>
    <cellStyle name="Output 5 2 12 2 2" xfId="33138" xr:uid="{30225C78-B5CD-4157-A5B3-3FC5E321EAE3}"/>
    <cellStyle name="Output 5 2 12 3" xfId="40084" xr:uid="{EA216E25-96C6-49AD-BA73-DE298233AC41}"/>
    <cellStyle name="Output 5 2 13" xfId="2349" xr:uid="{8A4DB789-3D51-4803-8EC7-5ECA1F73B29F}"/>
    <cellStyle name="Output 5 2 13 2" xfId="37740" xr:uid="{8633CF7A-5853-48F9-8D0B-D79D44A39B51}"/>
    <cellStyle name="Output 5 2 14" xfId="13258" xr:uid="{21717E6D-4EFE-44E3-A2F5-AB0CC210B65C}"/>
    <cellStyle name="Output 5 2 14 2" xfId="32298" xr:uid="{5852D6A1-350B-427F-B5B9-6435B4DF0884}"/>
    <cellStyle name="Output 5 2 15" xfId="25977" xr:uid="{5CC7EC98-5A72-4B0E-81DC-37391BC0B7F0}"/>
    <cellStyle name="Output 5 2 16" xfId="44332" xr:uid="{E49209D5-1F24-41C3-BA8F-6FFACF7D269C}"/>
    <cellStyle name="Output 5 2 17" xfId="45479" xr:uid="{4AD88559-077D-4975-BBE9-72E97A1B697D}"/>
    <cellStyle name="Output 5 2 2" xfId="475" xr:uid="{63A5DCDD-887F-4484-A657-F5C75C5A71D7}"/>
    <cellStyle name="Output 5 2 2 10" xfId="9339" xr:uid="{109AFA0C-3427-4A1A-9F86-20F1C5115C90}"/>
    <cellStyle name="Output 5 2 2 10 2" xfId="18328" xr:uid="{78D5E457-21D3-48A2-9947-11E5ADC00652}"/>
    <cellStyle name="Output 5 2 2 10 2 2" xfId="28636" xr:uid="{5041D9C1-F7CA-4FA8-AC95-506766D150DC}"/>
    <cellStyle name="Output 5 2 2 10 3" xfId="37046" xr:uid="{8D261944-0135-43C6-BED3-F80C35082C19}"/>
    <cellStyle name="Output 5 2 2 11" xfId="12676" xr:uid="{D913D697-2A83-485D-B513-DD678611D216}"/>
    <cellStyle name="Output 5 2 2 11 2" xfId="21665" xr:uid="{01A844E1-66BF-4870-87F9-99C9814C3FA4}"/>
    <cellStyle name="Output 5 2 2 11 2 2" xfId="40986" xr:uid="{388F78F8-E7B5-4829-857E-745986ACE573}"/>
    <cellStyle name="Output 5 2 2 11 3" xfId="27434" xr:uid="{8D279EF8-CC09-4690-8B7C-B78209464916}"/>
    <cellStyle name="Output 5 2 2 12" xfId="2481" xr:uid="{53DCFB64-550B-4F1F-B7F3-74880ED0FAA3}"/>
    <cellStyle name="Output 5 2 2 12 2" xfId="30655" xr:uid="{8010C28E-79C1-41B5-8200-5269F16245A4}"/>
    <cellStyle name="Output 5 2 2 13" xfId="13390" xr:uid="{DA43FF4D-456A-4D33-9C5E-BA7797C27B8A}"/>
    <cellStyle name="Output 5 2 2 13 2" xfId="23864" xr:uid="{6CE56A82-6DA5-496F-8064-74A8970C8B22}"/>
    <cellStyle name="Output 5 2 2 14" xfId="27309" xr:uid="{5DC34966-F671-4351-AAA2-2AC2212AD939}"/>
    <cellStyle name="Output 5 2 2 15" xfId="45982" xr:uid="{ED767180-3310-4762-AF38-0793735BC01F}"/>
    <cellStyle name="Output 5 2 2 2" xfId="824" xr:uid="{4B655708-3096-459D-867A-ED88909FF615}"/>
    <cellStyle name="Output 5 2 2 2 2" xfId="5193" xr:uid="{6FE71024-62FA-42DC-B617-C1F8432B52DF}"/>
    <cellStyle name="Output 5 2 2 2 2 2" xfId="7779" xr:uid="{821C1A14-20F4-4C11-9AFC-826FE8CDF1FE}"/>
    <cellStyle name="Output 5 2 2 2 2 2 2" xfId="16768" xr:uid="{8C2955FF-4A14-44D2-8DC4-DFF5E4DE5A85}"/>
    <cellStyle name="Output 5 2 2 2 2 2 2 2" xfId="33519" xr:uid="{71F8F31D-772C-4861-A73E-6ED6B1D7B474}"/>
    <cellStyle name="Output 5 2 2 2 2 2 3" xfId="41529" xr:uid="{0BA06C66-5A84-4868-BF0D-3BD22BB044A9}"/>
    <cellStyle name="Output 5 2 2 2 2 3" xfId="10416" xr:uid="{78C336E6-1942-4EEB-9BF1-E30991D268C3}"/>
    <cellStyle name="Output 5 2 2 2 2 3 2" xfId="19405" xr:uid="{CB34B906-316A-4C44-9A75-54E0488D9A4B}"/>
    <cellStyle name="Output 5 2 2 2 2 3 2 2" xfId="23449" xr:uid="{56D79134-F93D-4127-8BB4-88C5C7B6D52D}"/>
    <cellStyle name="Output 5 2 2 2 2 3 3" xfId="22488" xr:uid="{C566E83E-D4C3-4744-AFA5-1B37D3201E1A}"/>
    <cellStyle name="Output 5 2 2 2 2 4" xfId="14182" xr:uid="{C44D2FD2-6538-4ADE-8DFC-7C877A389E23}"/>
    <cellStyle name="Output 5 2 2 2 2 4 2" xfId="30419" xr:uid="{7739FFA4-425F-4D72-9849-23A3D18377D6}"/>
    <cellStyle name="Output 5 2 2 2 2 5" xfId="38927" xr:uid="{757B7756-A4D2-476E-AC57-E5BF21D1AC27}"/>
    <cellStyle name="Output 5 2 2 2 2 6" xfId="56255" xr:uid="{5CB059B1-FC33-469C-AF77-466F5B80C761}"/>
    <cellStyle name="Output 5 2 2 2 3" xfId="3261" xr:uid="{047945EF-2139-4DD1-AC5C-20F3E4601633}"/>
    <cellStyle name="Output 5 2 2 2 3 2" xfId="32606" xr:uid="{DC04ECD2-2043-469D-88BE-C9C39DD9B17D}"/>
    <cellStyle name="Output 5 2 2 2 4" xfId="34916" xr:uid="{BBE6E376-3C71-40E8-807E-8AE3DFE5AB54}"/>
    <cellStyle name="Output 5 2 2 2 5" xfId="49473" xr:uid="{81F14430-8E05-40B5-B859-4F8F550FDF5D}"/>
    <cellStyle name="Output 5 2 2 3" xfId="1169" xr:uid="{EAB369DD-10DE-4FB9-8F19-919B99E2D4A4}"/>
    <cellStyle name="Output 5 2 2 3 2" xfId="5514" xr:uid="{EB1EEF92-0CAA-46F0-96B0-07E72E9FAEB8}"/>
    <cellStyle name="Output 5 2 2 3 2 2" xfId="8100" xr:uid="{6AC44015-1EB0-4D20-8F82-2E09AAA9F0E7}"/>
    <cellStyle name="Output 5 2 2 3 2 2 2" xfId="17089" xr:uid="{9E643462-3A31-4177-BCB9-822748993B65}"/>
    <cellStyle name="Output 5 2 2 3 2 2 2 2" xfId="39234" xr:uid="{F53AE6A8-521B-4274-BA1E-D6910E809265}"/>
    <cellStyle name="Output 5 2 2 3 2 2 3" xfId="37993" xr:uid="{7ED3B5B1-E8D0-4363-B22A-0D9A76425AAE}"/>
    <cellStyle name="Output 5 2 2 3 2 3" xfId="10737" xr:uid="{71EF5D09-051D-4179-844C-5DEADA740461}"/>
    <cellStyle name="Output 5 2 2 3 2 3 2" xfId="19726" xr:uid="{40E35151-AC90-4A8B-82FD-5DBD2B81F79F}"/>
    <cellStyle name="Output 5 2 2 3 2 3 2 2" xfId="24604" xr:uid="{C894AAC4-986B-468B-84A7-29EAB2C13FC5}"/>
    <cellStyle name="Output 5 2 2 3 2 3 3" xfId="27072" xr:uid="{A573F26B-F045-4313-90AC-A56299166FB2}"/>
    <cellStyle name="Output 5 2 2 3 2 4" xfId="14503" xr:uid="{CBAB5C6D-4D90-40F6-96F7-EA12EA370056}"/>
    <cellStyle name="Output 5 2 2 3 2 4 2" xfId="31833" xr:uid="{C6CD5C8C-D4BA-4F5C-B0BB-6888F8405C30}"/>
    <cellStyle name="Output 5 2 2 3 2 5" xfId="38109" xr:uid="{8BC2B6DE-23CA-4988-A3DA-67A6B5BC6BC0}"/>
    <cellStyle name="Output 5 2 2 3 2 6" xfId="58039" xr:uid="{E3361EA0-1150-4E3D-8583-D9DAEA2D9638}"/>
    <cellStyle name="Output 5 2 2 3 3" xfId="3606" xr:uid="{E64ED590-47F2-4417-8A3C-4526B3DD1D2E}"/>
    <cellStyle name="Output 5 2 2 3 3 2" xfId="23759" xr:uid="{FFE95DF3-E1CA-42EE-B755-40432EC790BE}"/>
    <cellStyle name="Output 5 2 2 3 4" xfId="25192" xr:uid="{003B96C9-FF75-407C-83F3-7CF0D1E750AF}"/>
    <cellStyle name="Output 5 2 2 3 5" xfId="51257" xr:uid="{C1E90AC7-7FCF-4753-988E-FA0E02C54CDF}"/>
    <cellStyle name="Output 5 2 2 4" xfId="1513" xr:uid="{0B3FAE0F-6228-47E0-9091-DEA5BC57AFA6}"/>
    <cellStyle name="Output 5 2 2 4 2" xfId="5858" xr:uid="{B27B4B29-FABA-42F2-8586-012C9DAFF8F8}"/>
    <cellStyle name="Output 5 2 2 4 2 2" xfId="8444" xr:uid="{C6902F5D-9C48-43A1-B9B6-1982545D4F97}"/>
    <cellStyle name="Output 5 2 2 4 2 2 2" xfId="17433" xr:uid="{B04D1972-93A2-400F-BE73-C74FCCA71EA2}"/>
    <cellStyle name="Output 5 2 2 4 2 2 2 2" xfId="22287" xr:uid="{916B5FB0-9782-44EF-BDAA-C4CBE2600F89}"/>
    <cellStyle name="Output 5 2 2 4 2 2 3" xfId="39227" xr:uid="{5CFEA569-5878-4F48-80D6-C97D6E8A270D}"/>
    <cellStyle name="Output 5 2 2 4 2 3" xfId="11081" xr:uid="{103A15F7-5B57-40B5-9098-930D18AFB515}"/>
    <cellStyle name="Output 5 2 2 4 2 3 2" xfId="20070" xr:uid="{B754E157-B1A0-439E-9281-D1440E768E7F}"/>
    <cellStyle name="Output 5 2 2 4 2 3 2 2" xfId="36580" xr:uid="{9705BE4C-2457-4904-9268-71BDFA4606C9}"/>
    <cellStyle name="Output 5 2 2 4 2 3 3" xfId="30908" xr:uid="{8FE429EF-38BE-49B1-8D4A-AC738ED2234F}"/>
    <cellStyle name="Output 5 2 2 4 2 4" xfId="14847" xr:uid="{CD251346-1EA9-45A7-B6D1-D89842995F88}"/>
    <cellStyle name="Output 5 2 2 4 2 4 2" xfId="42965" xr:uid="{4BB7AA8B-6CD3-40C4-AACF-9C53BDA1980C}"/>
    <cellStyle name="Output 5 2 2 4 2 5" xfId="39585" xr:uid="{91FEE36C-BE44-47CE-9ED0-7D7C35F12A6A}"/>
    <cellStyle name="Output 5 2 2 4 2 6" xfId="54403" xr:uid="{3E1CD448-5C5E-4F1A-8989-9EC496445F68}"/>
    <cellStyle name="Output 5 2 2 4 3" xfId="3950" xr:uid="{8EDA5896-7546-47D1-BDD3-9A71640FCBFC}"/>
    <cellStyle name="Output 5 2 2 4 3 2" xfId="25181" xr:uid="{5694F8FA-9741-4FD3-9D61-EBF100188413}"/>
    <cellStyle name="Output 5 2 2 4 4" xfId="27629" xr:uid="{7C56866A-3C1C-4439-B454-C7D2B3FF5A00}"/>
    <cellStyle name="Output 5 2 2 4 5" xfId="47591" xr:uid="{8B572305-5089-475D-BC68-BDFFF2780B79}"/>
    <cellStyle name="Output 5 2 2 5" xfId="1904" xr:uid="{220AA12F-D403-4184-868E-2427AC815D66}"/>
    <cellStyle name="Output 5 2 2 5 2" xfId="6220" xr:uid="{C723D079-0C2F-428F-8943-4A2CD7748C45}"/>
    <cellStyle name="Output 5 2 2 5 2 2" xfId="8806" xr:uid="{092A03B6-C430-47E5-AF59-EB9335A4C815}"/>
    <cellStyle name="Output 5 2 2 5 2 2 2" xfId="17795" xr:uid="{0E2F0E4B-353D-4802-9A26-9F2E5F39A3D6}"/>
    <cellStyle name="Output 5 2 2 5 2 2 2 2" xfId="29653" xr:uid="{45763DF5-3577-4502-BF39-FA022F77344F}"/>
    <cellStyle name="Output 5 2 2 5 2 2 3" xfId="25516" xr:uid="{44F4AF2A-25A2-46CB-A4E3-555F9E613E76}"/>
    <cellStyle name="Output 5 2 2 5 2 3" xfId="11443" xr:uid="{77F93682-C90E-48AC-B711-0EE4EBFA111E}"/>
    <cellStyle name="Output 5 2 2 5 2 3 2" xfId="20432" xr:uid="{CD675E6D-B2DF-46D1-BECA-BBB96CB6850B}"/>
    <cellStyle name="Output 5 2 2 5 2 3 2 2" xfId="29846" xr:uid="{EC7A8BDC-F769-45FE-804C-9FCF4BE9100E}"/>
    <cellStyle name="Output 5 2 2 5 2 3 3" xfId="35390" xr:uid="{5BAE04FF-3CC2-4871-A799-F7C3EFA7F4E0}"/>
    <cellStyle name="Output 5 2 2 5 2 4" xfId="15209" xr:uid="{A02DF7AD-CD09-49B1-9967-AEC36492328A}"/>
    <cellStyle name="Output 5 2 2 5 2 4 2" xfId="37673" xr:uid="{8CE09643-2149-43C5-9011-9EDC5D460EE8}"/>
    <cellStyle name="Output 5 2 2 5 2 5" xfId="27199" xr:uid="{9F592291-11AF-4459-9C74-17347292B7A8}"/>
    <cellStyle name="Output 5 2 2 5 3" xfId="4341" xr:uid="{26CCE333-7D9B-4F46-AF1E-35959093B9DE}"/>
    <cellStyle name="Output 5 2 2 5 3 2" xfId="22461" xr:uid="{7663325F-39FC-462B-A4B0-5DF8E461F586}"/>
    <cellStyle name="Output 5 2 2 5 4" xfId="37078" xr:uid="{491277B5-1DAA-46B1-BEC3-059944490185}"/>
    <cellStyle name="Output 5 2 2 6" xfId="2132" xr:uid="{5516FDA7-5322-45EF-A282-F2BFF49AAB62}"/>
    <cellStyle name="Output 5 2 2 6 2" xfId="6433" xr:uid="{0BD59474-DD9D-497C-B860-3186B2F926F0}"/>
    <cellStyle name="Output 5 2 2 6 2 2" xfId="9019" xr:uid="{3A946D0F-97C8-41B6-B3D9-14AB6B5236B9}"/>
    <cellStyle name="Output 5 2 2 6 2 2 2" xfId="18008" xr:uid="{7995E19D-8F38-4673-A4DF-361ABB1D7239}"/>
    <cellStyle name="Output 5 2 2 6 2 2 2 2" xfId="26885" xr:uid="{EC65773C-1BD1-478D-A9F6-194BED92E2CD}"/>
    <cellStyle name="Output 5 2 2 6 2 2 3" xfId="41910" xr:uid="{22C0C11F-2A2D-49CA-9158-69C9DCD2D70F}"/>
    <cellStyle name="Output 5 2 2 6 2 3" xfId="11656" xr:uid="{99304E9C-3B64-4847-9BAB-A17204DCA46A}"/>
    <cellStyle name="Output 5 2 2 6 2 3 2" xfId="20645" xr:uid="{529D8CE4-33EA-4F8D-9E43-821A3C842154}"/>
    <cellStyle name="Output 5 2 2 6 2 3 2 2" xfId="39432" xr:uid="{9B2D03D5-4E9E-4FB9-A5C4-60CAB0C7A75F}"/>
    <cellStyle name="Output 5 2 2 6 2 3 3" xfId="36615" xr:uid="{ED211DB0-A08A-474E-930B-E83D73F431B1}"/>
    <cellStyle name="Output 5 2 2 6 2 4" xfId="15422" xr:uid="{BF53C9C1-59BF-4971-8182-A21CF4AEAB63}"/>
    <cellStyle name="Output 5 2 2 6 2 4 2" xfId="25551" xr:uid="{CEA3400F-C0FB-4CC1-A973-B28C678B498E}"/>
    <cellStyle name="Output 5 2 2 6 2 5" xfId="30683" xr:uid="{3AA49271-B979-4CE7-BB0E-BC02EF87FCA2}"/>
    <cellStyle name="Output 5 2 2 6 3" xfId="4569" xr:uid="{455B1F51-3AA1-48B6-9781-2F9957E293FF}"/>
    <cellStyle name="Output 5 2 2 6 3 2" xfId="42412" xr:uid="{E3440ECA-0F97-4707-8277-CAF0CD241EC8}"/>
    <cellStyle name="Output 5 2 2 6 4" xfId="38961" xr:uid="{FFCFB014-BA6E-4D1E-89FB-96B9E1FB5AE7}"/>
    <cellStyle name="Output 5 2 2 7" xfId="2942" xr:uid="{C734D528-55EF-4619-BFE3-D161159D64AC}"/>
    <cellStyle name="Output 5 2 2 7 2" xfId="7092" xr:uid="{12B47FEA-E000-46C3-9D93-1EE77F3B87B4}"/>
    <cellStyle name="Output 5 2 2 7 2 2" xfId="12218" xr:uid="{BE2BCC1E-8A00-4800-81C6-0C5F6E768FDB}"/>
    <cellStyle name="Output 5 2 2 7 2 2 2" xfId="21207" xr:uid="{DA129D0F-E7B7-4C83-8778-406A7F13DB1D}"/>
    <cellStyle name="Output 5 2 2 7 2 2 2 2" xfId="27056" xr:uid="{CA3F3939-DF56-4A68-9A09-A2072B794FDF}"/>
    <cellStyle name="Output 5 2 2 7 2 2 3" xfId="38516" xr:uid="{1E51B41D-1F8F-4BE3-BD28-D0475C6E5EAB}"/>
    <cellStyle name="Output 5 2 2 7 2 3" xfId="13011" xr:uid="{16E9C551-ED69-40F5-89D9-A08C15973714}"/>
    <cellStyle name="Output 5 2 2 7 2 3 2" xfId="22000" xr:uid="{5D57A5A1-75FC-46B0-85E2-F100056DA09A}"/>
    <cellStyle name="Output 5 2 2 7 2 3 2 2" xfId="40014" xr:uid="{CCF0096F-A530-4BDF-B98E-C7B540C63DEE}"/>
    <cellStyle name="Output 5 2 2 7 2 3 3" xfId="27902" xr:uid="{C20C3566-ED9B-436F-B49E-3A027D3FCB28}"/>
    <cellStyle name="Output 5 2 2 7 2 4" xfId="16081" xr:uid="{C48265A1-E122-456D-8786-32A251015829}"/>
    <cellStyle name="Output 5 2 2 7 2 4 2" xfId="34010" xr:uid="{174EA173-BE1D-46FA-BD9C-5367FEA71782}"/>
    <cellStyle name="Output 5 2 2 7 2 5" xfId="27079" xr:uid="{32C9E95C-E2F0-453D-8D5D-8AC4C69D9B35}"/>
    <cellStyle name="Output 5 2 2 7 3" xfId="9655" xr:uid="{5AE2CB9C-BEBF-4B10-A57C-9EF92F4314F7}"/>
    <cellStyle name="Output 5 2 2 7 3 2" xfId="18644" xr:uid="{BA2C48DD-DC1A-4624-9090-9AE01FB1B9AD}"/>
    <cellStyle name="Output 5 2 2 7 3 2 2" xfId="24453" xr:uid="{53C5B5F7-0091-4054-9999-32437444D384}"/>
    <cellStyle name="Output 5 2 2 7 3 3" xfId="35483" xr:uid="{121110EF-2A69-4260-92D4-647A612387F4}"/>
    <cellStyle name="Output 5 2 2 7 4" xfId="22695" xr:uid="{69676C19-7F23-4B6D-9BED-A502C36032D0}"/>
    <cellStyle name="Output 5 2 2 8" xfId="4869" xr:uid="{0F0C41D2-09E9-49C5-8E23-B02A7455AED0}"/>
    <cellStyle name="Output 5 2 2 8 2" xfId="7455" xr:uid="{B83E3FBF-3E82-48ED-A4DB-55CE2D081E4A}"/>
    <cellStyle name="Output 5 2 2 8 2 2" xfId="16444" xr:uid="{9E17C9B3-655B-441F-A383-760E0997239F}"/>
    <cellStyle name="Output 5 2 2 8 2 2 2" xfId="31766" xr:uid="{E3347EF4-831A-4271-9885-124E49CB3F29}"/>
    <cellStyle name="Output 5 2 2 8 2 3" xfId="42590" xr:uid="{357926B8-ACA5-489B-929C-E5409BC0CD71}"/>
    <cellStyle name="Output 5 2 2 8 3" xfId="10092" xr:uid="{1C50D080-44FF-441A-B7EB-1AAFE823815E}"/>
    <cellStyle name="Output 5 2 2 8 3 2" xfId="19081" xr:uid="{704BDB6F-7F9D-4CB5-A849-F2C52D6D99E7}"/>
    <cellStyle name="Output 5 2 2 8 3 2 2" xfId="32320" xr:uid="{98709A63-FDEF-4C70-8A07-2D1837AB5ECB}"/>
    <cellStyle name="Output 5 2 2 8 3 3" xfId="22482" xr:uid="{9E0B2291-6BA9-4AAC-85F8-7FBBE5E91C46}"/>
    <cellStyle name="Output 5 2 2 8 4" xfId="13858" xr:uid="{D7D06E6D-DA66-4E02-B60C-9A02F856222B}"/>
    <cellStyle name="Output 5 2 2 8 4 2" xfId="26327" xr:uid="{56041D76-6A1A-45FA-8470-48881387F53B}"/>
    <cellStyle name="Output 5 2 2 8 5" xfId="33121" xr:uid="{7543F387-979A-4076-89A4-FFAA548449F0}"/>
    <cellStyle name="Output 5 2 2 9" xfId="6777" xr:uid="{4E36B730-1A2C-48FA-A04A-012ECA883938}"/>
    <cellStyle name="Output 5 2 2 9 2" xfId="11976" xr:uid="{7EC62088-DBFF-40AC-89BE-70E8708E3CFE}"/>
    <cellStyle name="Output 5 2 2 9 2 2" xfId="20965" xr:uid="{6C7F4349-84B3-4309-97B8-29616431C41A}"/>
    <cellStyle name="Output 5 2 2 9 2 2 2" xfId="36616" xr:uid="{BE5E63A1-BE41-4C3A-BD0F-BBBC2ECDB7BB}"/>
    <cellStyle name="Output 5 2 2 9 2 3" xfId="34420" xr:uid="{97047406-DBAF-4A4F-A6F5-3E94D5AEC599}"/>
    <cellStyle name="Output 5 2 2 9 3" xfId="15766" xr:uid="{6EAB79F1-ED36-4539-B259-9D60D4680416}"/>
    <cellStyle name="Output 5 2 2 9 3 2" xfId="25856" xr:uid="{173FDD34-6C99-4248-A5F4-FBC1FE1C7974}"/>
    <cellStyle name="Output 5 2 2 9 4" xfId="33341" xr:uid="{A4577473-72D0-4885-9197-7F0C52E02AD1}"/>
    <cellStyle name="Output 5 2 3" xfId="692" xr:uid="{9A9A6395-E565-4670-8434-638AC575A136}"/>
    <cellStyle name="Output 5 2 3 2" xfId="5068" xr:uid="{D6E4E849-04AC-4B08-883D-FEA19D904E83}"/>
    <cellStyle name="Output 5 2 3 2 2" xfId="7654" xr:uid="{658CDCC0-908C-442D-99F9-8C8A15E07C9B}"/>
    <cellStyle name="Output 5 2 3 2 2 2" xfId="16643" xr:uid="{CDD13414-69E9-41FA-96E1-221A05359610}"/>
    <cellStyle name="Output 5 2 3 2 2 2 2" xfId="41778" xr:uid="{DA48C154-C55C-45C2-B1D2-30459C26731A}"/>
    <cellStyle name="Output 5 2 3 2 2 3" xfId="42896" xr:uid="{08E9EC1C-E7B4-443E-AE73-27AA05A998B7}"/>
    <cellStyle name="Output 5 2 3 2 2 4" xfId="56290" xr:uid="{B3C8199D-A2CC-482F-A4EF-233420C5001C}"/>
    <cellStyle name="Output 5 2 3 2 3" xfId="10291" xr:uid="{C7CDBE54-5D9C-4897-B232-73AE81297320}"/>
    <cellStyle name="Output 5 2 3 2 3 2" xfId="19280" xr:uid="{937A0F4B-340B-4D78-9A59-B7DD714B8FEC}"/>
    <cellStyle name="Output 5 2 3 2 3 2 2" xfId="33767" xr:uid="{49E54C87-0850-4D09-A0A5-E572338B164B}"/>
    <cellStyle name="Output 5 2 3 2 3 3" xfId="24118" xr:uid="{EE523AEE-586D-47FE-88CA-C90F7F083307}"/>
    <cellStyle name="Output 5 2 3 2 4" xfId="14057" xr:uid="{81B7EA1C-34C5-4B27-B97F-2302253FAAAF}"/>
    <cellStyle name="Output 5 2 3 2 4 2" xfId="23420" xr:uid="{E4A53465-9B60-4436-A2CC-BB9D72D83F58}"/>
    <cellStyle name="Output 5 2 3 2 5" xfId="29117" xr:uid="{D399E9B3-0846-4183-88B9-494A8092FF62}"/>
    <cellStyle name="Output 5 2 3 2 6" xfId="49508" xr:uid="{472C49A3-E62C-455C-BAE3-C7DE8098149F}"/>
    <cellStyle name="Output 5 2 3 3" xfId="3129" xr:uid="{B2EE140A-B05E-41C1-A89B-C9C4F16D2918}"/>
    <cellStyle name="Output 5 2 3 3 2" xfId="25961" xr:uid="{BD9671EA-A606-47FD-B646-9DC78BBE638F}"/>
    <cellStyle name="Output 5 2 3 3 2 2" xfId="57776" xr:uid="{679FA9B2-E2D3-4DDA-9EBC-C4F86D601C34}"/>
    <cellStyle name="Output 5 2 3 3 3" xfId="50994" xr:uid="{27C86C33-0C1E-4A30-94AD-CCCF4124EC21}"/>
    <cellStyle name="Output 5 2 3 4" xfId="25493" xr:uid="{74D02D58-8C81-48FF-B1BD-962A171C1EDD}"/>
    <cellStyle name="Output 5 2 3 4 2" xfId="54435" xr:uid="{C81F0A84-0832-4E47-9E9A-796987987EFE}"/>
    <cellStyle name="Output 5 2 3 4 3" xfId="47625" xr:uid="{64BA565A-0B51-472A-A91B-6E7F8BC3F256}"/>
    <cellStyle name="Output 5 2 3 5" xfId="52897" xr:uid="{7EFDB9BA-AA14-48E8-906A-3E9A9EB46106}"/>
    <cellStyle name="Output 5 2 3 6" xfId="46017" xr:uid="{58EC5907-94D0-4C24-A7C2-0C6F028AA901}"/>
    <cellStyle name="Output 5 2 4" xfId="1037" xr:uid="{330CE304-F2C0-495D-B7A2-8D736308E9BD}"/>
    <cellStyle name="Output 5 2 4 2" xfId="5389" xr:uid="{D32655D0-AED6-4DC4-9F3B-C563462AF8E3}"/>
    <cellStyle name="Output 5 2 4 2 2" xfId="7975" xr:uid="{057799CE-41D9-411D-A361-A1DF8BF7D2F8}"/>
    <cellStyle name="Output 5 2 4 2 2 2" xfId="16964" xr:uid="{F2C7FBCF-CC34-4FB1-A042-C3B777145321}"/>
    <cellStyle name="Output 5 2 4 2 2 2 2" xfId="43268" xr:uid="{28685238-4D5A-45D5-AB5A-B58D6ED6AB5A}"/>
    <cellStyle name="Output 5 2 4 2 2 3" xfId="40796" xr:uid="{30F2346B-13F1-4862-B888-C96A48A6A125}"/>
    <cellStyle name="Output 5 2 4 2 3" xfId="10612" xr:uid="{83B0ECC6-7F34-4135-A34E-E8964565CE57}"/>
    <cellStyle name="Output 5 2 4 2 3 2" xfId="19601" xr:uid="{C2AA6FA5-1AD5-45B8-9FA3-B27C02D5AE08}"/>
    <cellStyle name="Output 5 2 4 2 3 2 2" xfId="22860" xr:uid="{155506E9-177A-40C6-9876-0455AEF55684}"/>
    <cellStyle name="Output 5 2 4 2 3 3" xfId="26844" xr:uid="{87628410-2074-4CC3-8D54-C654BEFAAC5F}"/>
    <cellStyle name="Output 5 2 4 2 4" xfId="14378" xr:uid="{80758121-F7E8-45DE-8436-230268BD1BA5}"/>
    <cellStyle name="Output 5 2 4 2 4 2" xfId="30859" xr:uid="{C6D24484-9E80-40D9-AD7F-099F2443BA14}"/>
    <cellStyle name="Output 5 2 4 2 5" xfId="30155" xr:uid="{D42C7ABE-8BB8-48AE-BBE8-9C1C2D7B9059}"/>
    <cellStyle name="Output 5 2 4 2 6" xfId="55753" xr:uid="{76D61427-E9D3-4D4A-AD6A-7296BC7BB8B7}"/>
    <cellStyle name="Output 5 2 4 3" xfId="3474" xr:uid="{689DF988-81F8-46FA-8585-9A199C34AF17}"/>
    <cellStyle name="Output 5 2 4 3 2" xfId="36601" xr:uid="{6FD634FC-031D-4673-86F2-68A5AF835221}"/>
    <cellStyle name="Output 5 2 4 4" xfId="36521" xr:uid="{A531691E-E047-4043-8848-902429DECFC8}"/>
    <cellStyle name="Output 5 2 4 5" xfId="48970" xr:uid="{C1F27CB6-D390-463E-8549-FF35B0EE60CF}"/>
    <cellStyle name="Output 5 2 5" xfId="1381" xr:uid="{1FE2360E-5C22-4AA5-A175-33DED5B43014}"/>
    <cellStyle name="Output 5 2 5 2" xfId="5726" xr:uid="{C35B550A-D13A-4A87-9F24-8B1D62FC61F0}"/>
    <cellStyle name="Output 5 2 5 2 2" xfId="8312" xr:uid="{78AD663F-3497-4312-B8D8-8C8FCC9C199B}"/>
    <cellStyle name="Output 5 2 5 2 2 2" xfId="17301" xr:uid="{3B540277-AE80-4E7A-97C7-26A5F5986DAD}"/>
    <cellStyle name="Output 5 2 5 2 2 2 2" xfId="39611" xr:uid="{3EE56D7C-11D8-4054-BBBA-6EB684716B80}"/>
    <cellStyle name="Output 5 2 5 2 2 3" xfId="24752" xr:uid="{91F94173-89CD-4C24-B23D-51E0EBD36600}"/>
    <cellStyle name="Output 5 2 5 2 3" xfId="10949" xr:uid="{69BEACCA-9513-426F-944B-825F1535DB1B}"/>
    <cellStyle name="Output 5 2 5 2 3 2" xfId="19938" xr:uid="{ADB41D04-7FB4-4FB4-9AE6-C28016B68D64}"/>
    <cellStyle name="Output 5 2 5 2 3 2 2" xfId="43521" xr:uid="{717CA73E-E32E-4C3F-BDE0-D88C0845EF47}"/>
    <cellStyle name="Output 5 2 5 2 3 3" xfId="26984" xr:uid="{2DF49AF0-DD3E-4199-B020-95A1D9DE6EF2}"/>
    <cellStyle name="Output 5 2 5 2 4" xfId="14715" xr:uid="{20D15B57-62A8-40E1-B930-B96A37BFC7EC}"/>
    <cellStyle name="Output 5 2 5 2 4 2" xfId="43053" xr:uid="{11AABB8D-442F-441A-80CB-4B96890EC55B}"/>
    <cellStyle name="Output 5 2 5 2 5" xfId="32973" xr:uid="{CD223DF0-B4E0-47BF-9281-F26FE43E0847}"/>
    <cellStyle name="Output 5 2 5 2 6" xfId="57739" xr:uid="{D558F9D0-68D3-47C5-8FE4-4AA16E230197}"/>
    <cellStyle name="Output 5 2 5 3" xfId="3818" xr:uid="{82B6AD1B-FB9D-436A-BF84-2D1005B93D7E}"/>
    <cellStyle name="Output 5 2 5 3 2" xfId="36767" xr:uid="{5ABCA9DF-DF4D-440A-A2C6-ABA7B512F730}"/>
    <cellStyle name="Output 5 2 5 4" xfId="26628" xr:uid="{9991F32D-A5D0-4EE6-A6D9-180415511C74}"/>
    <cellStyle name="Output 5 2 5 5" xfId="50957" xr:uid="{03CEB597-446E-476C-BEF0-536FD9405447}"/>
    <cellStyle name="Output 5 2 6" xfId="1582" xr:uid="{D2E264E7-3C5F-41B0-9BF2-87D01F30A6E4}"/>
    <cellStyle name="Output 5 2 6 2" xfId="5927" xr:uid="{40C2B5FF-3B79-44D5-B71C-C9A47CB965C1}"/>
    <cellStyle name="Output 5 2 6 2 2" xfId="8513" xr:uid="{28AE3F03-ABBB-4B27-840C-9DDF314C4C64}"/>
    <cellStyle name="Output 5 2 6 2 2 2" xfId="17502" xr:uid="{4538B52B-B12F-4742-B026-BD9DEB22B9A4}"/>
    <cellStyle name="Output 5 2 6 2 2 2 2" xfId="39009" xr:uid="{C11FA1C9-CC3E-4AD5-99B5-B553F0707C0F}"/>
    <cellStyle name="Output 5 2 6 2 2 3" xfId="43692" xr:uid="{B458D173-5802-48C2-9A64-5ED5626C8225}"/>
    <cellStyle name="Output 5 2 6 2 3" xfId="11150" xr:uid="{8B802275-6E4E-4336-9678-3175E96E3255}"/>
    <cellStyle name="Output 5 2 6 2 3 2" xfId="20139" xr:uid="{F30AACDB-1998-4767-9AD0-2006CCD6A2C0}"/>
    <cellStyle name="Output 5 2 6 2 3 2 2" xfId="39116" xr:uid="{21BF88F4-9731-4929-BF97-89902388BA74}"/>
    <cellStyle name="Output 5 2 6 2 3 3" xfId="33391" xr:uid="{DE755636-DFC0-4635-BF4F-2AD9A0F7F8BF}"/>
    <cellStyle name="Output 5 2 6 2 4" xfId="14916" xr:uid="{C5FD2116-BF99-43FE-8AA0-DC0E0FC2850F}"/>
    <cellStyle name="Output 5 2 6 2 4 2" xfId="23970" xr:uid="{EE3175F4-3726-4812-AF17-697279F8FBBF}"/>
    <cellStyle name="Output 5 2 6 2 5" xfId="28832" xr:uid="{EF020C6E-9106-4EA2-8E1C-8EC13B9BFE4F}"/>
    <cellStyle name="Output 5 2 6 2 6" xfId="53985" xr:uid="{DE3ADB63-2A66-4E86-989F-6424794D152E}"/>
    <cellStyle name="Output 5 2 6 3" xfId="4019" xr:uid="{DB17A5D2-EF0D-4B75-A44E-C4B4E5CD7C9A}"/>
    <cellStyle name="Output 5 2 6 3 2" xfId="35229" xr:uid="{B483F711-5AEF-45E1-9270-0DAA868649AC}"/>
    <cellStyle name="Output 5 2 6 4" xfId="40695" xr:uid="{BA7D9379-7196-4B17-9F04-52C92DB66713}"/>
    <cellStyle name="Output 5 2 6 5" xfId="47313" xr:uid="{D8B89D59-D68B-4514-A799-E3210A8046D1}"/>
    <cellStyle name="Output 5 2 7" xfId="2000" xr:uid="{0F455075-F98A-498B-B79F-54CA4F7DC167}"/>
    <cellStyle name="Output 5 2 7 2" xfId="6308" xr:uid="{11FF634D-C066-46B5-A79D-C0E7E0B160E0}"/>
    <cellStyle name="Output 5 2 7 2 2" xfId="8894" xr:uid="{86A011B3-ED85-4B0F-95D0-CDEBF59AB602}"/>
    <cellStyle name="Output 5 2 7 2 2 2" xfId="17883" xr:uid="{23EF27DE-9CB5-4891-9A0A-C44386393BC5}"/>
    <cellStyle name="Output 5 2 7 2 2 2 2" xfId="24920" xr:uid="{2344FC5C-5B3B-40B3-B270-2C38DDED1265}"/>
    <cellStyle name="Output 5 2 7 2 2 3" xfId="22964" xr:uid="{2A0362A5-520A-4A37-8BD6-1ECECEFCB4EA}"/>
    <cellStyle name="Output 5 2 7 2 3" xfId="11531" xr:uid="{00AC1787-A3FB-41DC-B4B8-A50690617D3E}"/>
    <cellStyle name="Output 5 2 7 2 3 2" xfId="20520" xr:uid="{0C95FD4F-5656-4C43-9FB3-97F586C09D79}"/>
    <cellStyle name="Output 5 2 7 2 3 2 2" xfId="37320" xr:uid="{870DBBB0-AFEB-4C4D-82A9-447BB5C96AB5}"/>
    <cellStyle name="Output 5 2 7 2 3 3" xfId="27528" xr:uid="{A50103C6-0415-4CBD-8EDB-59C35DF2BE2F}"/>
    <cellStyle name="Output 5 2 7 2 4" xfId="15297" xr:uid="{C192B4E1-68FD-4F0A-A69E-00812526F4D6}"/>
    <cellStyle name="Output 5 2 7 2 4 2" xfId="29027" xr:uid="{EEC057E4-DA7B-4715-9F4E-8991D08CBE9C}"/>
    <cellStyle name="Output 5 2 7 2 5" xfId="25447" xr:uid="{01DF5A89-A20F-4E7A-B41F-E0DBC0814490}"/>
    <cellStyle name="Output 5 2 7 3" xfId="4437" xr:uid="{5F311DCF-3BF3-47C6-B0F4-EECD88152480}"/>
    <cellStyle name="Output 5 2 7 3 2" xfId="24106" xr:uid="{E6E69399-8EC7-46E1-AD86-3C0EC7D4BF19}"/>
    <cellStyle name="Output 5 2 7 4" xfId="35857" xr:uid="{8F181CEA-7188-4744-A77F-579201F6C9B4}"/>
    <cellStyle name="Output 5 2 8" xfId="2811" xr:uid="{5F61B7D5-C12E-46B4-AD8B-09DB885A19E0}"/>
    <cellStyle name="Output 5 2 8 2" xfId="6961" xr:uid="{EA71FFD3-625B-4965-9A33-9F8E1288D5E4}"/>
    <cellStyle name="Output 5 2 8 2 2" xfId="12090" xr:uid="{37909E69-F8FE-44E0-B394-A8EB5F9341C0}"/>
    <cellStyle name="Output 5 2 8 2 2 2" xfId="21079" xr:uid="{8290D945-C3BB-41D6-BBF7-AB44D50CCEF6}"/>
    <cellStyle name="Output 5 2 8 2 2 2 2" xfId="39317" xr:uid="{5F7DC269-67FB-46CB-88DC-7A581138B51F}"/>
    <cellStyle name="Output 5 2 8 2 2 3" xfId="40425" xr:uid="{B736C43B-0754-471F-9E12-71269D800C14}"/>
    <cellStyle name="Output 5 2 8 2 3" xfId="12911" xr:uid="{03D96CDC-D9F3-46D5-9FB0-9D3A618A89B3}"/>
    <cellStyle name="Output 5 2 8 2 3 2" xfId="21900" xr:uid="{A30EAE0D-72E2-408A-BA96-0F5C52429F13}"/>
    <cellStyle name="Output 5 2 8 2 3 2 2" xfId="30926" xr:uid="{935B3B5F-DB9F-4E2F-A205-1FE8CD0F42DD}"/>
    <cellStyle name="Output 5 2 8 2 3 3" xfId="28002" xr:uid="{F96B9480-FCF2-42A6-9933-872DBF2CE84B}"/>
    <cellStyle name="Output 5 2 8 2 4" xfId="15950" xr:uid="{F7D227D2-3787-410E-8F79-9AF6E83CCA3E}"/>
    <cellStyle name="Output 5 2 8 2 4 2" xfId="30503" xr:uid="{7B35DD99-3D15-477B-B685-911C85754221}"/>
    <cellStyle name="Output 5 2 8 2 5" xfId="28014" xr:uid="{7F9B44E0-24BF-4861-B4A3-227AF8CBCBA9}"/>
    <cellStyle name="Output 5 2 8 3" xfId="9524" xr:uid="{4D0AA788-0754-4F83-94F9-271FAD21DA9D}"/>
    <cellStyle name="Output 5 2 8 3 2" xfId="18513" xr:uid="{65D58C89-9667-4AA3-B38D-F27A062DBAAC}"/>
    <cellStyle name="Output 5 2 8 3 2 2" xfId="32527" xr:uid="{9E1D3FC5-D0A7-4F11-AED4-A0D2297E247F}"/>
    <cellStyle name="Output 5 2 8 3 3" xfId="23157" xr:uid="{FF9B3AD0-0DBD-4EE2-BE02-62622DFBF1CB}"/>
    <cellStyle name="Output 5 2 8 4" xfId="25570" xr:uid="{B32C955C-05D6-41D3-BD8C-ABECF7FFC715}"/>
    <cellStyle name="Output 5 2 9" xfId="4744" xr:uid="{C6BDAFFD-C237-4BA3-BEF0-0CF05C575817}"/>
    <cellStyle name="Output 5 2 9 2" xfId="7330" xr:uid="{46D73F62-64A6-4F0E-9821-B7B0F2FB739B}"/>
    <cellStyle name="Output 5 2 9 2 2" xfId="16319" xr:uid="{CA6C54C3-AC2F-46F2-BEDC-CC9C368B03E3}"/>
    <cellStyle name="Output 5 2 9 2 2 2" xfId="30479" xr:uid="{646E66C0-4543-4515-AC76-13D787F79A72}"/>
    <cellStyle name="Output 5 2 9 2 3" xfId="35791" xr:uid="{CC77F017-EBA2-4757-97EB-47A158A0E220}"/>
    <cellStyle name="Output 5 2 9 3" xfId="9967" xr:uid="{CC62F75F-8FFF-4FD4-AB96-3CAB9F0CDAED}"/>
    <cellStyle name="Output 5 2 9 3 2" xfId="18956" xr:uid="{9CEAE877-ED07-43DB-BD56-6C34552AF00A}"/>
    <cellStyle name="Output 5 2 9 3 2 2" xfId="30608" xr:uid="{C164FC8D-2F47-430F-B7A5-AF481CC7DF0D}"/>
    <cellStyle name="Output 5 2 9 3 3" xfId="24121" xr:uid="{FDA09E0F-6197-4C4D-B1DE-D319839F0564}"/>
    <cellStyle name="Output 5 2 9 4" xfId="13733" xr:uid="{864FFF84-02EF-4191-AC53-60CC0FB9B00C}"/>
    <cellStyle name="Output 5 2 9 4 2" xfId="26902" xr:uid="{7437558F-3868-4F5D-8774-85D17C661A81}"/>
    <cellStyle name="Output 5 2 9 5" xfId="34915" xr:uid="{26F0551C-CFBF-487D-A4C6-5793DB4B7100}"/>
    <cellStyle name="Output 5 20" xfId="44998" xr:uid="{9464F103-9BA6-40F3-B98D-CBDA8C776687}"/>
    <cellStyle name="Output 5 20 2" xfId="50557" xr:uid="{5147E975-E220-4961-BED6-1A42777C02C2}"/>
    <cellStyle name="Output 5 20 2 2" xfId="57339" xr:uid="{573DDF97-7DB5-4E19-8FAA-57AE67E5015B}"/>
    <cellStyle name="Output 5 20 3" xfId="52159" xr:uid="{2FBB16A6-1EF0-49AA-B9E5-AD0D7EA2394B}"/>
    <cellStyle name="Output 5 20 3 2" xfId="58940" xr:uid="{F972A5C9-C28D-474F-AF94-C4F625D44CB0}"/>
    <cellStyle name="Output 5 20 4" xfId="48914" xr:uid="{4AA502F3-D5CD-45CF-B6F6-266628BB6407}"/>
    <cellStyle name="Output 5 20 4 2" xfId="55697" xr:uid="{25A3E027-176B-4173-9147-DC205620FFC4}"/>
    <cellStyle name="Output 5 20 5" xfId="48674" xr:uid="{8A8AECD7-DCFC-4C59-87F5-A23CDF2D24E1}"/>
    <cellStyle name="Output 5 20 5 2" xfId="55463" xr:uid="{578670FD-9D40-4905-A988-FABE5609CD6D}"/>
    <cellStyle name="Output 5 20 6" xfId="53749" xr:uid="{0F491BF8-6AA3-413F-ABDC-5B9A213C3DE3}"/>
    <cellStyle name="Output 5 20 7" xfId="47060" xr:uid="{2A628727-904B-4B78-997E-1A76D2F78E8C}"/>
    <cellStyle name="Output 5 21" xfId="45005" xr:uid="{56585FC9-8FD6-4B22-A183-5F0D3B3BD643}"/>
    <cellStyle name="Output 5 21 2" xfId="50646" xr:uid="{1DEE2897-BE4E-460F-AA65-941D3945ED6C}"/>
    <cellStyle name="Output 5 21 2 2" xfId="57428" xr:uid="{6EE0E5DF-8C59-4E09-8CC4-35A9FA9E5D80}"/>
    <cellStyle name="Output 5 21 3" xfId="52457" xr:uid="{21BE4947-053D-482F-8C03-A9006CEF828A}"/>
    <cellStyle name="Output 5 21 3 2" xfId="59238" xr:uid="{F0F777F6-D4F2-48DF-AF1A-DD7CFCA6BF54}"/>
    <cellStyle name="Output 5 21 4" xfId="48763" xr:uid="{85DD3BE5-B6E7-4E9F-BC43-5872AD61E613}"/>
    <cellStyle name="Output 5 21 4 2" xfId="55549" xr:uid="{8BAB75B6-7487-46A1-B483-5C93C1EA4C49}"/>
    <cellStyle name="Output 5 21 5" xfId="53835" xr:uid="{51579408-9BBF-44A7-AEBC-A858ED582402}"/>
    <cellStyle name="Output 5 21 6" xfId="47149" xr:uid="{9AE574BD-7F4B-44E0-8B0E-1ADA7BD037BD}"/>
    <cellStyle name="Output 5 22" xfId="45063" xr:uid="{5A63F5D3-A0E1-4820-A626-1DFBF37A2AEF}"/>
    <cellStyle name="Output 5 22 2" xfId="50663" xr:uid="{391E4390-6419-4195-9428-969F8E66251A}"/>
    <cellStyle name="Output 5 22 2 2" xfId="57445" xr:uid="{297D4AE7-7BE1-4E21-B772-44A2DA96F9A8}"/>
    <cellStyle name="Output 5 22 3" xfId="52474" xr:uid="{D231034F-E633-4B93-A8EE-CDF33479FF00}"/>
    <cellStyle name="Output 5 22 3 2" xfId="59255" xr:uid="{BB09DDD5-5FA9-4D3A-8D89-2A100031A2BF}"/>
    <cellStyle name="Output 5 22 4" xfId="48780" xr:uid="{A291DF7E-A1A7-47B3-8FD4-98B9D90C01A8}"/>
    <cellStyle name="Output 5 22 4 2" xfId="55566" xr:uid="{1485284D-1646-4AA3-A45F-5700162947DE}"/>
    <cellStyle name="Output 5 22 5" xfId="53852" xr:uid="{072FC659-FB5E-4F65-B330-5B8DF1DB0097}"/>
    <cellStyle name="Output 5 22 6" xfId="47166" xr:uid="{751D657A-6671-4465-B8C1-CBDED3DB267A}"/>
    <cellStyle name="Output 5 23" xfId="45025" xr:uid="{E41524E1-9D11-4FFA-93E3-039F75EB363A}"/>
    <cellStyle name="Output 5 23 2" xfId="50679" xr:uid="{BB8A51B9-E6FD-4D65-8245-8B61A353587A}"/>
    <cellStyle name="Output 5 23 2 2" xfId="57461" xr:uid="{94C16A07-BD1A-45F8-9767-2DFF4FA2F5C7}"/>
    <cellStyle name="Output 5 23 3" xfId="52490" xr:uid="{0935D25B-89DC-4DB5-BADE-1A629257DC02}"/>
    <cellStyle name="Output 5 23 3 2" xfId="59271" xr:uid="{00E51AE3-F469-4F34-B856-72FC4FDCE183}"/>
    <cellStyle name="Output 5 23 4" xfId="48796" xr:uid="{B754D567-A122-4D41-AC47-4DD6D45344C2}"/>
    <cellStyle name="Output 5 23 4 2" xfId="55582" xr:uid="{D21C6B1C-BE1B-414D-B08E-14FAF3008CF6}"/>
    <cellStyle name="Output 5 23 5" xfId="53868" xr:uid="{E749DDAE-3B4F-4C0C-A10C-9ACDC71AED3C}"/>
    <cellStyle name="Output 5 23 6" xfId="47182" xr:uid="{0BA64AC8-FF43-4F62-B612-924C3FC473A6}"/>
    <cellStyle name="Output 5 24" xfId="45115" xr:uid="{6E8EAD42-9FB2-4850-A161-4A7A5ADDDEFB}"/>
    <cellStyle name="Output 5 24 2" xfId="50746" xr:uid="{7241527D-8F6B-4B3D-AEE4-4FD41BC0AEB8}"/>
    <cellStyle name="Output 5 24 2 2" xfId="57528" xr:uid="{CEAF024D-8753-4BDA-B5B4-E563B3C4EEBE}"/>
    <cellStyle name="Output 5 24 3" xfId="52555" xr:uid="{79F9290A-5BBE-4222-B804-D44A69B22EEF}"/>
    <cellStyle name="Output 5 24 3 2" xfId="59336" xr:uid="{F8CA3522-799B-4BD6-A685-E2E61309AC8F}"/>
    <cellStyle name="Output 5 24 4" xfId="48853" xr:uid="{400E35F3-318D-4FEE-83C7-BCC6B8BB6636}"/>
    <cellStyle name="Output 5 24 4 2" xfId="55635" xr:uid="{C5A44873-0F2F-46E4-B032-83CCDC50319B}"/>
    <cellStyle name="Output 5 24 5" xfId="53933" xr:uid="{43ED3B88-EF58-4557-873D-BD24575349A8}"/>
    <cellStyle name="Output 5 24 6" xfId="47250" xr:uid="{5AC2CD65-3FB4-4874-AE2D-3D998F88AB0B}"/>
    <cellStyle name="Output 5 25" xfId="45170" xr:uid="{329D4787-AA32-47FF-8C39-D7D04A4A09F2}"/>
    <cellStyle name="Output 5 25 2" xfId="50776" xr:uid="{1F9D4163-0A7B-4C26-9C85-7B729C33D53C}"/>
    <cellStyle name="Output 5 25 2 2" xfId="57558" xr:uid="{F4C94617-771B-49A3-8011-503B5D2B8CDE}"/>
    <cellStyle name="Output 5 25 3" xfId="52585" xr:uid="{A89E67C0-E861-45E5-8522-4C405ADA758C}"/>
    <cellStyle name="Output 5 25 3 2" xfId="59366" xr:uid="{7A851FE7-1D42-4FA2-9E89-CEAF21B780CE}"/>
    <cellStyle name="Output 5 25 4" xfId="48873" xr:uid="{57EE8202-0894-4AEA-845E-1F5E0B729284}"/>
    <cellStyle name="Output 5 25 4 2" xfId="55654" xr:uid="{54143086-977F-49B5-B98C-A18557F8A32F}"/>
    <cellStyle name="Output 5 25 5" xfId="53963" xr:uid="{732102A6-8C19-48F3-97FA-991565A38CBA}"/>
    <cellStyle name="Output 5 25 6" xfId="47280" xr:uid="{E3EB84E5-504F-408F-8632-BE19EE9550C1}"/>
    <cellStyle name="Output 5 26" xfId="45178" xr:uid="{FE755183-932A-4060-861E-E16699F95D1C}"/>
    <cellStyle name="Output 5 26 2" xfId="50789" xr:uid="{F1C4885A-298F-443D-AFC1-3215914B81FE}"/>
    <cellStyle name="Output 5 26 2 2" xfId="57571" xr:uid="{1452DBBB-D84E-4F9A-8504-F940155B09FD}"/>
    <cellStyle name="Output 5 26 3" xfId="52598" xr:uid="{D74DF195-C780-440B-89FC-13A8730939FA}"/>
    <cellStyle name="Output 5 26 3 2" xfId="59379" xr:uid="{7BA375F5-62E0-4770-8DBB-8754E1FC86A8}"/>
    <cellStyle name="Output 5 26 4" xfId="53976" xr:uid="{69426A77-4A81-4A6E-99D4-EC60710DBBEE}"/>
    <cellStyle name="Output 5 26 5" xfId="47293" xr:uid="{FA551F6C-A865-4B95-A41F-834FA37B6B3A}"/>
    <cellStyle name="Output 5 27" xfId="45262" xr:uid="{FCF0DA24-46CA-4A41-98B4-48E42EF9AD05}"/>
    <cellStyle name="Output 5 27 2" xfId="55722" xr:uid="{E539CA5B-B127-4012-A1DA-DD1021E0AD27}"/>
    <cellStyle name="Output 5 27 3" xfId="48939" xr:uid="{FAC05F37-26AC-4BD9-B567-0069E7BD2E15}"/>
    <cellStyle name="Output 5 28" xfId="45281" xr:uid="{D5E7E8D1-D659-44D8-B439-1254AF71AC3E}"/>
    <cellStyle name="Output 5 28 2" xfId="58072" xr:uid="{B2EE3DA9-E856-4B43-9814-F6560D371589}"/>
    <cellStyle name="Output 5 28 3" xfId="51290" xr:uid="{A6CB6942-3D6A-49E3-A4BB-1DBA3FD7D5BC}"/>
    <cellStyle name="Output 5 29" xfId="45292" xr:uid="{C1853C7D-CB47-49F0-95A7-D927EC901CBD}"/>
    <cellStyle name="Output 5 29 2" xfId="52610" xr:uid="{3CEE67DD-487C-4B90-95A6-2177EAD74751}"/>
    <cellStyle name="Output 5 3" xfId="411" xr:uid="{026E889A-FE85-48F8-8548-1FA5C1C04F8E}"/>
    <cellStyle name="Output 5 3 10" xfId="9277" xr:uid="{6ECF734D-F5BD-4729-97D6-D6C2C91E1311}"/>
    <cellStyle name="Output 5 3 10 2" xfId="18266" xr:uid="{BB9AFEE4-62D5-479D-98B9-711B9F16CE00}"/>
    <cellStyle name="Output 5 3 10 2 2" xfId="43243" xr:uid="{314AF99F-9185-4BC2-81CE-81ADCA836554}"/>
    <cellStyle name="Output 5 3 10 3" xfId="41731" xr:uid="{DA448A1E-F4C8-40B1-ABCB-A525774F3039}"/>
    <cellStyle name="Output 5 3 11" xfId="9845" xr:uid="{CF4CBA38-734E-40AA-A165-F5FF157DEED9}"/>
    <cellStyle name="Output 5 3 11 2" xfId="18834" xr:uid="{95B164C4-FDB4-41C9-88C7-DA9FF2E41476}"/>
    <cellStyle name="Output 5 3 11 2 2" xfId="27924" xr:uid="{88D6422A-2AB1-461D-AEA2-216C52475990}"/>
    <cellStyle name="Output 5 3 11 3" xfId="31127" xr:uid="{74DCBDF6-8923-4D40-B54D-1093A6100225}"/>
    <cellStyle name="Output 5 3 12" xfId="2417" xr:uid="{122F41D9-BC75-48BA-8558-4AF2AFBA1FA5}"/>
    <cellStyle name="Output 5 3 12 2" xfId="36212" xr:uid="{77168596-6CAD-4FA2-85BB-61A7D72A3C47}"/>
    <cellStyle name="Output 5 3 13" xfId="13326" xr:uid="{F1112E50-462E-4287-8724-A17AE716C2F6}"/>
    <cellStyle name="Output 5 3 13 2" xfId="40752" xr:uid="{7B5613A9-11E1-493B-839C-0C23C94FF55A}"/>
    <cellStyle name="Output 5 3 14" xfId="24009" xr:uid="{E149F99D-E291-414E-A381-F4FB1908666C}"/>
    <cellStyle name="Output 5 3 15" xfId="44349" xr:uid="{EC0FAEA6-E88A-492D-8AAF-8C0A376206A4}"/>
    <cellStyle name="Output 5 3 16" xfId="45574" xr:uid="{EE98BE1E-62BA-4BEE-B722-24E077B6A566}"/>
    <cellStyle name="Output 5 3 2" xfId="760" xr:uid="{9A6B7578-0784-40E4-9ACC-3F1481E4230F}"/>
    <cellStyle name="Output 5 3 2 2" xfId="5131" xr:uid="{98692208-8B78-49A7-982E-17E973E6E2A5}"/>
    <cellStyle name="Output 5 3 2 2 2" xfId="7717" xr:uid="{75EFBE45-C252-498C-90D9-BF9832A081D9}"/>
    <cellStyle name="Output 5 3 2 2 2 2" xfId="16706" xr:uid="{B0508919-14B2-471B-8D54-4D28699D5859}"/>
    <cellStyle name="Output 5 3 2 2 2 2 2" xfId="24816" xr:uid="{1039E419-C2F4-46CD-83D2-4D78C370D8EB}"/>
    <cellStyle name="Output 5 3 2 2 2 3" xfId="33832" xr:uid="{E5B07867-7689-45A9-86DC-7D5A7ACF3FC7}"/>
    <cellStyle name="Output 5 3 2 2 2 4" xfId="56362" xr:uid="{0C75A457-B060-4A42-94AE-33106E07C333}"/>
    <cellStyle name="Output 5 3 2 2 3" xfId="10354" xr:uid="{425266F1-2BC4-47FC-BA17-4925918CF0FE}"/>
    <cellStyle name="Output 5 3 2 2 3 2" xfId="19343" xr:uid="{E2EA2392-F7EB-40B1-B8BC-4D303461448E}"/>
    <cellStyle name="Output 5 3 2 2 3 2 2" xfId="28458" xr:uid="{861F8984-6489-41ED-827D-518AD82D56C4}"/>
    <cellStyle name="Output 5 3 2 2 3 3" xfId="34452" xr:uid="{847720E3-AA13-48DC-8CB7-81E38DC2BAB6}"/>
    <cellStyle name="Output 5 3 2 2 4" xfId="14120" xr:uid="{2E435903-6AA2-41A6-8799-1ED8786F8875}"/>
    <cellStyle name="Output 5 3 2 2 4 2" xfId="26068" xr:uid="{9755FEDC-F9B3-4629-8A6D-20FEF08FC23D}"/>
    <cellStyle name="Output 5 3 2 2 5" xfId="40104" xr:uid="{F9C62CE6-DA92-48EF-A6E7-342A2FC0EA21}"/>
    <cellStyle name="Output 5 3 2 2 6" xfId="49580" xr:uid="{DB0E877C-B598-48CC-ACE4-E10E7B70040F}"/>
    <cellStyle name="Output 5 3 2 3" xfId="3197" xr:uid="{9ED3C0A1-0C1B-45C0-9186-2BE956369154}"/>
    <cellStyle name="Output 5 3 2 3 2" xfId="22126" xr:uid="{7BB6D91E-9DCF-4C29-A801-2DFA6E1BC3BF}"/>
    <cellStyle name="Output 5 3 2 3 2 2" xfId="57694" xr:uid="{78521CB8-5E27-4F57-85B4-61C00268730E}"/>
    <cellStyle name="Output 5 3 2 3 3" xfId="50912" xr:uid="{8098DBAC-839E-44C7-AE9F-00FC4D9624F5}"/>
    <cellStyle name="Output 5 3 2 4" xfId="30270" xr:uid="{71960DA4-9E9B-456E-8007-C4A3C3AA0405}"/>
    <cellStyle name="Output 5 3 2 4 2" xfId="54507" xr:uid="{349DCA80-2ABD-46C8-9247-5A409939D41A}"/>
    <cellStyle name="Output 5 3 2 4 3" xfId="47697" xr:uid="{E8D7A4DF-FFD9-4D67-9D20-AD63C929DB58}"/>
    <cellStyle name="Output 5 3 2 5" xfId="46089" xr:uid="{0B226CD6-9E97-4E1D-9C51-20AE5DA49446}"/>
    <cellStyle name="Output 5 3 3" xfId="1105" xr:uid="{8BE22C1D-86D5-49BD-B2A6-8F66EE15AB69}"/>
    <cellStyle name="Output 5 3 3 2" xfId="5452" xr:uid="{9B06D603-544A-408E-8751-82212E6BE139}"/>
    <cellStyle name="Output 5 3 3 2 2" xfId="8038" xr:uid="{B17E94B0-DC5E-4688-8E67-1C13D08F8297}"/>
    <cellStyle name="Output 5 3 3 2 2 2" xfId="17027" xr:uid="{7B55ABEA-E07B-417F-814B-9081CB40E142}"/>
    <cellStyle name="Output 5 3 3 2 2 2 2" xfId="37710" xr:uid="{3BB669D6-7452-4110-B086-8182F8BF6DFD}"/>
    <cellStyle name="Output 5 3 3 2 2 3" xfId="23153" xr:uid="{D0B8EFAB-DDFF-4632-A8B4-292717B5FA83}"/>
    <cellStyle name="Output 5 3 3 2 2 4" xfId="56770" xr:uid="{57380EEF-851A-4DA9-AC90-0D5D56B6BE46}"/>
    <cellStyle name="Output 5 3 3 2 3" xfId="10675" xr:uid="{7208B181-7E6C-4DCC-BECA-36B227FF442C}"/>
    <cellStyle name="Output 5 3 3 2 3 2" xfId="19664" xr:uid="{A257CD31-E534-45BB-8532-92F400397F69}"/>
    <cellStyle name="Output 5 3 3 2 3 2 2" xfId="39919" xr:uid="{44F34117-C5B0-48DA-8727-9AB787814B7D}"/>
    <cellStyle name="Output 5 3 3 2 3 3" xfId="40248" xr:uid="{9D25403B-E401-4603-A615-38F37DE149A2}"/>
    <cellStyle name="Output 5 3 3 2 4" xfId="14441" xr:uid="{A8D2C8EB-0090-4090-9640-940BC98F6606}"/>
    <cellStyle name="Output 5 3 3 2 4 2" xfId="25712" xr:uid="{B6A8E991-FBD3-4AF7-938D-02A10314B1F6}"/>
    <cellStyle name="Output 5 3 3 2 5" xfId="25218" xr:uid="{B001A6A3-7FFF-4612-A6EE-6B778C3CFA7D}"/>
    <cellStyle name="Output 5 3 3 2 6" xfId="49988" xr:uid="{F37AA9A7-2FA5-49B3-B49F-2EE1467B8427}"/>
    <cellStyle name="Output 5 3 3 3" xfId="3542" xr:uid="{A24BB409-537C-4ADF-8367-CE401182E873}"/>
    <cellStyle name="Output 5 3 3 3 2" xfId="40693" xr:uid="{1CEC5C3F-DD6D-42AD-B936-CBA8D0C65B1A}"/>
    <cellStyle name="Output 5 3 3 3 2 2" xfId="58207" xr:uid="{70F062EB-0F95-4345-9834-FD7A69866364}"/>
    <cellStyle name="Output 5 3 3 3 3" xfId="51425" xr:uid="{094102D0-0EF8-4E2C-A913-34203205D957}"/>
    <cellStyle name="Output 5 3 3 4" xfId="22469" xr:uid="{B6F01EEC-EDDD-4A17-BC26-DA6D6E643DB6}"/>
    <cellStyle name="Output 5 3 3 4 2" xfId="54897" xr:uid="{B1EBBE1C-6BE3-4A30-9D00-DC8B4D0DA7AD}"/>
    <cellStyle name="Output 5 3 3 4 3" xfId="48105" xr:uid="{740464F3-8121-4BD5-BA2B-6C6617B72D45}"/>
    <cellStyle name="Output 5 3 3 5" xfId="53197" xr:uid="{9856B250-407D-4353-9CC4-9231FD5F94CC}"/>
    <cellStyle name="Output 5 3 3 6" xfId="46491" xr:uid="{289A7624-EB9E-4CEE-90EA-5A2AA1CCF3E7}"/>
    <cellStyle name="Output 5 3 4" xfId="1449" xr:uid="{3C7E43CA-4DAD-47BD-894A-0EFF01BA9CD3}"/>
    <cellStyle name="Output 5 3 4 2" xfId="5794" xr:uid="{62D0F46A-1A2E-4441-B255-003600DA0C52}"/>
    <cellStyle name="Output 5 3 4 2 2" xfId="8380" xr:uid="{4ED05CCF-7DD8-4231-A8D6-E820F0C525BF}"/>
    <cellStyle name="Output 5 3 4 2 2 2" xfId="17369" xr:uid="{A20968EA-53F4-42A0-BC8C-753FEC54C6E8}"/>
    <cellStyle name="Output 5 3 4 2 2 2 2" xfId="30622" xr:uid="{A4F678AC-FE28-4486-B5F1-6E92F31F3EE2}"/>
    <cellStyle name="Output 5 3 4 2 2 3" xfId="41548" xr:uid="{56A64F5D-E57C-4F75-B286-40570EE1C5A8}"/>
    <cellStyle name="Output 5 3 4 2 3" xfId="11017" xr:uid="{09E5D4C2-18F0-4856-919C-FD7B817FF70B}"/>
    <cellStyle name="Output 5 3 4 2 3 2" xfId="20006" xr:uid="{570621E5-278E-473D-A617-80E9CCC7B624}"/>
    <cellStyle name="Output 5 3 4 2 3 2 2" xfId="29999" xr:uid="{30481B6C-C6D6-4E87-8743-59626601C29F}"/>
    <cellStyle name="Output 5 3 4 2 3 3" xfId="42718" xr:uid="{958590FC-222E-415D-88DD-E6736AC6DFC7}"/>
    <cellStyle name="Output 5 3 4 2 4" xfId="14783" xr:uid="{A13935F1-1EB3-496F-8C8E-976519D3EF05}"/>
    <cellStyle name="Output 5 3 4 2 4 2" xfId="23921" xr:uid="{ED9BFC59-BFB3-47AD-9A8E-9530B4E78783}"/>
    <cellStyle name="Output 5 3 4 2 5" xfId="41929" xr:uid="{E62AC61D-115A-4D3B-93F3-401E1529332D}"/>
    <cellStyle name="Output 5 3 4 2 6" xfId="55890" xr:uid="{4A6B9487-6DBC-4B92-A77B-7560BF40CFC0}"/>
    <cellStyle name="Output 5 3 4 3" xfId="3886" xr:uid="{24C571E8-0590-4D68-B78E-891B9C00363C}"/>
    <cellStyle name="Output 5 3 4 3 2" xfId="35351" xr:uid="{F4008535-B0C8-4409-9EEF-3AF4505189E5}"/>
    <cellStyle name="Output 5 3 4 4" xfId="43111" xr:uid="{ED0D710A-7462-4811-A2A8-5D15280268A5}"/>
    <cellStyle name="Output 5 3 4 5" xfId="49108" xr:uid="{D07D8878-9247-4305-A245-662F7547955E}"/>
    <cellStyle name="Output 5 3 5" xfId="1616" xr:uid="{6C020E5B-8E86-4AC8-A3E0-15A95BD9A4CB}"/>
    <cellStyle name="Output 5 3 5 2" xfId="5958" xr:uid="{6D18AD59-82F6-4A3D-9C12-90D6B846EE5F}"/>
    <cellStyle name="Output 5 3 5 2 2" xfId="8544" xr:uid="{63F57ED5-9FA5-4F79-84CA-1717010261D9}"/>
    <cellStyle name="Output 5 3 5 2 2 2" xfId="17533" xr:uid="{17CFC4F8-1863-4AA6-9F06-A2CAC1A2A702}"/>
    <cellStyle name="Output 5 3 5 2 2 2 2" xfId="29889" xr:uid="{8F0742D4-4C3F-43F5-BFC1-32F86E0E0B16}"/>
    <cellStyle name="Output 5 3 5 2 2 3" xfId="27718" xr:uid="{8F13C45D-33EC-4AEF-A4B8-6A9D37881362}"/>
    <cellStyle name="Output 5 3 5 2 3" xfId="11181" xr:uid="{C9D309A1-2B15-40F9-8BD2-C8028A2C6098}"/>
    <cellStyle name="Output 5 3 5 2 3 2" xfId="20170" xr:uid="{2EE91E3D-39D9-45A1-B014-6E0EE192F2C2}"/>
    <cellStyle name="Output 5 3 5 2 3 2 2" xfId="42116" xr:uid="{0251D828-E58B-4911-8168-66878FCD8464}"/>
    <cellStyle name="Output 5 3 5 2 3 3" xfId="41517" xr:uid="{23205AAE-53A0-4678-BA72-E5ADC3159EBD}"/>
    <cellStyle name="Output 5 3 5 2 4" xfId="14947" xr:uid="{A853090A-7960-4F39-AFC4-4DF78692F5A5}"/>
    <cellStyle name="Output 5 3 5 2 4 2" xfId="25354" xr:uid="{E86B6B5E-A6F4-485D-9E50-DD0D13C1DC63}"/>
    <cellStyle name="Output 5 3 5 2 5" xfId="27443" xr:uid="{CDA2700D-5A8F-45AF-96AF-7731B723EE41}"/>
    <cellStyle name="Output 5 3 5 2 6" xfId="58955" xr:uid="{DD38DC52-4A97-436C-B9F7-95BD491B62A8}"/>
    <cellStyle name="Output 5 3 5 3" xfId="4053" xr:uid="{8A70018F-C46F-421B-A907-DC77CEB0C3A0}"/>
    <cellStyle name="Output 5 3 5 3 2" xfId="28371" xr:uid="{D0CD167A-038E-49EC-A058-4349CA385543}"/>
    <cellStyle name="Output 5 3 5 4" xfId="43201" xr:uid="{4B2BBC56-8290-4783-B8A0-58FC8433368F}"/>
    <cellStyle name="Output 5 3 5 5" xfId="52174" xr:uid="{DBBDBBFC-06D2-47C8-84F2-679172397205}"/>
    <cellStyle name="Output 5 3 6" xfId="2068" xr:uid="{3372C95A-B4E7-4F09-8517-11A0CE2ACD20}"/>
    <cellStyle name="Output 5 3 6 2" xfId="6371" xr:uid="{59A51C90-BAE4-4F12-828C-83042AD2C614}"/>
    <cellStyle name="Output 5 3 6 2 2" xfId="8957" xr:uid="{899FA095-E6B7-4F7B-AEDC-3A73C91445F2}"/>
    <cellStyle name="Output 5 3 6 2 2 2" xfId="17946" xr:uid="{978D84A5-FBEC-4491-9E16-63237EB96B82}"/>
    <cellStyle name="Output 5 3 6 2 2 2 2" xfId="42573" xr:uid="{8B2ED374-A417-4B85-977C-794C831F0E40}"/>
    <cellStyle name="Output 5 3 6 2 2 3" xfId="37510" xr:uid="{610541CD-6846-4D88-AB3F-6707964A2EB7}"/>
    <cellStyle name="Output 5 3 6 2 3" xfId="11594" xr:uid="{E96B9A1E-9513-4524-90E3-9D862004E633}"/>
    <cellStyle name="Output 5 3 6 2 3 2" xfId="20583" xr:uid="{F88735F1-DE78-48D5-83E0-547E64BCE3C4}"/>
    <cellStyle name="Output 5 3 6 2 3 2 2" xfId="42539" xr:uid="{3818DAFC-10DC-452C-AF6A-1783BB89F582}"/>
    <cellStyle name="Output 5 3 6 2 3 3" xfId="32212" xr:uid="{1EE5C965-25A7-4C2D-BC0D-4119698F9E47}"/>
    <cellStyle name="Output 5 3 6 2 4" xfId="15360" xr:uid="{F4FE3178-AAF2-41AA-A8BF-F0BA231A2EC1}"/>
    <cellStyle name="Output 5 3 6 2 4 2" xfId="39658" xr:uid="{BD4B5DC9-628B-4D3E-B786-86DE66936519}"/>
    <cellStyle name="Output 5 3 6 2 5" xfId="22835" xr:uid="{9972F48E-DA0C-41E0-9479-1A6C7E2F7A65}"/>
    <cellStyle name="Output 5 3 6 2 6" xfId="54059" xr:uid="{25023DA2-9A3D-4309-8B34-2B4D48FB7C99}"/>
    <cellStyle name="Output 5 3 6 3" xfId="4505" xr:uid="{8D716178-D71A-449B-AD3F-C88D07DD50CB}"/>
    <cellStyle name="Output 5 3 6 3 2" xfId="27095" xr:uid="{32FAD8F8-A348-4FD4-9747-CF58E9503790}"/>
    <cellStyle name="Output 5 3 6 4" xfId="33973" xr:uid="{9DB6A265-EA86-499D-B897-F9029D24FE58}"/>
    <cellStyle name="Output 5 3 6 5" xfId="47383" xr:uid="{0B80FC8B-C652-4690-A203-0BA0DE4D6215}"/>
    <cellStyle name="Output 5 3 7" xfId="2878" xr:uid="{D893A9CB-72BE-42A0-BB2E-43A1EC348840}"/>
    <cellStyle name="Output 5 3 7 2" xfId="7028" xr:uid="{4B6A3DA3-2B06-4362-8A2F-D70B6858ACEE}"/>
    <cellStyle name="Output 5 3 7 2 2" xfId="12155" xr:uid="{D43B615C-D839-4C04-90A6-B21D4C35C1EE}"/>
    <cellStyle name="Output 5 3 7 2 2 2" xfId="21144" xr:uid="{B5935D1A-045C-4269-8DA4-46F8788E1D46}"/>
    <cellStyle name="Output 5 3 7 2 2 2 2" xfId="22428" xr:uid="{C502A1F9-1E1C-4F6A-9953-5638669FF89D}"/>
    <cellStyle name="Output 5 3 7 2 2 3" xfId="24958" xr:uid="{DA05FB00-824C-45DF-B5D8-88E2E8C24960}"/>
    <cellStyle name="Output 5 3 7 2 3" xfId="12964" xr:uid="{0D61BABC-FE14-47EB-B62B-B5B970E4CF3A}"/>
    <cellStyle name="Output 5 3 7 2 3 2" xfId="21953" xr:uid="{4B05B70D-5B44-490B-9492-0FD324AB2D27}"/>
    <cellStyle name="Output 5 3 7 2 3 2 2" xfId="32514" xr:uid="{28DBA3F7-B74A-4A32-A8B2-7D249321D768}"/>
    <cellStyle name="Output 5 3 7 2 3 3" xfId="28490" xr:uid="{5BE3A477-10B1-4D3D-9D66-15ACC273C07C}"/>
    <cellStyle name="Output 5 3 7 2 4" xfId="16017" xr:uid="{AE6B6E3B-D478-4800-984A-EC0742A3832E}"/>
    <cellStyle name="Output 5 3 7 2 4 2" xfId="23424" xr:uid="{9F5A3292-0780-4E40-9D63-0CA92A4E30CB}"/>
    <cellStyle name="Output 5 3 7 2 5" xfId="30657" xr:uid="{E716049E-B78D-44B5-A73B-09A022147571}"/>
    <cellStyle name="Output 5 3 7 3" xfId="9591" xr:uid="{C3A55C68-5AD2-4063-AE10-9667C1E5F424}"/>
    <cellStyle name="Output 5 3 7 3 2" xfId="18580" xr:uid="{9343205E-0FDE-4869-A463-CB3E9677960E}"/>
    <cellStyle name="Output 5 3 7 3 2 2" xfId="41195" xr:uid="{33EF28AD-FDC2-46E8-91C8-4A7B044DFD36}"/>
    <cellStyle name="Output 5 3 7 3 3" xfId="39109" xr:uid="{994FFC99-1411-437D-A87F-B7749BE4B077}"/>
    <cellStyle name="Output 5 3 7 4" xfId="36493" xr:uid="{5D1E416F-1DA5-4D7F-BEA8-57EEDED048D0}"/>
    <cellStyle name="Output 5 3 8" xfId="4807" xr:uid="{989936B0-32E1-4E79-AEAA-162CC5B09560}"/>
    <cellStyle name="Output 5 3 8 2" xfId="7393" xr:uid="{10AF301F-59FE-4FA8-8D75-AC0A3A130C15}"/>
    <cellStyle name="Output 5 3 8 2 2" xfId="16382" xr:uid="{A2700E44-2C24-4B20-8DEE-A1BDACA1226B}"/>
    <cellStyle name="Output 5 3 8 2 2 2" xfId="25578" xr:uid="{C28EFBBF-5158-432A-B301-8B79BB2CF3BE}"/>
    <cellStyle name="Output 5 3 8 2 3" xfId="42105" xr:uid="{CC9C67DC-7FCB-4846-B185-13A61B9C8FCD}"/>
    <cellStyle name="Output 5 3 8 3" xfId="10030" xr:uid="{3530C9C8-9698-4A1C-98A2-A6B0FBCCA8B3}"/>
    <cellStyle name="Output 5 3 8 3 2" xfId="19019" xr:uid="{F9EA6440-AB85-40CD-9120-FD42A5F77B85}"/>
    <cellStyle name="Output 5 3 8 3 2 2" xfId="22754" xr:uid="{7821DFF5-7B60-4D84-936E-67388023302E}"/>
    <cellStyle name="Output 5 3 8 3 3" xfId="34408" xr:uid="{C42E5BB6-70BF-4F54-AB71-8C08CC4AB7F9}"/>
    <cellStyle name="Output 5 3 8 4" xfId="13796" xr:uid="{738DF486-0152-4CC7-80BC-AFC933DB2E6A}"/>
    <cellStyle name="Output 5 3 8 4 2" xfId="27217" xr:uid="{1B772C85-2212-4412-8386-2CC76DFA4500}"/>
    <cellStyle name="Output 5 3 8 5" xfId="29133" xr:uid="{1B9F874E-2668-41FF-A446-41692A8D5266}"/>
    <cellStyle name="Output 5 3 9" xfId="6713" xr:uid="{A5FBD0A2-2582-48AD-BB0A-CFEED80F2EAA}"/>
    <cellStyle name="Output 5 3 9 2" xfId="11914" xr:uid="{269858E1-BAE7-488E-9F02-E0BE6CA22E57}"/>
    <cellStyle name="Output 5 3 9 2 2" xfId="20903" xr:uid="{15BC783C-A18E-42AF-AB9A-3CDCCB53D1C6}"/>
    <cellStyle name="Output 5 3 9 2 2 2" xfId="40848" xr:uid="{D5C70620-7FE2-4647-A0B7-8F8EEFA26FB1}"/>
    <cellStyle name="Output 5 3 9 2 3" xfId="22969" xr:uid="{9AA7116C-7CDE-45E9-B648-3280F31B29B8}"/>
    <cellStyle name="Output 5 3 9 3" xfId="15702" xr:uid="{B3011533-6B68-4615-8E05-6F07A9B969A2}"/>
    <cellStyle name="Output 5 3 9 3 2" xfId="41332" xr:uid="{091901DD-A5FD-4717-A1D3-F294FCCCDA27}"/>
    <cellStyle name="Output 5 3 9 4" xfId="29707" xr:uid="{1D82615E-170E-4863-90AC-AB9AA63082B2}"/>
    <cellStyle name="Output 5 30" xfId="45375" xr:uid="{7736F694-3F0A-4D4C-9911-2DABF0A72E4C}"/>
    <cellStyle name="Output 5 31" xfId="45399" xr:uid="{A655CD8B-6F5C-4A77-B5A3-FE1956EA6229}"/>
    <cellStyle name="Output 5 32" xfId="45423" xr:uid="{118A86A2-01AC-4931-B8D1-3B1071EE8C06}"/>
    <cellStyle name="Output 5 33" xfId="45432" xr:uid="{99BB0599-D445-4109-ACB1-1E5D5D472562}"/>
    <cellStyle name="Output 5 34" xfId="44261" xr:uid="{A0BF6D49-381E-4925-B12D-32EDD485479D}"/>
    <cellStyle name="Output 5 35" xfId="44201" xr:uid="{56E3484F-12F2-4A7D-A23A-F820F39CB5A0}"/>
    <cellStyle name="Output 5 36" xfId="45470" xr:uid="{CE380FED-D290-4476-AAFA-E3D4D194ECDF}"/>
    <cellStyle name="Output 5 4" xfId="510" xr:uid="{A8236D9F-ECFF-490A-AF09-AACF361DE232}"/>
    <cellStyle name="Output 5 4 10" xfId="44363" xr:uid="{ED86A199-A132-4961-8B9D-1B6088D2FF26}"/>
    <cellStyle name="Output 5 4 11" xfId="45633" xr:uid="{6A02B191-6772-4F96-9BFE-9598FD13773F}"/>
    <cellStyle name="Output 5 4 2" xfId="859" xr:uid="{BBBDCDDC-E679-45D7-A847-5F7A00B53F5F}"/>
    <cellStyle name="Output 5 4 2 2" xfId="5228" xr:uid="{CEB6A8F1-07FA-42BA-A5EB-5223D51D1254}"/>
    <cellStyle name="Output 5 4 2 2 2" xfId="7814" xr:uid="{BE3FD30A-D839-4A2B-BEE3-5582AFBCA33F}"/>
    <cellStyle name="Output 5 4 2 2 2 2" xfId="16803" xr:uid="{A3F87F2F-6572-48FB-978B-C33E0320DBE7}"/>
    <cellStyle name="Output 5 4 2 2 2 2 2" xfId="28870" xr:uid="{0756DBEC-ED99-480B-B97B-5742732F691D}"/>
    <cellStyle name="Output 5 4 2 2 2 3" xfId="26823" xr:uid="{3627D3E6-B78D-4481-8FD3-E21F6666E81E}"/>
    <cellStyle name="Output 5 4 2 2 2 4" xfId="56421" xr:uid="{DB52216C-E1B8-4E90-8897-F43FE6627C34}"/>
    <cellStyle name="Output 5 4 2 2 3" xfId="10451" xr:uid="{B16288D8-67BD-4A8F-878F-CED30CB03959}"/>
    <cellStyle name="Output 5 4 2 2 3 2" xfId="19440" xr:uid="{33DBB882-9E78-40E3-AC30-E22C0E26FCF2}"/>
    <cellStyle name="Output 5 4 2 2 3 2 2" xfId="36332" xr:uid="{1E872387-5DED-472A-A57A-78909CF7BE83}"/>
    <cellStyle name="Output 5 4 2 2 3 3" xfId="35118" xr:uid="{082D59C5-4453-40A6-99E0-4F749A39489C}"/>
    <cellStyle name="Output 5 4 2 2 4" xfId="14217" xr:uid="{AA58282D-2B7A-4C1A-A246-880DECDE6BFF}"/>
    <cellStyle name="Output 5 4 2 2 4 2" xfId="33080" xr:uid="{6DECCB72-124D-45A5-9BD5-B69AF031683D}"/>
    <cellStyle name="Output 5 4 2 2 5" xfId="30073" xr:uid="{D7203A48-0B62-414C-9EEB-A90C511D5039}"/>
    <cellStyle name="Output 5 4 2 2 6" xfId="49639" xr:uid="{3157B800-3EE1-4356-B165-2FDF415860A6}"/>
    <cellStyle name="Output 5 4 2 3" xfId="3296" xr:uid="{1A9FDF70-2933-43B5-AFD0-FA7D5DCD23ED}"/>
    <cellStyle name="Output 5 4 2 3 2" xfId="22796" xr:uid="{7DD24702-7E9B-4568-990E-F8F8A6EE4B08}"/>
    <cellStyle name="Output 5 4 2 3 2 2" xfId="58661" xr:uid="{24F103CF-33D4-4C1F-8091-AB86B35499CA}"/>
    <cellStyle name="Output 5 4 2 3 3" xfId="51880" xr:uid="{38670819-0B48-4EC9-94CA-624DD8D83769}"/>
    <cellStyle name="Output 5 4 2 4" xfId="36877" xr:uid="{9233CA37-20CC-42C3-ACDC-DA392BA8C05E}"/>
    <cellStyle name="Output 5 4 2 4 2" xfId="54563" xr:uid="{A6EFEFAD-77DE-43BC-9C4A-061B98C856BD}"/>
    <cellStyle name="Output 5 4 2 4 3" xfId="47756" xr:uid="{F8DA00F6-20CD-4E96-A241-040325F4D0D0}"/>
    <cellStyle name="Output 5 4 2 5" xfId="46145" xr:uid="{440927CC-197C-4B46-BDB0-503A74688DCC}"/>
    <cellStyle name="Output 5 4 3" xfId="1204" xr:uid="{7FC4FE38-6517-4651-9A64-9C4F4177FD51}"/>
    <cellStyle name="Output 5 4 3 2" xfId="5549" xr:uid="{837F4D1F-0C3E-49A0-9847-637BC754B16E}"/>
    <cellStyle name="Output 5 4 3 2 2" xfId="8135" xr:uid="{151D2DF0-F99D-44D5-B40C-1B7AA1096CAD}"/>
    <cellStyle name="Output 5 4 3 2 2 2" xfId="17124" xr:uid="{BA5515AE-C96D-4FBB-8E04-EEAE197986F4}"/>
    <cellStyle name="Output 5 4 3 2 2 2 2" xfId="33972" xr:uid="{0675077F-F501-4A35-ABAF-478098609F8A}"/>
    <cellStyle name="Output 5 4 3 2 2 3" xfId="32692" xr:uid="{41E04860-845F-422E-B928-8A142122B5A6}"/>
    <cellStyle name="Output 5 4 3 2 2 4" xfId="56826" xr:uid="{A913FF90-54BD-4FB4-8330-2E1F545E92B3}"/>
    <cellStyle name="Output 5 4 3 2 3" xfId="10772" xr:uid="{E5FB019B-2A23-4378-8122-54C49700ADB8}"/>
    <cellStyle name="Output 5 4 3 2 3 2" xfId="19761" xr:uid="{DF68F403-D555-4C8F-9923-085D183E280A}"/>
    <cellStyle name="Output 5 4 3 2 3 2 2" xfId="35287" xr:uid="{68F4D9A2-E8F0-42AA-AF38-F0D7064E9593}"/>
    <cellStyle name="Output 5 4 3 2 3 3" xfId="38879" xr:uid="{509D0EB9-6CF7-40DC-9677-8133CE470001}"/>
    <cellStyle name="Output 5 4 3 2 4" xfId="14538" xr:uid="{26F6C816-A14B-4511-8249-D8CAF23FACE3}"/>
    <cellStyle name="Output 5 4 3 2 4 2" xfId="25453" xr:uid="{DDD32062-99E7-45AF-B7A3-1EDDC42DA76A}"/>
    <cellStyle name="Output 5 4 3 2 5" xfId="32877" xr:uid="{83B0B948-998F-45C3-B186-FEB8D1A53F38}"/>
    <cellStyle name="Output 5 4 3 2 6" xfId="50044" xr:uid="{E6B6B93D-B6C2-47A2-9A39-E416618FABB5}"/>
    <cellStyle name="Output 5 4 3 3" xfId="3641" xr:uid="{7E6798BB-1FA2-47AC-ACDF-7FCAC4BEC864}"/>
    <cellStyle name="Output 5 4 3 3 2" xfId="33195" xr:uid="{3A3275A0-24BC-4F34-8714-8FA26725C24A}"/>
    <cellStyle name="Output 5 4 3 3 2 2" xfId="57613" xr:uid="{3AE6A6F2-17FF-48A4-A44A-15B529996DBA}"/>
    <cellStyle name="Output 5 4 3 3 3" xfId="50831" xr:uid="{4C82DCE4-41B4-46AC-8232-8A818F54EE09}"/>
    <cellStyle name="Output 5 4 3 4" xfId="43699" xr:uid="{2C3148CF-6807-4DA0-899E-746E37C868F9}"/>
    <cellStyle name="Output 5 4 3 4 2" xfId="54953" xr:uid="{170028D5-C557-484C-ADED-6ADEC7C9132D}"/>
    <cellStyle name="Output 5 4 3 4 3" xfId="48161" xr:uid="{12BDF80B-C8D9-434B-B8AD-A467BD23B3A4}"/>
    <cellStyle name="Output 5 4 3 5" xfId="53253" xr:uid="{34FEAAA5-CE68-4751-A7E4-0E9F3F776008}"/>
    <cellStyle name="Output 5 4 3 6" xfId="46547" xr:uid="{975981CA-38B9-45E0-B277-3718673D3F70}"/>
    <cellStyle name="Output 5 4 4" xfId="1548" xr:uid="{ACC9006D-84BB-4FCA-9491-7B876C74259B}"/>
    <cellStyle name="Output 5 4 4 2" xfId="5893" xr:uid="{DF4346A6-C5E3-48DA-8592-46FBF1025F6D}"/>
    <cellStyle name="Output 5 4 4 2 2" xfId="8479" xr:uid="{93AD77FF-CE64-4213-8C02-AB31575A9151}"/>
    <cellStyle name="Output 5 4 4 2 2 2" xfId="17468" xr:uid="{DFBCFEFE-2971-4239-A3A6-F97812E82089}"/>
    <cellStyle name="Output 5 4 4 2 2 2 2" xfId="36640" xr:uid="{562576F8-361D-49F7-9176-6FDE461F3AAD}"/>
    <cellStyle name="Output 5 4 4 2 2 3" xfId="33997" xr:uid="{5733B596-BCBF-4C1A-BBE1-3E66D1381566}"/>
    <cellStyle name="Output 5 4 4 2 3" xfId="11116" xr:uid="{6E399AF1-6B37-4BFC-BF75-BC4E48D484B6}"/>
    <cellStyle name="Output 5 4 4 2 3 2" xfId="20105" xr:uid="{0E5E3873-366E-470A-A294-697CCF31F279}"/>
    <cellStyle name="Output 5 4 4 2 3 2 2" xfId="36831" xr:uid="{BA82AE46-C9CD-48B9-B89A-B65CD039B29D}"/>
    <cellStyle name="Output 5 4 4 2 3 3" xfId="39978" xr:uid="{857E5AD2-156B-470D-B182-DDB7CAE43C95}"/>
    <cellStyle name="Output 5 4 4 2 4" xfId="14882" xr:uid="{740CB006-8DF9-40A8-AE50-380A435750AD}"/>
    <cellStyle name="Output 5 4 4 2 4 2" xfId="38271" xr:uid="{F1CF2C92-0659-4CE0-8AF5-DFDE31829067}"/>
    <cellStyle name="Output 5 4 4 2 5" xfId="42913" xr:uid="{FA4E1DC0-894C-4995-ACA0-382A8343A956}"/>
    <cellStyle name="Output 5 4 4 2 6" xfId="55949" xr:uid="{C77B1012-12F6-41FF-BF54-37853DE67110}"/>
    <cellStyle name="Output 5 4 4 3" xfId="3985" xr:uid="{8421EF0F-C2A6-4A6B-870E-22992238038D}"/>
    <cellStyle name="Output 5 4 4 3 2" xfId="32540" xr:uid="{37470349-92A2-47F9-8D78-6A797D147727}"/>
    <cellStyle name="Output 5 4 4 4" xfId="39004" xr:uid="{274ED5C7-ECE6-4079-8125-790998081B6E}"/>
    <cellStyle name="Output 5 4 4 5" xfId="49167" xr:uid="{2964405C-BFBC-435E-843A-63772AEC4525}"/>
    <cellStyle name="Output 5 4 5" xfId="1860" xr:uid="{C919B2A5-6C1B-4B7E-9B03-F9C9E3B84899}"/>
    <cellStyle name="Output 5 4 5 2" xfId="6176" xr:uid="{15982BCF-1C33-49F0-8E2D-96BD292A19B8}"/>
    <cellStyle name="Output 5 4 5 2 2" xfId="8762" xr:uid="{56241A7D-A640-4233-8E7C-04E5CE0F017C}"/>
    <cellStyle name="Output 5 4 5 2 2 2" xfId="17751" xr:uid="{AB4DAD19-63ED-4986-B4E1-7B99ADCA0E37}"/>
    <cellStyle name="Output 5 4 5 2 2 2 2" xfId="41110" xr:uid="{15974044-0059-42B2-A342-5DB82248DE03}"/>
    <cellStyle name="Output 5 4 5 2 2 3" xfId="23021" xr:uid="{1D3A7D54-BE1A-4765-8051-434A9DC280D2}"/>
    <cellStyle name="Output 5 4 5 2 3" xfId="11399" xr:uid="{82B8FE67-3D58-4226-8938-09E027BD4EEC}"/>
    <cellStyle name="Output 5 4 5 2 3 2" xfId="20388" xr:uid="{82C9957B-151E-4BA7-A862-2C592C814A68}"/>
    <cellStyle name="Output 5 4 5 2 3 2 2" xfId="38575" xr:uid="{EBBDA6C2-1118-49B5-9437-CBE614199BAA}"/>
    <cellStyle name="Output 5 4 5 2 3 3" xfId="26453" xr:uid="{84A84FC3-8687-483D-A259-2E8B86B638D0}"/>
    <cellStyle name="Output 5 4 5 2 4" xfId="15165" xr:uid="{6B8FB338-0055-40DB-BCE8-DC1BB3C63106}"/>
    <cellStyle name="Output 5 4 5 2 4 2" xfId="43409" xr:uid="{C0F23F5A-98E8-4156-B5F7-05DA36A60E3D}"/>
    <cellStyle name="Output 5 4 5 2 5" xfId="26265" xr:uid="{D79A9EFB-6CC1-4C6B-8738-D00CECD8926B}"/>
    <cellStyle name="Output 5 4 5 2 6" xfId="58198" xr:uid="{40E95470-A394-44CB-8DF2-35BAAAF4498D}"/>
    <cellStyle name="Output 5 4 5 3" xfId="4297" xr:uid="{2CB0E71B-24B4-4FAB-A9BB-09266425D7B8}"/>
    <cellStyle name="Output 5 4 5 3 2" xfId="34316" xr:uid="{70A95F21-180A-4387-8595-C895EDCFBD31}"/>
    <cellStyle name="Output 5 4 5 4" xfId="26232" xr:uid="{1DE6E275-22D4-4805-A2E4-BA77B2489BD9}"/>
    <cellStyle name="Output 5 4 5 5" xfId="51416" xr:uid="{7EFCD272-76D0-40A0-BE2E-340AB65A5AE4}"/>
    <cellStyle name="Output 5 4 6" xfId="2167" xr:uid="{872D7847-3E05-410C-BC38-BDAE04B622B5}"/>
    <cellStyle name="Output 5 4 6 2" xfId="6468" xr:uid="{68081BD7-15A6-4BD8-813D-46BD30D99D71}"/>
    <cellStyle name="Output 5 4 6 2 2" xfId="9054" xr:uid="{131D8CD0-A8C2-4D84-BE57-03BFA9329D9E}"/>
    <cellStyle name="Output 5 4 6 2 2 2" xfId="18043" xr:uid="{D0E20126-7FA2-4CEC-BD7B-59925FF34508}"/>
    <cellStyle name="Output 5 4 6 2 2 2 2" xfId="41388" xr:uid="{DB737F46-D1D9-4ED8-8917-F3FBD687DADC}"/>
    <cellStyle name="Output 5 4 6 2 2 3" xfId="23650" xr:uid="{83BA9511-D0F7-4983-BCEA-65911882F50B}"/>
    <cellStyle name="Output 5 4 6 2 3" xfId="11691" xr:uid="{09143555-060E-46DB-B6DC-0B1D140FECD2}"/>
    <cellStyle name="Output 5 4 6 2 3 2" xfId="20680" xr:uid="{9415CE43-C34C-459E-BC8C-4FEFCD2AA05D}"/>
    <cellStyle name="Output 5 4 6 2 3 2 2" xfId="34110" xr:uid="{7002B47C-704F-4A8B-960C-B424607A3C16}"/>
    <cellStyle name="Output 5 4 6 2 3 3" xfId="42725" xr:uid="{23161DE7-0987-4BFF-A278-A3238EBB64B1}"/>
    <cellStyle name="Output 5 4 6 2 4" xfId="15457" xr:uid="{99E3FD7C-16A5-4596-B796-FA246825A772}"/>
    <cellStyle name="Output 5 4 6 2 4 2" xfId="42097" xr:uid="{2B6C8863-4E64-4C9A-A817-B25A1E0E9A1F}"/>
    <cellStyle name="Output 5 4 6 2 5" xfId="43647" xr:uid="{5628849E-3730-40C4-A785-704B20E895E8}"/>
    <cellStyle name="Output 5 4 6 2 6" xfId="54115" xr:uid="{6FE43464-FBC7-40AA-980B-AB965531ECAF}"/>
    <cellStyle name="Output 5 4 6 3" xfId="4604" xr:uid="{647C46E6-2195-4007-9A76-D5C6BAAF5EEB}"/>
    <cellStyle name="Output 5 4 6 3 2" xfId="38829" xr:uid="{192A5A2E-F749-4179-8840-0CE62691DBD4}"/>
    <cellStyle name="Output 5 4 6 4" xfId="38734" xr:uid="{D125131B-D4BA-437C-8189-931C53E69BAC}"/>
    <cellStyle name="Output 5 4 6 5" xfId="47425" xr:uid="{202CEFD5-C704-436E-A1D8-4C727D3B231D}"/>
    <cellStyle name="Output 5 4 7" xfId="4904" xr:uid="{AEFA12B1-BAAE-4130-B421-9EAA792F0992}"/>
    <cellStyle name="Output 5 4 7 2" xfId="7490" xr:uid="{E5A4BF0E-92DA-48C7-A533-4D3DA32C8269}"/>
    <cellStyle name="Output 5 4 7 2 2" xfId="16479" xr:uid="{0111E287-738C-49C4-98C8-AA7589E9EA7D}"/>
    <cellStyle name="Output 5 4 7 2 2 2" xfId="43968" xr:uid="{BCBAC85D-61BB-439B-BA82-E30E6D2B02CF}"/>
    <cellStyle name="Output 5 4 7 2 3" xfId="34204" xr:uid="{BFF46874-0E21-4736-AC95-08D2E76B30C1}"/>
    <cellStyle name="Output 5 4 7 3" xfId="10127" xr:uid="{FBBFD5C3-FD38-4546-B6F0-8AA8E02B40F4}"/>
    <cellStyle name="Output 5 4 7 3 2" xfId="19116" xr:uid="{CCDDB78E-E849-4BBD-BAD8-D5E3A00C565E}"/>
    <cellStyle name="Output 5 4 7 3 2 2" xfId="38050" xr:uid="{2CA8D1D5-51CC-4D51-ADC3-6572BBDD26E4}"/>
    <cellStyle name="Output 5 4 7 3 3" xfId="35112" xr:uid="{CC325033-4518-459D-8FB8-1DBE12496E4D}"/>
    <cellStyle name="Output 5 4 7 4" xfId="13893" xr:uid="{0CE2CEFC-4ACF-4595-99C6-70120A6C7E77}"/>
    <cellStyle name="Output 5 4 7 4 2" xfId="24007" xr:uid="{7F8F9638-FBEF-4EC9-B595-645C590B032E}"/>
    <cellStyle name="Output 5 4 7 5" xfId="24626" xr:uid="{28C9501A-1D13-498A-A9C9-B7D024251A23}"/>
    <cellStyle name="Output 5 4 8" xfId="2516" xr:uid="{61CCE645-3652-4D93-AEAC-B55F3E827F06}"/>
    <cellStyle name="Output 5 4 8 2" xfId="42543" xr:uid="{284CDB32-DBF7-4F58-B37B-22EA256CA05F}"/>
    <cellStyle name="Output 5 4 9" xfId="41164" xr:uid="{BA9FBD2C-7D44-4846-A03B-0944ADFB9ECB}"/>
    <cellStyle name="Output 5 5" xfId="276" xr:uid="{57A6364F-B115-41B2-A3D1-15C293962418}"/>
    <cellStyle name="Output 5 5 2" xfId="4682" xr:uid="{EF43EFEC-5715-4D60-A432-B4147E650997}"/>
    <cellStyle name="Output 5 5 2 2" xfId="7268" xr:uid="{95F8FC6F-9954-437A-8B4F-AFFE0F5FD4BA}"/>
    <cellStyle name="Output 5 5 2 2 2" xfId="16257" xr:uid="{3743B91F-BC31-4803-9025-BBBB0B4988C2}"/>
    <cellStyle name="Output 5 5 2 2 2 2" xfId="29054" xr:uid="{D50FAE9F-9558-41EF-9BC7-E3E55A0EA396}"/>
    <cellStyle name="Output 5 5 2 2 2 3" xfId="56440" xr:uid="{632934D0-F296-4296-B782-108E7F685859}"/>
    <cellStyle name="Output 5 5 2 2 3" xfId="39463" xr:uid="{F7306C6B-10A9-4A6A-94C1-A82845363A46}"/>
    <cellStyle name="Output 5 5 2 2 4" xfId="49658" xr:uid="{02A1206A-1485-45A4-A950-11298DC61602}"/>
    <cellStyle name="Output 5 5 2 3" xfId="9905" xr:uid="{6A0CDEE0-3266-431B-B7EA-B538219F4FF4}"/>
    <cellStyle name="Output 5 5 2 3 2" xfId="18894" xr:uid="{DBBBB6E3-D331-455A-89EE-C370CEB37EEE}"/>
    <cellStyle name="Output 5 5 2 3 2 2" xfId="35841" xr:uid="{2E9F3CBA-9433-4500-B1EB-FDE8608EEC67}"/>
    <cellStyle name="Output 5 5 2 3 2 3" xfId="58413" xr:uid="{591705CB-17F3-4C1E-8879-4708358AAB68}"/>
    <cellStyle name="Output 5 5 2 3 3" xfId="40208" xr:uid="{9076BE9B-07B8-4629-82EE-38445DBD6ABA}"/>
    <cellStyle name="Output 5 5 2 3 4" xfId="51632" xr:uid="{6D3EA857-B7F9-40C9-9B6E-8254B654C49D}"/>
    <cellStyle name="Output 5 5 2 4" xfId="13671" xr:uid="{425A0639-F0BB-4E35-90AC-78FC3086F9F0}"/>
    <cellStyle name="Output 5 5 2 4 2" xfId="39540" xr:uid="{0462D7F9-C527-4E3D-BAAF-0CC1299B342C}"/>
    <cellStyle name="Output 5 5 2 4 2 2" xfId="54579" xr:uid="{1872B3B3-7CB8-4148-88F7-D310205544A0}"/>
    <cellStyle name="Output 5 5 2 4 3" xfId="47775" xr:uid="{79482BE7-FC1D-48C0-98F3-146F69BE88DF}"/>
    <cellStyle name="Output 5 5 2 5" xfId="31669" xr:uid="{DAC36EFA-C820-4B3F-AF88-6FCD39BC331E}"/>
    <cellStyle name="Output 5 5 2 6" xfId="46161" xr:uid="{A6F21ABF-C930-444D-8820-A9FDD0C119DE}"/>
    <cellStyle name="Output 5 5 3" xfId="2744" xr:uid="{665FD913-19DD-40CC-BDB6-1A9F0DD097D6}"/>
    <cellStyle name="Output 5 5 3 2" xfId="37354" xr:uid="{A57A3751-F91E-4E14-B76D-01860BEFDD68}"/>
    <cellStyle name="Output 5 5 3 2 2" xfId="56842" xr:uid="{73C606FA-837F-4C03-9C16-25D268866F73}"/>
    <cellStyle name="Output 5 5 3 2 3" xfId="50060" xr:uid="{C28F9383-E0CC-4F12-8647-3A75FAD65151}"/>
    <cellStyle name="Output 5 5 3 3" xfId="51844" xr:uid="{81127204-8F36-42FA-BA48-AF37F4BCCAA5}"/>
    <cellStyle name="Output 5 5 3 3 2" xfId="58625" xr:uid="{1252BF4A-1BBF-4EEE-8783-DA7FAF835907}"/>
    <cellStyle name="Output 5 5 3 4" xfId="48177" xr:uid="{4E93D2A8-A3D7-4144-B457-065E43D62B33}"/>
    <cellStyle name="Output 5 5 3 4 2" xfId="54969" xr:uid="{CC22B5E3-0A7A-4A98-85C5-736991863E33}"/>
    <cellStyle name="Output 5 5 3 5" xfId="53269" xr:uid="{606BED08-1B9E-43EE-944F-9E665492430E}"/>
    <cellStyle name="Output 5 5 3 6" xfId="46563" xr:uid="{451E2263-0B64-43E9-B82E-A5E271EAAE6C}"/>
    <cellStyle name="Output 5 5 4" xfId="30949" xr:uid="{6A9EB0DD-3C3F-4568-B185-87B646CDA614}"/>
    <cellStyle name="Output 5 5 4 2" xfId="55968" xr:uid="{D1C89076-F63A-4FC9-B045-27C649D19D43}"/>
    <cellStyle name="Output 5 5 4 3" xfId="49186" xr:uid="{F1C7A99B-9296-4457-8ABE-A150532475C8}"/>
    <cellStyle name="Output 5 5 5" xfId="44430" xr:uid="{131081A0-B4E5-46D9-A036-D189A18FCBCA}"/>
    <cellStyle name="Output 5 5 5 2" xfId="58343" xr:uid="{5F7A194D-C2F0-4FC6-B44D-8ABED7DF324A}"/>
    <cellStyle name="Output 5 5 5 3" xfId="51561" xr:uid="{42CC13E0-73FF-4CFC-A5BF-FBFDE59CD50B}"/>
    <cellStyle name="Output 5 5 6" xfId="45652" xr:uid="{0A847A2C-3CED-4083-ABCD-85A7AD6EC678}"/>
    <cellStyle name="Output 5 5 6 2" xfId="54131" xr:uid="{B776ED24-FB55-4057-899C-9E84AFECED1A}"/>
    <cellStyle name="Output 5 6" xfId="625" xr:uid="{8E287A89-9D43-4DDE-AD50-F78B6E3B1DF1}"/>
    <cellStyle name="Output 5 6 2" xfId="5006" xr:uid="{06846828-77FE-4A27-8090-4F7F1CFB0D94}"/>
    <cellStyle name="Output 5 6 2 2" xfId="7592" xr:uid="{BA0623DD-78A7-4D0A-9A86-DB4851CCB6D3}"/>
    <cellStyle name="Output 5 6 2 2 2" xfId="16581" xr:uid="{0FEA0A6E-47BE-421B-AD20-AA9A01ECC422}"/>
    <cellStyle name="Output 5 6 2 2 2 2" xfId="23715" xr:uid="{18CFDC09-C606-45AF-A9D4-7653AB8D9164}"/>
    <cellStyle name="Output 5 6 2 2 2 3" xfId="56476" xr:uid="{96C9E17B-7C26-40D2-8F87-6472E1F7E69A}"/>
    <cellStyle name="Output 5 6 2 2 3" xfId="38100" xr:uid="{2B8F74D7-74A4-4059-993E-432CF7F00BED}"/>
    <cellStyle name="Output 5 6 2 2 4" xfId="49694" xr:uid="{12E37BEB-866E-410D-814F-75F57259682D}"/>
    <cellStyle name="Output 5 6 2 3" xfId="10229" xr:uid="{DBA63C5A-E0E3-4544-9B97-2155E982A994}"/>
    <cellStyle name="Output 5 6 2 3 2" xfId="19218" xr:uid="{6D95742A-6B23-459B-8E1A-351D1A503BFD}"/>
    <cellStyle name="Output 5 6 2 3 2 2" xfId="41564" xr:uid="{D3A32018-280C-45A5-BC60-8E40F6E87E9C}"/>
    <cellStyle name="Output 5 6 2 3 2 3" xfId="57648" xr:uid="{B8067409-3FD5-4E32-8B13-8C32DDEC808B}"/>
    <cellStyle name="Output 5 6 2 3 3" xfId="43788" xr:uid="{37FA3935-FC99-49E0-ACFF-D2C62BF95ECF}"/>
    <cellStyle name="Output 5 6 2 3 4" xfId="50866" xr:uid="{93CBB588-EEFA-4091-9143-293F0EF5295E}"/>
    <cellStyle name="Output 5 6 2 4" xfId="13995" xr:uid="{61275CC2-B2BB-4495-8E6D-7E820581131C}"/>
    <cellStyle name="Output 5 6 2 4 2" xfId="37455" xr:uid="{61835F13-FCBE-4F4F-B801-A9BFE63D0BFE}"/>
    <cellStyle name="Output 5 6 2 4 2 2" xfId="54615" xr:uid="{102D951E-F1F6-4405-9D97-4BECCD14D161}"/>
    <cellStyle name="Output 5 6 2 4 3" xfId="47811" xr:uid="{76473FFF-FA16-4C91-8FE2-F878AEAE2457}"/>
    <cellStyle name="Output 5 6 2 5" xfId="25479" xr:uid="{4C2A7DEA-EC16-4238-A685-9725B4BCFA11}"/>
    <cellStyle name="Output 5 6 2 6" xfId="46197" xr:uid="{38E84CB1-0DF4-441D-A970-5ADDB0568653}"/>
    <cellStyle name="Output 5 6 3" xfId="3062" xr:uid="{6B1395B2-FC56-4437-AF4F-A613A4C1E223}"/>
    <cellStyle name="Output 5 6 3 2" xfId="41423" xr:uid="{C606BCCC-5CC6-4021-9F05-326ACB759DE5}"/>
    <cellStyle name="Output 5 6 3 2 2" xfId="56878" xr:uid="{E4A8B5CC-B7D2-4412-990B-497C56A07C8C}"/>
    <cellStyle name="Output 5 6 3 2 3" xfId="50096" xr:uid="{808B2932-355E-4ADF-B174-47427BFC2F67}"/>
    <cellStyle name="Output 5 6 3 3" xfId="51193" xr:uid="{54821A61-F768-4D76-AC57-07FAE4835896}"/>
    <cellStyle name="Output 5 6 3 3 2" xfId="57975" xr:uid="{758851FA-5BFE-4A2E-AD25-C95ADEB3A9EC}"/>
    <cellStyle name="Output 5 6 3 4" xfId="48213" xr:uid="{1EDDE476-4D1B-45D1-A99F-4184AE3DFE8A}"/>
    <cellStyle name="Output 5 6 3 4 2" xfId="55005" xr:uid="{CE7F7F29-745D-4D7B-9187-D027F45F71A5}"/>
    <cellStyle name="Output 5 6 3 5" xfId="53305" xr:uid="{EFD3DBDD-B6F0-4A83-9B9D-C39C3CB6493C}"/>
    <cellStyle name="Output 5 6 3 6" xfId="46599" xr:uid="{D7A5BDF5-84BF-46FE-9F01-D0BEEC20C769}"/>
    <cellStyle name="Output 5 6 4" xfId="35323" xr:uid="{8E012EBD-2FC0-4BD1-AB2D-B1EADF32C77F}"/>
    <cellStyle name="Output 5 6 4 2" xfId="56004" xr:uid="{21266797-212E-445B-9566-BC5FD7C5BE7D}"/>
    <cellStyle name="Output 5 6 4 3" xfId="49222" xr:uid="{4DDF8A6A-DA98-4C85-9C98-DCA189A72C53}"/>
    <cellStyle name="Output 5 6 5" xfId="44449" xr:uid="{493927E9-0A8D-43AB-A923-88DF5E583D0F}"/>
    <cellStyle name="Output 5 6 5 2" xfId="57968" xr:uid="{8E8448F6-0281-4123-86BE-410560937B43}"/>
    <cellStyle name="Output 5 6 5 3" xfId="51186" xr:uid="{5FEADEEC-47CB-4FDC-B562-6B1BAC24C8A2}"/>
    <cellStyle name="Output 5 6 6" xfId="45688" xr:uid="{E89708C1-0C03-42B9-971F-139CE75D90B7}"/>
    <cellStyle name="Output 5 6 6 2" xfId="54167" xr:uid="{8B9A2113-297B-4B13-8EE2-A19FD051CAF9}"/>
    <cellStyle name="Output 5 7" xfId="970" xr:uid="{84DE43AC-76D9-4810-AB16-EAE199D79A3C}"/>
    <cellStyle name="Output 5 7 2" xfId="5327" xr:uid="{9F51898F-5AC4-46D4-9C6E-A642EDDCBF92}"/>
    <cellStyle name="Output 5 7 2 2" xfId="7913" xr:uid="{33043E04-CAE6-4550-99CF-29DE12829E10}"/>
    <cellStyle name="Output 5 7 2 2 2" xfId="16902" xr:uid="{FFCA5A50-231D-4300-8BAB-12014692C557}"/>
    <cellStyle name="Output 5 7 2 2 2 2" xfId="25132" xr:uid="{FDD0E18F-4D45-4B44-BD58-F17342503357}"/>
    <cellStyle name="Output 5 7 2 2 2 3" xfId="56512" xr:uid="{A5E3EE77-03D0-49F0-BD44-B98874DECB08}"/>
    <cellStyle name="Output 5 7 2 2 3" xfId="35587" xr:uid="{92F25338-249A-4D27-99AF-E1FCD1A98615}"/>
    <cellStyle name="Output 5 7 2 2 4" xfId="49730" xr:uid="{93AA90AD-BE80-4D2C-99C4-003B8B186776}"/>
    <cellStyle name="Output 5 7 2 3" xfId="10550" xr:uid="{08CBC7D8-36CC-4180-A3D0-43FFCDA07833}"/>
    <cellStyle name="Output 5 7 2 3 2" xfId="19539" xr:uid="{96AA06A5-B729-49AC-8FBA-0D8AE79CAF89}"/>
    <cellStyle name="Output 5 7 2 3 2 2" xfId="42749" xr:uid="{322FDB0B-1E77-48A3-8271-E5F47429BF35}"/>
    <cellStyle name="Output 5 7 2 3 2 3" xfId="57574" xr:uid="{F92DE25A-2D6B-4065-ABAF-921A0DBD0BD2}"/>
    <cellStyle name="Output 5 7 2 3 3" xfId="44078" xr:uid="{9F037030-F289-441E-A200-3A1B1978A374}"/>
    <cellStyle name="Output 5 7 2 3 4" xfId="50792" xr:uid="{CE7E73F2-5EA7-40C4-8F8C-437791748327}"/>
    <cellStyle name="Output 5 7 2 4" xfId="14316" xr:uid="{0E72A1A0-2A4F-4E16-BDCB-F0E1F0A0AE82}"/>
    <cellStyle name="Output 5 7 2 4 2" xfId="29195" xr:uid="{1496B797-6967-4AF5-BBD2-A4428CE194D5}"/>
    <cellStyle name="Output 5 7 2 4 2 2" xfId="54651" xr:uid="{601D35CC-ACA7-4469-8A92-38DAFB3D63D7}"/>
    <cellStyle name="Output 5 7 2 4 3" xfId="47847" xr:uid="{63A02BEB-387F-41AA-A25D-0CBA6966BAF2}"/>
    <cellStyle name="Output 5 7 2 5" xfId="31213" xr:uid="{9F46EF9A-0BEF-431C-B0BB-819F82BF46EB}"/>
    <cellStyle name="Output 5 7 2 6" xfId="46233" xr:uid="{2204BBC9-3A80-4533-8C6A-A4DA8D591EFF}"/>
    <cellStyle name="Output 5 7 3" xfId="3407" xr:uid="{092D3E05-2BF4-457D-BD3D-CFFF39A827C3}"/>
    <cellStyle name="Output 5 7 3 2" xfId="25682" xr:uid="{0CDB1E6D-C9FC-4453-837D-F71159C13BE0}"/>
    <cellStyle name="Output 5 7 3 2 2" xfId="56914" xr:uid="{D8915C9F-9542-406B-ADAF-DC1D788ACFF2}"/>
    <cellStyle name="Output 5 7 3 2 3" xfId="50132" xr:uid="{4BCB8447-60A3-4F55-A5C4-B340C78D4FE7}"/>
    <cellStyle name="Output 5 7 3 3" xfId="48932" xr:uid="{E73B063C-CA1F-402D-BC40-36DD5B0AB03E}"/>
    <cellStyle name="Output 5 7 3 3 2" xfId="55715" xr:uid="{C210BF23-08EF-433E-A05A-82E2A83FC269}"/>
    <cellStyle name="Output 5 7 3 4" xfId="48249" xr:uid="{64828601-CE26-43A4-BFEF-347E5489C617}"/>
    <cellStyle name="Output 5 7 3 4 2" xfId="55041" xr:uid="{729C0B82-51FD-4A2B-B44E-93533591855A}"/>
    <cellStyle name="Output 5 7 3 5" xfId="53341" xr:uid="{BD09DBD4-9FF6-4F60-9E7C-F38056B76A4C}"/>
    <cellStyle name="Output 5 7 3 6" xfId="46635" xr:uid="{8B8E14E9-D186-4434-B9DE-0A02A832E281}"/>
    <cellStyle name="Output 5 7 4" xfId="25604" xr:uid="{C4C96093-2735-4370-B173-661A4D24E991}"/>
    <cellStyle name="Output 5 7 4 2" xfId="56040" xr:uid="{8645F4E4-FDEB-478D-BB95-630B4D856D2F}"/>
    <cellStyle name="Output 5 7 4 3" xfId="49258" xr:uid="{685A09F7-6067-4F96-ABC3-635FD75A5097}"/>
    <cellStyle name="Output 5 7 5" xfId="44498" xr:uid="{39908DB6-AF01-4AB8-B280-B6E2F7E1A823}"/>
    <cellStyle name="Output 5 7 5 2" xfId="59033" xr:uid="{1C7E2384-591B-4387-81FD-61EE25DA5ECA}"/>
    <cellStyle name="Output 5 7 5 3" xfId="52252" xr:uid="{5EE66D63-E603-45B7-9100-9249E07303BB}"/>
    <cellStyle name="Output 5 7 6" xfId="45724" xr:uid="{E8B554B8-9360-4B50-AAF2-125245793249}"/>
    <cellStyle name="Output 5 7 6 2" xfId="54203" xr:uid="{9CB734B9-37A7-4460-B095-3A2A3F7054BD}"/>
    <cellStyle name="Output 5 8" xfId="1314" xr:uid="{2885FB1D-E5A5-451B-95FB-98F982F79877}"/>
    <cellStyle name="Output 5 8 2" xfId="5659" xr:uid="{029F6C3A-B558-4827-AD71-DC134331FA6B}"/>
    <cellStyle name="Output 5 8 2 2" xfId="8245" xr:uid="{E230B99B-1A93-418C-B7FD-B4D813D1FAF3}"/>
    <cellStyle name="Output 5 8 2 2 2" xfId="17234" xr:uid="{CAFAB043-6A52-4EF5-8976-E09BD7C04AF8}"/>
    <cellStyle name="Output 5 8 2 2 2 2" xfId="23395" xr:uid="{28BFF31F-FC6A-4F7F-8E00-A9BCECEBE912}"/>
    <cellStyle name="Output 5 8 2 2 2 3" xfId="56561" xr:uid="{C61854B9-78DE-4BEE-B3DE-138E80BFEFE4}"/>
    <cellStyle name="Output 5 8 2 2 3" xfId="38622" xr:uid="{5A858E03-AFD0-4A78-817E-32C45A43DD3A}"/>
    <cellStyle name="Output 5 8 2 2 4" xfId="49779" xr:uid="{1ABD382F-9EA8-4A0B-8E55-EEE61D2D4DBC}"/>
    <cellStyle name="Output 5 8 2 3" xfId="10882" xr:uid="{4864DF43-D650-4F60-9288-E5B0D3708335}"/>
    <cellStyle name="Output 5 8 2 3 2" xfId="19871" xr:uid="{B0621EE4-334E-46AF-A80A-0CD4ADC0D78B}"/>
    <cellStyle name="Output 5 8 2 3 2 2" xfId="35025" xr:uid="{FE17AEE5-E9DD-4069-AEB5-EC51B429DA32}"/>
    <cellStyle name="Output 5 8 2 3 2 3" xfId="57870" xr:uid="{F6431711-273A-44B9-AD7C-8B246EDE418A}"/>
    <cellStyle name="Output 5 8 2 3 3" xfId="40555" xr:uid="{2D024184-F8AA-47D0-9182-F804DBBFAF9E}"/>
    <cellStyle name="Output 5 8 2 3 4" xfId="51088" xr:uid="{F00A5445-BB00-4931-A760-FF591058605F}"/>
    <cellStyle name="Output 5 8 2 4" xfId="14648" xr:uid="{6A5BEB41-E30E-476C-8676-CCCDFA85A020}"/>
    <cellStyle name="Output 5 8 2 4 2" xfId="43523" xr:uid="{F476B2E2-43E4-49E3-9226-F355204DB3CA}"/>
    <cellStyle name="Output 5 8 2 4 2 2" xfId="54697" xr:uid="{75A7B286-5CCE-44DF-8944-52DF2BDC5FA0}"/>
    <cellStyle name="Output 5 8 2 4 3" xfId="47896" xr:uid="{2FAC2CD8-95DA-422C-A817-FCCCB84A58B3}"/>
    <cellStyle name="Output 5 8 2 5" xfId="31335" xr:uid="{57DF2A1A-46EA-4560-A912-FFCDFF9B7FBD}"/>
    <cellStyle name="Output 5 8 2 6" xfId="46282" xr:uid="{DD609B82-E6C7-497A-BAEB-84EA8CA43C2E}"/>
    <cellStyle name="Output 5 8 3" xfId="3751" xr:uid="{7383C598-82B0-4849-97CD-2051CCA7316E}"/>
    <cellStyle name="Output 5 8 3 2" xfId="25947" xr:uid="{934BD587-42EA-4E7C-9AE0-3432A1A5FBB7}"/>
    <cellStyle name="Output 5 8 3 2 2" xfId="56960" xr:uid="{31C56A9B-8547-4B5B-8025-5D5CA1402BD6}"/>
    <cellStyle name="Output 5 8 3 2 3" xfId="50178" xr:uid="{10572F02-13EC-4B6A-837B-84135AB37D24}"/>
    <cellStyle name="Output 5 8 3 3" xfId="51305" xr:uid="{8FAF0135-CC3B-469B-81F9-328605145882}"/>
    <cellStyle name="Output 5 8 3 3 2" xfId="58087" xr:uid="{8BC7B385-D44C-430F-BECC-7A0F47EAAE65}"/>
    <cellStyle name="Output 5 8 3 4" xfId="48295" xr:uid="{87D4C079-1583-473C-ADE5-FC63E84B78B3}"/>
    <cellStyle name="Output 5 8 3 4 2" xfId="55087" xr:uid="{CDEC22FF-EBD6-4504-9CCD-8ADB8DC86820}"/>
    <cellStyle name="Output 5 8 3 5" xfId="53387" xr:uid="{83FCAAA7-AB40-4FF3-80C2-85F7780BEB9A}"/>
    <cellStyle name="Output 5 8 3 6" xfId="46681" xr:uid="{33914FED-FC5A-45A5-A8E8-A5BE90FC305B}"/>
    <cellStyle name="Output 5 8 4" xfId="27264" xr:uid="{401E0730-EC8F-40FC-9385-2115F759EFD7}"/>
    <cellStyle name="Output 5 8 4 2" xfId="56089" xr:uid="{E3011CCC-0EFF-4258-90A7-C1135B0CD831}"/>
    <cellStyle name="Output 5 8 4 3" xfId="49307" xr:uid="{F80C1F19-A2D5-452E-ABC0-BBAEDF6B890F}"/>
    <cellStyle name="Output 5 8 5" xfId="44507" xr:uid="{24FBAE48-F295-45ED-9C51-85D5ABC76A72}"/>
    <cellStyle name="Output 5 8 5 2" xfId="58309" xr:uid="{9FA53832-AB81-45CE-B293-BE4EC2FBA88B}"/>
    <cellStyle name="Output 5 8 5 3" xfId="51527" xr:uid="{B0500675-62CF-405A-86DB-42A064BC0CEA}"/>
    <cellStyle name="Output 5 8 6" xfId="45773" xr:uid="{0186A867-F0AA-4D31-B098-C434D3FC9807}"/>
    <cellStyle name="Output 5 8 6 2" xfId="54249" xr:uid="{22158D38-21A3-4537-9605-3CF6BC7E08EC}"/>
    <cellStyle name="Output 5 9" xfId="1648" xr:uid="{E579FDC4-62A5-4F25-9B1C-7973F0571E27}"/>
    <cellStyle name="Output 5 9 2" xfId="5980" xr:uid="{5CFFF2A4-A862-4BAF-9EFC-9AAE61208FB3}"/>
    <cellStyle name="Output 5 9 2 2" xfId="8566" xr:uid="{F6B8AFF9-2B59-4241-B608-DE772310363B}"/>
    <cellStyle name="Output 5 9 2 2 2" xfId="17555" xr:uid="{19C97545-65A5-4251-924F-AB7738633789}"/>
    <cellStyle name="Output 5 9 2 2 2 2" xfId="40827" xr:uid="{91CFF854-C7AA-4A7C-87B9-E48F533E671A}"/>
    <cellStyle name="Output 5 9 2 2 2 3" xfId="56601" xr:uid="{D94B1010-2633-4BD5-8889-A82602E5567C}"/>
    <cellStyle name="Output 5 9 2 2 3" xfId="41890" xr:uid="{44199082-4D84-4B74-A616-553A2237C6F2}"/>
    <cellStyle name="Output 5 9 2 2 4" xfId="49819" xr:uid="{A12E6A68-7D25-4548-B25E-2C09C8594AE0}"/>
    <cellStyle name="Output 5 9 2 3" xfId="11203" xr:uid="{D5E1C1D1-922E-455B-B00B-B8FB9C969C6F}"/>
    <cellStyle name="Output 5 9 2 3 2" xfId="20192" xr:uid="{55861B2F-2AD8-451A-90C0-78C33BE60EB4}"/>
    <cellStyle name="Output 5 9 2 3 2 2" xfId="25931" xr:uid="{EFCD9A72-C415-4653-803E-3ED347467625}"/>
    <cellStyle name="Output 5 9 2 3 2 3" xfId="57940" xr:uid="{AF70F645-19CE-430F-AA6B-41BB2E6FBA07}"/>
    <cellStyle name="Output 5 9 2 3 3" xfId="42779" xr:uid="{C4D3DC34-47A1-42E8-9531-18BAAB8BA134}"/>
    <cellStyle name="Output 5 9 2 3 4" xfId="51158" xr:uid="{70E26919-9E48-4F0C-89F5-C3DE0AAE853C}"/>
    <cellStyle name="Output 5 9 2 4" xfId="14969" xr:uid="{F5BE6C0A-BEDE-45C9-95E7-191BF9285BB1}"/>
    <cellStyle name="Output 5 9 2 4 2" xfId="31357" xr:uid="{25788A91-3F9E-4940-AFCE-2C26D78D0193}"/>
    <cellStyle name="Output 5 9 2 4 2 2" xfId="54734" xr:uid="{79766FCA-8073-4269-9C8F-42F1EE4EEA2D}"/>
    <cellStyle name="Output 5 9 2 4 3" xfId="47936" xr:uid="{FB6A3D66-CE52-4BF3-B7A6-5DB5ADFE555F}"/>
    <cellStyle name="Output 5 9 2 5" xfId="30542" xr:uid="{2CB2DC7C-EBAA-4BAF-962C-D3B11DF045BC}"/>
    <cellStyle name="Output 5 9 2 6" xfId="46322" xr:uid="{4F585457-4C76-429A-BF1F-C7047E8EC4F9}"/>
    <cellStyle name="Output 5 9 3" xfId="4085" xr:uid="{C88C817A-E230-4F21-AEF6-B4E10D8A1392}"/>
    <cellStyle name="Output 5 9 3 2" xfId="42456" xr:uid="{A7C7CF0F-5EDF-49B0-81CA-41913E12EA9B}"/>
    <cellStyle name="Output 5 9 3 2 2" xfId="56997" xr:uid="{2D251904-4C51-4A09-A686-7AE64DD5720B}"/>
    <cellStyle name="Output 5 9 3 2 3" xfId="50215" xr:uid="{8FA37E10-F1A9-4C97-9FE0-985A9A35E6A2}"/>
    <cellStyle name="Output 5 9 3 3" xfId="51752" xr:uid="{35B9C4A6-451A-42E1-8DEA-9F313ADB4B2F}"/>
    <cellStyle name="Output 5 9 3 3 2" xfId="58533" xr:uid="{583F911F-0EB4-4D8A-B198-AE25908939CA}"/>
    <cellStyle name="Output 5 9 3 4" xfId="48332" xr:uid="{554F949D-9C1C-4D4D-B1C1-BCEB28EA34C1}"/>
    <cellStyle name="Output 5 9 3 4 2" xfId="55124" xr:uid="{99B3DC53-C419-41B3-8CF7-FE9403CDBFB4}"/>
    <cellStyle name="Output 5 9 3 5" xfId="53424" xr:uid="{B5171330-88EA-45A5-B73B-640C6D42A295}"/>
    <cellStyle name="Output 5 9 3 6" xfId="46718" xr:uid="{FDE344C7-89F5-4AC6-9473-4FB4B78E0D24}"/>
    <cellStyle name="Output 5 9 4" xfId="32829" xr:uid="{FB5718DE-931A-4975-8286-DD65BDD6C676}"/>
    <cellStyle name="Output 5 9 4 2" xfId="56129" xr:uid="{7D056B91-9264-4B02-B051-47CCCF486A41}"/>
    <cellStyle name="Output 5 9 4 3" xfId="49347" xr:uid="{D6E05195-1171-4A88-9139-D6F8C6535572}"/>
    <cellStyle name="Output 5 9 5" xfId="44570" xr:uid="{A84CE6D7-62D3-4CCF-BAC3-FA1EC5DDC38B}"/>
    <cellStyle name="Output 5 9 5 2" xfId="58310" xr:uid="{7BE6BCE5-B8D5-4DE8-812A-0910C0D9E921}"/>
    <cellStyle name="Output 5 9 5 3" xfId="51528" xr:uid="{DC288D98-29E2-4C0A-97F7-C6D388598628}"/>
    <cellStyle name="Output 5 9 6" xfId="45813" xr:uid="{C89C36AD-9500-4D61-882E-1294F6BB8953}"/>
    <cellStyle name="Output 5 9 6 2" xfId="54286" xr:uid="{A802CD0F-1F2D-473C-8F76-ABFF6BE916C1}"/>
    <cellStyle name="Output 6" xfId="99" xr:uid="{36B729ED-8712-457D-BBAF-D2BEFB04ACA1}"/>
    <cellStyle name="Output 6 10" xfId="1806" xr:uid="{16D55346-DF1C-44CB-B29D-C870EA384662}"/>
    <cellStyle name="Output 6 10 2" xfId="6123" xr:uid="{2714F9C8-F493-45D5-8D99-032CB6062581}"/>
    <cellStyle name="Output 6 10 2 2" xfId="8709" xr:uid="{EE905778-EC9B-4779-9BBF-EEFF3A52EE43}"/>
    <cellStyle name="Output 6 10 2 2 2" xfId="17698" xr:uid="{22BC31C6-8F9E-4D72-B047-D49A49952CAF}"/>
    <cellStyle name="Output 6 10 2 2 2 2" xfId="36070" xr:uid="{ED920F69-0E74-4566-88D2-A22C2B35C5A5}"/>
    <cellStyle name="Output 6 10 2 2 2 3" xfId="56517" xr:uid="{88FC1AC7-6E35-4E59-AF2D-CE8F65481C5C}"/>
    <cellStyle name="Output 6 10 2 2 3" xfId="41928" xr:uid="{498E5743-8EA6-4DFF-91FD-2C959DD46328}"/>
    <cellStyle name="Output 6 10 2 2 4" xfId="49735" xr:uid="{93C4E523-6DE6-4CF5-B065-D046BA9E0E06}"/>
    <cellStyle name="Output 6 10 2 3" xfId="11346" xr:uid="{7671167C-F7E8-4358-82C2-FE80436D0DF6}"/>
    <cellStyle name="Output 6 10 2 3 2" xfId="20335" xr:uid="{460B0D90-28A0-4BBB-BC1E-418BFA1DD8A5}"/>
    <cellStyle name="Output 6 10 2 3 2 2" xfId="30105" xr:uid="{DBC0D036-69F1-4AB8-A760-98F304BC92AD}"/>
    <cellStyle name="Output 6 10 2 3 2 3" xfId="58325" xr:uid="{1D8EF340-9DAC-493A-A2D4-081DC2B8ADA7}"/>
    <cellStyle name="Output 6 10 2 3 3" xfId="37850" xr:uid="{352C590B-455F-4C28-A732-B707BC7659AC}"/>
    <cellStyle name="Output 6 10 2 3 4" xfId="51543" xr:uid="{779268F3-ACD3-4005-B2DA-04F17502DCC4}"/>
    <cellStyle name="Output 6 10 2 4" xfId="15112" xr:uid="{D440CE31-6AC6-4341-8FAE-AE933F2F33D1}"/>
    <cellStyle name="Output 6 10 2 4 2" xfId="40716" xr:uid="{73210F18-7683-4E65-A3F3-852F2FE5E82C}"/>
    <cellStyle name="Output 6 10 2 4 2 2" xfId="54653" xr:uid="{642136F2-FF50-46DF-AEE7-066E3C4107DF}"/>
    <cellStyle name="Output 6 10 2 4 3" xfId="47852" xr:uid="{697DB3F6-15C2-47E9-B1B9-ED1857D94AD7}"/>
    <cellStyle name="Output 6 10 2 5" xfId="42417" xr:uid="{806D623E-465E-483D-8B00-B36E1DE1D2B9}"/>
    <cellStyle name="Output 6 10 2 6" xfId="46238" xr:uid="{17FD2AD9-A149-4D3B-8EA1-848AD9AB987D}"/>
    <cellStyle name="Output 6 10 3" xfId="4243" xr:uid="{2672902D-12DC-482A-B50C-0DBE2120CF22}"/>
    <cellStyle name="Output 6 10 3 2" xfId="38300" xr:uid="{CA162772-826B-411F-86FB-0DEDC66A09BE}"/>
    <cellStyle name="Output 6 10 3 2 2" xfId="56916" xr:uid="{70190398-BA53-4389-92B2-6C39A10C0454}"/>
    <cellStyle name="Output 6 10 3 2 3" xfId="50134" xr:uid="{C8656C30-C718-434E-9960-DC7F8B34AA7F}"/>
    <cellStyle name="Output 6 10 3 3" xfId="48976" xr:uid="{3D6D6FC8-C9B6-4C5E-9A7E-67000115A6A1}"/>
    <cellStyle name="Output 6 10 3 3 2" xfId="55759" xr:uid="{3AB7BC9B-3EB1-40D9-8BD9-53388ACD7166}"/>
    <cellStyle name="Output 6 10 3 4" xfId="48251" xr:uid="{F99E8C39-28D5-4BD0-9125-E1FD942DF34E}"/>
    <cellStyle name="Output 6 10 3 4 2" xfId="55043" xr:uid="{3A1040A5-027A-49C4-BE09-6D5DF7F07089}"/>
    <cellStyle name="Output 6 10 3 5" xfId="53343" xr:uid="{54B4040F-1EB7-4923-9AA2-1ECDC72DDB18}"/>
    <cellStyle name="Output 6 10 3 6" xfId="46637" xr:uid="{FACF234A-132D-4B91-BEDC-BA201AED7AE1}"/>
    <cellStyle name="Output 6 10 4" xfId="32974" xr:uid="{EAF8D4E0-ABCC-4FC0-8854-B2DA67F31FDC}"/>
    <cellStyle name="Output 6 10 4 2" xfId="56045" xr:uid="{F2764D7A-0970-457E-9647-9F58AC5E6B2B}"/>
    <cellStyle name="Output 6 10 4 3" xfId="49263" xr:uid="{343BEA4D-498C-4874-A12B-9B6879123A86}"/>
    <cellStyle name="Output 6 10 5" xfId="44603" xr:uid="{89C072E6-83FE-4290-9944-025B0312FD06}"/>
    <cellStyle name="Output 6 10 5 2" xfId="58786" xr:uid="{80007B3F-B645-4631-A03C-D1BA7A729041}"/>
    <cellStyle name="Output 6 10 5 3" xfId="52005" xr:uid="{849BA031-590C-4ECA-AB9B-F53AE151118F}"/>
    <cellStyle name="Output 6 10 6" xfId="45729" xr:uid="{79B95261-F165-4388-A94A-51670A1D87E7}"/>
    <cellStyle name="Output 6 10 6 2" xfId="54205" xr:uid="{5A7B9779-329A-4849-9CC1-FDC50C5C335E}"/>
    <cellStyle name="Output 6 11" xfId="2972" xr:uid="{9A052EE5-A1F1-41D8-A56B-CD8CBE222895}"/>
    <cellStyle name="Output 6 11 2" xfId="7122" xr:uid="{D580EBC6-70A4-4710-A5F5-2325ABE7781A}"/>
    <cellStyle name="Output 6 11 2 2" xfId="16111" xr:uid="{D5420395-FE40-4112-A456-DA897CB15615}"/>
    <cellStyle name="Output 6 11 2 2 2" xfId="30519" xr:uid="{ACC49CD6-3377-4F4E-AEB1-7AAD50CAC23B}"/>
    <cellStyle name="Output 6 11 2 2 2 2" xfId="56607" xr:uid="{391D89EC-98F4-463F-BF2D-E5CB8E9E144E}"/>
    <cellStyle name="Output 6 11 2 2 3" xfId="49825" xr:uid="{86B3ACC8-1743-46F0-9E47-D16B3B75958F}"/>
    <cellStyle name="Output 6 11 2 3" xfId="33862" xr:uid="{92637CAB-0B6E-4AA9-ACD2-341236088F53}"/>
    <cellStyle name="Output 6 11 2 3 2" xfId="57866" xr:uid="{DD2FCEB3-5DAB-438D-B991-D3DF3E479D6B}"/>
    <cellStyle name="Output 6 11 2 3 3" xfId="51084" xr:uid="{ECCE3F56-C11C-416E-8D54-D0CA16E0742E}"/>
    <cellStyle name="Output 6 11 2 4" xfId="47942" xr:uid="{47615CB9-67CD-484D-986F-371F1A343CB2}"/>
    <cellStyle name="Output 6 11 2 4 2" xfId="54740" xr:uid="{A3DB42A6-817F-406F-8EED-7DDD41D602E0}"/>
    <cellStyle name="Output 6 11 2 5" xfId="46328" xr:uid="{254D4B93-5052-4E7F-BD60-7D279756AFA6}"/>
    <cellStyle name="Output 6 11 3" xfId="9685" xr:uid="{1B8F903A-000E-48B3-874E-235212B95EC0}"/>
    <cellStyle name="Output 6 11 3 2" xfId="18674" xr:uid="{F5AB1CE9-9BD1-41F0-8DC5-F274CAD4B752}"/>
    <cellStyle name="Output 6 11 3 2 2" xfId="40847" xr:uid="{F789A578-D478-464C-A8DD-DC257B83FB74}"/>
    <cellStyle name="Output 6 11 3 2 2 2" xfId="57003" xr:uid="{31DA5701-28BC-4A7A-8215-229C6F3E6D77}"/>
    <cellStyle name="Output 6 11 3 2 3" xfId="50221" xr:uid="{579C66B1-6051-4232-A5D1-645AE4DC9FE2}"/>
    <cellStyle name="Output 6 11 3 3" xfId="31049" xr:uid="{118B20DE-B422-4711-A5C2-6DBC47398DF0}"/>
    <cellStyle name="Output 6 11 3 3 2" xfId="58471" xr:uid="{A1ABE3EC-B84E-4E10-B09E-4C04BC00867B}"/>
    <cellStyle name="Output 6 11 3 3 3" xfId="51690" xr:uid="{FA786366-DBE8-40DB-A867-23398E2CF616}"/>
    <cellStyle name="Output 6 11 3 4" xfId="48338" xr:uid="{FB390866-B4F2-481F-BD26-8A510AA58482}"/>
    <cellStyle name="Output 6 11 3 4 2" xfId="55130" xr:uid="{1AF62329-5862-466A-A23B-43C54A228DFC}"/>
    <cellStyle name="Output 6 11 3 5" xfId="46724" xr:uid="{C6544F3F-2701-439C-A8CA-7FCF3C5DB470}"/>
    <cellStyle name="Output 6 11 4" xfId="13525" xr:uid="{A8734078-2A34-4E03-BEA9-D914E1AC327B}"/>
    <cellStyle name="Output 6 11 4 2" xfId="40439" xr:uid="{85E2DF84-5A3C-427B-9355-EB77142D4BC0}"/>
    <cellStyle name="Output 6 11 4 2 2" xfId="56135" xr:uid="{422A62BE-F892-4A16-BDA7-A162F693E0D8}"/>
    <cellStyle name="Output 6 11 4 3" xfId="49353" xr:uid="{8C6573CC-B5C9-4478-87E0-6C636BF02413}"/>
    <cellStyle name="Output 6 11 5" xfId="39428" xr:uid="{BFABC55D-F499-457C-96EC-90908954C926}"/>
    <cellStyle name="Output 6 11 5 2" xfId="58481" xr:uid="{CADCEF44-CFB1-4EBD-A8DC-E11CD87C5DD0}"/>
    <cellStyle name="Output 6 11 5 3" xfId="51700" xr:uid="{E62365ED-A9E3-42C3-814F-8ABBCBF57C1E}"/>
    <cellStyle name="Output 6 11 6" xfId="44678" xr:uid="{3561F428-96EA-420F-90FD-DF57DBA6AD68}"/>
    <cellStyle name="Output 6 11 6 2" xfId="54292" xr:uid="{153F184F-61B9-47DD-9F77-A83FBA90F80E}"/>
    <cellStyle name="Output 6 11 6 3" xfId="47473" xr:uid="{1E69DF34-A58E-47B2-903B-1341C5BB7248}"/>
    <cellStyle name="Output 6 11 7" xfId="45865" xr:uid="{ED6469CE-74E1-4E5C-964C-F0068A453A7C}"/>
    <cellStyle name="Output 6 12" xfId="6555" xr:uid="{FBC154A6-A9B6-445C-BEB3-A7ED3EE56E18}"/>
    <cellStyle name="Output 6 12 2" xfId="11773" xr:uid="{0AEFDC83-49CC-4B01-828E-AD25B1355040}"/>
    <cellStyle name="Output 6 12 2 2" xfId="20762" xr:uid="{3A8FF252-9AF1-45CD-8C03-79C30D02D001}"/>
    <cellStyle name="Output 6 12 2 2 2" xfId="42067" xr:uid="{E2923CFA-62DC-4D46-8BAE-28E524A6F46A}"/>
    <cellStyle name="Output 6 12 2 2 2 2" xfId="56646" xr:uid="{9FD2897F-C826-4F12-AA5E-FE0283072329}"/>
    <cellStyle name="Output 6 12 2 2 3" xfId="49864" xr:uid="{D0C92560-E1A9-47D2-820E-FC95E5ABBB4A}"/>
    <cellStyle name="Output 6 12 2 3" xfId="40107" xr:uid="{F929B955-4D3B-4A37-B271-1E448688CFB0}"/>
    <cellStyle name="Output 6 12 2 3 2" xfId="59012" xr:uid="{4E4A5D78-4A3A-4A57-9C5B-0C32F9780FDF}"/>
    <cellStyle name="Output 6 12 2 3 3" xfId="52231" xr:uid="{A16D9273-2D09-49CA-9805-9A42A9B205E7}"/>
    <cellStyle name="Output 6 12 2 4" xfId="47981" xr:uid="{7322FFA7-5C3B-4A7C-AED1-DFD8A39EFAFF}"/>
    <cellStyle name="Output 6 12 2 4 2" xfId="54776" xr:uid="{79B97D34-C259-4618-963B-2C021A47846A}"/>
    <cellStyle name="Output 6 12 2 5" xfId="46367" xr:uid="{A26DD630-350B-4957-8CFC-A7B8561510DF}"/>
    <cellStyle name="Output 6 12 3" xfId="15544" xr:uid="{2584A7E1-6D15-45D3-8929-B27D8006E626}"/>
    <cellStyle name="Output 6 12 3 2" xfId="40574" xr:uid="{889CE1EB-CECC-4CC9-AEF1-1D1A50DEB284}"/>
    <cellStyle name="Output 6 12 3 2 2" xfId="57039" xr:uid="{1D2E7DC4-2C3B-4C9F-8503-2CA2A2C43EF4}"/>
    <cellStyle name="Output 6 12 3 2 3" xfId="50257" xr:uid="{3BD39DD4-D8C7-4F79-BC34-B4828B18E420}"/>
    <cellStyle name="Output 6 12 3 3" xfId="50962" xr:uid="{22B32CEC-C6AC-41C4-A1C3-20DDE8C8240A}"/>
    <cellStyle name="Output 6 12 3 3 2" xfId="57744" xr:uid="{25AF09A3-2512-4B4B-804E-CFC2EB30396C}"/>
    <cellStyle name="Output 6 12 3 4" xfId="48374" xr:uid="{DC9F8E64-8196-4AA0-90F8-DDFAA9C760C2}"/>
    <cellStyle name="Output 6 12 3 4 2" xfId="55166" xr:uid="{D3342754-87F6-4F26-BFD3-30CD5822E893}"/>
    <cellStyle name="Output 6 12 3 5" xfId="46760" xr:uid="{537E5CD8-A41C-4E98-9849-C76DFDA783E8}"/>
    <cellStyle name="Output 6 12 4" xfId="33030" xr:uid="{66610932-33FD-4290-B180-6856870FBCED}"/>
    <cellStyle name="Output 6 12 4 2" xfId="56174" xr:uid="{4DF46546-21CB-404B-AAD7-53057C4F98F5}"/>
    <cellStyle name="Output 6 12 4 3" xfId="49392" xr:uid="{8ED80CCC-A489-4A94-8348-9E44DD384EF3}"/>
    <cellStyle name="Output 6 12 5" xfId="44689" xr:uid="{1FF09D59-7117-42E4-93B3-DE0C83D0B8A2}"/>
    <cellStyle name="Output 6 12 5 2" xfId="59044" xr:uid="{5F793E97-8B0B-4F19-B325-A53125334355}"/>
    <cellStyle name="Output 6 12 5 3" xfId="52263" xr:uid="{23135283-E3E4-47A5-B136-328246EA0529}"/>
    <cellStyle name="Output 6 12 6" xfId="47512" xr:uid="{ED3DDFC3-11E8-4A0B-A0E4-20F0529F700C}"/>
    <cellStyle name="Output 6 12 6 2" xfId="54328" xr:uid="{0A36729E-0B86-400A-BD3D-213895671765}"/>
    <cellStyle name="Output 6 12 7" xfId="45901" xr:uid="{2AE9219C-6AC8-45E5-91F8-27FF686B96D2}"/>
    <cellStyle name="Output 6 13" xfId="9136" xr:uid="{D86455AD-34C7-42F4-A10C-CFD4214BFC5A}"/>
    <cellStyle name="Output 6 13 2" xfId="18125" xr:uid="{C8B4BE7B-6BBC-47D7-9146-BFC35A7D9DD7}"/>
    <cellStyle name="Output 6 13 2 2" xfId="30240" xr:uid="{33147183-3040-483D-921B-D5D60E636E3D}"/>
    <cellStyle name="Output 6 13 2 2 2" xfId="56267" xr:uid="{8C79FF8A-A360-4D02-99B2-CA5FA35C74FD}"/>
    <cellStyle name="Output 6 13 2 3" xfId="49485" xr:uid="{8E45FBD5-B020-49BA-A489-C37D2FD4D822}"/>
    <cellStyle name="Output 6 13 3" xfId="28794" xr:uid="{62720A22-F4DF-49F5-A3E0-DC76CDC736CE}"/>
    <cellStyle name="Output 6 13 3 2" xfId="58335" xr:uid="{E9C1E2F1-8BD4-42F4-93F5-7C28CCBE5421}"/>
    <cellStyle name="Output 6 13 3 3" xfId="51553" xr:uid="{BF06FCBE-4DD4-4BD6-A17A-BD0CDA8EA1DF}"/>
    <cellStyle name="Output 6 13 4" xfId="44653" xr:uid="{967A8186-A4C7-47C9-B1A7-40985BA7A5E3}"/>
    <cellStyle name="Output 6 13 4 2" xfId="54413" xr:uid="{C8EE95CD-17D8-4810-85C9-BE285703CEDA}"/>
    <cellStyle name="Output 6 13 4 3" xfId="47602" xr:uid="{721384E3-EB3C-4758-844F-79B2B4D1A8B3}"/>
    <cellStyle name="Output 6 13 5" xfId="45994" xr:uid="{960C1C80-5E2B-45A5-B048-86AD26298BB8}"/>
    <cellStyle name="Output 6 14" xfId="12469" xr:uid="{FF7E644A-B2C7-4AFB-86E7-986D58CB8089}"/>
    <cellStyle name="Output 6 14 2" xfId="21458" xr:uid="{8BADE448-E780-475D-A3E9-8066EE15CAB7}"/>
    <cellStyle name="Output 6 14 2 2" xfId="32363" xr:uid="{03EFE0A6-CF2A-4882-96F7-05CF21816007}"/>
    <cellStyle name="Output 6 14 2 2 2" xfId="56686" xr:uid="{E242370F-4666-42A1-9070-EBD06081AE77}"/>
    <cellStyle name="Output 6 14 2 3" xfId="49904" xr:uid="{372D85DF-B21C-4B23-B630-251F98F5426C}"/>
    <cellStyle name="Output 6 14 3" xfId="27886" xr:uid="{0FA7F22B-B5A5-4E52-A8F5-1C9A9F53C33F}"/>
    <cellStyle name="Output 6 14 3 2" xfId="58191" xr:uid="{443A7000-7FE1-4D33-AC6E-F813080B00C6}"/>
    <cellStyle name="Output 6 14 3 3" xfId="51409" xr:uid="{A4645C3B-626B-40CB-B5C8-3F388F8D7374}"/>
    <cellStyle name="Output 6 14 4" xfId="44728" xr:uid="{5F216D65-3E40-4945-A0F2-485ECEA5A819}"/>
    <cellStyle name="Output 6 14 4 2" xfId="54813" xr:uid="{B56DF27E-4E26-47CE-BB3A-91B5ADC4FBFF}"/>
    <cellStyle name="Output 6 14 4 3" xfId="48021" xr:uid="{EC955380-D43D-4F81-864C-691C0224A941}"/>
    <cellStyle name="Output 6 14 5" xfId="53117" xr:uid="{1889252B-A339-46B2-95B7-FFFB7F6D7EA0}"/>
    <cellStyle name="Output 6 14 6" xfId="46407" xr:uid="{DF77D8DC-D69C-445E-8470-24556A012AA4}"/>
    <cellStyle name="Output 6 15" xfId="2259" xr:uid="{F5A1CFC7-F79B-4079-BDA9-06BE0761CD08}"/>
    <cellStyle name="Output 6 15 2" xfId="23519" xr:uid="{5F92796E-DAF5-4254-A6D9-FA3DA694D407}"/>
    <cellStyle name="Output 6 15 2 2" xfId="57115" xr:uid="{C0006591-3AB8-4FFF-B2DE-65B1A1160E26}"/>
    <cellStyle name="Output 6 15 2 3" xfId="50333" xr:uid="{5B1056B9-DB7F-4969-B11B-AC6133CFE4D3}"/>
    <cellStyle name="Output 6 15 3" xfId="44774" xr:uid="{24E0ED2E-75E0-4C49-8156-35486752A599}"/>
    <cellStyle name="Output 6 15 3 2" xfId="58084" xr:uid="{B2FD618F-689C-402D-A737-FA58D64980F2}"/>
    <cellStyle name="Output 6 15 3 3" xfId="51302" xr:uid="{B153277A-3863-44B5-B3A2-D2AA59A8A1EF}"/>
    <cellStyle name="Output 6 15 4" xfId="48450" xr:uid="{A547E00D-7324-48B4-8430-7B826CB25541}"/>
    <cellStyle name="Output 6 15 4 2" xfId="55242" xr:uid="{C2B8FBF5-3A1A-4E47-B625-F4B79A7A7E69}"/>
    <cellStyle name="Output 6 15 5" xfId="53528" xr:uid="{66B12356-9AE5-498E-A342-BFBEC48A7A4E}"/>
    <cellStyle name="Output 6 15 6" xfId="46836" xr:uid="{106D1205-9C5B-4C0C-AC27-493882B58840}"/>
    <cellStyle name="Output 6 16" xfId="13168" xr:uid="{B55E53FD-C6A4-4254-BE65-A4CA38BD3BCF}"/>
    <cellStyle name="Output 6 16 2" xfId="30027" xr:uid="{234E25FD-5948-439E-8E28-858F8FF2D6F4}"/>
    <cellStyle name="Output 6 16 2 2" xfId="57178" xr:uid="{8DECEAD7-2BB7-4B98-9F81-FF4BB29BA605}"/>
    <cellStyle name="Output 6 16 2 3" xfId="50396" xr:uid="{863E087E-BC15-4B96-8335-F2A650A10C43}"/>
    <cellStyle name="Output 6 16 3" xfId="44713" xr:uid="{218F28E1-CAF1-438E-A3F0-A1024F82F5A7}"/>
    <cellStyle name="Output 6 16 3 2" xfId="58779" xr:uid="{E8B0EA0F-2DEA-40FB-9044-7E6526FF52AA}"/>
    <cellStyle name="Output 6 16 3 3" xfId="51998" xr:uid="{49A972ED-C197-4C40-BDCD-4067A5D7D92D}"/>
    <cellStyle name="Output 6 16 4" xfId="51682" xr:uid="{6AF51753-902B-489A-B032-10D88D6647ED}"/>
    <cellStyle name="Output 6 16 4 2" xfId="58463" xr:uid="{06BF33CA-1EF1-47C1-9F56-D55051E3B53B}"/>
    <cellStyle name="Output 6 16 5" xfId="48513" xr:uid="{E5A8ED6F-D707-4214-AC78-772A5210A960}"/>
    <cellStyle name="Output 6 16 5 2" xfId="55305" xr:uid="{D71BDE02-6335-4B17-A5B2-B9514A90880D}"/>
    <cellStyle name="Output 6 16 6" xfId="53591" xr:uid="{2C667051-F5DD-4420-8F36-D7E469F63425}"/>
    <cellStyle name="Output 6 16 7" xfId="46899" xr:uid="{C934326A-AD4D-4329-94BD-662585543F71}"/>
    <cellStyle name="Output 6 17" xfId="35230" xr:uid="{DF6E9BE9-C207-4B1E-92AA-CD9B5FFA4FD5}"/>
    <cellStyle name="Output 6 17 2" xfId="44809" xr:uid="{E659A480-52C3-49B8-84AE-F10FCBCBC6B6}"/>
    <cellStyle name="Output 6 17 2 2" xfId="57166" xr:uid="{9A34C8F9-81CB-46E5-82F8-5F50165A1F62}"/>
    <cellStyle name="Output 6 17 2 3" xfId="50384" xr:uid="{28688D3D-C5DF-4D25-8CD2-72F678650485}"/>
    <cellStyle name="Output 6 17 3" xfId="51986" xr:uid="{9967A5BF-7EEE-4BAE-9706-8353A1AD5223}"/>
    <cellStyle name="Output 6 17 3 2" xfId="58767" xr:uid="{7FFF765A-7CAA-4D7C-B6FE-45E983CDD55D}"/>
    <cellStyle name="Output 6 17 4" xfId="51817" xr:uid="{6E0083E3-04D7-411E-B95D-4CE6C0FE69C5}"/>
    <cellStyle name="Output 6 17 4 2" xfId="58598" xr:uid="{02D721D6-79AD-46F9-A395-F883FB9F09A3}"/>
    <cellStyle name="Output 6 17 5" xfId="48501" xr:uid="{1749123B-97F6-425E-9525-D976E90D8292}"/>
    <cellStyle name="Output 6 17 5 2" xfId="55293" xr:uid="{F35F5242-78A2-451C-8A58-BF1D193E4A25}"/>
    <cellStyle name="Output 6 17 6" xfId="53579" xr:uid="{085282E1-BC26-4211-97C6-E2BEC0E6F668}"/>
    <cellStyle name="Output 6 17 7" xfId="46887" xr:uid="{1C086398-D9EB-40D0-8C99-8B81823E7CD0}"/>
    <cellStyle name="Output 6 18" xfId="44830" xr:uid="{479AD39C-3933-4171-90A2-3266853DE281}"/>
    <cellStyle name="Output 6 18 2" xfId="50392" xr:uid="{B6E3144C-9D8E-429F-B9EE-B2A65604C9E2}"/>
    <cellStyle name="Output 6 18 2 2" xfId="57174" xr:uid="{72058014-2D71-474A-A4C5-A6521ADDCFFF}"/>
    <cellStyle name="Output 6 18 3" xfId="51994" xr:uid="{130F2C2C-63A2-4ECE-946E-17004D9E6EFD}"/>
    <cellStyle name="Output 6 18 3 2" xfId="58775" xr:uid="{8B5F92F0-0CD7-4FBD-A65B-F0D5EBED11C6}"/>
    <cellStyle name="Output 6 18 4" xfId="50969" xr:uid="{0E48C43C-6ED2-4CDB-8552-ED3CE3EB04A2}"/>
    <cellStyle name="Output 6 18 4 2" xfId="57751" xr:uid="{43AE2F0E-D83D-43C9-B72C-C3484221B4E3}"/>
    <cellStyle name="Output 6 18 5" xfId="48509" xr:uid="{A3637A75-7A00-48E7-801A-F2DB9D9ED82D}"/>
    <cellStyle name="Output 6 18 5 2" xfId="55301" xr:uid="{910221FF-5F25-4D70-B8A2-F1F5EA6214B5}"/>
    <cellStyle name="Output 6 18 6" xfId="53587" xr:uid="{8EAC907B-01BE-46DB-B012-BF28A3621868}"/>
    <cellStyle name="Output 6 18 7" xfId="46895" xr:uid="{A2E5F373-8E25-4BD2-8BBE-0615C2632DE4}"/>
    <cellStyle name="Output 6 19" xfId="44836" xr:uid="{8332B874-51EA-47B3-94B5-B2BA1224823E}"/>
    <cellStyle name="Output 6 19 2" xfId="50411" xr:uid="{62FA82A7-0442-4608-8D91-F87BCAA584CD}"/>
    <cellStyle name="Output 6 19 2 2" xfId="57193" xr:uid="{88AD099E-6DC1-4427-8FBF-5998324A07F1}"/>
    <cellStyle name="Output 6 19 3" xfId="52013" xr:uid="{78F5285E-68CD-484B-BC98-FF75A22C196B}"/>
    <cellStyle name="Output 6 19 3 2" xfId="58794" xr:uid="{EE8D4D40-F9CF-411A-A0CD-428F890621AF}"/>
    <cellStyle name="Output 6 19 4" xfId="51577" xr:uid="{FFD38B73-CF3A-4CDE-A514-3DBE60621447}"/>
    <cellStyle name="Output 6 19 4 2" xfId="58359" xr:uid="{45B3DD6E-16A7-4C72-B54C-E89C7CCB988A}"/>
    <cellStyle name="Output 6 19 5" xfId="48528" xr:uid="{A6B585CA-F481-4F6C-9278-D78C5D45056C}"/>
    <cellStyle name="Output 6 19 5 2" xfId="55317" xr:uid="{9E48B85D-2EA5-49FF-8E53-29E3013FB8ED}"/>
    <cellStyle name="Output 6 19 6" xfId="53603" xr:uid="{57E2AB2A-08C7-4915-A946-474300A2F846}"/>
    <cellStyle name="Output 6 19 7" xfId="46914" xr:uid="{1139CF43-FB2C-4F24-90A1-9C4271EED9DF}"/>
    <cellStyle name="Output 6 2" xfId="349" xr:uid="{F53C9FE9-876F-4E85-8CE7-1B5DD5FF2116}"/>
    <cellStyle name="Output 6 2 10" xfId="6651" xr:uid="{6992720A-5C36-4FDC-B3C7-F9979F6D62D1}"/>
    <cellStyle name="Output 6 2 10 2" xfId="11857" xr:uid="{1FE8D36C-FB30-4E9D-8105-DCFBED04AC84}"/>
    <cellStyle name="Output 6 2 10 2 2" xfId="20846" xr:uid="{8F3EA4B0-60F1-4662-98AC-8F1968C2045C}"/>
    <cellStyle name="Output 6 2 10 2 2 2" xfId="40677" xr:uid="{8AF5E033-0974-4F5C-8D3E-66097CF41E45}"/>
    <cellStyle name="Output 6 2 10 2 3" xfId="35403" xr:uid="{9D553A28-2734-4684-8E8D-B30CF11D321C}"/>
    <cellStyle name="Output 6 2 10 3" xfId="15640" xr:uid="{157393DD-9192-46CC-ACF9-2ED07450DFD6}"/>
    <cellStyle name="Output 6 2 10 3 2" xfId="23723" xr:uid="{1F52341F-8AC9-419E-9677-585F1143FB8F}"/>
    <cellStyle name="Output 6 2 10 4" xfId="29120" xr:uid="{608DCA7A-80E0-4928-9D32-DA2D88F8A1AB}"/>
    <cellStyle name="Output 6 2 11" xfId="9220" xr:uid="{429A77F4-D7FA-47EE-97DE-662E23BF2533}"/>
    <cellStyle name="Output 6 2 11 2" xfId="18209" xr:uid="{8AF1F9D1-8A6D-4BBA-A01A-2925060470BE}"/>
    <cellStyle name="Output 6 2 11 2 2" xfId="24050" xr:uid="{CB7AFBC5-24D4-40C2-9E17-CB3F8E829A7A}"/>
    <cellStyle name="Output 6 2 11 3" xfId="38441" xr:uid="{80F64AE6-DF6F-41AD-9CDA-0C28905F8E78}"/>
    <cellStyle name="Output 6 2 12" xfId="9727" xr:uid="{ADBD42DE-888A-4F30-BBA7-AD333FA19976}"/>
    <cellStyle name="Output 6 2 12 2" xfId="18716" xr:uid="{0FE4AF6D-A376-48E1-980F-9DE3CFF0C464}"/>
    <cellStyle name="Output 6 2 12 2 2" xfId="36472" xr:uid="{CE56B4F4-DE96-4983-8111-8EDE07C202F9}"/>
    <cellStyle name="Output 6 2 12 3" xfId="34684" xr:uid="{08682508-41CA-4868-A680-D654EB08AAA7}"/>
    <cellStyle name="Output 6 2 13" xfId="2355" xr:uid="{61DB05A7-454D-4CD3-B3C8-B98DE63379E9}"/>
    <cellStyle name="Output 6 2 13 2" xfId="35971" xr:uid="{A33A2408-0BEC-4A84-90C5-0D915794552F}"/>
    <cellStyle name="Output 6 2 14" xfId="13264" xr:uid="{9018D895-67F7-4851-9AD2-4C921912D8F2}"/>
    <cellStyle name="Output 6 2 14 2" xfId="42820" xr:uid="{4F5A95B2-71F0-4096-A2D2-3E8DE1DF891E}"/>
    <cellStyle name="Output 6 2 15" xfId="41130" xr:uid="{24AFDE53-CE8E-4EE1-BFF2-963829BD6E6D}"/>
    <cellStyle name="Output 6 2 16" xfId="44286" xr:uid="{4E38BCBD-4519-40DB-99C8-FFBFE3A4763C}"/>
    <cellStyle name="Output 6 2 17" xfId="45535" xr:uid="{1BC89632-10B3-44F0-8ADC-08954D48ECC1}"/>
    <cellStyle name="Output 6 2 2" xfId="481" xr:uid="{918CD1AA-14A7-41EA-8FCF-462B71642BCC}"/>
    <cellStyle name="Output 6 2 2 10" xfId="9345" xr:uid="{84B804EE-5DD7-44D6-B4CB-7DE5B6ABF925}"/>
    <cellStyle name="Output 6 2 2 10 2" xfId="18334" xr:uid="{1D700410-F8D3-48DA-B2ED-AADA146AF636}"/>
    <cellStyle name="Output 6 2 2 10 2 2" xfId="38785" xr:uid="{FDD6C820-20CE-4D86-98CD-4BA9119298FF}"/>
    <cellStyle name="Output 6 2 2 10 3" xfId="24764" xr:uid="{C8914664-CB1E-4E8E-9527-2CC7D58CAAEA}"/>
    <cellStyle name="Output 6 2 2 11" xfId="12341" xr:uid="{337CCBE0-6DDF-4715-8451-7B96A84288CC}"/>
    <cellStyle name="Output 6 2 2 11 2" xfId="21330" xr:uid="{4A3D710A-F328-4788-970C-44B977DB7DB1}"/>
    <cellStyle name="Output 6 2 2 11 2 2" xfId="34414" xr:uid="{AB33498C-6CA6-44AC-B81A-28047E1C2635}"/>
    <cellStyle name="Output 6 2 2 11 3" xfId="43164" xr:uid="{D936A30C-926B-450A-B961-F9740237022B}"/>
    <cellStyle name="Output 6 2 2 12" xfId="2487" xr:uid="{D7800388-8C8F-4309-B338-D0BE6ACBC6CF}"/>
    <cellStyle name="Output 6 2 2 12 2" xfId="40126" xr:uid="{9559C337-A791-490A-B6C7-3E7846869B30}"/>
    <cellStyle name="Output 6 2 2 13" xfId="13396" xr:uid="{FB746D60-D53C-4382-82EA-9BC23D01203F}"/>
    <cellStyle name="Output 6 2 2 13 2" xfId="26107" xr:uid="{EC0C3D0C-14C4-484B-A476-D7D6B3F1480B}"/>
    <cellStyle name="Output 6 2 2 14" xfId="32808" xr:uid="{D7DE8D4A-7BD4-4516-9573-8EDFD88BF16D}"/>
    <cellStyle name="Output 6 2 2 15" xfId="46050" xr:uid="{9F45870F-C879-4735-AA8A-0811D67CF54D}"/>
    <cellStyle name="Output 6 2 2 2" xfId="830" xr:uid="{A3D4D89D-E830-44DF-B6A9-87031A4C7393}"/>
    <cellStyle name="Output 6 2 2 2 2" xfId="5199" xr:uid="{BEAC9EA4-F605-47F5-A523-53D46417A0EA}"/>
    <cellStyle name="Output 6 2 2 2 2 2" xfId="7785" xr:uid="{1AC02410-6676-4212-8059-3922FD722DF6}"/>
    <cellStyle name="Output 6 2 2 2 2 2 2" xfId="16774" xr:uid="{A845D70A-7D63-4B6E-866D-735981497141}"/>
    <cellStyle name="Output 6 2 2 2 2 2 2 2" xfId="27832" xr:uid="{C428FC86-5BA1-42E0-B7E2-08742F725CFF}"/>
    <cellStyle name="Output 6 2 2 2 2 2 3" xfId="29637" xr:uid="{A175BD03-E4F6-4264-B7A4-D2930C6ED293}"/>
    <cellStyle name="Output 6 2 2 2 2 3" xfId="10422" xr:uid="{C845FB7C-2FB6-495C-BDF4-7CD3BDAF1972}"/>
    <cellStyle name="Output 6 2 2 2 2 3 2" xfId="19411" xr:uid="{556C4C69-136D-47B0-9F5E-473C9AF47220}"/>
    <cellStyle name="Output 6 2 2 2 2 3 2 2" xfId="25693" xr:uid="{A697A23E-A017-4D6C-AAAA-391511B733DD}"/>
    <cellStyle name="Output 6 2 2 2 2 3 3" xfId="32210" xr:uid="{7BCA3D03-F4DB-4B65-9104-4B23A4AE2910}"/>
    <cellStyle name="Output 6 2 2 2 2 4" xfId="14188" xr:uid="{DF664A47-1DA2-4A68-B5E1-BE0DA425781A}"/>
    <cellStyle name="Output 6 2 2 2 2 4 2" xfId="27611" xr:uid="{AE8741E0-B97B-4904-8D37-45002E63AFF3}"/>
    <cellStyle name="Output 6 2 2 2 2 5" xfId="22526" xr:uid="{9A784738-B477-4987-AE2C-F47D7E351357}"/>
    <cellStyle name="Output 6 2 2 2 2 6" xfId="56323" xr:uid="{66A5506D-86D3-40AC-AD07-3446AA259584}"/>
    <cellStyle name="Output 6 2 2 2 3" xfId="3267" xr:uid="{93B476CC-4B6B-437F-8193-3C4C0A6B0BDB}"/>
    <cellStyle name="Output 6 2 2 2 3 2" xfId="43129" xr:uid="{29A2943A-C93E-4B42-A507-805AED0EFB34}"/>
    <cellStyle name="Output 6 2 2 2 4" xfId="28739" xr:uid="{3CC6C2B2-5E07-4749-B0CC-A35533F13B57}"/>
    <cellStyle name="Output 6 2 2 2 5" xfId="49541" xr:uid="{62FBDBAC-633E-4C60-AF48-8760126293B3}"/>
    <cellStyle name="Output 6 2 2 3" xfId="1175" xr:uid="{67C90B2B-0B8D-40D7-9D78-8896D873A550}"/>
    <cellStyle name="Output 6 2 2 3 2" xfId="5520" xr:uid="{F717B26A-CAE5-48C6-AE1F-724AB709628F}"/>
    <cellStyle name="Output 6 2 2 3 2 2" xfId="8106" xr:uid="{C200E9EA-A5C8-4911-9A7F-3B142938FE80}"/>
    <cellStyle name="Output 6 2 2 3 2 2 2" xfId="17095" xr:uid="{88CB54E2-EBAD-4959-B69A-3F0E8C430F33}"/>
    <cellStyle name="Output 6 2 2 3 2 2 2 2" xfId="36173" xr:uid="{EE8CE107-AD33-4A4B-A1A3-840EA9FEC4EC}"/>
    <cellStyle name="Output 6 2 2 3 2 2 3" xfId="31299" xr:uid="{93B5C11B-363C-4082-AB60-4BB4AE505EF5}"/>
    <cellStyle name="Output 6 2 2 3 2 3" xfId="10743" xr:uid="{C1D6B083-23CE-4D7A-B77D-EC17C223B348}"/>
    <cellStyle name="Output 6 2 2 3 2 3 2" xfId="19732" xr:uid="{B681BEBB-ECA7-47DC-BAAF-7FAB2D3D9B82}"/>
    <cellStyle name="Output 6 2 2 3 2 3 2 2" xfId="33702" xr:uid="{50646F3D-0B80-45C9-BA48-BABABF2D7433}"/>
    <cellStyle name="Output 6 2 2 3 2 3 3" xfId="24253" xr:uid="{269039EE-69F2-4506-A169-556CF6CD82EF}"/>
    <cellStyle name="Output 6 2 2 3 2 4" xfId="14509" xr:uid="{A353A9DA-37E9-4A6C-8415-9B31CE94DF60}"/>
    <cellStyle name="Output 6 2 2 3 2 4 2" xfId="35561" xr:uid="{5D66D498-DE34-4925-A785-E3ED9A693EC3}"/>
    <cellStyle name="Output 6 2 2 3 2 5" xfId="31415" xr:uid="{6A921300-F0B2-4D0F-BD46-D29968E0D32B}"/>
    <cellStyle name="Output 6 2 2 3 2 6" xfId="58022" xr:uid="{66C4D042-378E-41C0-848D-6EAC09BC6B09}"/>
    <cellStyle name="Output 6 2 2 3 3" xfId="3612" xr:uid="{436E61E2-C040-4CB9-92D7-CA92FC67EF6C}"/>
    <cellStyle name="Output 6 2 2 3 3 2" xfId="26002" xr:uid="{E5DF25A4-1D82-4985-86FC-14C2A94D0C3F}"/>
    <cellStyle name="Output 6 2 2 3 4" xfId="40430" xr:uid="{60569306-2F08-4F1B-A5CE-8696FDE8889E}"/>
    <cellStyle name="Output 6 2 2 3 5" xfId="51240" xr:uid="{CDF9DFAE-6136-4A8D-A22F-DB2C604D7F24}"/>
    <cellStyle name="Output 6 2 2 4" xfId="1519" xr:uid="{59DE3316-1BA3-437B-AE06-543EB8078CEB}"/>
    <cellStyle name="Output 6 2 2 4 2" xfId="5864" xr:uid="{45C31BE8-0ECF-4872-876F-E83F8C0E2DB2}"/>
    <cellStyle name="Output 6 2 2 4 2 2" xfId="8450" xr:uid="{C5ACF83A-7BA0-4A49-A968-E9C6D518A02F}"/>
    <cellStyle name="Output 6 2 2 4 2 2 2" xfId="17439" xr:uid="{1BD8026C-F52C-4EA0-98B1-D7AE291A48D5}"/>
    <cellStyle name="Output 6 2 2 4 2 2 2 2" xfId="25200" xr:uid="{83CACEE0-FEFA-424C-9B6A-4FD95FE0E9F5}"/>
    <cellStyle name="Output 6 2 2 4 2 2 3" xfId="36164" xr:uid="{4BD2F4B7-5683-4F33-85EB-E456A306473C}"/>
    <cellStyle name="Output 6 2 2 4 2 3" xfId="11087" xr:uid="{003C0282-0C1A-43F6-911B-D8B920E92633}"/>
    <cellStyle name="Output 6 2 2 4 2 3 2" xfId="20076" xr:uid="{22866A26-CFB0-4D11-BBB7-6DFCB5230A5D}"/>
    <cellStyle name="Output 6 2 2 4 2 3 2 2" xfId="42446" xr:uid="{FC4A6616-255F-4BB7-8A2B-19413ADBB2FD}"/>
    <cellStyle name="Output 6 2 2 4 2 3 3" xfId="24232" xr:uid="{9A78ADB9-28F4-4F5C-914E-BFD155163781}"/>
    <cellStyle name="Output 6 2 2 4 2 4" xfId="14853" xr:uid="{97FB204D-4A9D-4AE9-ACD3-B49BC1288DE1}"/>
    <cellStyle name="Output 6 2 2 4 2 4 2" xfId="36874" xr:uid="{9CD6D6EA-91E3-49AF-BCEC-FDF6474C434B}"/>
    <cellStyle name="Output 6 2 2 4 2 5" xfId="36571" xr:uid="{7AD4C949-0301-46C5-94B5-8639AC72979C}"/>
    <cellStyle name="Output 6 2 2 4 2 6" xfId="54468" xr:uid="{72903F7E-61D6-46C3-8F75-227267471594}"/>
    <cellStyle name="Output 6 2 2 4 3" xfId="3956" xr:uid="{BFE60C87-736B-4DA7-BB24-5D49C0BE5349}"/>
    <cellStyle name="Output 6 2 2 4 3 2" xfId="40419" xr:uid="{AFA9BA29-5AAB-414B-AE33-8C73210B9CB3}"/>
    <cellStyle name="Output 6 2 2 4 4" xfId="34303" xr:uid="{FDF5740C-692A-40BC-A2E8-CBBCECC0FE87}"/>
    <cellStyle name="Output 6 2 2 4 5" xfId="47658" xr:uid="{0F685D47-A339-434F-B306-785D5A6301D6}"/>
    <cellStyle name="Output 6 2 2 5" xfId="1910" xr:uid="{8C3214CD-330F-43EB-A246-055F3535644D}"/>
    <cellStyle name="Output 6 2 2 5 2" xfId="6226" xr:uid="{4E5F69F8-C6F6-4422-9A3C-A53E940B0FFE}"/>
    <cellStyle name="Output 6 2 2 5 2 2" xfId="8812" xr:uid="{ABBA788A-6703-4298-8DB9-98ECFF06C442}"/>
    <cellStyle name="Output 6 2 2 5 2 2 2" xfId="17801" xr:uid="{CBB28D7B-C554-4B4A-B9C1-F89748504D43}"/>
    <cellStyle name="Output 6 2 2 5 2 2 2 2" xfId="41749" xr:uid="{33427221-16F6-49B7-8834-2C60FAAA3CA1}"/>
    <cellStyle name="Output 6 2 2 5 2 2 3" xfId="40668" xr:uid="{24BA10AF-C2DF-4F57-B202-36EB48E114C4}"/>
    <cellStyle name="Output 6 2 2 5 2 3" xfId="11449" xr:uid="{8DED139C-F44B-4B38-8D80-299307330D01}"/>
    <cellStyle name="Output 6 2 2 5 2 3 2" xfId="20438" xr:uid="{A4E5A395-0264-4717-AE92-4BC5FCA248AE}"/>
    <cellStyle name="Output 6 2 2 5 2 3 2 2" xfId="24051" xr:uid="{6881FF28-7D06-45DD-AD32-91BE2F201D74}"/>
    <cellStyle name="Output 6 2 2 5 2 3 3" xfId="40250" xr:uid="{DAFB68B0-BFB8-4801-A46C-6E48CE0F2643}"/>
    <cellStyle name="Output 6 2 2 5 2 4" xfId="15215" xr:uid="{F225D718-10F6-4EF3-9AC3-E7470C2F45C9}"/>
    <cellStyle name="Output 6 2 2 5 2 4 2" xfId="35894" xr:uid="{014B94E8-0A1E-4733-AA3D-93DC87288651}"/>
    <cellStyle name="Output 6 2 2 5 2 5" xfId="32716" xr:uid="{2B18911A-C7F0-4B7C-8965-C8BDC04F43AA}"/>
    <cellStyle name="Output 6 2 2 5 3" xfId="4347" xr:uid="{E0C86219-56A5-45C9-96AB-F3F905D2F1F5}"/>
    <cellStyle name="Output 6 2 2 5 3 2" xfId="37984" xr:uid="{A7762CC0-6AD9-42F2-A742-C6FF17E9783F}"/>
    <cellStyle name="Output 6 2 2 5 4" xfId="24796" xr:uid="{06D3B724-095A-4842-96B9-52375E5E192E}"/>
    <cellStyle name="Output 6 2 2 6" xfId="2138" xr:uid="{BD9E090C-45C9-4977-B117-21A95BF705FE}"/>
    <cellStyle name="Output 6 2 2 6 2" xfId="6439" xr:uid="{B8B432C4-E1B9-4EE1-8471-AC5109F0BE48}"/>
    <cellStyle name="Output 6 2 2 6 2 2" xfId="9025" xr:uid="{58C5F12E-F07B-47D0-8B1B-0C681A92048C}"/>
    <cellStyle name="Output 6 2 2 6 2 2 2" xfId="18014" xr:uid="{7EAC5A6A-B8C6-4FEA-8AAC-9DA7F6D9A73F}"/>
    <cellStyle name="Output 6 2 2 6 2 2 2 2" xfId="30546" xr:uid="{73E33671-F87B-45D6-A218-35AE2D03D486}"/>
    <cellStyle name="Output 6 2 2 6 2 2 3" xfId="29971" xr:uid="{D172BDE5-BB4D-403E-9770-01A38F51C0FA}"/>
    <cellStyle name="Output 6 2 2 6 2 3" xfId="11662" xr:uid="{69DF961D-F4E7-4608-962E-E0474BB975E8}"/>
    <cellStyle name="Output 6 2 2 6 2 3 2" xfId="20651" xr:uid="{D8F51B98-5AC9-4076-BA89-EB61D687C5D1}"/>
    <cellStyle name="Output 6 2 2 6 2 3 2 2" xfId="36389" xr:uid="{50D34E02-EAAD-47B0-8962-15943605955A}"/>
    <cellStyle name="Output 6 2 2 6 2 3 3" xfId="34509" xr:uid="{AE0DAF26-D65F-4F46-A5DD-89736D4B6F22}"/>
    <cellStyle name="Output 6 2 2 6 2 4" xfId="15428" xr:uid="{66A0E667-8C2E-4592-816D-8B228F914A11}"/>
    <cellStyle name="Output 6 2 2 6 2 4 2" xfId="40703" xr:uid="{DA8E82E8-AB29-4332-B10A-D429B9181465}"/>
    <cellStyle name="Output 6 2 2 6 2 5" xfId="40154" xr:uid="{032DDE27-5022-4537-9D80-55B190452524}"/>
    <cellStyle name="Output 6 2 2 6 3" xfId="4575" xr:uid="{5330C10A-3FBC-443F-A528-1A5B1DED4AD9}"/>
    <cellStyle name="Output 6 2 2 6 3 2" xfId="30472" xr:uid="{7675C0DF-4DD9-47AE-9C33-ED9D5D2673C8}"/>
    <cellStyle name="Output 6 2 2 6 4" xfId="23069" xr:uid="{F4B543B7-1A70-4AD9-B496-3B4672D1BCB1}"/>
    <cellStyle name="Output 6 2 2 7" xfId="2948" xr:uid="{613FBB68-F3E3-469F-A2EF-433D14F61FFC}"/>
    <cellStyle name="Output 6 2 2 7 2" xfId="7098" xr:uid="{C4CA3A7E-3DD7-4632-9AB8-9808C9B3AD95}"/>
    <cellStyle name="Output 6 2 2 7 2 2" xfId="12224" xr:uid="{475D05D5-D608-4D61-B4B0-A4C3DEDDF4EE}"/>
    <cellStyle name="Output 6 2 2 7 2 2 2" xfId="21213" xr:uid="{5577173E-2643-41FC-93AC-7AE938CD7EC0}"/>
    <cellStyle name="Output 6 2 2 7 2 2 2 2" xfId="32592" xr:uid="{ADF3624C-E7DF-4AFE-9D36-621926FC3D3E}"/>
    <cellStyle name="Output 6 2 2 7 2 2 3" xfId="31823" xr:uid="{341F5B37-5C53-4DC4-A2E9-804148ADDFFE}"/>
    <cellStyle name="Output 6 2 2 7 2 3" xfId="13015" xr:uid="{EC36C73D-5D26-4E84-B98F-A219D99AB0BF}"/>
    <cellStyle name="Output 6 2 2 7 2 3 2" xfId="22004" xr:uid="{788A2F92-38E4-4B33-B865-D1FE046C93A1}"/>
    <cellStyle name="Output 6 2 2 7 2 3 2 2" xfId="38343" xr:uid="{6F83710A-8F5F-4BE0-BA80-DC862A449D47}"/>
    <cellStyle name="Output 6 2 2 7 2 3 3" xfId="35006" xr:uid="{9FDF9607-97C0-48DC-9AD7-BDFB14BA199A}"/>
    <cellStyle name="Output 6 2 2 7 2 4" xfId="16087" xr:uid="{B67DE69A-45F1-496F-8A62-119FCB4DA721}"/>
    <cellStyle name="Output 6 2 2 7 2 4 2" xfId="28323" xr:uid="{DEC21CC0-4802-4485-88A5-0758D31D4EFF}"/>
    <cellStyle name="Output 6 2 2 7 2 5" xfId="32613" xr:uid="{FFD4D7D2-4299-4B98-B8BD-764B5A8D51C5}"/>
    <cellStyle name="Output 6 2 2 7 3" xfId="9661" xr:uid="{53CDE894-1F26-4EF3-99D1-9592442B97D6}"/>
    <cellStyle name="Output 6 2 2 7 3 2" xfId="18650" xr:uid="{CA8D40D6-DCF9-4079-9435-F13EAAD0E281}"/>
    <cellStyle name="Output 6 2 2 7 3 2 2" xfId="33551" xr:uid="{139EFACD-EC0C-4A54-914E-CFCCC804EBF9}"/>
    <cellStyle name="Output 6 2 2 7 3 3" xfId="26733" xr:uid="{3569821F-4B13-45C3-8E97-D5A1888F4B36}"/>
    <cellStyle name="Output 6 2 2 7 4" xfId="38179" xr:uid="{C987D234-812A-4332-90D7-46520B73FE6C}"/>
    <cellStyle name="Output 6 2 2 8" xfId="4875" xr:uid="{5BE85585-B888-4CD7-8E5A-CDAAC8D6AADB}"/>
    <cellStyle name="Output 6 2 2 8 2" xfId="7461" xr:uid="{A99570F6-A054-43E0-B65F-2BDC041F157B}"/>
    <cellStyle name="Output 6 2 2 8 2 2" xfId="16450" xr:uid="{F3882790-9E05-40DE-B465-08C607B09331}"/>
    <cellStyle name="Output 6 2 2 8 2 2 2" xfId="35485" xr:uid="{443DB152-4EC4-48BC-B243-DD20F110226B}"/>
    <cellStyle name="Output 6 2 2 8 2 3" xfId="35829" xr:uid="{8AB1F581-1DE3-4209-A6D4-33504B857E86}"/>
    <cellStyle name="Output 6 2 2 8 3" xfId="10098" xr:uid="{260C20F8-1118-40E2-A3EC-A3F4B9AAF550}"/>
    <cellStyle name="Output 6 2 2 8 3 2" xfId="19087" xr:uid="{0977CF8A-2AC8-4116-BBC9-300E1B040221}"/>
    <cellStyle name="Output 6 2 2 8 3 2 2" xfId="42842" xr:uid="{E8EDC748-FAE2-410B-8EDE-8A4EEAFD579B}"/>
    <cellStyle name="Output 6 2 2 8 3 3" xfId="32206" xr:uid="{471F1488-6EB9-41A9-9A7C-3D85850B815E}"/>
    <cellStyle name="Output 6 2 2 8 4" xfId="13864" xr:uid="{0B998E95-1884-4FBE-9CB6-2AD9983B0D8B}"/>
    <cellStyle name="Output 6 2 2 8 4 2" xfId="34574" xr:uid="{DBE76F7C-DF83-4C84-AA1E-429D30C17E2F}"/>
    <cellStyle name="Output 6 2 2 8 5" xfId="42624" xr:uid="{7C5D1955-1341-43FE-B3F7-D8C00F91906E}"/>
    <cellStyle name="Output 6 2 2 9" xfId="6783" xr:uid="{E12949EA-C0E7-4C4D-87E0-7157B2194C23}"/>
    <cellStyle name="Output 6 2 2 9 2" xfId="11982" xr:uid="{38D37E51-8813-4E28-B754-16B42647BD5B}"/>
    <cellStyle name="Output 6 2 2 9 2 2" xfId="20971" xr:uid="{9EB91722-FE55-46B2-A184-BBF0CE3F8397}"/>
    <cellStyle name="Output 6 2 2 9 2 2 2" xfId="28709" xr:uid="{D02C0409-4EC9-467C-9D5F-FCD2A12939AC}"/>
    <cellStyle name="Output 6 2 2 9 2 3" xfId="40448" xr:uid="{A5C8BA76-5F94-4BDE-AB7B-F4DAD5BCA183}"/>
    <cellStyle name="Output 6 2 2 9 3" xfId="15772" xr:uid="{4BD25CAD-585C-453F-9D5E-EEC340CFB1C2}"/>
    <cellStyle name="Output 6 2 2 9 3 2" xfId="41009" xr:uid="{90A335A1-88AF-4583-B158-9AC18F067111}"/>
    <cellStyle name="Output 6 2 2 9 4" xfId="30995" xr:uid="{1C0B2968-B82C-41A1-9280-C107B1A96D60}"/>
    <cellStyle name="Output 6 2 3" xfId="698" xr:uid="{3B343585-2615-45B6-BFA9-A21FEE7AC048}"/>
    <cellStyle name="Output 6 2 3 2" xfId="5074" xr:uid="{E7DFA524-FAAE-48AD-B3E7-DC2A574A32BA}"/>
    <cellStyle name="Output 6 2 3 2 2" xfId="7660" xr:uid="{48C79A0B-C710-4108-B329-4A143AEE2A7E}"/>
    <cellStyle name="Output 6 2 3 2 2 2" xfId="16649" xr:uid="{07AFDA61-302E-4E98-B063-64FE627D1739}"/>
    <cellStyle name="Output 6 2 3 2 2 2 2" xfId="29839" xr:uid="{C2FE3480-AE8F-46C6-BC03-556A19B13572}"/>
    <cellStyle name="Output 6 2 3 2 2 3" xfId="36805" xr:uid="{DBC4F826-E161-4F2B-BF10-FA3203450BBF}"/>
    <cellStyle name="Output 6 2 3 2 2 4" xfId="56731" xr:uid="{A5A08A7C-3BA8-41E0-902F-CFB508610438}"/>
    <cellStyle name="Output 6 2 3 2 3" xfId="10297" xr:uid="{D3375213-C078-4F5F-BD7B-382799972B7F}"/>
    <cellStyle name="Output 6 2 3 2 3 2" xfId="19286" xr:uid="{47B51758-88E6-4F1F-8AD5-FE8A04AF3F0D}"/>
    <cellStyle name="Output 6 2 3 2 3 2 2" xfId="28080" xr:uid="{49FAB181-CA96-4953-AB40-74CF21D86F15}"/>
    <cellStyle name="Output 6 2 3 2 3 3" xfId="41513" xr:uid="{7663258F-46AD-49F1-803A-5567473A798E}"/>
    <cellStyle name="Output 6 2 3 2 4" xfId="14063" xr:uid="{F178129E-4CC5-4026-933C-DC21CB0DC6DB}"/>
    <cellStyle name="Output 6 2 3 2 4 2" xfId="25664" xr:uid="{7170FE2F-C849-43F2-AEE3-AAADADADFB94}"/>
    <cellStyle name="Output 6 2 3 2 5" xfId="39370" xr:uid="{A548B0E5-D9C8-461A-8B03-3F04A2EA35ED}"/>
    <cellStyle name="Output 6 2 3 2 6" xfId="49949" xr:uid="{7536A693-3BE1-44CD-98DE-474CAF089565}"/>
    <cellStyle name="Output 6 2 3 3" xfId="3135" xr:uid="{3201874E-2D6C-45CD-BA1D-65654AF06F62}"/>
    <cellStyle name="Output 6 2 3 3 2" xfId="41114" xr:uid="{7B9B472E-AB06-4695-B0D5-57F0672A3A10}"/>
    <cellStyle name="Output 6 2 3 3 2 2" xfId="57803" xr:uid="{129BB0EC-DD9F-4184-B2E0-B4C4B4426C9F}"/>
    <cellStyle name="Output 6 2 3 3 3" xfId="51021" xr:uid="{CBBA1362-8799-44FD-9D09-F7F48D3B495E}"/>
    <cellStyle name="Output 6 2 3 4" xfId="40645" xr:uid="{7C7B1A6E-659E-4866-9D1A-65D213936202}"/>
    <cellStyle name="Output 6 2 3 4 2" xfId="54858" xr:uid="{A4A7B819-6B0A-4050-BF98-FC7FF8F9D194}"/>
    <cellStyle name="Output 6 2 3 4 3" xfId="48066" xr:uid="{84A299D4-DFAC-4BE2-94F0-10FB7BA34A81}"/>
    <cellStyle name="Output 6 2 3 5" xfId="53158" xr:uid="{65E4FA9E-40AE-46A1-8419-393449837B45}"/>
    <cellStyle name="Output 6 2 3 6" xfId="46452" xr:uid="{1FDC0781-AD4A-4001-A600-4F3BFECCBE77}"/>
    <cellStyle name="Output 6 2 4" xfId="1043" xr:uid="{3B05227E-DC1F-4655-955E-D90B5BF6956C}"/>
    <cellStyle name="Output 6 2 4 2" xfId="5395" xr:uid="{D6E401DD-71CD-4E46-836D-006E8A590A01}"/>
    <cellStyle name="Output 6 2 4 2 2" xfId="7981" xr:uid="{9307E7DD-ED4E-4D61-8F43-D243E4756A30}"/>
    <cellStyle name="Output 6 2 4 2 2 2" xfId="16970" xr:uid="{9CBC1B21-E0C2-4DB7-9702-CD3432D38AAD}"/>
    <cellStyle name="Output 6 2 4 2 2 2 2" xfId="37178" xr:uid="{D7A940E4-2E7A-44A1-AE7A-4E531C0BB109}"/>
    <cellStyle name="Output 6 2 4 2 2 3" xfId="22732" xr:uid="{84719C9F-A598-48BF-9B4C-88C474B0DEFA}"/>
    <cellStyle name="Output 6 2 4 2 3" xfId="10618" xr:uid="{1CD667EC-B2B2-4539-A22E-68E4489976B5}"/>
    <cellStyle name="Output 6 2 4 2 3 2" xfId="19607" xr:uid="{3E9F6538-05E4-4891-99D0-753D7E8D42EE}"/>
    <cellStyle name="Output 6 2 4 2 3 2 2" xfId="38339" xr:uid="{30B5E3C9-A1F4-4B9F-A303-B5AFFDF2FF0B}"/>
    <cellStyle name="Output 6 2 4 2 3 3" xfId="26568" xr:uid="{319789BB-B642-4346-BFE7-509BA404B38F}"/>
    <cellStyle name="Output 6 2 4 2 4" xfId="14384" xr:uid="{9E66A797-2829-49EF-812B-5BE43E1DB156}"/>
    <cellStyle name="Output 6 2 4 2 4 2" xfId="25291" xr:uid="{A3C261C7-9B1E-4932-8073-0306C5E398B3}"/>
    <cellStyle name="Output 6 2 4 2 5" xfId="27312" xr:uid="{19613ACD-5456-4C07-8D7F-21E5EE064FDD}"/>
    <cellStyle name="Output 6 2 4 2 6" xfId="55851" xr:uid="{642D2292-D3A2-4D9D-ABC7-54B56E9B129A}"/>
    <cellStyle name="Output 6 2 4 3" xfId="3480" xr:uid="{26A49D35-2D57-44AC-8774-5E388B2AD76B}"/>
    <cellStyle name="Output 6 2 4 3 2" xfId="43696" xr:uid="{F4EAB9F3-54CA-4A89-9117-047D3E422E5E}"/>
    <cellStyle name="Output 6 2 4 4" xfId="42395" xr:uid="{60C25268-434B-43F7-A6C7-F4B507987B25}"/>
    <cellStyle name="Output 6 2 4 5" xfId="49069" xr:uid="{463705B8-4E4D-402D-B3A1-9F1C6282F42A}"/>
    <cellStyle name="Output 6 2 5" xfId="1387" xr:uid="{3E52B8E4-C5F5-4372-B952-5E93A4B504E6}"/>
    <cellStyle name="Output 6 2 5 2" xfId="5732" xr:uid="{6855CA4E-74A3-4533-BA7F-0C0CE4A025D8}"/>
    <cellStyle name="Output 6 2 5 2 2" xfId="8318" xr:uid="{DA7892A5-F2A7-49BE-A5C6-4656A29BFDF9}"/>
    <cellStyle name="Output 6 2 5 2 2 2" xfId="17307" xr:uid="{93F36C54-7B1B-440B-A735-EAC8F7ABBA01}"/>
    <cellStyle name="Output 6 2 5 2 2 2 2" xfId="36597" xr:uid="{007B2CFB-8EAD-487B-B8AD-1E72DC73735B}"/>
    <cellStyle name="Output 6 2 5 2 2 3" xfId="33851" xr:uid="{F55C6BF5-274D-43AB-B730-A7F8EA3F5B7A}"/>
    <cellStyle name="Output 6 2 5 2 3" xfId="10955" xr:uid="{CEFAEBE4-1F19-4EE0-A1F0-C0DF7B2DD06F}"/>
    <cellStyle name="Output 6 2 5 2 3 2" xfId="19944" xr:uid="{DEE20966-ADF3-45A3-9830-FCB0A10902A4}"/>
    <cellStyle name="Output 6 2 5 2 3 2 2" xfId="37431" xr:uid="{9C871CAF-3A17-4D13-A235-D174988352CF}"/>
    <cellStyle name="Output 6 2 5 2 3 3" xfId="24277" xr:uid="{6E81E1BC-908D-4A7C-B323-E13C65750068}"/>
    <cellStyle name="Output 6 2 5 2 4" xfId="14721" xr:uid="{F221559D-2B83-439D-9202-2A0A24BD05B3}"/>
    <cellStyle name="Output 6 2 5 2 4 2" xfId="36962" xr:uid="{4E194706-CFBE-4448-8755-4435C9B587CE}"/>
    <cellStyle name="Output 6 2 5 2 5" xfId="43496" xr:uid="{E0D1838A-3C5D-4164-AD08-4274E627D2B0}"/>
    <cellStyle name="Output 6 2 5 2 6" xfId="58498" xr:uid="{B986B5D8-6012-42AF-A884-51B368D3A3D4}"/>
    <cellStyle name="Output 6 2 5 3" xfId="3824" xr:uid="{B7B3C753-3148-4D7F-82E7-14531518222F}"/>
    <cellStyle name="Output 6 2 5 3 2" xfId="39780" xr:uid="{6371229E-7E30-436F-A630-608843618EFA}"/>
    <cellStyle name="Output 6 2 5 4" xfId="41587" xr:uid="{84ADBB22-3D71-4449-BACC-284ED7D8B638}"/>
    <cellStyle name="Output 6 2 5 5" xfId="51717" xr:uid="{1F3B6874-2903-4779-8263-0A4EA3BA880A}"/>
    <cellStyle name="Output 6 2 6" xfId="1810" xr:uid="{68816838-D145-446A-9277-B24348F2F244}"/>
    <cellStyle name="Output 6 2 6 2" xfId="6127" xr:uid="{AA3F5067-78EA-4D2A-B18D-D40463D8D78E}"/>
    <cellStyle name="Output 6 2 6 2 2" xfId="8713" xr:uid="{CD160217-84D9-4CA4-B29F-107A4738D951}"/>
    <cellStyle name="Output 6 2 6 2 2 2" xfId="17702" xr:uid="{5E611AEB-076D-4EAB-BA44-87FC0A5447CB}"/>
    <cellStyle name="Output 6 2 6 2 2 2 2" xfId="24613" xr:uid="{2D23E8E3-F019-4E00-AAF1-B1AC5AC36B2A}"/>
    <cellStyle name="Output 6 2 6 2 2 3" xfId="33631" xr:uid="{6E1AED0C-E533-44D5-A9DB-CC0708B29E4B}"/>
    <cellStyle name="Output 6 2 6 2 3" xfId="11350" xr:uid="{B3014406-91A2-495D-8884-FE6A7AA1DCC3}"/>
    <cellStyle name="Output 6 2 6 2 3 2" xfId="20339" xr:uid="{722A36CE-FBF6-4794-A5F4-F53CD29114FD}"/>
    <cellStyle name="Output 6 2 6 2 3 2 2" xfId="28060" xr:uid="{A5B36C55-F8E4-4710-A152-DFFFB8AD9D69}"/>
    <cellStyle name="Output 6 2 6 2 3 3" xfId="40021" xr:uid="{D964FA68-C07A-45F2-A0D6-08B6B2A180AD}"/>
    <cellStyle name="Output 6 2 6 2 4" xfId="15116" xr:uid="{A8D1B321-49F1-495D-818A-D0321D341895}"/>
    <cellStyle name="Output 6 2 6 2 4 2" xfId="36034" xr:uid="{F6CC809C-07EB-4AB5-888A-8A36FEC907B4}"/>
    <cellStyle name="Output 6 2 6 2 5" xfId="34120" xr:uid="{BEBA9525-EE64-4422-9E0B-E70C42635BC2}"/>
    <cellStyle name="Output 6 2 6 2 6" xfId="54020" xr:uid="{16E2E561-955F-4918-8700-FB68EAD39888}"/>
    <cellStyle name="Output 6 2 6 3" xfId="4247" xr:uid="{90204C6B-A141-4458-B434-EA2A437F761C}"/>
    <cellStyle name="Output 6 2 6 3 2" xfId="30207" xr:uid="{71EE33D8-F772-496B-A738-A365F74F4081}"/>
    <cellStyle name="Output 6 2 6 4" xfId="26100" xr:uid="{CD6BC2B1-54A6-427A-A7F0-DA521EA0AF29}"/>
    <cellStyle name="Output 6 2 6 5" xfId="47352" xr:uid="{551CCE8F-A6E5-4FBD-86D7-CF6A0786531A}"/>
    <cellStyle name="Output 6 2 7" xfId="2006" xr:uid="{F04F4881-8008-46A5-85C1-9F58A50C52E0}"/>
    <cellStyle name="Output 6 2 7 2" xfId="6314" xr:uid="{01B8B014-5ADD-49DF-866D-FD5458043065}"/>
    <cellStyle name="Output 6 2 7 2 2" xfId="8900" xr:uid="{CAAF3A84-42AA-4560-BB76-ADAE49E033B8}"/>
    <cellStyle name="Output 6 2 7 2 2 2" xfId="17889" xr:uid="{5A35FA23-D4EE-46AA-94E9-5C9A880DAE94}"/>
    <cellStyle name="Output 6 2 7 2 2 2 2" xfId="34019" xr:uid="{370205BE-D949-4385-A316-E2A517F743A4}"/>
    <cellStyle name="Output 6 2 7 2 2 3" xfId="38424" xr:uid="{D1C90712-DA14-4031-BBA0-B5ABE238773D}"/>
    <cellStyle name="Output 6 2 7 2 3" xfId="11537" xr:uid="{78C04D46-9611-4981-8FE4-957C9F9511A8}"/>
    <cellStyle name="Output 6 2 7 2 3 2" xfId="20526" xr:uid="{BB2F7965-3D19-407B-9679-A0FDF6E509C0}"/>
    <cellStyle name="Output 6 2 7 2 3 2 2" xfId="24976" xr:uid="{EF8131F1-D61A-4A6B-BEF1-4B7B5A2B8B71}"/>
    <cellStyle name="Output 6 2 7 2 3 3" xfId="24302" xr:uid="{8927D61D-A935-4819-9C64-F42E13FD9BDF}"/>
    <cellStyle name="Output 6 2 7 2 4" xfId="15303" xr:uid="{3D6FA8BA-E4EF-4781-AB63-FCAB6794408E}"/>
    <cellStyle name="Output 6 2 7 2 4 2" xfId="39280" xr:uid="{91CD48A9-E07B-4CC9-B424-9C95950482E6}"/>
    <cellStyle name="Output 6 2 7 2 5" xfId="40599" xr:uid="{9CF57C79-9907-4BF8-8016-0F31F2977FCD}"/>
    <cellStyle name="Output 6 2 7 3" xfId="4443" xr:uid="{35AB889D-9053-425C-989F-5DFEA15FFC41}"/>
    <cellStyle name="Output 6 2 7 3 2" xfId="26545" xr:uid="{75018B5D-E390-469C-A9D9-C1034E4B0E3C}"/>
    <cellStyle name="Output 6 2 7 4" xfId="41820" xr:uid="{D1D99C3E-5E07-40DB-9E6B-794283C9A156}"/>
    <cellStyle name="Output 6 2 8" xfId="2817" xr:uid="{D85EB5C2-982D-4738-9BA9-40ECB393E998}"/>
    <cellStyle name="Output 6 2 8 2" xfId="6967" xr:uid="{AA426D50-46CF-4F20-9A3C-A0DFEA3A04C2}"/>
    <cellStyle name="Output 6 2 8 2 2" xfId="12096" xr:uid="{CF48BB6D-5404-4269-9519-51DBC311A843}"/>
    <cellStyle name="Output 6 2 8 2 2 2" xfId="21085" xr:uid="{7153B55D-31EB-4299-916E-1C17B3C235CF}"/>
    <cellStyle name="Output 6 2 8 2 2 2 2" xfId="36274" xr:uid="{2EECFB96-57A8-4406-A44B-41DD911337B0}"/>
    <cellStyle name="Output 6 2 8 2 2 3" xfId="22603" xr:uid="{4B29E733-65D6-40E0-A7E0-6AECF9090395}"/>
    <cellStyle name="Output 6 2 8 2 3" xfId="12915" xr:uid="{C18C39E0-882E-414A-8FF5-A9F181794D7B}"/>
    <cellStyle name="Output 6 2 8 2 3 2" xfId="21904" xr:uid="{1FAB93DF-22AA-4C5E-8D7A-5CF4FA0DB119}"/>
    <cellStyle name="Output 6 2 8 2 3 2 2" xfId="24002" xr:uid="{E875EC1E-7D80-41C9-93DD-1854B653D431}"/>
    <cellStyle name="Output 6 2 8 2 3 3" xfId="35130" xr:uid="{A9A776A5-B844-440E-ACAC-D65C3192F739}"/>
    <cellStyle name="Output 6 2 8 2 4" xfId="15956" xr:uid="{420A6EA4-4C5B-49FB-B6E2-4438DF15B5F4}"/>
    <cellStyle name="Output 6 2 8 2 4 2" xfId="27704" xr:uid="{0254AEF1-384D-4E81-A85A-3135D04E0509}"/>
    <cellStyle name="Output 6 2 8 2 5" xfId="23608" xr:uid="{CF6B7D0F-2E22-4B8B-B617-F3695A659094}"/>
    <cellStyle name="Output 6 2 8 3" xfId="9530" xr:uid="{0A9CC802-312E-47E3-9EE5-A45C24C19CD0}"/>
    <cellStyle name="Output 6 2 8 3 2" xfId="18519" xr:uid="{4E31360D-8461-4956-8E52-16BFFA281934}"/>
    <cellStyle name="Output 6 2 8 3 2 2" xfId="43049" xr:uid="{35AF0883-A027-4E85-803E-F6EC526BBA10}"/>
    <cellStyle name="Output 6 2 8 3 3" xfId="38592" xr:uid="{263227BB-1BC5-4AB7-A993-C84D5E2AFADF}"/>
    <cellStyle name="Output 6 2 8 4" xfId="40722" xr:uid="{DFDE06DB-850F-4AD1-B536-5BCFD40EEB3B}"/>
    <cellStyle name="Output 6 2 9" xfId="4750" xr:uid="{72E9608F-D0B6-43AD-AA5D-3285C92FF186}"/>
    <cellStyle name="Output 6 2 9 2" xfId="7336" xr:uid="{656FAF75-F573-4349-B8F1-AED38F2A67A7}"/>
    <cellStyle name="Output 6 2 9 2 2" xfId="16325" xr:uid="{190D33DC-4EAD-403D-8072-0401FC296C71}"/>
    <cellStyle name="Output 6 2 9 2 2 2" xfId="27680" xr:uid="{110640F5-1D23-4B67-AAA1-09FCA464AFFB}"/>
    <cellStyle name="Output 6 2 9 2 3" xfId="41713" xr:uid="{E7038EBD-AB14-4614-B645-2E5387CBE7F8}"/>
    <cellStyle name="Output 6 2 9 3" xfId="9973" xr:uid="{DE5224A1-440E-40D9-BAB5-F78AF839E39F}"/>
    <cellStyle name="Output 6 2 9 3 2" xfId="18962" xr:uid="{C216905C-FE35-478F-8488-ADC2BD0DB1D5}"/>
    <cellStyle name="Output 6 2 9 3 2 2" xfId="22502" xr:uid="{D20CACF7-5F75-42E8-9EED-B2F0D9457D0A}"/>
    <cellStyle name="Output 6 2 9 3 3" xfId="41516" xr:uid="{48AB62E0-E77A-4FBE-AF33-2607EC499765}"/>
    <cellStyle name="Output 6 2 9 4" xfId="13739" xr:uid="{4CDF5E3B-6D46-4B6D-8AD3-DA197E1246F3}"/>
    <cellStyle name="Output 6 2 9 4 2" xfId="30525" xr:uid="{CBBB34A0-AC5D-45C9-A2B3-7D33EFB7EE09}"/>
    <cellStyle name="Output 6 2 9 5" xfId="28738" xr:uid="{C582349E-A209-473C-B0E9-52E0D457546E}"/>
    <cellStyle name="Output 6 20" xfId="44916" xr:uid="{5F7E2B6B-259E-43C0-B9FC-75AAE3EB3B1F}"/>
    <cellStyle name="Output 6 20 2" xfId="50473" xr:uid="{147C7E0F-ACC3-4201-A18D-0CC952048FD9}"/>
    <cellStyle name="Output 6 20 2 2" xfId="57255" xr:uid="{526154D2-9E10-408A-A2CD-909ABCD8DC58}"/>
    <cellStyle name="Output 6 20 3" xfId="52075" xr:uid="{FDAF7CAF-87BD-4E82-A470-B1A1C427E08C}"/>
    <cellStyle name="Output 6 20 3 2" xfId="58856" xr:uid="{BD965F7F-1D10-4247-BD72-9F9B5F7B5CFC}"/>
    <cellStyle name="Output 6 20 4" xfId="51871" xr:uid="{1AF61E06-8BB2-45FE-8579-DE0C29BD063E}"/>
    <cellStyle name="Output 6 20 4 2" xfId="58652" xr:uid="{F308A8FA-6891-42F0-886A-7D2132B3D3FA}"/>
    <cellStyle name="Output 6 20 5" xfId="48590" xr:uid="{07FD772B-5CD9-4A09-B9D1-CDE31470C2A0}"/>
    <cellStyle name="Output 6 20 5 2" xfId="55379" xr:uid="{986F9CAC-9A05-4A2E-B7C8-64155827A8E9}"/>
    <cellStyle name="Output 6 20 6" xfId="53665" xr:uid="{2AAE65F7-1D5F-4F4F-A96D-AC2F006C9FA9}"/>
    <cellStyle name="Output 6 20 7" xfId="46976" xr:uid="{035F4DCD-69AF-4B47-83DE-9E8F1FC8212D}"/>
    <cellStyle name="Output 6 21" xfId="44918" xr:uid="{FC572A0B-48C7-417D-AE32-9FBF5FCEC448}"/>
    <cellStyle name="Output 6 21 2" xfId="50542" xr:uid="{3A8CE855-9AC7-4C76-8458-709064615B99}"/>
    <cellStyle name="Output 6 21 2 2" xfId="57324" xr:uid="{FA0780D6-1CC0-4212-B6FB-E2BBEF0B7942}"/>
    <cellStyle name="Output 6 21 3" xfId="52144" xr:uid="{C254F03D-30A6-4689-BC19-257230135297}"/>
    <cellStyle name="Output 6 21 3 2" xfId="58925" xr:uid="{42342658-BA7E-4459-BB3E-D7386BC11923}"/>
    <cellStyle name="Output 6 21 4" xfId="48877" xr:uid="{3DAE916D-B6BB-4B9B-973E-62329A68FB3C}"/>
    <cellStyle name="Output 6 21 4 2" xfId="55658" xr:uid="{85F66C38-89F7-4E28-ACD6-B593C66D7FE5}"/>
    <cellStyle name="Output 6 21 5" xfId="48659" xr:uid="{BE110DA4-6E18-478D-BABF-B5EB39380EA8}"/>
    <cellStyle name="Output 6 21 5 2" xfId="55448" xr:uid="{E295E892-0B7A-4AAC-B224-54520C1C0C94}"/>
    <cellStyle name="Output 6 21 6" xfId="53734" xr:uid="{DC8771B7-7FEC-47E7-A723-9F65DD630647}"/>
    <cellStyle name="Output 6 21 7" xfId="47045" xr:uid="{F0A8D1C9-FC1A-4A5D-87F8-98489F8D28B8}"/>
    <cellStyle name="Output 6 22" xfId="44905" xr:uid="{817BD203-E130-45C8-BB60-457209546A3B}"/>
    <cellStyle name="Output 6 22 2" xfId="50502" xr:uid="{8874B1AC-B162-48E3-A44A-C2098352ED50}"/>
    <cellStyle name="Output 6 22 2 2" xfId="57284" xr:uid="{4D57CEE4-C4CC-4218-B1C4-070E0FF0A4FF}"/>
    <cellStyle name="Output 6 22 3" xfId="52104" xr:uid="{4A295226-6A8B-42C0-BAF9-8A86BC99FF90}"/>
    <cellStyle name="Output 6 22 3 2" xfId="58885" xr:uid="{A7A7D4F0-366C-4182-B771-2D009F6D6104}"/>
    <cellStyle name="Output 6 22 4" xfId="48957" xr:uid="{6745C6AE-9A45-46DF-96E6-0DFDAFA483F6}"/>
    <cellStyle name="Output 6 22 4 2" xfId="55740" xr:uid="{052D926A-4FD6-4116-A4C9-74262C6D6AE2}"/>
    <cellStyle name="Output 6 22 5" xfId="48619" xr:uid="{91CB8845-AE45-44BF-9EA8-80E3985CE4F7}"/>
    <cellStyle name="Output 6 22 5 2" xfId="55408" xr:uid="{C674B331-702E-4FCC-9B7E-978D616168F3}"/>
    <cellStyle name="Output 6 22 6" xfId="53694" xr:uid="{66E2AF86-2751-4D2A-B389-839F0E0A102E}"/>
    <cellStyle name="Output 6 22 7" xfId="47005" xr:uid="{6C830D99-D6A4-4E4F-9EA7-1BFF438F7524}"/>
    <cellStyle name="Output 6 23" xfId="44964" xr:uid="{085F9046-5D13-46AD-8042-E45D1E81CA46}"/>
    <cellStyle name="Output 6 23 2" xfId="50593" xr:uid="{7A956342-3808-449A-B3A5-D818C682C319}"/>
    <cellStyle name="Output 6 23 2 2" xfId="57375" xr:uid="{B638CD8A-967E-45AA-835B-2BA2EE100BBE}"/>
    <cellStyle name="Output 6 23 3" xfId="52407" xr:uid="{25DE28A9-A5EE-4D97-96C3-34D1E6B10CE4}"/>
    <cellStyle name="Output 6 23 3 2" xfId="59188" xr:uid="{197D7699-F9DD-4CB7-BB84-E7B0621F951E}"/>
    <cellStyle name="Output 6 23 4" xfId="48710" xr:uid="{F433D3D3-0ACC-4D90-9942-DEA698334671}"/>
    <cellStyle name="Output 6 23 4 2" xfId="55499" xr:uid="{AA5E53DF-8825-4636-AF04-BE59B17D3E57}"/>
    <cellStyle name="Output 6 23 5" xfId="53785" xr:uid="{CDDB3F50-93DF-4151-985A-7EF48200DC50}"/>
    <cellStyle name="Output 6 23 6" xfId="47096" xr:uid="{67643A38-E502-4DA8-B209-E26B9BD6D751}"/>
    <cellStyle name="Output 6 24" xfId="45011" xr:uid="{B6697994-4963-45AB-B4B8-275A991DA102}"/>
    <cellStyle name="Output 6 24 2" xfId="50639" xr:uid="{74E609F8-7755-4813-9D64-AD649B4FAB15}"/>
    <cellStyle name="Output 6 24 2 2" xfId="57421" xr:uid="{CADDBD0B-3D59-41B4-A1CF-2013E1A81622}"/>
    <cellStyle name="Output 6 24 3" xfId="52453" xr:uid="{787AED70-65DB-4238-92AD-A793BC8A2FED}"/>
    <cellStyle name="Output 6 24 3 2" xfId="59234" xr:uid="{BC016976-E4E0-4FBC-A6C4-008E027FBB9C}"/>
    <cellStyle name="Output 6 24 4" xfId="48756" xr:uid="{E75BEE4F-9487-407F-86D7-8A51D3A0CC41}"/>
    <cellStyle name="Output 6 24 4 2" xfId="55545" xr:uid="{2458324F-D6A8-4DC2-8DF3-FC2CFACFFF6D}"/>
    <cellStyle name="Output 6 24 5" xfId="53831" xr:uid="{D6FBF0C1-D44D-49A0-8DCA-D988CF8124CB}"/>
    <cellStyle name="Output 6 24 6" xfId="47142" xr:uid="{A0197BF1-B31F-4606-9C47-6F6638FF6874}"/>
    <cellStyle name="Output 6 25" xfId="45052" xr:uid="{38B298E5-E246-4FD0-BF30-C2CE4EB79BE9}"/>
    <cellStyle name="Output 6 25 2" xfId="50627" xr:uid="{D18813E9-B3E6-4F22-AF3A-165C2B59B5AE}"/>
    <cellStyle name="Output 6 25 2 2" xfId="57409" xr:uid="{5E6E160F-9BEE-4411-9C3F-F16FE096FD26}"/>
    <cellStyle name="Output 6 25 3" xfId="52441" xr:uid="{1E003EF2-A6AD-4580-9DD8-BD6C62443FAD}"/>
    <cellStyle name="Output 6 25 3 2" xfId="59222" xr:uid="{8414858F-3835-4D20-9690-9018151C31C5}"/>
    <cellStyle name="Output 6 25 4" xfId="48744" xr:uid="{29E45D04-42F3-4828-8FA0-BF0592C1E5EC}"/>
    <cellStyle name="Output 6 25 4 2" xfId="55533" xr:uid="{FF53F519-9013-4087-A709-C4DF894A32C4}"/>
    <cellStyle name="Output 6 25 5" xfId="53819" xr:uid="{E2DE5626-595B-4498-9694-FAB12534AFE2}"/>
    <cellStyle name="Output 6 25 6" xfId="47130" xr:uid="{347FDB61-541C-40EF-A55E-529036140E69}"/>
    <cellStyle name="Output 6 26" xfId="45109" xr:uid="{420A5482-048B-43DF-A012-4A7367FF7CE5}"/>
    <cellStyle name="Output 6 26 2" xfId="50588" xr:uid="{3044DFCF-9936-4BF5-92DD-1BF42AA03188}"/>
    <cellStyle name="Output 6 26 2 2" xfId="57370" xr:uid="{9837A0CC-7CB2-492C-ADF9-DF1BA62E4B6D}"/>
    <cellStyle name="Output 6 26 3" xfId="52402" xr:uid="{64A8F0E6-838F-4B28-9465-2412FF635E45}"/>
    <cellStyle name="Output 6 26 3 2" xfId="59183" xr:uid="{0E2FE372-72C5-494B-921E-F8A28AEE773D}"/>
    <cellStyle name="Output 6 26 4" xfId="48705" xr:uid="{73648D24-EABA-4FDC-BE15-49779B57046C}"/>
    <cellStyle name="Output 6 26 4 2" xfId="55494" xr:uid="{F3E56F6D-F929-4681-8157-0E5B3C592FD6}"/>
    <cellStyle name="Output 6 26 5" xfId="53780" xr:uid="{ACB0AFB8-A2FF-4A91-BD80-13294B15200A}"/>
    <cellStyle name="Output 6 26 6" xfId="47091" xr:uid="{04E63301-B68F-491C-8130-42AA17FA7EFF}"/>
    <cellStyle name="Output 6 27" xfId="45130" xr:uid="{9D267032-7F51-4B99-96D7-325DBB924436}"/>
    <cellStyle name="Output 6 27 2" xfId="50700" xr:uid="{3533AE31-C954-43A6-A0DA-0211772E463A}"/>
    <cellStyle name="Output 6 27 2 2" xfId="57482" xr:uid="{CE597971-2A9E-4023-B4D4-722A74DDC5D3}"/>
    <cellStyle name="Output 6 27 3" xfId="52511" xr:uid="{ABC068F9-F9AB-4A25-8312-E5E03AF75B6E}"/>
    <cellStyle name="Output 6 27 3 2" xfId="59292" xr:uid="{E466BAF5-C2FF-4B44-B281-EE4A3210AF6E}"/>
    <cellStyle name="Output 6 27 4" xfId="48813" xr:uid="{FB4DFD52-2FD7-4D09-B230-5D5F5687B6C6}"/>
    <cellStyle name="Output 6 27 4 2" xfId="55599" xr:uid="{8EFC9CEB-B6B7-4B00-AAAF-8E9F55B72B12}"/>
    <cellStyle name="Output 6 27 5" xfId="53889" xr:uid="{69896997-D053-4913-8E0D-CFA63F9C3F03}"/>
    <cellStyle name="Output 6 27 6" xfId="47203" xr:uid="{DDAE7A9F-7F11-4D27-8DE1-CF97CCFCF5EC}"/>
    <cellStyle name="Output 6 28" xfId="45125" xr:uid="{CBA3167A-C94C-4AAC-BE49-4F4A2A9D0FBC}"/>
    <cellStyle name="Output 6 28 2" xfId="50693" xr:uid="{4E873CC2-3EDD-4BDA-A9E1-E01FCB706640}"/>
    <cellStyle name="Output 6 28 2 2" xfId="57475" xr:uid="{08DDAE5F-38FC-470E-B397-9A565AD72829}"/>
    <cellStyle name="Output 6 28 3" xfId="52504" xr:uid="{7AF00EE0-DEB6-4D52-B201-07D30CE8B97C}"/>
    <cellStyle name="Output 6 28 3 2" xfId="59285" xr:uid="{07DDB682-23BE-4525-A390-5312C2CDA023}"/>
    <cellStyle name="Output 6 28 4" xfId="48808" xr:uid="{78D2E180-A02C-43A6-9F1B-2BEFE4ED7EA7}"/>
    <cellStyle name="Output 6 28 4 2" xfId="55594" xr:uid="{0CAD0D30-8543-4CD4-9ABD-DC2D4F63EC0A}"/>
    <cellStyle name="Output 6 28 5" xfId="53882" xr:uid="{1312CD4A-ABB3-48EC-9670-7BF569576DE6}"/>
    <cellStyle name="Output 6 28 6" xfId="47196" xr:uid="{6733FED6-C26B-47AB-BF9A-8F3DA24F81E6}"/>
    <cellStyle name="Output 6 29" xfId="45214" xr:uid="{602E9658-67F9-4211-A6BA-F36BCA06D26A}"/>
    <cellStyle name="Output 6 29 2" xfId="50724" xr:uid="{B5C3D97F-B7A3-4E4E-8AE6-C73E9E068C2B}"/>
    <cellStyle name="Output 6 29 2 2" xfId="57506" xr:uid="{DEE31AF6-419A-43E9-912E-6654F2F8B2B6}"/>
    <cellStyle name="Output 6 29 3" xfId="52535" xr:uid="{FEEE5F86-D7A2-4324-81EF-0610832EA9B7}"/>
    <cellStyle name="Output 6 29 3 2" xfId="59316" xr:uid="{24136D38-464F-47EA-A1AA-4DA8F068E2AD}"/>
    <cellStyle name="Output 6 29 4" xfId="53913" xr:uid="{9AA544AF-E5A3-4D50-AF32-AEBF8ACB8B9C}"/>
    <cellStyle name="Output 6 29 5" xfId="47227" xr:uid="{6C839D3F-EF15-4392-94CD-37A2B28F0595}"/>
    <cellStyle name="Output 6 3" xfId="391" xr:uid="{C760BBF5-53FD-42A8-9FE0-18E568CCB8BE}"/>
    <cellStyle name="Output 6 3 10" xfId="9261" xr:uid="{171FFDA7-B7F3-43A2-BA91-5527C361BDB8}"/>
    <cellStyle name="Output 6 3 10 2" xfId="18250" xr:uid="{C85F8B70-7D32-4ECB-B0AC-B03D768A2A8C}"/>
    <cellStyle name="Output 6 3 10 2 2" xfId="31453" xr:uid="{80DEE53A-5E6E-4F89-BE77-DFDC3726ED57}"/>
    <cellStyle name="Output 6 3 10 3" xfId="43967" xr:uid="{00AA8B4A-7F28-4252-8BE9-32E29430ABA4}"/>
    <cellStyle name="Output 6 3 11" xfId="12453" xr:uid="{1B2EF5AA-F4EE-4266-A57D-CD259AE0AF38}"/>
    <cellStyle name="Output 6 3 11 2" xfId="21442" xr:uid="{DAF5DB6F-43FD-4157-9D5A-8E4F183486FA}"/>
    <cellStyle name="Output 6 3 11 2 2" xfId="34598" xr:uid="{FCAFB817-4A79-40D4-97D8-257D256C02D0}"/>
    <cellStyle name="Output 6 3 11 3" xfId="28576" xr:uid="{ADF15283-0E8B-4F35-B68F-526A412594E4}"/>
    <cellStyle name="Output 6 3 12" xfId="2397" xr:uid="{517070FC-B5EC-4F9E-A8B4-55D671B763BE}"/>
    <cellStyle name="Output 6 3 12 2" xfId="27051" xr:uid="{AA831F2C-D13D-4A77-89FF-B7587CCD9F61}"/>
    <cellStyle name="Output 6 3 13" xfId="13306" xr:uid="{FE08FAB9-0AB0-44BD-AED4-B8261519CEBD}"/>
    <cellStyle name="Output 6 3 13 2" xfId="29737" xr:uid="{D19B414E-3780-4E44-A437-07999BDC0549}"/>
    <cellStyle name="Output 6 3 14" xfId="33238" xr:uid="{6524EED0-50D2-4FE5-8319-7FE71BB3AEFD}"/>
    <cellStyle name="Output 6 3 15" xfId="44338" xr:uid="{906013E8-50AD-44E9-A21F-C7DC90991CB6}"/>
    <cellStyle name="Output 6 3 16" xfId="45542" xr:uid="{9FDE14B9-EF17-4A62-A1ED-52D25B8646D6}"/>
    <cellStyle name="Output 6 3 2" xfId="740" xr:uid="{4F43EAF1-A5A5-46BE-9DA6-F6A4F9941F0A}"/>
    <cellStyle name="Output 6 3 2 2" xfId="5115" xr:uid="{5CA12D17-FC74-46D1-B48F-931B13D1B709}"/>
    <cellStyle name="Output 6 3 2 2 2" xfId="7701" xr:uid="{FF3E8FC3-3454-485A-8DB9-62F3E29A9650}"/>
    <cellStyle name="Output 6 3 2 2 2 2" xfId="16690" xr:uid="{D5D32F39-1198-488A-B79F-385DCE0EE86C}"/>
    <cellStyle name="Output 6 3 2 2 2 2 2" xfId="29088" xr:uid="{D61FFF0C-3BEB-4D48-B973-2AC1A9D70072}"/>
    <cellStyle name="Output 6 3 2 2 2 3" xfId="39258" xr:uid="{F63DD2B3-F520-469B-8E12-41DC0DA2AB63}"/>
    <cellStyle name="Output 6 3 2 2 2 4" xfId="56330" xr:uid="{645A2929-5412-45EB-9117-2E7761BE55BF}"/>
    <cellStyle name="Output 6 3 2 2 3" xfId="10338" xr:uid="{E8A50F90-C5F1-445B-B1D1-87CDFB8C948F}"/>
    <cellStyle name="Output 6 3 2 2 3 2" xfId="19327" xr:uid="{B38CD23F-38E7-4ED1-8F2F-933EBEB4C5E5}"/>
    <cellStyle name="Output 6 3 2 2 3 2 2" xfId="36576" xr:uid="{EBDCB078-ED5E-42CE-BDBF-A5453CD68897}"/>
    <cellStyle name="Output 6 3 2 2 3 3" xfId="40011" xr:uid="{14FA1480-1534-471B-B1B3-62095251467B}"/>
    <cellStyle name="Output 6 3 2 2 4" xfId="14104" xr:uid="{D7E9E595-F426-445C-8DB8-42B6C09EB3C7}"/>
    <cellStyle name="Output 6 3 2 2 4 2" xfId="30279" xr:uid="{27194D94-CDF8-4E02-9FCB-1604748ECDD7}"/>
    <cellStyle name="Output 6 3 2 2 5" xfId="28283" xr:uid="{3CC2B4B6-6643-4AC5-AB1E-D28060DC09A0}"/>
    <cellStyle name="Output 6 3 2 2 6" xfId="49548" xr:uid="{BBAD8820-BF46-42B6-8C12-163D8736A68A}"/>
    <cellStyle name="Output 6 3 2 3" xfId="3177" xr:uid="{7CF5A622-96F3-4428-BF15-8FA2CEB72AF4}"/>
    <cellStyle name="Output 6 3 2 3 2" xfId="33212" xr:uid="{45240A7B-4962-4366-9FBE-4B991B4A9E44}"/>
    <cellStyle name="Output 6 3 2 3 2 2" xfId="59009" xr:uid="{967BCAF3-FD6B-4201-8F38-B0E0A92C09E9}"/>
    <cellStyle name="Output 6 3 2 3 3" xfId="52228" xr:uid="{2903BF09-E24B-4E44-A889-D223D7C534DD}"/>
    <cellStyle name="Output 6 3 2 4" xfId="43187" xr:uid="{7F0BE6ED-F15E-4F7D-A816-D955A13C6118}"/>
    <cellStyle name="Output 6 3 2 4 2" xfId="54475" xr:uid="{9E6D1ADB-E4F0-4134-ADB6-5792194B22DE}"/>
    <cellStyle name="Output 6 3 2 4 3" xfId="47665" xr:uid="{63DAE810-6C52-4B33-98C0-7DE9E600BE1A}"/>
    <cellStyle name="Output 6 3 2 5" xfId="46057" xr:uid="{34A0E9E6-7079-42B8-9390-50DF43F884A2}"/>
    <cellStyle name="Output 6 3 3" xfId="1085" xr:uid="{418BF90D-C2BD-4BF7-A214-031E58E85712}"/>
    <cellStyle name="Output 6 3 3 2" xfId="5436" xr:uid="{9749EB8D-A7E0-42CF-A474-43DDCEE69441}"/>
    <cellStyle name="Output 6 3 3 2 2" xfId="8022" xr:uid="{3ADCCC98-70DE-4DE0-8C43-6BA3301899A2}"/>
    <cellStyle name="Output 6 3 3 2 2 2" xfId="17011" xr:uid="{96B0B4E0-35A1-4A48-94F8-47911F1A13B0}"/>
    <cellStyle name="Output 6 3 3 2 2 2 2" xfId="35586" xr:uid="{8F6ACB8E-CA9C-48AB-9363-6C84DD35C918}"/>
    <cellStyle name="Output 6 3 3 2 2 3" xfId="32907" xr:uid="{D149CFB7-81D9-48C6-80D5-876F242AF938}"/>
    <cellStyle name="Output 6 3 3 2 2 4" xfId="56738" xr:uid="{98F17937-921B-4F43-BF9C-FE18D00C17D5}"/>
    <cellStyle name="Output 6 3 3 2 3" xfId="10659" xr:uid="{3CBB2ABE-7D76-4643-9F8A-F1ABD8279E3C}"/>
    <cellStyle name="Output 6 3 3 2 3 2" xfId="19648" xr:uid="{9F5DF1E8-4F70-4020-AF0D-9F84F1AE8B93}"/>
    <cellStyle name="Output 6 3 3 2 3 2 2" xfId="43540" xr:uid="{99CBE842-B70B-46B6-B856-AE396BBA4186}"/>
    <cellStyle name="Output 6 3 3 2 3 3" xfId="41647" xr:uid="{5F24E9A5-18CE-42CC-BB57-2EFF2E06CEF6}"/>
    <cellStyle name="Output 6 3 3 2 4" xfId="14425" xr:uid="{59B661E3-F897-4F26-A3EC-78DE536C6CA6}"/>
    <cellStyle name="Output 6 3 3 2 4 2" xfId="29926" xr:uid="{9337DD82-07BE-48D6-8AF9-55344D27F830}"/>
    <cellStyle name="Output 6 3 3 2 5" xfId="22324" xr:uid="{D630EB29-F25B-4B9F-B265-4A73961FEBA4}"/>
    <cellStyle name="Output 6 3 3 2 6" xfId="49956" xr:uid="{7E463431-EE50-4989-AC6B-ED396E4FFB99}"/>
    <cellStyle name="Output 6 3 3 3" xfId="3522" xr:uid="{6FBFD443-B610-4BBB-9FE0-9FE4471A0DFB}"/>
    <cellStyle name="Output 6 3 3 3 2" xfId="29722" xr:uid="{50501EA2-5E28-437C-8766-59FF0B5BFCCC}"/>
    <cellStyle name="Output 6 3 3 3 2 2" xfId="58472" xr:uid="{04832541-1177-465B-BE35-5778C90C5EA4}"/>
    <cellStyle name="Output 6 3 3 3 3" xfId="51691" xr:uid="{FBE6A073-EEF5-4374-BD98-D575FFC66CBA}"/>
    <cellStyle name="Output 6 3 3 4" xfId="37912" xr:uid="{703EA75C-37DF-4D52-A99A-CF5FCC45EC37}"/>
    <cellStyle name="Output 6 3 3 4 2" xfId="54865" xr:uid="{3395DD41-729E-47FE-9022-6DEA0F016028}"/>
    <cellStyle name="Output 6 3 3 4 3" xfId="48073" xr:uid="{8B62DF79-3325-498D-8E46-0A3CE62F9FCD}"/>
    <cellStyle name="Output 6 3 3 5" xfId="53165" xr:uid="{CFA6FA26-8D83-409F-AD6B-EF96D892BAEE}"/>
    <cellStyle name="Output 6 3 3 6" xfId="46459" xr:uid="{7A50751E-924A-4C68-AE2C-F4A3F0646438}"/>
    <cellStyle name="Output 6 3 4" xfId="1429" xr:uid="{CF57CC1B-B15F-4258-80C3-AE4C5D512CEC}"/>
    <cellStyle name="Output 6 3 4 2" xfId="5774" xr:uid="{BADDCF8B-5B5E-4823-9C66-C27DEEE319D9}"/>
    <cellStyle name="Output 6 3 4 2 2" xfId="8360" xr:uid="{941F9E25-A276-4CCE-956B-F98502374410}"/>
    <cellStyle name="Output 6 3 4 2 2 2" xfId="17349" xr:uid="{AE08CCD5-86E9-4746-BAB3-3BCE89260388}"/>
    <cellStyle name="Output 6 3 4 2 2 2 2" xfId="35977" xr:uid="{D29250D7-C598-4BBA-BB5D-E7C073B2F06B}"/>
    <cellStyle name="Output 6 3 4 2 2 3" xfId="31849" xr:uid="{F017C591-6305-4930-9EC1-1E74498E483F}"/>
    <cellStyle name="Output 6 3 4 2 3" xfId="10997" xr:uid="{83532060-1165-4DA9-B35A-4D6D6CDCD55B}"/>
    <cellStyle name="Output 6 3 4 2 3 2" xfId="19986" xr:uid="{3E375A65-C517-4D2E-962D-E2B9856EB9FD}"/>
    <cellStyle name="Output 6 3 4 2 3 2 2" xfId="26256" xr:uid="{D596DF82-7A3C-42BE-97D0-6BE286019677}"/>
    <cellStyle name="Output 6 3 4 2 3 3" xfId="25406" xr:uid="{585D2B4F-660A-4EC7-B6C0-DAA0C5683D61}"/>
    <cellStyle name="Output 6 3 4 2 4" xfId="14763" xr:uid="{8A3CC4AB-5E51-4A2D-97AC-39B14AF54984}"/>
    <cellStyle name="Output 6 3 4 2 4 2" xfId="23033" xr:uid="{205747CF-24F9-4529-AF14-DE713F3ABA30}"/>
    <cellStyle name="Output 6 3 4 2 5" xfId="39012" xr:uid="{9A4A4D12-8AE8-42E3-97FB-22EFB29A9CA5}"/>
    <cellStyle name="Output 6 3 4 2 6" xfId="55858" xr:uid="{D0BA5043-28C9-4B47-9396-7E30437B27CD}"/>
    <cellStyle name="Output 6 3 4 3" xfId="3866" xr:uid="{86FEC141-9405-49B7-845E-0B7E9C813216}"/>
    <cellStyle name="Output 6 3 4 3 2" xfId="36286" xr:uid="{AE0572C7-C257-4258-B743-7B84B2359ABC}"/>
    <cellStyle name="Output 6 3 4 4" xfId="33570" xr:uid="{F3BA786B-0BEC-4A7F-B085-D5AA37682D44}"/>
    <cellStyle name="Output 6 3 4 5" xfId="49076" xr:uid="{232BD6C0-053C-44F8-80CE-EB15BACF7969}"/>
    <cellStyle name="Output 6 3 5" xfId="1729" xr:uid="{7850E4C6-D63A-4DAD-9081-FBDD3F5C4EB3}"/>
    <cellStyle name="Output 6 3 5 2" xfId="6055" xr:uid="{09623201-B615-483C-8D5F-84B89F66A3A0}"/>
    <cellStyle name="Output 6 3 5 2 2" xfId="8641" xr:uid="{C142A262-B684-4095-A9F3-0DCE1BCD3F57}"/>
    <cellStyle name="Output 6 3 5 2 2 2" xfId="17630" xr:uid="{4F09B193-E59D-428B-8400-26966D4DEB9B}"/>
    <cellStyle name="Output 6 3 5 2 2 2 2" xfId="32090" xr:uid="{40DD396C-E8B1-4C72-86BA-0DC347D4BDE9}"/>
    <cellStyle name="Output 6 3 5 2 2 3" xfId="32988" xr:uid="{126E1AA9-D07C-430E-BA23-6C2C0E856D22}"/>
    <cellStyle name="Output 6 3 5 2 3" xfId="11278" xr:uid="{BCC80FB3-AAB0-4848-841F-AF48F5DFCEFB}"/>
    <cellStyle name="Output 6 3 5 2 3 2" xfId="20267" xr:uid="{5AADF009-70A2-476B-BCE2-79628909F68E}"/>
    <cellStyle name="Output 6 3 5 2 3 2 2" xfId="34206" xr:uid="{EBA9E846-2C0D-4268-837C-8526480188EB}"/>
    <cellStyle name="Output 6 3 5 2 3 3" xfId="35693" xr:uid="{86418DB8-57D3-4AA6-9901-E39C5F2EE357}"/>
    <cellStyle name="Output 6 3 5 2 4" xfId="15044" xr:uid="{870763D1-4825-4828-B5D4-07BBBB0D3105}"/>
    <cellStyle name="Output 6 3 5 2 4 2" xfId="39671" xr:uid="{DEB579D5-D968-4C88-B8FA-8F2E61A43933}"/>
    <cellStyle name="Output 6 3 5 2 5" xfId="31369" xr:uid="{C26A9381-7587-49D8-B83B-1B29603431BE}"/>
    <cellStyle name="Output 6 3 5 2 6" xfId="58095" xr:uid="{99623A23-E346-4A7D-A07E-7A1409D91FEB}"/>
    <cellStyle name="Output 6 3 5 3" xfId="4166" xr:uid="{D584A392-717B-4877-A6D7-62CCCE841BB7}"/>
    <cellStyle name="Output 6 3 5 3 2" xfId="28484" xr:uid="{9AD1635A-4FF2-4D15-B96F-136BB89E8858}"/>
    <cellStyle name="Output 6 3 5 4" xfId="24481" xr:uid="{FCDEFB51-7A14-4E97-8832-E89445421BA6}"/>
    <cellStyle name="Output 6 3 5 5" xfId="51313" xr:uid="{F5B753B3-ADAC-468B-B35E-2EE5F5EBE667}"/>
    <cellStyle name="Output 6 3 6" xfId="2048" xr:uid="{6B79E115-08F1-43C1-9AC3-27DBFE8CEF79}"/>
    <cellStyle name="Output 6 3 6 2" xfId="6355" xr:uid="{08992B59-6F3F-4480-AF92-C99D886236AC}"/>
    <cellStyle name="Output 6 3 6 2 2" xfId="8941" xr:uid="{8DF4E1D0-490D-4AB0-9B34-F539F135F94B}"/>
    <cellStyle name="Output 6 3 6 2 2 2" xfId="17930" xr:uid="{739E8716-7099-4621-B5ED-CAFCA7D44764}"/>
    <cellStyle name="Output 6 3 6 2 2 2 2" xfId="31257" xr:uid="{8F4D9E32-85E5-4AA7-8AC1-3D288AFFF242}"/>
    <cellStyle name="Output 6 3 6 2 2 3" xfId="42707" xr:uid="{7EB28EA1-67C5-4C36-8927-FE2132A75E4E}"/>
    <cellStyle name="Output 6 3 6 2 3" xfId="11578" xr:uid="{FFE1B34B-C8A0-4000-8A37-016CBBF4D474}"/>
    <cellStyle name="Output 6 3 6 2 3 2" xfId="20567" xr:uid="{5BA01782-A3FD-462C-901E-C536C583D823}"/>
    <cellStyle name="Output 6 3 6 2 3 2 2" xfId="32326" xr:uid="{7DD4A04A-5338-4508-95C5-2E3D20D7AC5A}"/>
    <cellStyle name="Output 6 3 6 2 3 3" xfId="37676" xr:uid="{F93A76DD-4FD0-4C60-8F58-260D60375BCA}"/>
    <cellStyle name="Output 6 3 6 2 4" xfId="15344" xr:uid="{ADDC70AE-ED75-4102-9782-6666E9C7E4D9}"/>
    <cellStyle name="Output 6 3 6 2 4 2" xfId="28097" xr:uid="{C2E61F4E-6B87-4590-86F6-E70A2FC2D0D6}"/>
    <cellStyle name="Output 6 3 6 2 5" xfId="32615" xr:uid="{FC341D75-354E-4C0F-94D0-B1E61FE39D27}"/>
    <cellStyle name="Output 6 3 6 2 6" xfId="54027" xr:uid="{D127C59F-CBDE-4F0A-B528-880C485F8D81}"/>
    <cellStyle name="Output 6 3 6 3" xfId="4485" xr:uid="{E099FFE0-F906-4FAB-9620-58F43540F73D}"/>
    <cellStyle name="Output 6 3 6 3 2" xfId="35764" xr:uid="{52131589-ABF9-4D89-9C2A-C8F255B5C02C}"/>
    <cellStyle name="Output 6 3 6 4" xfId="25794" xr:uid="{148E0A1E-CA67-4F49-A68A-E5B79C67D0EB}"/>
    <cellStyle name="Output 6 3 6 5" xfId="47359" xr:uid="{3DD51619-846D-41DA-B3B1-1AA087F0A553}"/>
    <cellStyle name="Output 6 3 7" xfId="2859" xr:uid="{E0E26FB5-E89C-4AA9-9C7F-1253FEB38B72}"/>
    <cellStyle name="Output 6 3 7 2" xfId="7009" xr:uid="{531EE538-11BA-4417-A9C9-883557D66352}"/>
    <cellStyle name="Output 6 3 7 2 2" xfId="12138" xr:uid="{4B64ED2A-1492-48EF-B841-67FAB5D3DAA8}"/>
    <cellStyle name="Output 6 3 7 2 2 2" xfId="21127" xr:uid="{51CAE9F8-27B0-4515-A817-E0D563E3B2B6}"/>
    <cellStyle name="Output 6 3 7 2 2 2 2" xfId="25033" xr:uid="{6DC38FAD-0460-4EBC-BCC5-742141A154ED}"/>
    <cellStyle name="Output 6 3 7 2 2 3" xfId="42246" xr:uid="{036DBB5B-4C45-40AF-BCBA-FC657218C674}"/>
    <cellStyle name="Output 6 3 7 2 3" xfId="12950" xr:uid="{F45282B9-3550-485E-9E3D-12ED5039F28E}"/>
    <cellStyle name="Output 6 3 7 2 3 2" xfId="21939" xr:uid="{DF70F371-5228-4DD7-8E26-23CF7AA75001}"/>
    <cellStyle name="Output 6 3 7 2 3 2 2" xfId="38939" xr:uid="{8274E18C-806D-459E-8268-A31EEB4C15F4}"/>
    <cellStyle name="Output 6 3 7 2 3 3" xfId="37281" xr:uid="{92B1701A-7DBC-4950-B3DE-0D2A29B754B1}"/>
    <cellStyle name="Output 6 3 7 2 4" xfId="15998" xr:uid="{E4814CB6-8832-4578-8198-3E936B5277FF}"/>
    <cellStyle name="Output 6 3 7 2 4 2" xfId="24422" xr:uid="{11CEE56D-885F-4ED7-891F-9EF0988BCD9A}"/>
    <cellStyle name="Output 6 3 7 2 5" xfId="29389" xr:uid="{FC9216F9-8C72-4E92-B58C-EE2ABC58EB61}"/>
    <cellStyle name="Output 6 3 7 3" xfId="9572" xr:uid="{B1F6314A-4790-4061-A6C7-7CAE45C862AC}"/>
    <cellStyle name="Output 6 3 7 3 2" xfId="18561" xr:uid="{6E3BB7ED-4B62-48F9-AFA6-0A6086DBB081}"/>
    <cellStyle name="Output 6 3 7 3 2 2" xfId="41072" xr:uid="{2DE6261C-5D28-49CE-B988-11AE7D06BE5F}"/>
    <cellStyle name="Output 6 3 7 3 3" xfId="38980" xr:uid="{6E7AAB19-58A1-4038-AFBA-42DB2A86E340}"/>
    <cellStyle name="Output 6 3 7 4" xfId="36342" xr:uid="{46339732-8B1F-4429-8DEA-802D33D9C3A0}"/>
    <cellStyle name="Output 6 3 8" xfId="4791" xr:uid="{C1ED21FC-633C-4D10-85F3-CDB0EEA554DF}"/>
    <cellStyle name="Output 6 3 8 2" xfId="7377" xr:uid="{0C348614-6B37-4CE7-BC6E-82F012614832}"/>
    <cellStyle name="Output 6 3 8 2 2" xfId="16366" xr:uid="{1F2854ED-AA5E-4525-A1BB-BC323BCAD05F}"/>
    <cellStyle name="Output 6 3 8 2 2 2" xfId="26267" xr:uid="{0BC8ECCA-7F38-4BC4-B545-5AB7DDD3CAA5}"/>
    <cellStyle name="Output 6 3 8 2 3" xfId="25689" xr:uid="{324879C8-4920-4ED0-B1E8-037914BE27EB}"/>
    <cellStyle name="Output 6 3 8 3" xfId="10014" xr:uid="{786F14F1-F0BB-468C-B304-2372F07EF00E}"/>
    <cellStyle name="Output 6 3 8 3 2" xfId="19003" xr:uid="{85D3BA81-DD5C-4B6A-B45A-9246056AA919}"/>
    <cellStyle name="Output 6 3 8 3 2 2" xfId="32715" xr:uid="{FEFD2197-FEF7-4CA7-BE1C-AE58A79350D1}"/>
    <cellStyle name="Output 6 3 8 3 3" xfId="39967" xr:uid="{E1CBC12D-E9CB-4004-8E7F-CE569B2A9930}"/>
    <cellStyle name="Output 6 3 8 4" xfId="13780" xr:uid="{9B001F8B-DD50-4E6B-A5E8-E710E1AEBA2F}"/>
    <cellStyle name="Output 6 3 8 4 2" xfId="22675" xr:uid="{2E607884-DFB8-42BF-B1F1-A1C02455C282}"/>
    <cellStyle name="Output 6 3 8 5" xfId="33687" xr:uid="{57DFCE40-E21E-4C27-9C6A-7242A5B2F272}"/>
    <cellStyle name="Output 6 3 9" xfId="6693" xr:uid="{D3482A66-C4ED-4469-911D-DB8F21E57B7A}"/>
    <cellStyle name="Output 6 3 9 2" xfId="11898" xr:uid="{664D369C-4B00-4C43-AD66-5A6777727A5A}"/>
    <cellStyle name="Output 6 3 9 2 2" xfId="20887" xr:uid="{B74FE344-2000-4955-8AC1-A3D5C96AF9A0}"/>
    <cellStyle name="Output 6 3 9 2 2 2" xfId="27031" xr:uid="{CA4E4598-2488-405F-B565-139670ECAF3D}"/>
    <cellStyle name="Output 6 3 9 2 3" xfId="26677" xr:uid="{DC2C100B-F4B8-4E16-A20A-B32F569FD329}"/>
    <cellStyle name="Output 6 3 9 3" xfId="15682" xr:uid="{B6155F6C-B775-4617-9C72-5BC54D102667}"/>
    <cellStyle name="Output 6 3 9 3 2" xfId="32051" xr:uid="{96BE071A-649A-4079-863A-36D15ABC5C0B}"/>
    <cellStyle name="Output 6 3 9 4" xfId="33987" xr:uid="{E3A49C28-5626-4AFE-AE5D-74E4E863D455}"/>
    <cellStyle name="Output 6 30" xfId="45208" xr:uid="{976F2B23-7639-47B9-9713-F2ED4673FBA3}"/>
    <cellStyle name="Output 6 30 2" xfId="55770" xr:uid="{7B28E6C3-6BD5-44B1-9FD0-B0DBDFC1F2C2}"/>
    <cellStyle name="Output 6 30 3" xfId="48987" xr:uid="{F0657C7C-54C5-4801-89D8-DD711D338BCE}"/>
    <cellStyle name="Output 6 31" xfId="45283" xr:uid="{B20A8C55-941B-4D63-BCAA-6F6A6092761C}"/>
    <cellStyle name="Output 6 31 2" xfId="58956" xr:uid="{7DC6766E-1EF3-45A3-9DA3-7078F997AB42}"/>
    <cellStyle name="Output 6 31 3" xfId="52175" xr:uid="{1A8DE63C-4263-4DE7-9E9B-BCC9407F0143}"/>
    <cellStyle name="Output 6 32" xfId="45282" xr:uid="{38D2B7FE-7B6D-4F6C-B77B-9158B0D65E06}"/>
    <cellStyle name="Output 6 33" xfId="45318" xr:uid="{84E23843-CDF6-4B14-B03A-5D095184D9F1}"/>
    <cellStyle name="Output 6 34" xfId="45308" xr:uid="{EA319B36-6010-4869-9625-9F7D6634F99F}"/>
    <cellStyle name="Output 6 35" xfId="45424" xr:uid="{817672B0-7ED0-457D-BA0E-4BD14EBD8F8C}"/>
    <cellStyle name="Output 6 36" xfId="45437" xr:uid="{9BEF4422-6DE9-4E0B-A49C-A6DF7B977D77}"/>
    <cellStyle name="Output 6 37" xfId="44134" xr:uid="{F5D568C1-CCC1-4D1D-898F-2E978B87D3D6}"/>
    <cellStyle name="Output 6 38" xfId="45445" xr:uid="{A8D3AAD4-1576-4982-83AB-02D288A47F41}"/>
    <cellStyle name="Output 6 39" xfId="45488" xr:uid="{448BB07D-7766-4EA0-85DE-361F0D94818A}"/>
    <cellStyle name="Output 6 4" xfId="494" xr:uid="{AF7E49F5-7609-4320-9960-F4EE5EE1DF22}"/>
    <cellStyle name="Output 6 4 10" xfId="44391" xr:uid="{37B12777-61C7-489C-8816-304741D26C0C}"/>
    <cellStyle name="Output 6 4 11" xfId="45593" xr:uid="{1786E49C-DA0E-4B78-AE61-385EEF34876D}"/>
    <cellStyle name="Output 6 4 2" xfId="843" xr:uid="{E38751BC-0CB6-44E4-A0D5-FDB978FEDB31}"/>
    <cellStyle name="Output 6 4 2 2" xfId="5212" xr:uid="{E477CFB5-2110-4D06-B0B9-9809758E7C91}"/>
    <cellStyle name="Output 6 4 2 2 2" xfId="7798" xr:uid="{9E216588-D20E-4642-A40E-48BB32330C1F}"/>
    <cellStyle name="Output 6 4 2 2 2 2" xfId="16787" xr:uid="{43749250-62AF-4496-AC16-28049F906961}"/>
    <cellStyle name="Output 6 4 2 2 2 2 2" xfId="33431" xr:uid="{FBD711F3-7E96-4DA4-A0C7-0E10E30FBAD6}"/>
    <cellStyle name="Output 6 4 2 2 2 3" xfId="38999" xr:uid="{50DD713A-4759-4808-B5C0-5A0CBAD3C851}"/>
    <cellStyle name="Output 6 4 2 2 2 4" xfId="56381" xr:uid="{9C36B682-E913-4574-B953-B7C5E5C95C3F}"/>
    <cellStyle name="Output 6 4 2 2 3" xfId="10435" xr:uid="{97DAC14B-61B0-4C60-8550-2E8295EC7B32}"/>
    <cellStyle name="Output 6 4 2 2 3 2" xfId="19424" xr:uid="{BFCCB3D8-57C3-4AA3-826C-CE33FE1EA45F}"/>
    <cellStyle name="Output 6 4 2 2 3 2 2" xfId="23582" xr:uid="{C9312251-5FDA-43BF-A35D-47D6337482F4}"/>
    <cellStyle name="Output 6 4 2 2 3 3" xfId="24248" xr:uid="{307B3357-B62F-46E5-8578-BF9481502390}"/>
    <cellStyle name="Output 6 4 2 2 4" xfId="14201" xr:uid="{F1D768DF-14C8-4EFE-9E98-2B75538AE0B1}"/>
    <cellStyle name="Output 6 4 2 2 4 2" xfId="38735" xr:uid="{E36F17A2-D654-44B9-9449-2C3F8CE5FD37}"/>
    <cellStyle name="Output 6 4 2 2 5" xfId="40751" xr:uid="{2CFC7303-6691-43F7-AAA5-C472D31C2C16}"/>
    <cellStyle name="Output 6 4 2 2 6" xfId="49599" xr:uid="{BCD4073C-2656-4E3F-81F4-DD1C6F05390E}"/>
    <cellStyle name="Output 6 4 2 3" xfId="3280" xr:uid="{BF7E5226-2BA1-428B-85F8-380A3767F94D}"/>
    <cellStyle name="Output 6 4 2 3 2" xfId="32742" xr:uid="{600B17BE-F37D-4E23-9588-2C20B92E0FEC}"/>
    <cellStyle name="Output 6 4 2 3 2 2" xfId="58676" xr:uid="{658247C0-99BE-4B00-A6A4-590FD81D1BEA}"/>
    <cellStyle name="Output 6 4 2 3 3" xfId="51895" xr:uid="{A7862C48-FB01-47A2-8E42-6D474958AF7E}"/>
    <cellStyle name="Output 6 4 2 4" xfId="34818" xr:uid="{A3AFFD65-C811-4CE0-8CB9-33A5868AD738}"/>
    <cellStyle name="Output 6 4 2 4 2" xfId="54523" xr:uid="{78388631-434A-4F70-AE61-339D13F79B4A}"/>
    <cellStyle name="Output 6 4 2 4 3" xfId="47716" xr:uid="{036466EF-2568-40B1-B583-BCEB981CBFE2}"/>
    <cellStyle name="Output 6 4 2 5" xfId="46105" xr:uid="{9FE5030B-2A91-4B6A-B3B6-A9766EB05974}"/>
    <cellStyle name="Output 6 4 3" xfId="1188" xr:uid="{D9FC0934-81EB-4CC7-BFA8-651B6E3CBFF8}"/>
    <cellStyle name="Output 6 4 3 2" xfId="5533" xr:uid="{5AB03A2B-F8C9-4E98-8608-75CF7FE81EAD}"/>
    <cellStyle name="Output 6 4 3 2 2" xfId="8119" xr:uid="{CE4A1110-3E49-45EB-91C0-7D5DD6468CBE}"/>
    <cellStyle name="Output 6 4 3 2 2 2" xfId="17108" xr:uid="{1E0B44A5-4E8F-41C2-B7B9-2E6757316F56}"/>
    <cellStyle name="Output 6 4 3 2 2 2 2" xfId="39367" xr:uid="{7EBD9600-AD7E-4896-9CB4-5B783E0D9774}"/>
    <cellStyle name="Output 6 4 3 2 2 3" xfId="38123" xr:uid="{248E21C0-4E37-48FB-A3A0-35CB376693D6}"/>
    <cellStyle name="Output 6 4 3 2 2 4" xfId="56786" xr:uid="{56DCC19C-4929-4630-98AC-058D126A51D2}"/>
    <cellStyle name="Output 6 4 3 2 3" xfId="10756" xr:uid="{19F601B8-DE2F-4E37-9E0B-3F2F3297F678}"/>
    <cellStyle name="Output 6 4 3 2 3 2" xfId="19745" xr:uid="{3A5F54CC-9BE0-4C9E-A88B-C52504AB9A2C}"/>
    <cellStyle name="Output 6 4 3 2 3 2 2" xfId="24740" xr:uid="{8E973CC9-5008-48EE-BA04-EFD4F024C8F4}"/>
    <cellStyle name="Output 6 4 3 2 3 3" xfId="36233" xr:uid="{71DCE606-C9B3-45FF-8DD9-EADA18F520D0}"/>
    <cellStyle name="Output 6 4 3 2 4" xfId="14522" xr:uid="{FA0A68A8-2449-4D2C-AD17-82EC1378B99F}"/>
    <cellStyle name="Output 6 4 3 2 4 2" xfId="32123" xr:uid="{3D2426F4-72B5-4398-9104-252DCF2C9BB4}"/>
    <cellStyle name="Output 6 4 3 2 5" xfId="38240" xr:uid="{D2AD6275-4068-42A1-B6DF-5B42410E7620}"/>
    <cellStyle name="Output 6 4 3 2 6" xfId="50004" xr:uid="{B5F22C71-7FF3-435A-BF47-B1C9404AF101}"/>
    <cellStyle name="Output 6 4 3 3" xfId="3625" xr:uid="{5473098A-A336-49BE-9416-10C23F18EC71}"/>
    <cellStyle name="Output 6 4 3 3 2" xfId="24099" xr:uid="{CCFDDC3D-0186-40B1-8427-61A1EB50A54B}"/>
    <cellStyle name="Output 6 4 3 3 2 2" xfId="57616" xr:uid="{4E6C292D-260E-43A4-9494-2D85FD1A5050}"/>
    <cellStyle name="Output 6 4 3 3 3" xfId="50834" xr:uid="{4460858F-449F-4DA0-ADC0-FAF11DB2A3D8}"/>
    <cellStyle name="Output 6 4 3 4" xfId="26069" xr:uid="{E19C9400-C579-487A-A50A-15CBE503CEE2}"/>
    <cellStyle name="Output 6 4 3 4 2" xfId="54913" xr:uid="{5D83FDF1-6064-4390-89D6-7C77AA301DB8}"/>
    <cellStyle name="Output 6 4 3 4 3" xfId="48121" xr:uid="{F6D15F6C-80EA-48B0-BE40-1C600F54F130}"/>
    <cellStyle name="Output 6 4 3 5" xfId="53213" xr:uid="{AF142B27-8255-47BB-B262-95A61BC8CBB0}"/>
    <cellStyle name="Output 6 4 3 6" xfId="46507" xr:uid="{7262DCAB-3667-47E4-AD53-AE107B923C88}"/>
    <cellStyle name="Output 6 4 4" xfId="1532" xr:uid="{B2B343C6-A844-4922-97C3-8872DB0193B3}"/>
    <cellStyle name="Output 6 4 4 2" xfId="5877" xr:uid="{7D2B5803-0DA3-44EC-9EF4-77C616A55EEC}"/>
    <cellStyle name="Output 6 4 4 2 2" xfId="8463" xr:uid="{4F37BAF6-B187-49BA-8F0D-8CFD5982BD40}"/>
    <cellStyle name="Output 6 4 4 2 2 2" xfId="17452" xr:uid="{A0A6435C-A3A1-4E21-82B4-F732DD75050F}"/>
    <cellStyle name="Output 6 4 4 2 2 2 2" xfId="23853" xr:uid="{CCF0DA53-9D58-44FF-924A-E93600E34144}"/>
    <cellStyle name="Output 6 4 4 2 2 3" xfId="39360" xr:uid="{7192144C-5616-475C-9ABE-0DE504DD0BEB}"/>
    <cellStyle name="Output 6 4 4 2 3" xfId="11100" xr:uid="{096134AF-FC4E-4E70-B288-2B3EEE19220B}"/>
    <cellStyle name="Output 6 4 4 2 3 2" xfId="20089" xr:uid="{132E4AC4-D8C8-4E68-909C-1A6EDE2F534B}"/>
    <cellStyle name="Output 6 4 4 2 3 2 2" xfId="36713" xr:uid="{40A3CFB8-3823-4FAA-A06C-119C9304A167}"/>
    <cellStyle name="Output 6 4 4 2 3 3" xfId="36092" xr:uid="{BA510372-46C6-4E6B-942A-8B06E8CB20C1}"/>
    <cellStyle name="Output 6 4 4 2 4" xfId="14866" xr:uid="{288B374C-9581-46A8-8A9E-24C3C3BF7FAF}"/>
    <cellStyle name="Output 6 4 4 2 4 2" xfId="43096" xr:uid="{185C8149-AE19-4FD7-B49B-6571578A3898}"/>
    <cellStyle name="Output 6 4 4 2 5" xfId="39703" xr:uid="{61C04AD9-1044-4501-8704-70ADE8D4B9FB}"/>
    <cellStyle name="Output 6 4 4 2 6" xfId="55909" xr:uid="{C8D5E087-7406-4AA6-854F-3FB135CA2AC6}"/>
    <cellStyle name="Output 6 4 4 3" xfId="3969" xr:uid="{29BA2D74-F1AB-45A5-8501-ADE920982426}"/>
    <cellStyle name="Output 6 4 4 3 2" xfId="25535" xr:uid="{160CF485-A8D3-4CF6-90A7-06D7179D299D}"/>
    <cellStyle name="Output 6 4 4 4" xfId="25240" xr:uid="{2A54F1BF-F397-48F1-AB34-B60B596CA3DB}"/>
    <cellStyle name="Output 6 4 4 5" xfId="49127" xr:uid="{C9326F5E-130C-49BA-BE21-4ADF8B7BAF94}"/>
    <cellStyle name="Output 6 4 5" xfId="1844" xr:uid="{E85B1B60-8FEC-487B-A657-6C1FF5A5BA5B}"/>
    <cellStyle name="Output 6 4 5 2" xfId="6160" xr:uid="{57675EBD-6A61-497B-AF7C-6C96931B4E66}"/>
    <cellStyle name="Output 6 4 5 2 2" xfId="8746" xr:uid="{86C3301B-E21C-4CEE-BB39-3BDF5DE1DCB1}"/>
    <cellStyle name="Output 6 4 5 2 2 2" xfId="17735" xr:uid="{A411FB8C-F572-4AA5-A9F5-FE5BDC9B9C96}"/>
    <cellStyle name="Output 6 4 5 2 2 2 2" xfId="27362" xr:uid="{F077E124-733C-4399-B19A-1E4888DD1B3D}"/>
    <cellStyle name="Output 6 4 5 2 2 3" xfId="32785" xr:uid="{14FE1ABA-2486-45E5-8627-14825168EFAF}"/>
    <cellStyle name="Output 6 4 5 2 3" xfId="11383" xr:uid="{127C75C0-9620-44A7-A931-3ABE06EBD582}"/>
    <cellStyle name="Output 6 4 5 2 3 2" xfId="20372" xr:uid="{22A8065F-EF08-4226-B716-AAF1896A2370}"/>
    <cellStyle name="Output 6 4 5 2 3 2 2" xfId="43450" xr:uid="{56005584-70E0-41AC-8C2B-92A11F850805}"/>
    <cellStyle name="Output 6 4 5 2 3 3" xfId="43698" xr:uid="{7AF7239E-9CE6-4D04-BE12-6427FB0CDF47}"/>
    <cellStyle name="Output 6 4 5 2 4" xfId="15149" xr:uid="{87AA13CF-2A50-4448-A061-AEC94B81B5EB}"/>
    <cellStyle name="Output 6 4 5 2 4 2" xfId="31571" xr:uid="{5CA5F7B7-CC06-420F-A59D-061F26B74274}"/>
    <cellStyle name="Output 6 4 5 2 5" xfId="23253" xr:uid="{C47E80C1-B72B-4AD4-B43A-D9B72ED64AE3}"/>
    <cellStyle name="Output 6 4 5 2 6" xfId="57670" xr:uid="{6EA3E0DA-D0D7-4101-A234-FB6A82ECF625}"/>
    <cellStyle name="Output 6 4 5 3" xfId="4281" xr:uid="{B117A75A-9B2E-45AF-AC88-DF02F9FC6D1A}"/>
    <cellStyle name="Output 6 4 5 3 2" xfId="38541" xr:uid="{9801CE51-5AEC-431E-A4A1-C25604A61C70}"/>
    <cellStyle name="Output 6 4 5 4" xfId="23220" xr:uid="{4A4E6D12-A140-4F71-81A3-2E0F553B977F}"/>
    <cellStyle name="Output 6 4 5 5" xfId="50888" xr:uid="{8D2FBF2C-FBE8-45B1-A44E-4AEB2878EEDD}"/>
    <cellStyle name="Output 6 4 6" xfId="2151" xr:uid="{5158FB2C-F07B-4989-99E0-9F6293FB85F5}"/>
    <cellStyle name="Output 6 4 6 2" xfId="6452" xr:uid="{A12406C3-A52F-491D-A0FA-FE81891E450C}"/>
    <cellStyle name="Output 6 4 6 2 2" xfId="9038" xr:uid="{C75C4A32-1128-4227-992F-A2FDAEC3D2E8}"/>
    <cellStyle name="Output 6 4 6 2 2 2" xfId="18027" xr:uid="{B4AC0873-D29C-4F32-B73B-D7597561B1D2}"/>
    <cellStyle name="Output 6 4 6 2 2 2 2" xfId="42784" xr:uid="{43645AD2-637B-44BA-9A5A-689E7558E881}"/>
    <cellStyle name="Output 6 4 6 2 2 3" xfId="42040" xr:uid="{83ED8C1C-DB85-4B06-9431-7343ACEC2798}"/>
    <cellStyle name="Output 6 4 6 2 3" xfId="11675" xr:uid="{09351FB7-AC7C-439C-ADDA-DF2B01E945C4}"/>
    <cellStyle name="Output 6 4 6 2 3 2" xfId="20664" xr:uid="{4588A058-A558-4572-8C83-F1B2121DEAA3}"/>
    <cellStyle name="Output 6 4 6 2 3 2 2" xfId="39483" xr:uid="{B3D588E5-754F-48BD-83B1-C804C6D24C62}"/>
    <cellStyle name="Output 6 4 6 2 3 3" xfId="30904" xr:uid="{B9A6CB00-B594-4B6E-B322-E3562FC87819}"/>
    <cellStyle name="Output 6 4 6 2 4" xfId="15441" xr:uid="{60D56190-E094-461E-9FB2-B13A46BEAA5B}"/>
    <cellStyle name="Output 6 4 6 2 4 2" xfId="25681" xr:uid="{17E53843-96A0-454D-B23A-1918EB38FED4}"/>
    <cellStyle name="Output 6 4 6 2 5" xfId="32356" xr:uid="{7F9D38CA-0B8E-4B94-A089-0928C09A3B34}"/>
    <cellStyle name="Output 6 4 6 2 6" xfId="54075" xr:uid="{D0035651-0BE8-405C-A6B9-5824CA079E9F}"/>
    <cellStyle name="Output 6 4 6 3" xfId="4588" xr:uid="{ADBD9972-CDE4-4572-9160-45379A2E6876}"/>
    <cellStyle name="Output 6 4 6 3 2" xfId="43751" xr:uid="{16C510DE-9F91-4091-9E08-DD1D903F31EB}"/>
    <cellStyle name="Output 6 4 6 4" xfId="41229" xr:uid="{C820BC3E-FF3F-41B3-94EB-7424E7C1C24E}"/>
    <cellStyle name="Output 6 4 6 5" xfId="47398" xr:uid="{DE523CE0-F286-40BF-8622-BE31CB9D9AB2}"/>
    <cellStyle name="Output 6 4 7" xfId="4888" xr:uid="{900EF198-7F84-4F4E-9D92-898BCCD82204}"/>
    <cellStyle name="Output 6 4 7 2" xfId="7474" xr:uid="{8B6D9357-8D0E-4C31-9C17-61E085E5500F}"/>
    <cellStyle name="Output 6 4 7 2 2" xfId="16463" xr:uid="{6017BA20-3436-4E07-A254-19AA350BA67A}"/>
    <cellStyle name="Output 6 4 7 2 2 2" xfId="31829" xr:uid="{ED764D96-CE44-4E75-94A5-38B58DE552C2}"/>
    <cellStyle name="Output 6 4 7 2 3" xfId="42477" xr:uid="{BCD3D14B-FAFE-4492-A413-C4FF0110622A}"/>
    <cellStyle name="Output 6 4 7 3" xfId="10111" xr:uid="{AB429B2B-5CE6-4438-9ABB-4591BEEF2ED3}"/>
    <cellStyle name="Output 6 4 7 3 2" xfId="19100" xr:uid="{FEC16F32-B411-4F9C-9759-377E386DD03B}"/>
    <cellStyle name="Output 6 4 7 3 2 2" xfId="26468" xr:uid="{8D6B2E5B-95E9-4891-9E3A-3A8BBBB87723}"/>
    <cellStyle name="Output 6 4 7 3 3" xfId="24244" xr:uid="{12408034-69C5-465D-AA9A-9041A1BFCA49}"/>
    <cellStyle name="Output 6 4 7 4" xfId="13877" xr:uid="{B5740DF5-7106-423A-9642-C3197437F872}"/>
    <cellStyle name="Output 6 4 7 4 2" xfId="35929" xr:uid="{312D2C3E-7163-45EB-8F04-842FDC18507C}"/>
    <cellStyle name="Output 6 4 7 5" xfId="28904" xr:uid="{13D979D2-2603-4119-894F-DEEF365A1101}"/>
    <cellStyle name="Output 6 4 8" xfId="2500" xr:uid="{CF836CBA-CAAF-422F-991D-51E8141E772A}"/>
    <cellStyle name="Output 6 4 8 2" xfId="32328" xr:uid="{B90ADC1C-E7FD-4D9F-8AAB-9C8D12852BDE}"/>
    <cellStyle name="Output 6 4 9" xfId="27436" xr:uid="{1883BF72-84F9-4E1A-A2D5-FA0EF335E922}"/>
    <cellStyle name="Output 6 5" xfId="253" xr:uid="{D4A17F07-E769-4B01-89E0-00D240B9095E}"/>
    <cellStyle name="Output 6 5 2" xfId="4666" xr:uid="{09A5A91D-46D4-4396-8C66-DD8BB6490A1D}"/>
    <cellStyle name="Output 6 5 2 2" xfId="7252" xr:uid="{458D5234-C73A-429A-BAE0-5E0C92639ACF}"/>
    <cellStyle name="Output 6 5 2 2 2" xfId="16241" xr:uid="{B39D8EAB-B372-474A-BF0B-FA94CEC1AA52}"/>
    <cellStyle name="Output 6 5 2 2 2 2" xfId="33614" xr:uid="{602924A7-677C-4041-AFB2-989BC1A1A00D}"/>
    <cellStyle name="Output 6 5 2 2 2 3" xfId="56404" xr:uid="{E51591D7-3CC0-4F57-A808-E6476E0BE943}"/>
    <cellStyle name="Output 6 5 2 2 3" xfId="28076" xr:uid="{F229D79F-2CC3-4B92-BE18-E7373607120B}"/>
    <cellStyle name="Output 6 5 2 2 4" xfId="49622" xr:uid="{F2D1A1F9-36E0-4CAA-B898-0FDC5C8C63D2}"/>
    <cellStyle name="Output 6 5 2 3" xfId="9889" xr:uid="{12313CA5-95C6-4713-A6B2-E4453F5B5EF2}"/>
    <cellStyle name="Output 6 5 2 3 2" xfId="18878" xr:uid="{2DBC02A5-7FE2-448B-B471-996C29216601}"/>
    <cellStyle name="Output 6 5 2 3 2 2" xfId="22318" xr:uid="{FAEDD8FB-595A-4D75-8ABA-AA128B097340}"/>
    <cellStyle name="Output 6 5 2 3 2 3" xfId="58080" xr:uid="{0C6BBA26-5F4C-419D-A4ED-688AA0CEA6D6}"/>
    <cellStyle name="Output 6 5 2 3 3" xfId="41607" xr:uid="{BD1F279E-D459-4452-8594-17AD58381ABF}"/>
    <cellStyle name="Output 6 5 2 3 4" xfId="51298" xr:uid="{C0885662-F299-4F8C-9098-0C4451B62904}"/>
    <cellStyle name="Output 6 5 2 4" xfId="13655" xr:uid="{9F588951-6A39-40B3-9DE3-0455E43E62FF}"/>
    <cellStyle name="Output 6 5 2 4 2" xfId="28106" xr:uid="{C31163E4-6C9F-4817-BE0D-4B5085C93975}"/>
    <cellStyle name="Output 6 5 2 4 2 2" xfId="54546" xr:uid="{06AEAC1D-802E-4C13-9751-AAF6FD678F74}"/>
    <cellStyle name="Output 6 5 2 4 3" xfId="47739" xr:uid="{7FCB5D9E-4214-4947-8B1E-75ED2033023D}"/>
    <cellStyle name="Output 6 5 2 5" xfId="37095" xr:uid="{61C62FFD-FAF5-4241-B5EF-D3ACD96C9E97}"/>
    <cellStyle name="Output 6 5 2 6" xfId="46128" xr:uid="{A5F2FFD2-FAB7-41C1-A538-C51996666C80}"/>
    <cellStyle name="Output 6 5 3" xfId="2721" xr:uid="{00076997-4958-46D8-82D9-BC7C3926C1BF}"/>
    <cellStyle name="Output 6 5 3 2" xfId="39474" xr:uid="{1DD1C83A-375E-4266-A893-FACC282CA052}"/>
    <cellStyle name="Output 6 5 3 2 2" xfId="56809" xr:uid="{A4050F57-2F3F-4B2D-B214-59A2E3F49F3A}"/>
    <cellStyle name="Output 6 5 3 2 3" xfId="50027" xr:uid="{9164AC5B-A40D-4FDB-B77A-732A835BEF5D}"/>
    <cellStyle name="Output 6 5 3 3" xfId="51774" xr:uid="{70276DDF-8E41-4E66-9A48-595484F08C93}"/>
    <cellStyle name="Output 6 5 3 3 2" xfId="58555" xr:uid="{89420516-8EB4-4023-875B-A599B2CD5D67}"/>
    <cellStyle name="Output 6 5 3 4" xfId="48144" xr:uid="{8153E563-759E-446F-9695-89A37D0B0051}"/>
    <cellStyle name="Output 6 5 3 4 2" xfId="54936" xr:uid="{D4E481FE-0532-4D78-8344-F09FA025BE52}"/>
    <cellStyle name="Output 6 5 3 5" xfId="53236" xr:uid="{CFCAC7C8-25EA-4BF9-A5E6-8399065DF091}"/>
    <cellStyle name="Output 6 5 3 6" xfId="46530" xr:uid="{5589E17A-43FA-4811-BAA7-BD284FDDD360}"/>
    <cellStyle name="Output 6 5 4" xfId="25171" xr:uid="{D9EE2A1E-CB01-48C3-B76C-E5AD26988155}"/>
    <cellStyle name="Output 6 5 4 2" xfId="55932" xr:uid="{C1A99356-8373-4E00-96A1-644F0DFA1C50}"/>
    <cellStyle name="Output 6 5 4 3" xfId="49150" xr:uid="{35DC38D6-A396-406C-A30E-39DE81FB8A54}"/>
    <cellStyle name="Output 6 5 5" xfId="44432" xr:uid="{C5BDBAF0-41B1-4D40-B1E6-6F6F1AA24E1A}"/>
    <cellStyle name="Output 6 5 5 2" xfId="58594" xr:uid="{295BB23C-A911-4B01-924D-40AAC7E4C195}"/>
    <cellStyle name="Output 6 5 5 3" xfId="51813" xr:uid="{AB003271-4F46-47E2-AF54-D967C59029F2}"/>
    <cellStyle name="Output 6 5 6" xfId="45616" xr:uid="{EA6D3EC4-F482-4C4B-847C-6FF5EDDDE4F2}"/>
    <cellStyle name="Output 6 5 6 2" xfId="54098" xr:uid="{0D51FC54-5367-4E47-A19F-23013AD56082}"/>
    <cellStyle name="Output 6 6" xfId="602" xr:uid="{AE2C18A2-719E-49F0-B298-C9FC16C44DAE}"/>
    <cellStyle name="Output 6 6 2" xfId="4990" xr:uid="{34FBA8A7-9BB2-4A25-994D-A93850727F05}"/>
    <cellStyle name="Output 6 6 2 2" xfId="7576" xr:uid="{66343B7A-7713-4ECE-8340-FD4BA045B894}"/>
    <cellStyle name="Output 6 6 2 2 2" xfId="16565" xr:uid="{8FF4AD29-FC7C-4BD2-A1E9-7B65406984D9}"/>
    <cellStyle name="Output 6 6 2 2 2 2" xfId="42174" xr:uid="{24062B2A-3094-4510-A339-A0D44466DA2F}"/>
    <cellStyle name="Output 6 6 2 2 2 3" xfId="56444" xr:uid="{2734FA80-F8C9-47FE-A6B3-1B90F33925F9}"/>
    <cellStyle name="Output 6 6 2 2 3" xfId="43292" xr:uid="{8BBB47D2-3664-41F3-9D2A-07746A835F3E}"/>
    <cellStyle name="Output 6 6 2 2 4" xfId="49662" xr:uid="{B075A30E-5B78-477E-921D-64E793702019}"/>
    <cellStyle name="Output 6 6 2 3" xfId="10213" xr:uid="{8808BD67-07A0-4DD2-9DC6-65F660E5DB47}"/>
    <cellStyle name="Output 6 6 2 3 2" xfId="19202" xr:uid="{A8FA71F1-C74E-4A3F-BACA-06F70B366EFF}"/>
    <cellStyle name="Output 6 6 2 3 2 2" xfId="27661" xr:uid="{663DB22D-12E9-48CA-B354-08B8E8433F6D}"/>
    <cellStyle name="Output 6 6 2 3 2 3" xfId="58075" xr:uid="{333CFAD2-64EE-4C17-B380-82B66A4D9B10}"/>
    <cellStyle name="Output 6 6 2 3 3" xfId="27030" xr:uid="{EC576592-DFB1-45E6-9339-EAC31A720504}"/>
    <cellStyle name="Output 6 6 2 3 4" xfId="51293" xr:uid="{E48EA9E2-B5F1-44B6-9731-8635D421A0B2}"/>
    <cellStyle name="Output 6 6 2 4" xfId="13979" xr:uid="{860E9CFD-32A5-496D-9E21-2DD3BB90235E}"/>
    <cellStyle name="Output 6 6 2 4 2" xfId="35494" xr:uid="{C61A3ADB-813E-4678-A588-391BBB6ADD56}"/>
    <cellStyle name="Output 6 6 2 4 2 2" xfId="54583" xr:uid="{2E318263-B751-4EAD-AA0D-59860BC7460D}"/>
    <cellStyle name="Output 6 6 2 4 3" xfId="47779" xr:uid="{7E90AEFF-C539-4F67-A332-8CAE54DBBB88}"/>
    <cellStyle name="Output 6 6 2 5" xfId="32150" xr:uid="{B3473875-AA6F-4A70-99FC-1844FA2C04DB}"/>
    <cellStyle name="Output 6 6 2 6" xfId="46165" xr:uid="{EC2B88DD-A5F1-4DDB-ADCA-FF6BF57DEF35}"/>
    <cellStyle name="Output 6 6 3" xfId="3039" xr:uid="{C9195621-D5B9-4E98-834E-289FDB1E70C2}"/>
    <cellStyle name="Output 6 6 3 2" xfId="35948" xr:uid="{D8526DB1-3D41-4A4E-A5C5-CA0BB0546571}"/>
    <cellStyle name="Output 6 6 3 2 2" xfId="56846" xr:uid="{1578D86A-4184-49E5-AC3C-4C90BA770A31}"/>
    <cellStyle name="Output 6 6 3 2 3" xfId="50064" xr:uid="{02E33FAE-4542-4DCF-91E3-DC856D466F4C}"/>
    <cellStyle name="Output 6 6 3 3" xfId="51801" xr:uid="{14E5B1A3-C6E6-463D-A826-F17B97FB9CF0}"/>
    <cellStyle name="Output 6 6 3 3 2" xfId="58582" xr:uid="{DBD91E15-A8D7-4DF3-970B-E25AA6BDC584}"/>
    <cellStyle name="Output 6 6 3 4" xfId="48181" xr:uid="{8C3E1BC8-0B52-41B8-B602-44E7C9DD5A3E}"/>
    <cellStyle name="Output 6 6 3 4 2" xfId="54973" xr:uid="{5B81FC0C-3567-426E-B2C3-E7FC0B462C18}"/>
    <cellStyle name="Output 6 6 3 5" xfId="53273" xr:uid="{75BACE8A-B867-46E6-8BF7-229152756AFC}"/>
    <cellStyle name="Output 6 6 3 6" xfId="46567" xr:uid="{4A197F29-7E6C-45E5-8C57-354B8847BCDC}"/>
    <cellStyle name="Output 6 6 4" xfId="28051" xr:uid="{8A02D422-7729-4260-9E8F-94D7E155340B}"/>
    <cellStyle name="Output 6 6 4 2" xfId="55972" xr:uid="{C25EE910-77F4-4D9D-BCF1-911E8455CC08}"/>
    <cellStyle name="Output 6 6 4 3" xfId="49190" xr:uid="{08121C9C-1098-4884-A3E2-493F810C2928}"/>
    <cellStyle name="Output 6 6 5" xfId="44455" xr:uid="{98B8FC51-DDC0-4CB0-9433-30F9806BFA2E}"/>
    <cellStyle name="Output 6 6 5 2" xfId="58232" xr:uid="{BF68928D-549D-4AAC-9614-C4AF78C201F6}"/>
    <cellStyle name="Output 6 6 5 3" xfId="51450" xr:uid="{2F0CB48C-21FC-41F5-BA1C-2F8991986652}"/>
    <cellStyle name="Output 6 6 6" xfId="45656" xr:uid="{C2EE79D7-BBB8-42A8-9D7F-834D150CFD1B}"/>
    <cellStyle name="Output 6 6 6 2" xfId="54135" xr:uid="{82B63F39-C8E3-455E-BD7F-83AA97079484}"/>
    <cellStyle name="Output 6 7" xfId="947" xr:uid="{B38400B8-EFE9-43B3-8132-B5ED0636F190}"/>
    <cellStyle name="Output 6 7 2" xfId="5311" xr:uid="{8492F0CB-677C-4E8F-A347-F472950DD000}"/>
    <cellStyle name="Output 6 7 2 2" xfId="7897" xr:uid="{9F11E708-D767-48B4-8C5D-1ABBEE10D83A}"/>
    <cellStyle name="Output 6 7 2 2 2" xfId="16886" xr:uid="{072DA593-064E-4058-A70D-BAE3EA3ABB68}"/>
    <cellStyle name="Output 6 7 2 2 2 2" xfId="25080" xr:uid="{E37F8F28-C1AC-464C-8781-8C789F3BACFE}"/>
    <cellStyle name="Output 6 7 2 2 2 3" xfId="56480" xr:uid="{6C2059B0-EF0B-41BF-A830-BFB9C314EF72}"/>
    <cellStyle name="Output 6 7 2 2 3" xfId="25001" xr:uid="{F498E66B-CE90-477A-B3D8-E754E1D33EAF}"/>
    <cellStyle name="Output 6 7 2 2 4" xfId="49698" xr:uid="{ED5702BB-F39B-44D9-A01E-EDCDEE08C626}"/>
    <cellStyle name="Output 6 7 2 3" xfId="10534" xr:uid="{1FE31A78-F290-45F2-8615-37274DD5B6DD}"/>
    <cellStyle name="Output 6 7 2 3 2" xfId="19523" xr:uid="{25850539-D67C-45F8-82FE-361A887FA2B0}"/>
    <cellStyle name="Output 6 7 2 3 2 2" xfId="26224" xr:uid="{6D64865C-E423-474B-B1D8-015F95B1A1BE}"/>
    <cellStyle name="Output 6 7 2 3 2 3" xfId="58375" xr:uid="{7694E205-C73B-4ED1-94BB-3AE24458AE15}"/>
    <cellStyle name="Output 6 7 2 3 3" xfId="32221" xr:uid="{07EB9B40-98CA-47FB-8ADD-A95B8229EF57}"/>
    <cellStyle name="Output 6 7 2 3 4" xfId="51593" xr:uid="{DD677A5D-EB99-49DD-BFA7-DDC6767919C1}"/>
    <cellStyle name="Output 6 7 2 4" xfId="14300" xr:uid="{0C8B5203-E922-482F-A4F7-290B9B382275}"/>
    <cellStyle name="Output 6 7 2 4 2" xfId="33748" xr:uid="{626D5A32-63DD-40E0-88CE-6235680F6D59}"/>
    <cellStyle name="Output 6 7 2 4 2 2" xfId="54619" xr:uid="{E5644321-318D-4FD5-B943-172A22C833F2}"/>
    <cellStyle name="Output 6 7 2 4 3" xfId="47815" xr:uid="{6F2F9038-21A1-45F4-B390-FD299A777CB7}"/>
    <cellStyle name="Output 6 7 2 5" xfId="33241" xr:uid="{541D7EF6-55A2-40BE-9F95-AA8DFFD50F23}"/>
    <cellStyle name="Output 6 7 2 6" xfId="46201" xr:uid="{D346E159-9A66-45CF-A23F-62A91C8F5181}"/>
    <cellStyle name="Output 6 7 3" xfId="3384" xr:uid="{3F7D9113-413F-4084-9610-7617259E9ACC}"/>
    <cellStyle name="Output 6 7 3 2" xfId="32426" xr:uid="{A9FCF40B-F7E4-430B-9F15-D30F24EBE9B9}"/>
    <cellStyle name="Output 6 7 3 2 2" xfId="56882" xr:uid="{E63AF4E8-3CE2-46B0-BA9A-C7FE37C524FF}"/>
    <cellStyle name="Output 6 7 3 2 3" xfId="50100" xr:uid="{428B2B07-8CEE-408F-AF74-A5618AEBB917}"/>
    <cellStyle name="Output 6 7 3 3" xfId="51837" xr:uid="{C198E9D9-FBFE-4CFF-BB33-A9BBFBE1C8C2}"/>
    <cellStyle name="Output 6 7 3 3 2" xfId="58618" xr:uid="{12AE1F44-F4BF-4FE1-80AE-864711C52073}"/>
    <cellStyle name="Output 6 7 3 4" xfId="48217" xr:uid="{CB5FEEEB-0FB4-4952-AEFD-D907E4CAB938}"/>
    <cellStyle name="Output 6 7 3 4 2" xfId="55009" xr:uid="{85446076-8CEA-4CF1-88B9-517648E87863}"/>
    <cellStyle name="Output 6 7 3 5" xfId="53309" xr:uid="{24560AC7-FB19-416A-AF00-5B5D5612AD1B}"/>
    <cellStyle name="Output 6 7 3 6" xfId="46603" xr:uid="{568DB5B6-9F59-4E79-BFB8-B8AC0333C973}"/>
    <cellStyle name="Output 6 7 4" xfId="22194" xr:uid="{0C7EA010-F03E-4F8F-A6D0-1043DAC4E7FE}"/>
    <cellStyle name="Output 6 7 4 2" xfId="56008" xr:uid="{F9F3DAEE-DE86-43DD-A84C-D2494C5028B3}"/>
    <cellStyle name="Output 6 7 4 3" xfId="49226" xr:uid="{935BFC33-6EFD-4A7E-AFFE-A2AC9CD0D97E}"/>
    <cellStyle name="Output 6 7 5" xfId="44499" xr:uid="{75B93D02-6CAB-4C11-82C4-1054A4797C0E}"/>
    <cellStyle name="Output 6 7 5 2" xfId="58615" xr:uid="{3400433B-51F3-4B93-BA98-BD99DD633E40}"/>
    <cellStyle name="Output 6 7 5 3" xfId="51834" xr:uid="{97E8518B-2F77-44CD-B340-0D86B699B93C}"/>
    <cellStyle name="Output 6 7 6" xfId="45692" xr:uid="{A6A6823B-F405-413F-A0FA-040CC5ED16EA}"/>
    <cellStyle name="Output 6 7 6 2" xfId="54171" xr:uid="{13FD83D5-915F-433B-8AE6-CA6A8F0A26C0}"/>
    <cellStyle name="Output 6 8" xfId="1291" xr:uid="{03A38817-0973-402D-8B5F-32B47732DF41}"/>
    <cellStyle name="Output 6 8 2" xfId="5636" xr:uid="{CACBE5CA-F3D1-45F7-A169-A445990259D5}"/>
    <cellStyle name="Output 6 8 2 2" xfId="8222" xr:uid="{9CE4DFDF-DF6C-4DB6-A327-BFEF57DD1B39}"/>
    <cellStyle name="Output 6 8 2 2 2" xfId="17211" xr:uid="{FB5FB44B-50B5-4738-B7B9-76F3292BD871}"/>
    <cellStyle name="Output 6 8 2 2 2 2" xfId="39834" xr:uid="{6A77211A-6B2D-45A6-A7F8-E4418B493F6A}"/>
    <cellStyle name="Output 6 8 2 2 2 3" xfId="56527" xr:uid="{E03F22F2-A98E-4D02-9EE1-80A9663B0B3E}"/>
    <cellStyle name="Output 6 8 2 2 3" xfId="43791" xr:uid="{30DE838E-8E96-427F-B6DE-DCE7BFA4DD23}"/>
    <cellStyle name="Output 6 8 2 2 4" xfId="49745" xr:uid="{54C99CF4-2E6A-4FDD-953D-CC788AF1A3D6}"/>
    <cellStyle name="Output 6 8 2 3" xfId="10859" xr:uid="{4212A23A-B67D-4D81-BCBD-F73ED08D9D39}"/>
    <cellStyle name="Output 6 8 2 3 2" xfId="19848" xr:uid="{6ED8ABC0-C37D-4421-8142-0D43C91BF1FE}"/>
    <cellStyle name="Output 6 8 2 3 2 2" xfId="26837" xr:uid="{EA8D24E7-517A-4443-9CF4-1C2C9197FE25}"/>
    <cellStyle name="Output 6 8 2 3 2 3" xfId="58216" xr:uid="{91FD93CB-FA95-485F-9AA5-2B8588BF6444}"/>
    <cellStyle name="Output 6 8 2 3 3" xfId="43847" xr:uid="{8F3EB900-64EA-4684-9EB2-C295FBF821B7}"/>
    <cellStyle name="Output 6 8 2 3 4" xfId="51434" xr:uid="{3D81ED1A-901E-4A9B-B5E2-3CF91F5CDB8B}"/>
    <cellStyle name="Output 6 8 2 4" xfId="14625" xr:uid="{4D9B5469-FBDD-4F2D-B71E-74E8BB564753}"/>
    <cellStyle name="Output 6 8 2 4 2" xfId="29272" xr:uid="{13CA43EB-8DE4-4BE7-873D-F9ED8FAFBBC3}"/>
    <cellStyle name="Output 6 8 2 4 2 2" xfId="54663" xr:uid="{69293084-2E88-416B-A430-2F3E9A73EB11}"/>
    <cellStyle name="Output 6 8 2 4 3" xfId="47862" xr:uid="{8D2C265F-91CA-42B6-9137-3D1F543781B2}"/>
    <cellStyle name="Output 6 8 2 5" xfId="38668" xr:uid="{79076F3B-41E3-4BFB-ABA0-81E336B415B4}"/>
    <cellStyle name="Output 6 8 2 6" xfId="46248" xr:uid="{47D25932-089B-4EC3-8653-514CD2605C68}"/>
    <cellStyle name="Output 6 8 3" xfId="3728" xr:uid="{0F41D1F1-2D4B-4A43-B733-246D3CA5452F}"/>
    <cellStyle name="Output 6 8 3 2" xfId="32731" xr:uid="{EED7EF5B-50F0-49B2-85EB-6455ACD8A75C}"/>
    <cellStyle name="Output 6 8 3 2 2" xfId="56926" xr:uid="{332273A8-DCB8-44A7-A7C6-C5964B50097B}"/>
    <cellStyle name="Output 6 8 3 2 3" xfId="50144" xr:uid="{F76F3960-901A-428E-ACC5-3B4C09F44BB7}"/>
    <cellStyle name="Output 6 8 3 3" xfId="51400" xr:uid="{34F95CB0-96B0-4D22-B86A-ECBEE836FD8B}"/>
    <cellStyle name="Output 6 8 3 3 2" xfId="58182" xr:uid="{BC4A507C-704B-4A63-95F4-3B758DB458DD}"/>
    <cellStyle name="Output 6 8 3 4" xfId="48261" xr:uid="{995D82B8-B87C-4BCA-A898-A8459C6059CA}"/>
    <cellStyle name="Output 6 8 3 4 2" xfId="55053" xr:uid="{D0CF2D12-F9C4-4887-B937-0049743B664F}"/>
    <cellStyle name="Output 6 8 3 5" xfId="53353" xr:uid="{EEEA5879-6262-4815-A631-6C36F6D0D5C5}"/>
    <cellStyle name="Output 6 8 3 6" xfId="46647" xr:uid="{16997770-F724-4CDF-90D2-6347A52EBF65}"/>
    <cellStyle name="Output 6 8 4" xfId="31377" xr:uid="{2ED164E5-5D28-4859-AAF4-862DDD601790}"/>
    <cellStyle name="Output 6 8 4 2" xfId="56055" xr:uid="{4313C787-29EB-420D-9B5C-3CB146B340DF}"/>
    <cellStyle name="Output 6 8 4 3" xfId="49273" xr:uid="{047D3282-06F5-4AA4-BEFA-78B55BE92294}"/>
    <cellStyle name="Output 6 8 5" xfId="44533" xr:uid="{4EB8E82E-A3BE-4850-8B46-B59AA95591C2}"/>
    <cellStyle name="Output 6 8 5 2" xfId="58586" xr:uid="{F3A2D549-3BA8-4B47-9283-CD0277D09E2E}"/>
    <cellStyle name="Output 6 8 5 3" xfId="51805" xr:uid="{20429D78-7F3C-491D-86B5-DCDF4339C278}"/>
    <cellStyle name="Output 6 8 6" xfId="45739" xr:uid="{A879DFE2-CCB5-4C7E-BFEA-D8B3768195CC}"/>
    <cellStyle name="Output 6 8 6 2" xfId="54215" xr:uid="{97766C82-9A35-4239-BB8C-820A7D27DE5D}"/>
    <cellStyle name="Output 6 9" xfId="1718" xr:uid="{C4F533C6-81AE-4297-A7AF-6E475E082990}"/>
    <cellStyle name="Output 6 9 2" xfId="6044" xr:uid="{6BAD16CC-943D-403F-A715-F02281A75BA0}"/>
    <cellStyle name="Output 6 9 2 2" xfId="8630" xr:uid="{1FA54CCA-971F-4B93-80AE-1331A15145CF}"/>
    <cellStyle name="Output 6 9 2 2 2" xfId="17619" xr:uid="{C4A681E4-9332-4B85-B4D1-0A1BA6122496}"/>
    <cellStyle name="Output 6 9 2 2 2 2" xfId="24104" xr:uid="{4CCA8365-F746-4CE5-8A7A-161750BE1B88}"/>
    <cellStyle name="Output 6 9 2 2 2 3" xfId="56568" xr:uid="{4990D6D6-5D1C-4C6E-B5EF-E2B830A6DFFD}"/>
    <cellStyle name="Output 6 9 2 2 3" xfId="39569" xr:uid="{4237AC6C-0227-4A11-807E-09B8344687A4}"/>
    <cellStyle name="Output 6 9 2 2 4" xfId="49786" xr:uid="{C41718C8-6B9E-4C99-8AAA-6670BC5E120A}"/>
    <cellStyle name="Output 6 9 2 3" xfId="11267" xr:uid="{C41C3781-972F-4C4B-B4EC-52C9E03D6FEA}"/>
    <cellStyle name="Output 6 9 2 3 2" xfId="20256" xr:uid="{0544FFEC-5CFC-4E9F-82EE-460E066D638A}"/>
    <cellStyle name="Output 6 9 2 3 2 2" xfId="43795" xr:uid="{A753BA65-8FE4-45F6-BFF2-0ECF5F993754}"/>
    <cellStyle name="Output 6 9 2 3 2 3" xfId="58975" xr:uid="{66646A49-A767-46E9-9A27-3549C678C7AE}"/>
    <cellStyle name="Output 6 9 2 3 3" xfId="43915" xr:uid="{C9BBE667-5440-4F4D-9A2C-4B9699C32DF8}"/>
    <cellStyle name="Output 6 9 2 3 4" xfId="52194" xr:uid="{1D9A841B-0E38-4A82-A66A-0477BF3B10B5}"/>
    <cellStyle name="Output 6 9 2 4" xfId="15033" xr:uid="{44C2152D-F3F3-46BB-BA4E-496BE884BCD5}"/>
    <cellStyle name="Output 6 9 2 4 2" xfId="23121" xr:uid="{77051D14-E07E-4731-BC5D-4B3F2F4DB5D0}"/>
    <cellStyle name="Output 6 9 2 4 2 2" xfId="54701" xr:uid="{C688A608-53F0-4ECD-A4CE-A2179EBA1944}"/>
    <cellStyle name="Output 6 9 2 4 3" xfId="47903" xr:uid="{A62A036E-7B68-4684-932A-145066B09427}"/>
    <cellStyle name="Output 6 9 2 5" xfId="23382" xr:uid="{60F5BA61-8934-4F88-9910-26630F4F46DE}"/>
    <cellStyle name="Output 6 9 2 6" xfId="46289" xr:uid="{DB717964-BF98-4C25-B1BA-798B6FF45569}"/>
    <cellStyle name="Output 6 9 3" xfId="4155" xr:uid="{5DE20486-8970-4C80-853A-190D6BC29663}"/>
    <cellStyle name="Output 6 9 3 2" xfId="40329" xr:uid="{F36E9424-9FC2-4FC6-8BB7-B858B9BF9645}"/>
    <cellStyle name="Output 6 9 3 2 2" xfId="56964" xr:uid="{3F6A3526-9400-4D5C-881F-340ED7782FDF}"/>
    <cellStyle name="Output 6 9 3 2 3" xfId="50182" xr:uid="{A01392B0-EC83-45E2-B434-92A1BE360BD5}"/>
    <cellStyle name="Output 6 9 3 3" xfId="50862" xr:uid="{0A3BA333-160C-4B33-BFF9-53AD794CB301}"/>
    <cellStyle name="Output 6 9 3 3 2" xfId="57644" xr:uid="{1640C4F8-2117-4BBB-AB14-C9DD6C3F0261}"/>
    <cellStyle name="Output 6 9 3 4" xfId="48299" xr:uid="{6F487FC9-4A82-48CF-9885-2B9B9DB43A6C}"/>
    <cellStyle name="Output 6 9 3 4 2" xfId="55091" xr:uid="{6468D9B2-5922-4E89-8F4B-CF19BDD75A67}"/>
    <cellStyle name="Output 6 9 3 5" xfId="53391" xr:uid="{7FE0D93D-912A-4ED8-BDF9-9A455EA24EA7}"/>
    <cellStyle name="Output 6 9 3 6" xfId="46685" xr:uid="{A3B12363-B7C0-4034-A3F4-2270EB21853B}"/>
    <cellStyle name="Output 6 9 4" xfId="34397" xr:uid="{B029031D-4750-4F3E-A338-40EC49648E0D}"/>
    <cellStyle name="Output 6 9 4 2" xfId="56096" xr:uid="{ED3E6F95-0B35-49FC-A24C-C5AF89E8311F}"/>
    <cellStyle name="Output 6 9 4 3" xfId="49314" xr:uid="{280480FA-B4BB-4563-92F2-252EF6568BBB}"/>
    <cellStyle name="Output 6 9 5" xfId="44568" xr:uid="{0F73E920-24D8-45AB-B82D-955501B6BF14}"/>
    <cellStyle name="Output 6 9 5 2" xfId="58240" xr:uid="{3EBF3C07-4862-4A77-9993-70AE8EC47AA1}"/>
    <cellStyle name="Output 6 9 5 3" xfId="51458" xr:uid="{C60EE42A-A078-4BB1-B556-A4041A78B627}"/>
    <cellStyle name="Output 6 9 6" xfId="45780" xr:uid="{669F8004-BC4E-480D-88DE-37DF1FA1BCEA}"/>
    <cellStyle name="Output 6 9 6 2" xfId="54253" xr:uid="{78A2CA3D-1E34-4CCF-BFEA-0CE25A93D401}"/>
    <cellStyle name="Output 7" xfId="136" xr:uid="{97E12A7E-C8F4-4B3F-8596-C82826073594}"/>
    <cellStyle name="Output 7 10" xfId="1947" xr:uid="{F69FE082-9BBB-4F98-9A65-76BED9450FBF}"/>
    <cellStyle name="Output 7 10 2" xfId="6257" xr:uid="{1D043612-6C2D-43DB-B30D-AE8F72B2D0FC}"/>
    <cellStyle name="Output 7 10 2 2" xfId="8843" xr:uid="{5456365C-881E-463C-8081-79F60ED343FB}"/>
    <cellStyle name="Output 7 10 2 2 2" xfId="17832" xr:uid="{575B369F-0C5D-4ED6-A710-D4504C2D8E0A}"/>
    <cellStyle name="Output 7 10 2 2 2 2" xfId="33629" xr:uid="{B7698919-0A0B-45F3-B380-44D3A756ACC1}"/>
    <cellStyle name="Output 7 10 2 2 3" xfId="37994" xr:uid="{8BC9C385-06F0-43B5-819D-514EE88F9CF4}"/>
    <cellStyle name="Output 7 10 2 3" xfId="11480" xr:uid="{B04A5089-AF5B-42DF-8DBA-AD13CAB1B32A}"/>
    <cellStyle name="Output 7 10 2 3 2" xfId="20469" xr:uid="{2B41040C-F7FB-4B51-9B90-A369BEECA32A}"/>
    <cellStyle name="Output 7 10 2 3 2 2" xfId="24599" xr:uid="{3DD07326-3577-4CCD-A616-0590F4BDD55D}"/>
    <cellStyle name="Output 7 10 2 3 3" xfId="22212" xr:uid="{58953D33-579B-419F-861F-690EB1371C19}"/>
    <cellStyle name="Output 7 10 2 4" xfId="15246" xr:uid="{46FE6168-D6C6-436F-BD3F-1B19A41E69AE}"/>
    <cellStyle name="Output 7 10 2 4 2" xfId="38625" xr:uid="{25C1C831-01D1-4C46-AA86-5F4EA2450C79}"/>
    <cellStyle name="Output 7 10 2 5" xfId="37112" xr:uid="{115A43F8-2174-48D1-B190-0901A179CB26}"/>
    <cellStyle name="Output 7 10 3" xfId="4384" xr:uid="{98838DE1-46FC-4040-8CDE-B8AEA35E2B88}"/>
    <cellStyle name="Output 7 10 3 2" xfId="29106" xr:uid="{E64CD621-A070-478D-863D-6C90F9D94CD0}"/>
    <cellStyle name="Output 7 10 4" xfId="23906" xr:uid="{9FC17FB3-A81E-41FA-B2B7-4403A7DDEF59}"/>
    <cellStyle name="Output 7 11" xfId="2975" xr:uid="{28958C5C-C795-4943-B3C4-9B44DEEE0F84}"/>
    <cellStyle name="Output 7 11 2" xfId="7125" xr:uid="{1BA0F4C3-78F0-4A6F-B9AD-9788D30E7283}"/>
    <cellStyle name="Output 7 11 2 2" xfId="16114" xr:uid="{CD90CF59-8A43-433B-9CED-D8B5225245DB}"/>
    <cellStyle name="Output 7 11 2 2 2" xfId="41330" xr:uid="{77FA85CB-AB89-4DE4-8962-4688B7A24E99}"/>
    <cellStyle name="Output 7 11 2 3" xfId="39425" xr:uid="{EFDC9C18-DE29-4198-9BEE-528BA149A81E}"/>
    <cellStyle name="Output 7 11 3" xfId="9688" xr:uid="{F8F56ED1-2C39-4867-8BA0-0FF4142EF1BC}"/>
    <cellStyle name="Output 7 11 3 2" xfId="18677" xr:uid="{DA71A5BE-F52A-41AB-B1D7-7E74B23B58F3}"/>
    <cellStyle name="Output 7 11 3 2 2" xfId="27183" xr:uid="{F4045680-47C0-476C-83A2-5706F87B98B1}"/>
    <cellStyle name="Output 7 11 3 3" xfId="22498" xr:uid="{B1C6CAE1-E40D-4D27-9F09-67ED5CCF3A56}"/>
    <cellStyle name="Output 7 11 4" xfId="13528" xr:uid="{EF9F7776-9342-44B6-B6EC-335150D45F7A}"/>
    <cellStyle name="Output 7 11 4 2" xfId="26926" xr:uid="{D55C3794-8040-4687-8EB8-ABFF3D9005F6}"/>
    <cellStyle name="Output 7 11 5" xfId="28178" xr:uid="{CC3A8BFA-9A45-4228-B08A-37CBE9937D9C}"/>
    <cellStyle name="Output 7 12" xfId="6592" xr:uid="{4064AEFF-4ADA-4695-8784-84A9E080068F}"/>
    <cellStyle name="Output 7 12 2" xfId="11800" xr:uid="{19529EE5-F771-43A1-9748-1AFAF71C2CB5}"/>
    <cellStyle name="Output 7 12 2 2" xfId="20789" xr:uid="{354A6189-65E6-4B9E-9005-2B02FF0052A2}"/>
    <cellStyle name="Output 7 12 2 2 2" xfId="31664" xr:uid="{2E47DCCF-0C0C-4B0E-9FCC-932E3218DF68}"/>
    <cellStyle name="Output 7 12 2 3" xfId="36028" xr:uid="{E27E664E-8341-48E9-B99A-7A3DA5A04DBB}"/>
    <cellStyle name="Output 7 12 3" xfId="15581" xr:uid="{00F19AFD-4E0C-4BD6-BCC7-85F1E4390DFF}"/>
    <cellStyle name="Output 7 12 3 2" xfId="34928" xr:uid="{AE3FD7A0-355D-4C57-B5F4-152D4C897757}"/>
    <cellStyle name="Output 7 12 4" xfId="32306" xr:uid="{70F3E3A8-12C3-4B0C-86D1-775D50DC3E23}"/>
    <cellStyle name="Output 7 13" xfId="9163" xr:uid="{66709E6B-080D-4E68-8E07-A8222EF99079}"/>
    <cellStyle name="Output 7 13 2" xfId="18152" xr:uid="{1F69F69A-6B91-4039-A49A-653ABAAF2A3D}"/>
    <cellStyle name="Output 7 13 2 2" xfId="35516" xr:uid="{41A7888E-1027-44C3-A7A0-F6A16652142D}"/>
    <cellStyle name="Output 7 13 3" xfId="38014" xr:uid="{BAD7CF88-2179-4AFB-8F61-EF4316CAFC1A}"/>
    <cellStyle name="Output 7 14" xfId="12428" xr:uid="{83839358-DC5A-4BBF-B974-8CA5A6021A0A}"/>
    <cellStyle name="Output 7 14 2" xfId="21417" xr:uid="{AEA4EEFE-F4A5-4666-8FA1-1B48D0B6263F}"/>
    <cellStyle name="Output 7 14 2 2" xfId="25013" xr:uid="{29134A77-DD78-4F3B-BACD-554544E91ADA}"/>
    <cellStyle name="Output 7 14 3" xfId="38845" xr:uid="{08A2ACC0-9A27-4ACD-B31E-DEF2D7718D64}"/>
    <cellStyle name="Output 7 15" xfId="2296" xr:uid="{1DF73B0A-3DE3-4C1F-AAD8-FAF7B729AE3F}"/>
    <cellStyle name="Output 7 15 2" xfId="23042" xr:uid="{C550DBDB-206D-4573-B101-2CD3645AE401}"/>
    <cellStyle name="Output 7 16" xfId="13205" xr:uid="{327BBCDD-E73F-4523-BC2E-F806B7F3E968}"/>
    <cellStyle name="Output 7 16 2" xfId="43418" xr:uid="{208DEF5A-BAA4-45DB-A20B-B14AC1B33794}"/>
    <cellStyle name="Output 7 17" xfId="36604" xr:uid="{3A843E4E-C1E2-4DCA-9DCC-069E3261A190}"/>
    <cellStyle name="Output 7 18" xfId="44235" xr:uid="{D298BE6A-2B08-44E2-A518-2A3EE036F844}"/>
    <cellStyle name="Output 7 19" xfId="45493" xr:uid="{66BB9CD1-0A46-4EAB-80DF-4FC48B43E9CD}"/>
    <cellStyle name="Output 7 2" xfId="350" xr:uid="{4007C5F6-B87D-4C17-A691-B66DF6DD2479}"/>
    <cellStyle name="Output 7 2 10" xfId="6652" xr:uid="{36046260-195A-4B50-940E-45ACDF4041E5}"/>
    <cellStyle name="Output 7 2 10 2" xfId="11858" xr:uid="{1DCE4AF4-00D6-4129-B133-694A9D2A0125}"/>
    <cellStyle name="Output 7 2 10 2 2" xfId="20847" xr:uid="{A2FDBFBD-C2C3-4CBC-AFBB-881092AC6D08}"/>
    <cellStyle name="Output 7 2 10 2 2 2" xfId="27824" xr:uid="{CFE97873-D04C-45AB-9360-929023562D0F}"/>
    <cellStyle name="Output 7 2 10 2 3" xfId="23964" xr:uid="{482A9BAE-B7C9-41FD-92CA-F08156A8D210}"/>
    <cellStyle name="Output 7 2 10 3" xfId="15641" xr:uid="{437CDAA2-2B66-470C-B662-FFD924E1D9FF}"/>
    <cellStyle name="Output 7 2 10 3 2" xfId="24854" xr:uid="{D4E4F8AF-3F06-4530-8012-2C7B73D07DE9}"/>
    <cellStyle name="Output 7 2 10 4" xfId="38260" xr:uid="{A0AA74C5-3CF0-44C4-B754-4AB43B60213B}"/>
    <cellStyle name="Output 7 2 11" xfId="9221" xr:uid="{C0876E7A-44A2-42C0-9706-186F2F4D3EA0}"/>
    <cellStyle name="Output 7 2 11 2" xfId="18210" xr:uid="{D3E2A08C-991C-4CAC-AE61-2F39C2DC5E59}"/>
    <cellStyle name="Output 7 2 11 2 2" xfId="26269" xr:uid="{9881AC49-0A5F-4740-A7A8-F2BBC6937576}"/>
    <cellStyle name="Output 7 2 11 3" xfId="26004" xr:uid="{420691A0-3C7E-401B-B7AB-64C4AF5B19F3}"/>
    <cellStyle name="Output 7 2 12" xfId="9356" xr:uid="{8959DDEC-7A04-4A52-96EE-80FD8A94A742}"/>
    <cellStyle name="Output 7 2 12 2" xfId="18345" xr:uid="{1DE62622-2F1C-4DB1-97C7-EB98958DC744}"/>
    <cellStyle name="Output 7 2 12 2 2" xfId="29795" xr:uid="{134D921A-68C0-47CA-A31A-869D6DE1D87E}"/>
    <cellStyle name="Output 7 2 12 3" xfId="41029" xr:uid="{3F4EF506-C2B0-4D3D-BFC2-F0378C6DBD20}"/>
    <cellStyle name="Output 7 2 13" xfId="2356" xr:uid="{FA894BAC-4789-416B-B407-75D237235E9C}"/>
    <cellStyle name="Output 7 2 13 2" xfId="23260" xr:uid="{8E13D484-CA4E-4312-B733-B8F227A8A0D9}"/>
    <cellStyle name="Output 7 2 14" xfId="13265" xr:uid="{298B6FFE-9918-4342-A5ED-E841501B4A97}"/>
    <cellStyle name="Output 7 2 14 2" xfId="29768" xr:uid="{FA5C5108-61D8-44D6-90F3-BB92D740232E}"/>
    <cellStyle name="Output 7 2 15" xfId="28277" xr:uid="{947B8342-D1F9-4F8F-994C-F10185E64D17}"/>
    <cellStyle name="Output 7 2 16" xfId="46003" xr:uid="{51BFFBE8-B95B-4666-B415-B906F83C55A0}"/>
    <cellStyle name="Output 7 2 2" xfId="482" xr:uid="{F853AA8E-E822-437E-861B-E90B57E9B112}"/>
    <cellStyle name="Output 7 2 2 10" xfId="9346" xr:uid="{DDCD21AE-207F-4479-9FDD-C05F35D5FFD4}"/>
    <cellStyle name="Output 7 2 2 10 2" xfId="18335" xr:uid="{1B108BBC-B2BA-4A7B-9AF1-8D7E4CA6810F}"/>
    <cellStyle name="Output 7 2 2 10 2 2" xfId="35915" xr:uid="{A70C413C-8961-4297-9EB6-121398882ED4}"/>
    <cellStyle name="Output 7 2 2 10 3" xfId="32750" xr:uid="{856CD5AF-E18C-4091-ADFD-5B750A462D14}"/>
    <cellStyle name="Output 7 2 2 11" xfId="9695" xr:uid="{9BB15C72-FF63-45F2-B423-FE27B3E00299}"/>
    <cellStyle name="Output 7 2 2 11 2" xfId="18684" xr:uid="{13B2CC5A-2928-4E1E-8346-CCF3C7848D80}"/>
    <cellStyle name="Output 7 2 2 11 2 2" xfId="42112" xr:uid="{BC8D3946-50C0-4A57-8B99-1B924943944A}"/>
    <cellStyle name="Output 7 2 2 11 3" xfId="41622" xr:uid="{887842D5-8DE8-4649-901F-A8A9AB8EF763}"/>
    <cellStyle name="Output 7 2 2 12" xfId="2488" xr:uid="{790AD16D-E332-4E1C-AE3E-8380E558BDA4}"/>
    <cellStyle name="Output 7 2 2 12 2" xfId="32124" xr:uid="{92FB4BCC-815F-4B0E-B5B7-3A14723D457C}"/>
    <cellStyle name="Output 7 2 2 13" xfId="13397" xr:uid="{69295D61-36F8-4898-8EFA-2C8382388DA6}"/>
    <cellStyle name="Output 7 2 2 13 2" xfId="34094" xr:uid="{295E2854-7069-40D5-9DB2-9A7040ECCA90}"/>
    <cellStyle name="Output 7 2 2 14" xfId="42218" xr:uid="{F49E5EEB-A613-44C6-B089-BE7B1624C478}"/>
    <cellStyle name="Output 7 2 2 15" xfId="49494" xr:uid="{4DDAB3F0-9894-4171-8753-591F9A0D8669}"/>
    <cellStyle name="Output 7 2 2 2" xfId="831" xr:uid="{6DF36AE2-D9B5-4796-8200-4467B1194FED}"/>
    <cellStyle name="Output 7 2 2 2 2" xfId="5200" xr:uid="{A8DA0F87-968C-4AF9-89EB-62316B0B0393}"/>
    <cellStyle name="Output 7 2 2 2 2 2" xfId="7786" xr:uid="{5AFDBA4A-0618-4E0E-8A4B-A13EB4A5B3D4}"/>
    <cellStyle name="Output 7 2 2 2 2 2 2" xfId="16775" xr:uid="{9159F2AF-625E-43E5-AF35-11E0D7EEBEEA}"/>
    <cellStyle name="Output 7 2 2 2 2 2 2 2" xfId="36838" xr:uid="{92E141B6-F2AE-41AA-9E35-97DCEF52E19D}"/>
    <cellStyle name="Output 7 2 2 2 2 2 3" xfId="38784" xr:uid="{861D6712-6412-43C8-ABAA-50CC53B73D5A}"/>
    <cellStyle name="Output 7 2 2 2 2 3" xfId="10423" xr:uid="{7ABFEC9C-0C53-46A9-84DF-DF0C1CF74ED0}"/>
    <cellStyle name="Output 7 2 2 2 2 3 2" xfId="19412" xr:uid="{20264098-E549-4548-96F9-012E503939AB}"/>
    <cellStyle name="Output 7 2 2 2 2 3 2 2" xfId="33679" xr:uid="{BA4715F1-7E65-477C-B178-FD64F60262EE}"/>
    <cellStyle name="Output 7 2 2 2 2 3 3" xfId="41619" xr:uid="{07710A0A-96B5-43C7-8971-BE9BAA5402DE}"/>
    <cellStyle name="Output 7 2 2 2 2 4" xfId="14189" xr:uid="{70BEBE80-642C-4D12-BD9A-FC44226F5F33}"/>
    <cellStyle name="Output 7 2 2 2 2 4 2" xfId="36617" xr:uid="{FD5664E5-3697-44FA-8DFB-A59BF0559BDE}"/>
    <cellStyle name="Output 7 2 2 2 2 5" xfId="23355" xr:uid="{3193A978-B95F-47BB-94CD-79E41CD6290F}"/>
    <cellStyle name="Output 7 2 2 2 3" xfId="3268" xr:uid="{F79D1EB9-B0E2-432E-B36B-51F465A4FF59}"/>
    <cellStyle name="Output 7 2 2 2 3 2" xfId="30076" xr:uid="{4501707D-B99E-4756-A6FA-D333E08A3BC4}"/>
    <cellStyle name="Output 7 2 2 2 4" xfId="37880" xr:uid="{932237DA-C7D9-471B-BBDF-0F5F6D05ADFD}"/>
    <cellStyle name="Output 7 2 2 2 5" xfId="56276" xr:uid="{6FF63635-31E4-4C76-B6A3-63A02432F0CF}"/>
    <cellStyle name="Output 7 2 2 3" xfId="1176" xr:uid="{5CBD4E10-E01E-44F0-9164-30BF063E2AA0}"/>
    <cellStyle name="Output 7 2 2 3 2" xfId="5521" xr:uid="{ECFC9756-DBA0-4EE9-A714-BF3CAD75D375}"/>
    <cellStyle name="Output 7 2 2 3 2 2" xfId="8107" xr:uid="{1D771A28-8F68-414D-98FC-080DD62DE500}"/>
    <cellStyle name="Output 7 2 2 3 2 2 2" xfId="17096" xr:uid="{BA1AA71D-9B37-4C00-BFBC-56DFC48B730F}"/>
    <cellStyle name="Output 7 2 2 3 2 2 2 2" xfId="35101" xr:uid="{85A30042-26FD-46B9-BA1E-C868C110320A}"/>
    <cellStyle name="Output 7 2 2 3 2 2 3" xfId="40708" xr:uid="{859D060F-CD25-4FF0-9CB2-C3F5C91B794A}"/>
    <cellStyle name="Output 7 2 2 3 2 3" xfId="10744" xr:uid="{F7D4E80E-CC82-4804-ADCC-3205F4CAE3C4}"/>
    <cellStyle name="Output 7 2 2 3 2 3 2" xfId="19733" xr:uid="{F00E538D-3FCF-45B0-8B1E-088D63F1AD85}"/>
    <cellStyle name="Output 7 2 2 3 2 3 2 2" xfId="43113" xr:uid="{AF2A374C-235E-43B2-AFE0-047BF2EA66FC}"/>
    <cellStyle name="Output 7 2 2 3 2 3 3" xfId="26676" xr:uid="{52C4910A-68EF-42FD-B2DB-3EDD96287867}"/>
    <cellStyle name="Output 7 2 2 3 2 4" xfId="14510" xr:uid="{232FF394-BF63-4049-94C0-956FCC0D4188}"/>
    <cellStyle name="Output 7 2 2 3 2 4 2" xfId="22369" xr:uid="{6B3125DA-368D-4C08-816A-A05BB026EC76}"/>
    <cellStyle name="Output 7 2 2 3 2 5" xfId="40824" xr:uid="{7E868BF9-7A32-42B9-9023-496911BE0C55}"/>
    <cellStyle name="Output 7 2 2 3 3" xfId="3613" xr:uid="{35321554-F89A-4721-AC17-D79764A28AA4}"/>
    <cellStyle name="Output 7 2 2 3 3 2" xfId="33989" xr:uid="{EAB231A0-2BE3-41EC-91C5-B93016EB6675}"/>
    <cellStyle name="Output 7 2 2 3 4" xfId="26905" xr:uid="{8CEF032B-5952-4D6B-93D3-E4D0C8E55BEC}"/>
    <cellStyle name="Output 7 2 2 4" xfId="1520" xr:uid="{DC3770F3-A4AE-4A81-BEB8-0375098D8A13}"/>
    <cellStyle name="Output 7 2 2 4 2" xfId="5865" xr:uid="{7FFAC947-22BF-4106-A392-FACC25D61AD5}"/>
    <cellStyle name="Output 7 2 2 4 2 2" xfId="8451" xr:uid="{38C25B23-97F2-4537-A71D-27D75730FA04}"/>
    <cellStyle name="Output 7 2 2 4 2 2 2" xfId="17440" xr:uid="{811FEA93-1DC8-4C78-9FFB-3C6281559A04}"/>
    <cellStyle name="Output 7 2 2 4 2 2 2 2" xfId="33186" xr:uid="{D6628EE1-4A07-4F08-949D-213216769A27}"/>
    <cellStyle name="Output 7 2 2 4 2 2 3" xfId="35092" xr:uid="{B7B0339B-4F7D-4E6A-B3DD-11D4D0D6FC5F}"/>
    <cellStyle name="Output 7 2 2 4 2 3" xfId="11088" xr:uid="{C0909A4F-B7FF-4877-B091-B7D580B6FE30}"/>
    <cellStyle name="Output 7 2 2 4 2 3 2" xfId="20077" xr:uid="{F334657D-02EC-4BD0-AEF6-D4FA5064FBFE}"/>
    <cellStyle name="Output 7 2 2 4 2 3 2 2" xfId="29459" xr:uid="{04013533-4D75-4791-BACD-BBCB1CEB2848}"/>
    <cellStyle name="Output 7 2 2 4 2 3 3" xfId="26655" xr:uid="{7F6E88D9-C34D-451C-8F4B-80766ACF0E92}"/>
    <cellStyle name="Output 7 2 2 4 2 4" xfId="14854" xr:uid="{86532FD2-9FFD-4F48-A8E5-BB91BB43DC15}"/>
    <cellStyle name="Output 7 2 2 4 2 4 2" xfId="27035" xr:uid="{D233FBAD-E8AD-4A5E-8759-E1EADC6A798B}"/>
    <cellStyle name="Output 7 2 2 4 2 5" xfId="35499" xr:uid="{305BC69D-EB1F-44FC-89E4-379F174BE742}"/>
    <cellStyle name="Output 7 2 2 4 3" xfId="3957" xr:uid="{E092741D-0081-4E8F-A47A-044AF92BA6D2}"/>
    <cellStyle name="Output 7 2 2 4 3 2" xfId="26894" xr:uid="{433790D6-527D-45CF-8357-1F405D79006E}"/>
    <cellStyle name="Output 7 2 2 4 4" xfId="43713" xr:uid="{C139DC0F-EFB1-469F-99C2-24B0BD2F4409}"/>
    <cellStyle name="Output 7 2 2 5" xfId="1911" xr:uid="{890729BC-44D9-4E5F-9724-9F1C7350317B}"/>
    <cellStyle name="Output 7 2 2 5 2" xfId="6227" xr:uid="{21F1AE57-0C8A-4511-BD12-FF776F300394}"/>
    <cellStyle name="Output 7 2 2 5 2 2" xfId="8813" xr:uid="{4A8D888F-A5EA-4738-A513-AC90F2644F41}"/>
    <cellStyle name="Output 7 2 2 5 2 2 2" xfId="17802" xr:uid="{499F06D3-58E3-4C1F-A639-17142AA61040}"/>
    <cellStyle name="Output 7 2 2 5 2 2 2 2" xfId="28762" xr:uid="{D8C5ED02-D7FC-4D33-B81D-34B082EC0182}"/>
    <cellStyle name="Output 7 2 2 5 2 2 3" xfId="27815" xr:uid="{B3A68E9B-93FD-41FA-89A9-72FF23CCC2B3}"/>
    <cellStyle name="Output 7 2 2 5 2 3" xfId="11450" xr:uid="{049B7DAB-63AD-4D0B-ABB9-7741BDBFD6C0}"/>
    <cellStyle name="Output 7 2 2 5 2 3 2" xfId="20439" xr:uid="{A992AC7E-BA33-479B-ACE8-B0EA027A696D}"/>
    <cellStyle name="Output 7 2 2 5 2 3 2 2" xfId="26270" xr:uid="{3821775A-A9DB-431D-8CE1-E424AD2A2742}"/>
    <cellStyle name="Output 7 2 2 5 2 3 3" xfId="32264" xr:uid="{0CC226AD-6EC5-45E7-8E81-89F7B6DB6566}"/>
    <cellStyle name="Output 7 2 2 5 2 4" xfId="15216" xr:uid="{E6B4F513-4911-4FFE-A7D3-C88DFD3624A2}"/>
    <cellStyle name="Output 7 2 2 5 2 4 2" xfId="23191" xr:uid="{4ED242BE-1DA7-4BA8-9227-61A9D62F7B50}"/>
    <cellStyle name="Output 7 2 2 5 2 5" xfId="42126" xr:uid="{37F4677A-9AB0-4721-A8DC-315E74FD1A1D}"/>
    <cellStyle name="Output 7 2 2 5 3" xfId="4348" xr:uid="{57498705-3E08-41DB-9C71-1C69119C0E66}"/>
    <cellStyle name="Output 7 2 2 5 3 2" xfId="25547" xr:uid="{92B2B873-08D8-49A6-93B2-E0FA82927F32}"/>
    <cellStyle name="Output 7 2 2 5 4" xfId="32782" xr:uid="{8F651D4C-F3A8-44F6-9CD4-D70964687A0D}"/>
    <cellStyle name="Output 7 2 2 6" xfId="2139" xr:uid="{7F300EBB-A5EE-4402-A8FA-F8E73C412467}"/>
    <cellStyle name="Output 7 2 2 6 2" xfId="6440" xr:uid="{4328E1D6-74D8-43B9-8F70-BD66DBA46E56}"/>
    <cellStyle name="Output 7 2 2 6 2 2" xfId="9026" xr:uid="{31C07702-1C09-4513-9748-5AB47D60D5B0}"/>
    <cellStyle name="Output 7 2 2 6 2 2 2" xfId="18015" xr:uid="{9230A56D-5DA0-4973-8A2E-45B30422551C}"/>
    <cellStyle name="Output 7 2 2 6 2 2 2 2" xfId="39752" xr:uid="{F5A59BAD-F836-4756-AFD7-469537883EE6}"/>
    <cellStyle name="Output 7 2 2 6 2 2 3" xfId="39176" xr:uid="{D1370829-A06C-42A6-89B7-C0D6662795B7}"/>
    <cellStyle name="Output 7 2 2 6 2 3" xfId="11663" xr:uid="{5B873544-9A75-4AAD-9500-2D4BBED3DEE3}"/>
    <cellStyle name="Output 7 2 2 6 2 3 2" xfId="20652" xr:uid="{72AD3665-58AD-4F3C-ADDD-F2E854C7C798}"/>
    <cellStyle name="Output 7 2 2 6 2 3 2 2" xfId="35317" xr:uid="{579029AE-D4A3-4208-B7BA-C9B52CA69CC2}"/>
    <cellStyle name="Output 7 2 2 6 2 3 3" xfId="43919" xr:uid="{A348839C-3275-4406-9E2C-DAD423E3D393}"/>
    <cellStyle name="Output 7 2 2 6 2 4" xfId="15429" xr:uid="{06129E61-FC1D-4C69-88FC-89FC74C8C1A0}"/>
    <cellStyle name="Output 7 2 2 6 2 4 2" xfId="27850" xr:uid="{1E069C0D-BB30-4F18-A159-FFEC3787BE4F}"/>
    <cellStyle name="Output 7 2 2 6 2 5" xfId="32153" xr:uid="{0F3964C1-0C1F-44A7-B1BA-F8E597337D58}"/>
    <cellStyle name="Output 7 2 2 6 3" xfId="4576" xr:uid="{276C85D1-56DB-4360-BCE5-54D2D16FBCED}"/>
    <cellStyle name="Output 7 2 2 6 3 2" xfId="39678" xr:uid="{7B7B3401-9383-4467-A9C9-92CDD45C2386}"/>
    <cellStyle name="Output 7 2 2 6 4" xfId="23833" xr:uid="{5AE4FE39-7E2C-48F6-B805-FDB81CEB7F7F}"/>
    <cellStyle name="Output 7 2 2 7" xfId="2949" xr:uid="{6457829C-381B-42AB-BE4E-0D6A85E5D8FE}"/>
    <cellStyle name="Output 7 2 2 7 2" xfId="7099" xr:uid="{B4FB0F7D-CFCE-4615-9135-492427BAA8A8}"/>
    <cellStyle name="Output 7 2 2 7 2 2" xfId="12225" xr:uid="{822110FA-8CB2-4EF9-9695-6EBDF88746AB}"/>
    <cellStyle name="Output 7 2 2 7 2 2 2" xfId="21214" xr:uid="{9DE2036F-311A-4138-B56B-885986F674A4}"/>
    <cellStyle name="Output 7 2 2 7 2 2 2 2" xfId="42001" xr:uid="{0B483AC6-8B02-44BE-9813-93C8693B2D22}"/>
    <cellStyle name="Output 7 2 2 7 2 2 3" xfId="41232" xr:uid="{43BB7EDE-6441-4E03-B340-69B400658454}"/>
    <cellStyle name="Output 7 2 2 7 2 3" xfId="13016" xr:uid="{F45C12FC-B463-4197-8449-ADBF6E7DED58}"/>
    <cellStyle name="Output 7 2 2 7 2 3 2" xfId="22005" xr:uid="{85A5EBCA-4A58-44BC-8080-951A09BFD45F}"/>
    <cellStyle name="Output 7 2 2 7 2 3 2 2" xfId="25906" xr:uid="{B4ABC78D-8E5C-4621-AB0D-31E2B041B4B5}"/>
    <cellStyle name="Output 7 2 2 7 2 3 3" xfId="22684" xr:uid="{132BC5E6-EADA-406A-A547-048A3EF4082F}"/>
    <cellStyle name="Output 7 2 2 7 2 4" xfId="16088" xr:uid="{216F14E5-2AEB-4D42-86B3-DE77AAE59880}"/>
    <cellStyle name="Output 7 2 2 7 2 4 2" xfId="37330" xr:uid="{2E374AE9-F7AC-4F68-967F-A6779646FAEF}"/>
    <cellStyle name="Output 7 2 2 7 2 5" xfId="42022" xr:uid="{5F4C89B6-D5F9-4F8B-A262-2813778C93F0}"/>
    <cellStyle name="Output 7 2 2 7 3" xfId="9662" xr:uid="{F0CEBA06-F317-474C-BA2E-E982DB639168}"/>
    <cellStyle name="Output 7 2 2 7 3 2" xfId="18651" xr:uid="{B695B669-D514-4563-97FE-815E2CA88EFC}"/>
    <cellStyle name="Output 7 2 2 7 3 2 2" xfId="42961" xr:uid="{1F403ECF-8740-494D-A765-1C928FA235E1}"/>
    <cellStyle name="Output 7 2 2 7 3 3" xfId="35655" xr:uid="{F6B59492-FD10-416B-BED1-B78CFB89C48E}"/>
    <cellStyle name="Output 7 2 2 7 4" xfId="25742" xr:uid="{A7D74C7A-671E-4A01-AD23-A6AB1060D364}"/>
    <cellStyle name="Output 7 2 2 8" xfId="4876" xr:uid="{55D8C153-5049-417A-ADE3-C62A35307AE2}"/>
    <cellStyle name="Output 7 2 2 8 2" xfId="7462" xr:uid="{0D0FA012-2425-4093-9BE6-65CA33CF39E1}"/>
    <cellStyle name="Output 7 2 2 8 2 2" xfId="16451" xr:uid="{120C07FA-4663-4680-9731-88C2E034241D}"/>
    <cellStyle name="Output 7 2 2 8 2 2 2" xfId="23080" xr:uid="{D7A8B16A-6304-4844-8EC3-40B9BE060203}"/>
    <cellStyle name="Output 7 2 2 8 2 3" xfId="23956" xr:uid="{069D3F79-429E-4011-9BDA-172AB5ADCF0C}"/>
    <cellStyle name="Output 7 2 2 8 3" xfId="10099" xr:uid="{2039FD32-F2B8-4818-B6CF-942297FC3A9A}"/>
    <cellStyle name="Output 7 2 2 8 3 2" xfId="19088" xr:uid="{D11BA4EE-C56F-464B-8156-B8B2C990D620}"/>
    <cellStyle name="Output 7 2 2 8 3 2 2" xfId="29790" xr:uid="{EAEF97AF-934E-4914-81F1-95D75E7029E2}"/>
    <cellStyle name="Output 7 2 2 8 3 3" xfId="41615" xr:uid="{14BD65A8-DB4B-40FC-9950-8E04FC2EECE1}"/>
    <cellStyle name="Output 7 2 2 8 4" xfId="13865" xr:uid="{DBA6D695-A7E8-41B0-94D2-ACEC118EE95C}"/>
    <cellStyle name="Output 7 2 2 8 4 2" xfId="43984" xr:uid="{5CBF5020-71AF-4ECE-8933-95F745AF5760}"/>
    <cellStyle name="Output 7 2 2 8 5" xfId="29632" xr:uid="{B3682BD1-A3CB-4BAA-9C11-F3916B7DCC7E}"/>
    <cellStyle name="Output 7 2 2 9" xfId="6784" xr:uid="{CA555B07-2512-4300-851F-83B72280A20D}"/>
    <cellStyle name="Output 7 2 2 9 2" xfId="11983" xr:uid="{76D0E034-C449-438D-982E-2722638A736F}"/>
    <cellStyle name="Output 7 2 2 9 2 2" xfId="20972" xr:uid="{7A8EAD20-C86F-41CA-B808-E90B5B2EE561}"/>
    <cellStyle name="Output 7 2 2 9 2 2 2" xfId="37757" xr:uid="{0EA4475C-10CF-4A0C-B0FB-DDE471F7E4D1}"/>
    <cellStyle name="Output 7 2 2 9 2 3" xfId="34791" xr:uid="{3F485C17-39E6-490D-A1AF-84E1A26A2EA6}"/>
    <cellStyle name="Output 7 2 2 9 3" xfId="15773" xr:uid="{B05A8C13-8D1C-4367-BEF0-A3972E18E703}"/>
    <cellStyle name="Output 7 2 2 9 3 2" xfId="28156" xr:uid="{8EF1FECD-F286-4D81-91AA-70B0DB56E11D}"/>
    <cellStyle name="Output 7 2 2 9 4" xfId="40404" xr:uid="{1221FF9D-1299-4C32-AAA8-E96FBD0051CA}"/>
    <cellStyle name="Output 7 2 3" xfId="699" xr:uid="{82CF81FB-3060-4215-BC6A-7C1750962927}"/>
    <cellStyle name="Output 7 2 3 2" xfId="5075" xr:uid="{5B0D0616-3623-4194-A161-AE54449886C7}"/>
    <cellStyle name="Output 7 2 3 2 2" xfId="7661" xr:uid="{8F602643-D4B5-4CF6-82C8-BAD40CB56580}"/>
    <cellStyle name="Output 7 2 3 2 2 2" xfId="16650" xr:uid="{6AE33B92-17EC-4683-9B33-A992E2DD8DCC}"/>
    <cellStyle name="Output 7 2 3 2 2 2 2" xfId="39044" xr:uid="{1C7B1C2A-2269-46D8-8F29-44148D138791}"/>
    <cellStyle name="Output 7 2 3 2 2 3" xfId="24049" xr:uid="{930A5CDE-7AD4-4A6A-9F4B-EA40C1D79D9A}"/>
    <cellStyle name="Output 7 2 3 2 3" xfId="10298" xr:uid="{CB510EFA-2CA6-4F19-8D57-CDDA3FBBFC61}"/>
    <cellStyle name="Output 7 2 3 2 3 2" xfId="19287" xr:uid="{E12B140C-A70C-41C8-9C7F-5F40102E6ED4}"/>
    <cellStyle name="Output 7 2 3 2 3 2 2" xfId="37087" xr:uid="{0C486DDC-4BDB-4801-A70C-4044D65B8FFA}"/>
    <cellStyle name="Output 7 2 3 2 3 3" xfId="37667" xr:uid="{39986B74-0C7A-4AEB-8D67-C51BD4ACF670}"/>
    <cellStyle name="Output 7 2 3 2 4" xfId="14064" xr:uid="{C449E60D-8A2F-44CD-BE40-B8021A8DD7B7}"/>
    <cellStyle name="Output 7 2 3 2 4 2" xfId="33650" xr:uid="{6550A51F-7B3E-4632-B4E7-9E170FE7AB35}"/>
    <cellStyle name="Output 7 2 3 2 5" xfId="31564" xr:uid="{0A8DB9D8-9720-423A-81E3-BD73AE2C8EBC}"/>
    <cellStyle name="Output 7 2 3 2 6" xfId="58777" xr:uid="{5970C88E-F0F3-48EC-9AA9-DEA493738FD7}"/>
    <cellStyle name="Output 7 2 3 3" xfId="3136" xr:uid="{FAA6C99E-3ABC-4A29-9EA4-D78022A50E7B}"/>
    <cellStyle name="Output 7 2 3 3 2" xfId="28261" xr:uid="{C77B96E5-DBD1-426E-B79C-971561A44F01}"/>
    <cellStyle name="Output 7 2 3 4" xfId="27792" xr:uid="{C7205B8D-72F3-45DC-BD7E-FF76DA0C02C8}"/>
    <cellStyle name="Output 7 2 3 5" xfId="51996" xr:uid="{3C9DB2FF-3E7B-42DC-9A42-D7B1373137E2}"/>
    <cellStyle name="Output 7 2 4" xfId="1044" xr:uid="{31D854EA-B167-45F2-BDB8-64E81717BA6C}"/>
    <cellStyle name="Output 7 2 4 2" xfId="5396" xr:uid="{4C0F2896-F4F8-4A70-B520-CEFCB759A022}"/>
    <cellStyle name="Output 7 2 4 2 2" xfId="7982" xr:uid="{C7F70E2D-6B61-42D3-BF6E-6B06A81010EA}"/>
    <cellStyle name="Output 7 2 4 2 2 2" xfId="16971" xr:uid="{3C7BC6C1-B8E7-4CE3-A745-6D4E2BDA7317}"/>
    <cellStyle name="Output 7 2 4 2 2 2 2" xfId="27372" xr:uid="{6F26C792-C6AE-4D36-AEE4-87B86CDD8FCA}"/>
    <cellStyle name="Output 7 2 4 2 2 3" xfId="23530" xr:uid="{215DFD4B-6B22-4F33-AF1C-0C5EB0ED0B92}"/>
    <cellStyle name="Output 7 2 4 2 3" xfId="10619" xr:uid="{B573962E-F5CC-4796-94CB-41D36688FBB4}"/>
    <cellStyle name="Output 7 2 4 2 3 2" xfId="19608" xr:uid="{892AABCB-7760-4D56-BF47-8AC4E44AF8CC}"/>
    <cellStyle name="Output 7 2 4 2 3 2 2" xfId="25902" xr:uid="{3AED865F-2B4A-4534-9EBE-8F2906CB327C}"/>
    <cellStyle name="Output 7 2 4 2 3 3" xfId="34554" xr:uid="{43BCBFFA-8DD4-424B-96B4-F1B9A6475563}"/>
    <cellStyle name="Output 7 2 4 2 4" xfId="14385" xr:uid="{C0A75369-362A-4731-AF9F-FDA1C6796D37}"/>
    <cellStyle name="Output 7 2 4 2 4 2" xfId="33277" xr:uid="{A86E0734-DB48-4B79-AD0E-5753C6B1C2D1}"/>
    <cellStyle name="Output 7 2 4 2 5" xfId="36318" xr:uid="{B75A0291-D300-418F-8FB6-BB605B62230B}"/>
    <cellStyle name="Output 7 2 4 2 6" xfId="54422" xr:uid="{C308DAD5-2A12-4521-82AA-04EEAADD28DB}"/>
    <cellStyle name="Output 7 2 4 3" xfId="3481" xr:uid="{EC0EB16B-D2E9-4381-9468-B020C2B9F81C}"/>
    <cellStyle name="Output 7 2 4 3 2" xfId="30640" xr:uid="{3DB69728-759A-4A0A-93F6-09226C627CCA}"/>
    <cellStyle name="Output 7 2 4 4" xfId="29408" xr:uid="{0E2E2B84-CCAC-4284-B229-3F967F30E340}"/>
    <cellStyle name="Output 7 2 4 5" xfId="47611" xr:uid="{FA7E9717-0364-4E08-80B7-B98EE450E2FB}"/>
    <cellStyle name="Output 7 2 5" xfId="1388" xr:uid="{10B3EB4B-E458-493F-A74D-77B67B719BE4}"/>
    <cellStyle name="Output 7 2 5 2" xfId="5733" xr:uid="{64AEFF23-AF7E-4D35-A4B2-E12DA15AF76E}"/>
    <cellStyle name="Output 7 2 5 2 2" xfId="8319" xr:uid="{D82B5C37-20F8-479E-AD52-4E8F13D1C349}"/>
    <cellStyle name="Output 7 2 5 2 2 2" xfId="17308" xr:uid="{BB890BA2-D8A5-47FA-A6A6-5F13D0258FB6}"/>
    <cellStyle name="Output 7 2 5 2 2 2 2" xfId="35525" xr:uid="{CBCF07DA-B0C4-4AFC-AC79-40006219084A}"/>
    <cellStyle name="Output 7 2 5 2 2 3" xfId="43261" xr:uid="{CB7AFFF9-F26D-4846-A7F7-B4C56B06329D}"/>
    <cellStyle name="Output 7 2 5 2 3" xfId="10956" xr:uid="{DB545781-3DDB-43B7-8676-AD3189514681}"/>
    <cellStyle name="Output 7 2 5 2 3 2" xfId="19945" xr:uid="{8C2C70FC-2E2C-41A8-BD5B-2D0F392D0DBE}"/>
    <cellStyle name="Output 7 2 5 2 3 2 2" xfId="27667" xr:uid="{3E88F3D6-A9EF-4822-A1FB-04DB7511FEB0}"/>
    <cellStyle name="Output 7 2 5 2 3 3" xfId="26700" xr:uid="{FE981FBC-5B5D-48EE-93DC-BF9BE6178346}"/>
    <cellStyle name="Output 7 2 5 2 4" xfId="14722" xr:uid="{998FE500-6833-4839-8544-20282E391924}"/>
    <cellStyle name="Output 7 2 5 2 4 2" xfId="27132" xr:uid="{E44FD6F5-8DF6-4A85-8293-166101A04FD9}"/>
    <cellStyle name="Output 7 2 5 2 5" xfId="30443" xr:uid="{F085B726-BE8B-4F84-9096-376DAC3A6910}"/>
    <cellStyle name="Output 7 2 5 3" xfId="3825" xr:uid="{4B97D353-A238-4118-B4BA-86E22C1BCD1F}"/>
    <cellStyle name="Output 7 2 5 3 2" xfId="31991" xr:uid="{7775D787-AC6E-43C5-8A1A-21882C9F2C58}"/>
    <cellStyle name="Output 7 2 5 4" xfId="28693" xr:uid="{9FDEA947-AA0D-4B35-9165-F303C3E68FD5}"/>
    <cellStyle name="Output 7 2 6" xfId="1683" xr:uid="{51F39B62-F98A-4E2B-8E40-6DE238CB50EF}"/>
    <cellStyle name="Output 7 2 6 2" xfId="6010" xr:uid="{BE98B0AC-437A-419C-A94B-5159A5405B28}"/>
    <cellStyle name="Output 7 2 6 2 2" xfId="8596" xr:uid="{05F6196C-3F4A-4986-B3C2-5E0E6FE45897}"/>
    <cellStyle name="Output 7 2 6 2 2 2" xfId="17585" xr:uid="{E574AD09-751F-4AF8-925E-8641E24737D5}"/>
    <cellStyle name="Output 7 2 6 2 2 2 2" xfId="29324" xr:uid="{21F468FB-91D6-4E9E-92D5-AE410B2E0ADC}"/>
    <cellStyle name="Output 7 2 6 2 2 3" xfId="37043" xr:uid="{77AF37AC-D6F0-4E89-B20E-FBA0EFCAC0B1}"/>
    <cellStyle name="Output 7 2 6 2 3" xfId="11233" xr:uid="{BE3DFF28-4643-467C-A48B-303CA02D9141}"/>
    <cellStyle name="Output 7 2 6 2 3 2" xfId="20222" xr:uid="{9108F2C3-2ADC-4B97-BC61-152DB5622928}"/>
    <cellStyle name="Output 7 2 6 2 3 2 2" xfId="36613" xr:uid="{C3EA0387-AEBD-4BE2-BD2B-DADE7CF28354}"/>
    <cellStyle name="Output 7 2 6 2 3 3" xfId="40239" xr:uid="{39BEFAD6-399A-4BB3-BCC1-B5D409FF1EC5}"/>
    <cellStyle name="Output 7 2 6 2 4" xfId="14999" xr:uid="{F7313B54-798B-43BD-BB5D-70ECBC938ADB}"/>
    <cellStyle name="Output 7 2 6 2 4 2" xfId="42164" xr:uid="{C21E8AB4-4700-4399-82B9-C656C71BDFB2}"/>
    <cellStyle name="Output 7 2 6 2 5" xfId="28514" xr:uid="{E14981F2-13A5-4FF4-85A5-D2B61B7B8F39}"/>
    <cellStyle name="Output 7 2 6 3" xfId="4120" xr:uid="{F7477264-135D-45B3-9FB4-640EADBC2D24}"/>
    <cellStyle name="Output 7 2 6 3 2" xfId="41555" xr:uid="{E0D5323C-2B40-4DE7-934D-A83108440EE0}"/>
    <cellStyle name="Output 7 2 6 4" xfId="29615" xr:uid="{65F58C8C-6ED0-49F4-A2BF-88C317032218}"/>
    <cellStyle name="Output 7 2 7" xfId="2007" xr:uid="{A3D72B8C-23C0-45F1-9F0A-AD9481C7A137}"/>
    <cellStyle name="Output 7 2 7 2" xfId="6315" xr:uid="{A61070AF-EF1D-45F4-996A-F63FE362469C}"/>
    <cellStyle name="Output 7 2 7 2 2" xfId="8901" xr:uid="{4DA7D2A9-D5ED-45E1-A7B7-C4A72C736E02}"/>
    <cellStyle name="Output 7 2 7 2 2 2" xfId="17890" xr:uid="{50BAA623-B965-43B3-93FD-3A4230E4A2B9}"/>
    <cellStyle name="Output 7 2 7 2 2 2 2" xfId="43429" xr:uid="{47E6D826-8723-4603-9464-34AB06E1752D}"/>
    <cellStyle name="Output 7 2 7 2 2 3" xfId="25987" xr:uid="{C37CC74E-F2E4-411A-8FC8-2959027E35B1}"/>
    <cellStyle name="Output 7 2 7 2 3" xfId="11538" xr:uid="{6F8F4CC2-F8CE-41A3-928B-1A8234503532}"/>
    <cellStyle name="Output 7 2 7 2 3 2" xfId="20527" xr:uid="{18C1E3DD-BF4D-45BD-BDDC-CAC308137940}"/>
    <cellStyle name="Output 7 2 7 2 3 2 2" xfId="32962" xr:uid="{43CF5103-9D57-4031-95B3-47F0BE7E1177}"/>
    <cellStyle name="Output 7 2 7 2 3 3" xfId="26725" xr:uid="{EFB80DB3-00D1-4945-A93F-25AD6DDE7635}"/>
    <cellStyle name="Output 7 2 7 2 4" xfId="15304" xr:uid="{F1D9A28A-C176-4D2B-BA4D-58C0A1C92A32}"/>
    <cellStyle name="Output 7 2 7 2 4 2" xfId="31474" xr:uid="{DB3DBC8B-41A9-4701-9387-9B4CAB567FE3}"/>
    <cellStyle name="Output 7 2 7 2 5" xfId="27746" xr:uid="{205CD21D-1185-4CB3-8B87-8809513E974E}"/>
    <cellStyle name="Output 7 2 7 3" xfId="4444" xr:uid="{B78236D2-0729-451F-BF52-61CCEBFE1803}"/>
    <cellStyle name="Output 7 2 7 3 2" xfId="34531" xr:uid="{77BA514A-AF56-46C5-8322-7448A3E9085D}"/>
    <cellStyle name="Output 7 2 7 4" xfId="28833" xr:uid="{EB3ECEB0-0A73-402C-88A3-98A93587BDE6}"/>
    <cellStyle name="Output 7 2 8" xfId="2818" xr:uid="{2FAB880B-FCD6-4E5E-9373-CE6E28756593}"/>
    <cellStyle name="Output 7 2 8 2" xfId="6968" xr:uid="{29D45A23-0345-4B75-9829-6F274049DCAE}"/>
    <cellStyle name="Output 7 2 8 2 2" xfId="12097" xr:uid="{B994F1A9-C60A-4EC4-A411-4A05C285EC11}"/>
    <cellStyle name="Output 7 2 8 2 2 2" xfId="21086" xr:uid="{CF86489C-E394-40D9-87AF-62597229B2F8}"/>
    <cellStyle name="Output 7 2 8 2 2 2 2" xfId="35202" xr:uid="{12FE5FBA-8176-47FF-B35D-0319C1340698}"/>
    <cellStyle name="Output 7 2 8 2 2 3" xfId="23423" xr:uid="{D2593056-8B99-4A46-8103-912EA239A904}"/>
    <cellStyle name="Output 7 2 8 2 3" xfId="12916" xr:uid="{00F1B466-66A7-4B85-AB36-B03DA967E80F}"/>
    <cellStyle name="Output 7 2 8 2 3 2" xfId="21905" xr:uid="{6E2C8BB8-D526-493D-B311-AEB2A1697004}"/>
    <cellStyle name="Output 7 2 8 2 3 2 2" xfId="26228" xr:uid="{CC7A317E-E146-46AC-A696-5713EDC283A0}"/>
    <cellStyle name="Output 7 2 8 2 3 3" xfId="22797" xr:uid="{C9596FB9-6C19-44F6-88FA-FABE69BA6F46}"/>
    <cellStyle name="Output 7 2 8 2 4" xfId="15957" xr:uid="{E4834556-6B41-4014-B0ED-5F79C2D82B49}"/>
    <cellStyle name="Output 7 2 8 2 4 2" xfId="36710" xr:uid="{86E86581-3E82-4DA7-85F6-DFCB2DCB90B2}"/>
    <cellStyle name="Output 7 2 8 2 5" xfId="24739" xr:uid="{ECD2370B-67A5-4114-A2D9-8D9431C27DC8}"/>
    <cellStyle name="Output 7 2 8 3" xfId="9531" xr:uid="{6C4B4583-1EF4-45BC-BC68-805FC1A287FE}"/>
    <cellStyle name="Output 7 2 8 3 2" xfId="18520" xr:uid="{82374FD1-5025-4EBD-B710-CC1D4C19718F}"/>
    <cellStyle name="Output 7 2 8 3 2 2" xfId="29997" xr:uid="{B8F44301-62DE-4EDA-8278-E06E46E36F6C}"/>
    <cellStyle name="Output 7 2 8 3 3" xfId="26155" xr:uid="{8DB48B78-4F1F-41AA-BEFD-4600AB93F414}"/>
    <cellStyle name="Output 7 2 8 4" xfId="27869" xr:uid="{BB7A69EB-847C-4C90-BCA0-F0C3BF259C38}"/>
    <cellStyle name="Output 7 2 9" xfId="4751" xr:uid="{22126F83-24F1-4CD5-9B11-D75F2F1C67E5}"/>
    <cellStyle name="Output 7 2 9 2" xfId="7337" xr:uid="{BDA862C2-23CA-4E1B-973E-0711B5435759}"/>
    <cellStyle name="Output 7 2 9 2 2" xfId="16326" xr:uid="{B6CD5569-F257-4CD9-B727-84B5C1EDA975}"/>
    <cellStyle name="Output 7 2 9 2 2 2" xfId="36686" xr:uid="{0EA29C81-5CA3-4B47-912E-183DD97C4510}"/>
    <cellStyle name="Output 7 2 9 2 3" xfId="28726" xr:uid="{6139555F-4432-4F8A-8AA2-80D3BA6F6646}"/>
    <cellStyle name="Output 7 2 9 3" xfId="9974" xr:uid="{D11705EE-2B6B-4416-9910-BB597791CED2}"/>
    <cellStyle name="Output 7 2 9 3 2" xfId="18963" xr:uid="{41231C3E-7B04-4D19-8448-5F4A985AB663}"/>
    <cellStyle name="Output 7 2 9 3 2 2" xfId="23331" xr:uid="{F341B8D8-7A2A-4A48-B787-B36FF92A3CEF}"/>
    <cellStyle name="Output 7 2 9 3 3" xfId="37670" xr:uid="{B7BED1AF-CD26-4D6B-B17F-BF6A581A0728}"/>
    <cellStyle name="Output 7 2 9 4" xfId="13740" xr:uid="{C4661D90-0936-4FAA-9C74-57982D5BDFE5}"/>
    <cellStyle name="Output 7 2 9 4 2" xfId="39731" xr:uid="{8AAA9C2D-BDE3-4B05-A561-34B10F543EAD}"/>
    <cellStyle name="Output 7 2 9 5" xfId="37879" xr:uid="{E2677207-63BA-4FCF-A844-6637DF4CF1F0}"/>
    <cellStyle name="Output 7 3" xfId="423" xr:uid="{7439701D-677E-472D-931B-167DCFA8826E}"/>
    <cellStyle name="Output 7 3 10" xfId="9288" xr:uid="{2DA037EF-4769-47E7-A81D-171C8A86F7CD}"/>
    <cellStyle name="Output 7 3 10 2" xfId="18277" xr:uid="{EDF8213B-4AD0-473E-AC89-8F1D0C0372E9}"/>
    <cellStyle name="Output 7 3 10 2 2" xfId="23709" xr:uid="{A52DAFE5-28E4-49E2-BA02-5AC786914096}"/>
    <cellStyle name="Output 7 3 10 3" xfId="36753" xr:uid="{A72AC080-32FA-4250-83C1-36362BA5D8F2}"/>
    <cellStyle name="Output 7 3 11" xfId="12672" xr:uid="{C9C55C14-0D42-47E3-AF87-29A8F6482746}"/>
    <cellStyle name="Output 7 3 11 2" xfId="21661" xr:uid="{9E70CEF7-E430-4600-97B3-BBDAF0E471BA}"/>
    <cellStyle name="Output 7 3 11 2 2" xfId="43230" xr:uid="{98A55BF1-5BC2-4250-872F-BFEB24EC85B3}"/>
    <cellStyle name="Output 7 3 11 3" xfId="31676" xr:uid="{18EEF489-9B0D-4D78-AB1F-302B6DE0B1F2}"/>
    <cellStyle name="Output 7 3 12" xfId="2429" xr:uid="{BA0F0CF4-0190-44FB-9B13-A1EFF5017F75}"/>
    <cellStyle name="Output 7 3 12 2" xfId="30193" xr:uid="{0761F1DD-F073-4E1B-AFAC-BF47300A0879}"/>
    <cellStyle name="Output 7 3 13" xfId="13338" xr:uid="{9980BD93-0599-47F0-9F62-3687D3C62E48}"/>
    <cellStyle name="Output 7 3 13 2" xfId="38167" xr:uid="{AC45CDBA-8C64-43FF-90B2-0899FF9B5793}"/>
    <cellStyle name="Output 7 3 14" xfId="24434" xr:uid="{BBD155DB-9BBA-462B-92E5-073D392FC19A}"/>
    <cellStyle name="Output 7 3 15" xfId="46411" xr:uid="{03C29D97-C2D8-46B5-86A8-2E46773FABF3}"/>
    <cellStyle name="Output 7 3 2" xfId="772" xr:uid="{474231A8-129A-4AD2-8B9A-1B15A65F6A42}"/>
    <cellStyle name="Output 7 3 2 2" xfId="5142" xr:uid="{281B3177-7D49-448F-A0AA-B0E3ECC01978}"/>
    <cellStyle name="Output 7 3 2 2 2" xfId="7728" xr:uid="{8E1C5735-B6E6-4557-AE1E-EEE41F721E5B}"/>
    <cellStyle name="Output 7 3 2 2 2 2" xfId="16717" xr:uid="{490BFA15-F6B5-4FA7-834B-9317F4B1BA8F}"/>
    <cellStyle name="Output 7 3 2 2 2 2 2" xfId="41081" xr:uid="{917A00F1-D087-45DF-ACEE-13F9C205CCDC}"/>
    <cellStyle name="Output 7 3 2 2 2 3" xfId="22984" xr:uid="{912E10D9-7C4D-45B8-9B1F-63B7ED4178E1}"/>
    <cellStyle name="Output 7 3 2 2 3" xfId="10365" xr:uid="{5EC8D563-C901-4584-85AE-46B1CB5644EF}"/>
    <cellStyle name="Output 7 3 2 2 3 2" xfId="19354" xr:uid="{88F8F636-8706-46D3-AB7D-FE74AC84AB32}"/>
    <cellStyle name="Output 7 3 2 2 3 2 2" xfId="25522" xr:uid="{A1256DEB-8B8A-4E3B-9C9B-A7AEB701097C}"/>
    <cellStyle name="Output 7 3 2 2 3 3" xfId="34693" xr:uid="{D552907C-98CA-449C-AE6D-E3410766DA1C}"/>
    <cellStyle name="Output 7 3 2 2 4" xfId="14131" xr:uid="{8D44F7FE-6DB4-4E59-B049-3A43540442EC}"/>
    <cellStyle name="Output 7 3 2 2 4 2" xfId="35533" xr:uid="{8954FDAB-0804-4CFD-8969-4B5DB8160C4C}"/>
    <cellStyle name="Output 7 3 2 2 5" xfId="23185" xr:uid="{5DB77456-B8C7-4DF4-A022-09D7993696C5}"/>
    <cellStyle name="Output 7 3 2 2 6" xfId="56690" xr:uid="{191DE2CC-8CE2-4533-8614-DB256C756CB3}"/>
    <cellStyle name="Output 7 3 2 3" xfId="3209" xr:uid="{4F356A64-03E5-493F-AFE5-ADC6649C805E}"/>
    <cellStyle name="Output 7 3 2 3 2" xfId="33063" xr:uid="{8ED1C8B1-1B0F-4A47-8C4C-97EB95C0A87B}"/>
    <cellStyle name="Output 7 3 2 4" xfId="32923" xr:uid="{7089E107-4375-4012-9750-7D2294EDAA56}"/>
    <cellStyle name="Output 7 3 2 5" xfId="49908" xr:uid="{2C714C06-1BB3-4356-AC03-983BA1D83FF0}"/>
    <cellStyle name="Output 7 3 3" xfId="1117" xr:uid="{789AE26D-1513-43FA-9D08-49B1F6ADD232}"/>
    <cellStyle name="Output 7 3 3 2" xfId="5463" xr:uid="{BECD4903-1019-42D1-A158-BCB7A8619493}"/>
    <cellStyle name="Output 7 3 3 2 2" xfId="8049" xr:uid="{76881069-EA87-4A48-8A07-AB7554CEE449}"/>
    <cellStyle name="Output 7 3 3 2 2 2" xfId="17038" xr:uid="{5E55BE72-0E6D-4A71-A7A1-1E447D673964}"/>
    <cellStyle name="Output 7 3 3 2 2 2 2" xfId="28772" xr:uid="{15CB86E2-5BBC-44CD-920E-26764BA814A9}"/>
    <cellStyle name="Output 7 3 3 2 2 3" xfId="39701" xr:uid="{4AC6394F-F33C-42C2-8593-706D53DAABE4}"/>
    <cellStyle name="Output 7 3 3 2 3" xfId="10686" xr:uid="{C747BE82-01D6-45E3-A9F8-550EDA30D4E2}"/>
    <cellStyle name="Output 7 3 3 2 3 2" xfId="19675" xr:uid="{C021E0BD-F75F-4DF0-8CBB-B3B6FDE5E3DA}"/>
    <cellStyle name="Output 7 3 3 2 3 2 2" xfId="33281" xr:uid="{D74568F1-CD96-46F6-B285-D4B09C5551E7}"/>
    <cellStyle name="Output 7 3 3 2 3 3" xfId="40540" xr:uid="{29F6D316-3608-4E33-98E3-75D93AF5F135}"/>
    <cellStyle name="Output 7 3 3 2 4" xfId="14452" xr:uid="{21027A6D-5180-404B-B96D-56D76B0F7014}"/>
    <cellStyle name="Output 7 3 3 2 4 2" xfId="35139" xr:uid="{03BFCBC6-105F-4D32-ABB7-160ADDA74B4A}"/>
    <cellStyle name="Output 7 3 3 2 5" xfId="37857" xr:uid="{CAEF2CAD-C93F-4938-ABBE-798B30FD773C}"/>
    <cellStyle name="Output 7 3 3 2 6" xfId="57730" xr:uid="{E8875804-C3CA-4470-B42E-8B97B5B33A61}"/>
    <cellStyle name="Output 7 3 3 3" xfId="3554" xr:uid="{D57A68DB-74FA-4A3D-AD99-48DE902D7E46}"/>
    <cellStyle name="Output 7 3 3 3 2" xfId="38108" xr:uid="{EA0CF59B-5518-44C7-95D0-C8E11288AC87}"/>
    <cellStyle name="Output 7 3 3 4" xfId="31297" xr:uid="{3C9665C6-8FBD-4C25-A8C9-66BE02AF76A0}"/>
    <cellStyle name="Output 7 3 3 5" xfId="50948" xr:uid="{32873F6D-8C21-451A-92A5-FE3A1B80D1B9}"/>
    <cellStyle name="Output 7 3 4" xfId="1461" xr:uid="{CCD57703-3025-44FD-9E0D-41597F5A776A}"/>
    <cellStyle name="Output 7 3 4 2" xfId="5806" xr:uid="{FEB09D72-1113-47A3-AB6E-744EA6B8D57B}"/>
    <cellStyle name="Output 7 3 4 2 2" xfId="8392" xr:uid="{93B310F0-9D0F-4543-96EF-96E8534113B8}"/>
    <cellStyle name="Output 7 3 4 2 2 2" xfId="17381" xr:uid="{8C2D85D1-00AF-4AF4-994A-31BF62B88F51}"/>
    <cellStyle name="Output 7 3 4 2 2 2 2" xfId="38026" xr:uid="{22577507-6D3B-493A-8214-2E791C87CB18}"/>
    <cellStyle name="Output 7 3 4 2 2 3" xfId="41752" xr:uid="{9E3E2DCB-5CEA-4E81-BB4F-9F8470E1060B}"/>
    <cellStyle name="Output 7 3 4 2 3" xfId="11029" xr:uid="{3939CD03-C39B-4EEF-87A4-908FA53B6A31}"/>
    <cellStyle name="Output 7 3 4 2 3 2" xfId="20018" xr:uid="{2A8F526F-3DA1-4440-A50A-5F20BF9B7A56}"/>
    <cellStyle name="Output 7 3 4 2 3 2 2" xfId="32659" xr:uid="{5D375678-6779-418F-B842-4EE10C1E8C7F}"/>
    <cellStyle name="Output 7 3 4 2 3 3" xfId="40209" xr:uid="{CE5C6DF5-02F6-4D5D-800D-96835B302F06}"/>
    <cellStyle name="Output 7 3 4 2 4" xfId="14795" xr:uid="{9F5EE18C-2462-4F6B-BE1D-3E99EEADFCD5}"/>
    <cellStyle name="Output 7 3 4 2 4 2" xfId="41317" xr:uid="{4213562A-B529-47F7-BB8D-1CBE66D93FDA}"/>
    <cellStyle name="Output 7 3 4 2 5" xfId="27121" xr:uid="{B656CE8C-E784-4EEE-B9F6-3790C1D5F9A9}"/>
    <cellStyle name="Output 7 3 4 2 6" xfId="54817" xr:uid="{F51514EC-A11F-4B4D-B5F4-43044EFBB6BA}"/>
    <cellStyle name="Output 7 3 4 3" xfId="3898" xr:uid="{7215135D-E443-41F1-AFC3-C84421B9480E}"/>
    <cellStyle name="Output 7 3 4 3 2" xfId="39589" xr:uid="{4DC33829-94F3-4A0E-938C-8B32C48F0E1E}"/>
    <cellStyle name="Output 7 3 4 4" xfId="24738" xr:uid="{8EFB0A94-FDF2-4A9F-BB79-B9F24BEC3420}"/>
    <cellStyle name="Output 7 3 4 5" xfId="48025" xr:uid="{7E63FBC6-003E-4379-B589-A207416D64DB}"/>
    <cellStyle name="Output 7 3 5" xfId="1784" xr:uid="{BEA3E71D-8D44-40E6-9A4C-66F48036CB08}"/>
    <cellStyle name="Output 7 3 5 2" xfId="6102" xr:uid="{46B6BECD-1C2F-4390-9DFA-EBF503BB9D1F}"/>
    <cellStyle name="Output 7 3 5 2 2" xfId="8688" xr:uid="{E599052E-E212-47AA-9D2B-80381D2494F4}"/>
    <cellStyle name="Output 7 3 5 2 2 2" xfId="17677" xr:uid="{C3B5ED1F-FE8C-4105-9F4E-11382D91A183}"/>
    <cellStyle name="Output 7 3 5 2 2 2 2" xfId="35732" xr:uid="{FA7F4A0F-2837-46FE-AC97-4BAEADFBDFC0}"/>
    <cellStyle name="Output 7 3 5 2 2 3" xfId="29822" xr:uid="{101DBA6D-A8C5-4F22-B390-33A27937DA25}"/>
    <cellStyle name="Output 7 3 5 2 3" xfId="11325" xr:uid="{94234150-D290-4148-BD28-A2A848C85C60}"/>
    <cellStyle name="Output 7 3 5 2 3 2" xfId="20314" xr:uid="{BC683148-36B6-4810-92FA-B3B5536E41A1}"/>
    <cellStyle name="Output 7 3 5 2 3 2 2" xfId="33617" xr:uid="{8DB10882-A332-46A5-9BDE-1F9344536DFD}"/>
    <cellStyle name="Output 7 3 5 2 3 3" xfId="40255" xr:uid="{2349E661-A7CC-47AD-867F-796EF8707648}"/>
    <cellStyle name="Output 7 3 5 2 4" xfId="15091" xr:uid="{D6CF9E31-CB4C-466E-84D6-81363E60A73B}"/>
    <cellStyle name="Output 7 3 5 2 4 2" xfId="34240" xr:uid="{2E58D3BF-3C3A-44B2-A6B5-D2C4AA0347CD}"/>
    <cellStyle name="Output 7 3 5 2 5" xfId="24085" xr:uid="{952B5FD8-9BBD-45AA-9849-53BE1BBFC4CF}"/>
    <cellStyle name="Output 7 3 5 3" xfId="4221" xr:uid="{0C649EF9-D9AF-4E57-85F1-84DB227B7569}"/>
    <cellStyle name="Output 7 3 5 3 2" xfId="32601" xr:uid="{AE11DC70-B87F-478F-96EB-DA5BB7837F79}"/>
    <cellStyle name="Output 7 3 5 4" xfId="23010" xr:uid="{CB2A1C04-A701-4F3C-BB2D-E3FB7BFBE3D5}"/>
    <cellStyle name="Output 7 3 6" xfId="2080" xr:uid="{8FB099DB-0368-4202-B003-9DC5E997D6B2}"/>
    <cellStyle name="Output 7 3 6 2" xfId="6382" xr:uid="{B033AEF6-2E9E-429E-A065-812D71062078}"/>
    <cellStyle name="Output 7 3 6 2 2" xfId="8968" xr:uid="{52B461E6-EABC-46DB-9F26-9D10245AFF23}"/>
    <cellStyle name="Output 7 3 6 2 2 2" xfId="17957" xr:uid="{80234C4B-FB8C-4356-81A6-0861BA249524}"/>
    <cellStyle name="Output 7 3 6 2 2 2 2" xfId="23295" xr:uid="{060D457D-CE45-4FAE-90D8-DA4185519E5A}"/>
    <cellStyle name="Output 7 3 6 2 2 3" xfId="26762" xr:uid="{76F6DB49-A512-4FC3-B91E-78A2A8815FE0}"/>
    <cellStyle name="Output 7 3 6 2 3" xfId="11605" xr:uid="{21A1CDB3-304F-4E46-AAAE-A6F1E20183B8}"/>
    <cellStyle name="Output 7 3 6 2 3 2" xfId="20594" xr:uid="{90057B40-59D9-4804-8A79-829B80850384}"/>
    <cellStyle name="Output 7 3 6 2 3 2 2" xfId="40383" xr:uid="{86F04B4E-4478-4159-AAAE-6F45CA592EA6}"/>
    <cellStyle name="Output 7 3 6 2 3 3" xfId="34968" xr:uid="{135F449F-2FE3-44C3-95F9-39E9AA45C829}"/>
    <cellStyle name="Output 7 3 6 2 4" xfId="15371" xr:uid="{FA6B419F-EE52-477D-A0A1-2C11D2A2D9FC}"/>
    <cellStyle name="Output 7 3 6 2 4 2" xfId="34320" xr:uid="{C8410858-5FFB-4C34-BD6F-383E907BC88B}"/>
    <cellStyle name="Output 7 3 6 2 5" xfId="39427" xr:uid="{D127CD30-2378-4302-9AB3-9E877558B5E8}"/>
    <cellStyle name="Output 7 3 6 3" xfId="4517" xr:uid="{33305AC2-A888-43E3-BCEB-BDD6C6BFFA89}"/>
    <cellStyle name="Output 7 3 6 3 2" xfId="43148" xr:uid="{36C32C9B-692B-4FE9-AD4B-6991859F983B}"/>
    <cellStyle name="Output 7 3 6 4" xfId="23820" xr:uid="{9DD8540B-BE53-4611-A435-C5B3ED1E7F2F}"/>
    <cellStyle name="Output 7 3 7" xfId="2890" xr:uid="{4F250CFB-36E0-4D0C-81BD-907C91ADC39E}"/>
    <cellStyle name="Output 7 3 7 2" xfId="7040" xr:uid="{97935895-0F7F-4997-BA9A-627027A2A42D}"/>
    <cellStyle name="Output 7 3 7 2 2" xfId="12166" xr:uid="{C573A289-218A-4943-BD84-1F44A25917E9}"/>
    <cellStyle name="Output 7 3 7 2 2 2" xfId="21155" xr:uid="{26E9ACB5-6C2A-417C-B934-8A0729C2614C}"/>
    <cellStyle name="Output 7 3 7 2 2 2 2" xfId="40181" xr:uid="{B5B6D3FA-A287-4B10-A436-8C8C30E37549}"/>
    <cellStyle name="Output 7 3 7 2 2 3" xfId="41223" xr:uid="{94A5641C-EFBE-497E-8AB5-8B06525BA20E}"/>
    <cellStyle name="Output 7 3 7 2 3" xfId="12972" xr:uid="{2C839F65-8E11-4246-8019-E3DE8853BA2F}"/>
    <cellStyle name="Output 7 3 7 2 3 2" xfId="21961" xr:uid="{9C5DE8ED-D676-4389-BA67-4B4F2C67C497}"/>
    <cellStyle name="Output 7 3 7 2 3 2 2" xfId="39189" xr:uid="{7A7F9744-7948-4847-B61D-7877FD99C122}"/>
    <cellStyle name="Output 7 3 7 2 3 3" xfId="34459" xr:uid="{BBEC9A2C-4592-44EC-B35A-7D7FE1B7F2C3}"/>
    <cellStyle name="Output 7 3 7 2 4" xfId="16029" xr:uid="{3B268CA5-F962-4B0A-9DEB-B8B3017761F1}"/>
    <cellStyle name="Output 7 3 7 2 4 2" xfId="40820" xr:uid="{0B22163B-D32E-482C-A5B6-599FF5BD9952}"/>
    <cellStyle name="Output 7 3 7 2 5" xfId="33227" xr:uid="{D7B5FEDB-F760-4A64-BE2F-78A3A826EDB9}"/>
    <cellStyle name="Output 7 3 7 3" xfId="9603" xr:uid="{8DE7063E-0513-4E3A-A776-7F2B90723A30}"/>
    <cellStyle name="Output 7 3 7 3 2" xfId="18592" xr:uid="{905DF71A-6130-437F-98E8-35B74CCC34FF}"/>
    <cellStyle name="Output 7 3 7 3 2 2" xfId="38597" xr:uid="{BD4077B3-475B-41FD-9917-33033CD2680C}"/>
    <cellStyle name="Output 7 3 7 3 3" xfId="41973" xr:uid="{8C150AD2-89D6-4896-BC7B-002A53A13BF3}"/>
    <cellStyle name="Output 7 3 7 4" xfId="28499" xr:uid="{FD9C21E9-5470-4A0C-894B-EC17F47B459C}"/>
    <cellStyle name="Output 7 3 8" xfId="4818" xr:uid="{F1BD4AC2-4701-4DE4-915E-8B0D19C6D541}"/>
    <cellStyle name="Output 7 3 8 2" xfId="7404" xr:uid="{5A042C68-EE40-4C84-B573-35CCAEC3E09F}"/>
    <cellStyle name="Output 7 3 8 2 2" xfId="16393" xr:uid="{AD1534D7-77C6-4317-BCC6-9BBC6ABE33F2}"/>
    <cellStyle name="Output 7 3 8 2 2 2" xfId="34981" xr:uid="{4A1EA563-989C-442E-956F-56F34B29BBA5}"/>
    <cellStyle name="Output 7 3 8 2 3" xfId="37128" xr:uid="{4D22224D-9379-4401-A597-DD695905BA38}"/>
    <cellStyle name="Output 7 3 8 3" xfId="10041" xr:uid="{55128793-DFA3-4F0D-B08A-2ACC651AA821}"/>
    <cellStyle name="Output 7 3 8 3 2" xfId="19030" xr:uid="{F83DF4AE-40E0-409E-AE7A-11C3CC9F2079}"/>
    <cellStyle name="Output 7 3 8 3 2 2" xfId="39346" xr:uid="{435266C2-30AE-424E-B3A3-896A47D16186}"/>
    <cellStyle name="Output 7 3 8 3 3" xfId="34695" xr:uid="{1EFE3AF1-A475-485E-A72D-67F13E77F8FF}"/>
    <cellStyle name="Output 7 3 8 4" xfId="13807" xr:uid="{3D9D01BC-D5D7-41EE-A4F7-D84C1B0AB836}"/>
    <cellStyle name="Output 7 3 8 4 2" xfId="33847" xr:uid="{E07B595B-7E2B-4283-AA63-3B6454D00547}"/>
    <cellStyle name="Output 7 3 8 5" xfId="27337" xr:uid="{A1C8D1AB-A777-46D0-9CB2-261ADC1C5FD1}"/>
    <cellStyle name="Output 7 3 9" xfId="6725" xr:uid="{19BFCBE3-013E-4600-BD98-F088045B21D2}"/>
    <cellStyle name="Output 7 3 9 2" xfId="11925" xr:uid="{F3DD3FF4-F775-4F5C-BED8-E8CABE35F101}"/>
    <cellStyle name="Output 7 3 9 2 2" xfId="20914" xr:uid="{B27985CF-D542-4263-8075-05491602671B}"/>
    <cellStyle name="Output 7 3 9 2 2 2" xfId="29128" xr:uid="{A1FBC365-0B99-416A-8415-222DAB0437A5}"/>
    <cellStyle name="Output 7 3 9 2 3" xfId="42800" xr:uid="{6F4AE9A4-B559-4394-B64A-8016CB6E32A7}"/>
    <cellStyle name="Output 7 3 9 3" xfId="15714" xr:uid="{8BB384FA-7E33-4F2F-BCEA-9D136CC0BCE9}"/>
    <cellStyle name="Output 7 3 9 3 2" xfId="29738" xr:uid="{CF732328-5131-4C12-809B-CB8022B18529}"/>
    <cellStyle name="Output 7 3 9 4" xfId="31946" xr:uid="{772CE934-39F6-4125-A4B6-97BCC0E65983}"/>
    <cellStyle name="Output 7 4" xfId="521" xr:uid="{29289F8B-BA0C-413E-888F-CA0E2501E6AD}"/>
    <cellStyle name="Output 7 4 10" xfId="49009" xr:uid="{730346C1-48E5-4AD0-AA36-E44A7F595633}"/>
    <cellStyle name="Output 7 4 2" xfId="870" xr:uid="{25BAEF4C-804F-4613-BA7D-EBFB408FCB63}"/>
    <cellStyle name="Output 7 4 2 2" xfId="5239" xr:uid="{9A95F0F3-BD1D-43FC-BEDC-3F1D426AA803}"/>
    <cellStyle name="Output 7 4 2 2 2" xfId="7825" xr:uid="{9D1912DE-7348-47F2-9AEF-262003723BA0}"/>
    <cellStyle name="Output 7 4 2 2 2 2" xfId="16814" xr:uid="{5311E31E-8701-4B7C-B14C-669194D57DFD}"/>
    <cellStyle name="Output 7 4 2 2 2 2 2" xfId="27042" xr:uid="{FF9D218C-E573-4D00-A172-91BE557A53AC}"/>
    <cellStyle name="Output 7 4 2 2 2 3" xfId="38043" xr:uid="{4F00A7ED-429E-4612-A2CD-BDB6894A8A5A}"/>
    <cellStyle name="Output 7 4 2 2 3" xfId="10462" xr:uid="{D42BA29B-4B9A-466B-BA2E-D214A262F401}"/>
    <cellStyle name="Output 7 4 2 2 3 2" xfId="19451" xr:uid="{3A235703-B377-4C37-BD38-BD3D5C5408D2}"/>
    <cellStyle name="Output 7 4 2 2 3 2 2" xfId="43402" xr:uid="{718DE7E9-92C2-4C38-A838-00BC0E56AB20}"/>
    <cellStyle name="Output 7 4 2 2 3 3" xfId="33329" xr:uid="{970D606F-3D65-41B6-B9D4-8EDDC850A4C9}"/>
    <cellStyle name="Output 7 4 2 2 4" xfId="14228" xr:uid="{E37A0F2B-E359-47E2-B3E3-B8397645EA79}"/>
    <cellStyle name="Output 7 4 2 2 4 2" xfId="30918" xr:uid="{89A1E48A-45F5-44DC-9CFE-6E29833CE357}"/>
    <cellStyle name="Output 7 4 2 2 5" xfId="24753" xr:uid="{629294BE-DC85-4EEC-829D-09C87D3F7B31}"/>
    <cellStyle name="Output 7 4 2 3" xfId="3307" xr:uid="{539FB340-38A7-481C-B1DF-185C27410F5B}"/>
    <cellStyle name="Output 7 4 2 3 2" xfId="39388" xr:uid="{A241C003-556E-4453-979D-79BD043C6428}"/>
    <cellStyle name="Output 7 4 2 4" xfId="25702" xr:uid="{F4B4BF71-36D7-4764-BAB6-493AF629A79C}"/>
    <cellStyle name="Output 7 4 2 5" xfId="55792" xr:uid="{45D50DBE-E7D8-43AF-A4FF-256755AD6670}"/>
    <cellStyle name="Output 7 4 3" xfId="1215" xr:uid="{F679FAAD-7D04-4731-B0EB-68CED073590E}"/>
    <cellStyle name="Output 7 4 3 2" xfId="5560" xr:uid="{BDCB2E6B-D473-4CBA-8356-31060986572D}"/>
    <cellStyle name="Output 7 4 3 2 2" xfId="8146" xr:uid="{47C285CA-2579-4ED8-92DB-A24BBBCFAB13}"/>
    <cellStyle name="Output 7 4 3 2 2 2" xfId="17135" xr:uid="{2DAC700B-2754-423E-8C31-83849B1C9A60}"/>
    <cellStyle name="Output 7 4 3 2 2 2 2" xfId="22958" xr:uid="{B4FD7C56-3883-4B50-85F7-5B23E53F84F8}"/>
    <cellStyle name="Output 7 4 3 2 2 3" xfId="28118" xr:uid="{F86C0D43-D467-4981-AD05-5560A6D45552}"/>
    <cellStyle name="Output 7 4 3 2 3" xfId="10783" xr:uid="{B05EF368-01C4-40B9-8826-F63EC2AA0AB9}"/>
    <cellStyle name="Output 7 4 3 2 3 2" xfId="19772" xr:uid="{F46E312B-29DD-479C-B6E3-F0C254F3F8C2}"/>
    <cellStyle name="Output 7 4 3 2 3 2 2" xfId="30286" xr:uid="{70F8554D-E199-44AC-A247-B94997D9C2ED}"/>
    <cellStyle name="Output 7 4 3 2 3 3" xfId="40269" xr:uid="{42F38428-3952-4945-90D1-3D3F2F8B220A}"/>
    <cellStyle name="Output 7 4 3 2 4" xfId="14549" xr:uid="{A27D5C26-C415-4BCA-8FFC-E1939151C05F}"/>
    <cellStyle name="Output 7 4 3 2 4 2" xfId="33132" xr:uid="{F7E7498A-F708-4783-B238-BD3EC7F6CEB2}"/>
    <cellStyle name="Output 7 4 3 2 5" xfId="28303" xr:uid="{46BFFF8E-CE9F-4AB4-A178-384256208259}"/>
    <cellStyle name="Output 7 4 3 3" xfId="3652" xr:uid="{0EB28676-FA66-41E2-B21D-EEEA755B0AF7}"/>
    <cellStyle name="Output 7 4 3 3 2" xfId="25175" xr:uid="{64F957BB-4164-4E91-87AB-C65D0A086D67}"/>
    <cellStyle name="Output 7 4 3 4" xfId="37662" xr:uid="{4DEA7093-3FA5-47FD-82C7-CC3997CA8537}"/>
    <cellStyle name="Output 7 4 4" xfId="1559" xr:uid="{E5059FD4-5E30-4E14-A0F5-E12418D9632E}"/>
    <cellStyle name="Output 7 4 4 2" xfId="5904" xr:uid="{5CE99F42-7083-4E25-BE2F-B9F4A82BC73B}"/>
    <cellStyle name="Output 7 4 4 2 2" xfId="8490" xr:uid="{28301F9D-8786-4DDF-89F1-61FF980DB910}"/>
    <cellStyle name="Output 7 4 4 2 2 2" xfId="17479" xr:uid="{46144932-5AD5-4CD5-A6D8-6580BDBB2CCB}"/>
    <cellStyle name="Output 7 4 4 2 2 2 2" xfId="43979" xr:uid="{FBB6F714-89CD-498B-9BBF-E9A1B19CF29E}"/>
    <cellStyle name="Output 7 4 4 2 2 3" xfId="23000" xr:uid="{4EB84CE5-A1C3-4DA0-86CA-0E9179109E88}"/>
    <cellStyle name="Output 7 4 4 2 3" xfId="11127" xr:uid="{EBB4D13F-53F4-4A8B-B78D-F805FA3646E9}"/>
    <cellStyle name="Output 7 4 4 2 3 2" xfId="20116" xr:uid="{E453326B-8A95-49A9-8522-1134B9374B22}"/>
    <cellStyle name="Output 7 4 4 2 3 2 2" xfId="25438" xr:uid="{76992E98-A01B-48A1-8E59-E0020B9F6F0E}"/>
    <cellStyle name="Output 7 4 4 2 3 3" xfId="40254" xr:uid="{AE3B8578-7494-4586-B93F-B36204DA357D}"/>
    <cellStyle name="Output 7 4 4 2 4" xfId="14893" xr:uid="{0C4C7A58-9107-4447-ADB4-259AA2E6BED6}"/>
    <cellStyle name="Output 7 4 4 2 4 2" xfId="36341" xr:uid="{FDEC3B56-031C-40D1-BE48-45E3D2674E9F}"/>
    <cellStyle name="Output 7 4 4 2 5" xfId="22267" xr:uid="{84B778B9-E099-4484-8167-083A8BD95CC7}"/>
    <cellStyle name="Output 7 4 4 3" xfId="3996" xr:uid="{D0FDDE2A-600A-4FCB-9C18-1896156DF842}"/>
    <cellStyle name="Output 7 4 4 3 2" xfId="27965" xr:uid="{E47519DC-23B2-4D24-A742-6BA4EB0E6A12}"/>
    <cellStyle name="Output 7 4 4 4" xfId="25316" xr:uid="{5D65A4FD-DA46-4CBB-BD19-8F1760814743}"/>
    <cellStyle name="Output 7 4 5" xfId="1871" xr:uid="{3B09960D-9755-4B1A-B56F-D8BB58C09F0D}"/>
    <cellStyle name="Output 7 4 5 2" xfId="6187" xr:uid="{7766590E-9D23-4609-9D4C-726A3A775F1A}"/>
    <cellStyle name="Output 7 4 5 2 2" xfId="8773" xr:uid="{85A02F06-4BCC-47D1-93F6-478D2E3FECDA}"/>
    <cellStyle name="Output 7 4 5 2 2 2" xfId="17762" xr:uid="{1744FA1B-8656-4DF0-BCE6-3A2561927056}"/>
    <cellStyle name="Output 7 4 5 2 2 2 2" xfId="29399" xr:uid="{B3D9EE60-EBC5-4F4B-9A3C-AFB93EC61406}"/>
    <cellStyle name="Output 7 4 5 2 2 3" xfId="39584" xr:uid="{4EB170A3-4C5C-4982-B513-5A26EAA1B241}"/>
    <cellStyle name="Output 7 4 5 2 3" xfId="11410" xr:uid="{9492EB01-69AD-4E57-B6A1-7ACF099AEC63}"/>
    <cellStyle name="Output 7 4 5 2 3 2" xfId="20399" xr:uid="{97C23D30-8D8E-4DD6-83E5-8FD4231BDB6A}"/>
    <cellStyle name="Output 7 4 5 2 3 2 2" xfId="36689" xr:uid="{FDBFAADE-91BE-4E13-8337-18E6A74F2B1A}"/>
    <cellStyle name="Output 7 4 5 2 3 3" xfId="26670" xr:uid="{D6C26894-FAEF-48C2-8088-03E779D8A319}"/>
    <cellStyle name="Output 7 4 5 2 4" xfId="15176" xr:uid="{8A5507FF-D42E-4CB8-9864-5C5312BB6F0A}"/>
    <cellStyle name="Output 7 4 5 2 4 2" xfId="23775" xr:uid="{627A8CE4-5F5A-4C03-A207-622D1093FC20}"/>
    <cellStyle name="Output 7 4 5 2 5" xfId="24464" xr:uid="{2F583BAD-8807-41D6-9DAC-02CCE4E7B406}"/>
    <cellStyle name="Output 7 4 5 3" xfId="4308" xr:uid="{7946A4F2-15B2-49CB-9413-52F792C47F8A}"/>
    <cellStyle name="Output 7 4 5 3 2" xfId="28653" xr:uid="{E1B54F0B-B5F9-4000-8393-FAC9C5BF2648}"/>
    <cellStyle name="Output 7 4 5 4" xfId="23398" xr:uid="{B974A5A5-1170-411A-9E7D-2A51CC417458}"/>
    <cellStyle name="Output 7 4 6" xfId="2178" xr:uid="{42946FCE-74FD-4E23-AD98-4D874FB23A75}"/>
    <cellStyle name="Output 7 4 6 2" xfId="6479" xr:uid="{F2D82276-1CFE-4878-8307-C60CBE5B8BAE}"/>
    <cellStyle name="Output 7 4 6 2 2" xfId="9065" xr:uid="{08D075DE-C307-4BE1-8B33-86A7F43C7C51}"/>
    <cellStyle name="Output 7 4 6 2 2 2" xfId="18054" xr:uid="{581C6E0D-0BBC-4AAF-AFDF-F1222F9024FE}"/>
    <cellStyle name="Output 7 4 6 2 2 2 2" xfId="30741" xr:uid="{C5896060-6969-45EE-96B2-4E91C08243DA}"/>
    <cellStyle name="Output 7 4 6 2 2 3" xfId="31637" xr:uid="{76166B41-7E4F-48DC-8A59-3AF9048D80E8}"/>
    <cellStyle name="Output 7 4 6 2 3" xfId="11702" xr:uid="{2DF5DF1F-264A-4179-845E-1FCEFE6D8ABA}"/>
    <cellStyle name="Output 7 4 6 2 3 2" xfId="20691" xr:uid="{53CCEBD7-84ED-4CC3-BAA0-A050463A67E8}"/>
    <cellStyle name="Output 7 4 6 2 3 2 2" xfId="22405" xr:uid="{35E537D6-D0B0-4D84-BD11-78BF6ACE1A38}"/>
    <cellStyle name="Output 7 4 6 2 3 3" xfId="44074" xr:uid="{70638B59-7C83-49AD-AA0D-7438220DA40F}"/>
    <cellStyle name="Output 7 4 6 2 4" xfId="15468" xr:uid="{4663905C-55ED-4747-8D1B-144FCC7E2D68}"/>
    <cellStyle name="Output 7 4 6 2 4 2" xfId="37120" xr:uid="{90637FF6-C92A-428B-BE0D-84166269DBDF}"/>
    <cellStyle name="Output 7 4 6 2 5" xfId="32523" xr:uid="{AFCC7BC2-EF28-4D1D-BF52-73143EEE7044}"/>
    <cellStyle name="Output 7 4 6 3" xfId="4615" xr:uid="{39FB1967-4E0F-4E99-9F3D-59C93BCC209E}"/>
    <cellStyle name="Output 7 4 6 3 2" xfId="29836" xr:uid="{E374FC46-0D5A-4E61-A63E-0ED10209AAA3}"/>
    <cellStyle name="Output 7 4 6 4" xfId="31966" xr:uid="{52A3E0A2-4E92-40BE-9165-AAF496645AC9}"/>
    <cellStyle name="Output 7 4 7" xfId="4915" xr:uid="{3B0DF36D-549B-4FE9-BA2E-B50D6AAF7EC7}"/>
    <cellStyle name="Output 7 4 7 2" xfId="7501" xr:uid="{25A8CB0D-4DCA-45C3-8C48-EC058520F8ED}"/>
    <cellStyle name="Output 7 4 7 2 2" xfId="16490" xr:uid="{A2176547-4768-48CE-BF3C-49B8874ECE49}"/>
    <cellStyle name="Output 7 4 7 2 2 2" xfId="38783" xr:uid="{FEC6C671-B269-4E05-80E1-92324F19064F}"/>
    <cellStyle name="Output 7 4 7 2 3" xfId="29514" xr:uid="{2DCD4C85-4BE6-45B2-B9C6-8B4013CFB49F}"/>
    <cellStyle name="Output 7 4 7 3" xfId="10138" xr:uid="{E8021354-B1F9-4462-8E97-9F3BB78167B9}"/>
    <cellStyle name="Output 7 4 7 3 2" xfId="19127" xr:uid="{7B33A783-7103-4545-BE48-E7FACCBDCA0C}"/>
    <cellStyle name="Output 7 4 7 3 2 2" xfId="36091" xr:uid="{E53D357C-8AFC-4BAD-A67B-72231A9F9FEE}"/>
    <cellStyle name="Output 7 4 7 3 3" xfId="33338" xr:uid="{279F6849-70AC-4975-A638-2C1DC552109A}"/>
    <cellStyle name="Output 7 4 7 4" xfId="13904" xr:uid="{001BF373-E79E-407C-9580-D83A12421620}"/>
    <cellStyle name="Output 7 4 7 4 2" xfId="22575" xr:uid="{3B8A3311-2BCE-4F41-A543-256E133BCEBB}"/>
    <cellStyle name="Output 7 4 7 5" xfId="40890" xr:uid="{F410A55C-536A-420F-B754-15E76CFAA1A6}"/>
    <cellStyle name="Output 7 4 8" xfId="2527" xr:uid="{960FD497-0740-4AC7-846E-5B7CBF3391E2}"/>
    <cellStyle name="Output 7 4 8 2" xfId="40388" xr:uid="{D65D2B6D-86DE-4243-A8E0-EF16DF71EAF7}"/>
    <cellStyle name="Output 7 4 9" xfId="30634" xr:uid="{DCF82537-9BDD-4E66-82BD-8435E170F3DD}"/>
    <cellStyle name="Output 7 5" xfId="290" xr:uid="{C285F34D-9BF7-44E2-8984-51C471DF81C2}"/>
    <cellStyle name="Output 7 5 2" xfId="4693" xr:uid="{EC0FADCE-B28A-437A-9414-42CE9DB64DCD}"/>
    <cellStyle name="Output 7 5 2 2" xfId="7279" xr:uid="{A6B26360-C112-44DC-AF3F-FADEDB42EDFD}"/>
    <cellStyle name="Output 7 5 2 2 2" xfId="16268" xr:uid="{A3E12A53-BAA6-4BF2-BA95-A45BCB3A010D}"/>
    <cellStyle name="Output 7 5 2 2 2 2" xfId="27258" xr:uid="{A25D4AB6-E6FC-4B88-8B97-419AACBD453E}"/>
    <cellStyle name="Output 7 5 2 2 3" xfId="32910" xr:uid="{78C698F0-1A63-4A89-9CBC-28BBCD1C9BB5}"/>
    <cellStyle name="Output 7 5 2 3" xfId="9916" xr:uid="{7C34D964-A769-4C5D-9FEF-08C661541A4D}"/>
    <cellStyle name="Output 7 5 2 3 2" xfId="18905" xr:uid="{673A8AEB-7F69-49C1-9771-66B197A8F162}"/>
    <cellStyle name="Output 7 5 2 3 2 2" xfId="43529" xr:uid="{1D942972-9B7F-4D01-9C1F-007AF426B95C}"/>
    <cellStyle name="Output 7 5 2 3 3" xfId="40500" xr:uid="{F1E113A5-F19D-4FE4-B3D7-44D0BE0B9897}"/>
    <cellStyle name="Output 7 5 2 4" xfId="13682" xr:uid="{E65A16E6-D1FC-4D87-92B2-279983B273BB}"/>
    <cellStyle name="Output 7 5 2 4 2" xfId="32845" xr:uid="{FBC9843A-1C13-4E93-905A-BDB26C1EFD6A}"/>
    <cellStyle name="Output 7 5 2 5" xfId="42332" xr:uid="{49F01FF0-4F28-412D-B4DF-9668CD45EBBC}"/>
    <cellStyle name="Output 7 5 2 6" xfId="58071" xr:uid="{95241EB0-3DD5-489E-88C0-FBF1A6312909}"/>
    <cellStyle name="Output 7 5 3" xfId="2758" xr:uid="{DF4D2C33-9AF8-4CD1-AC5F-3F5E7D383176}"/>
    <cellStyle name="Output 7 5 3 2" xfId="30509" xr:uid="{C7D8AF79-AA17-46C7-B6BE-50124D78F7A8}"/>
    <cellStyle name="Output 7 5 4" xfId="39145" xr:uid="{D33A722D-9F23-4DD1-9EC4-D4E171141F8A}"/>
    <cellStyle name="Output 7 5 5" xfId="51289" xr:uid="{8B8BDD87-48F6-4B46-8138-0CB2FA50F1A4}"/>
    <cellStyle name="Output 7 6" xfId="639" xr:uid="{B820DF31-B737-4A26-A346-36886E87F64E}"/>
    <cellStyle name="Output 7 6 2" xfId="5017" xr:uid="{C12D701E-333A-44A5-8189-63905F0B39B5}"/>
    <cellStyle name="Output 7 6 2 2" xfId="7603" xr:uid="{316CEC74-F6DF-42CF-BC1A-A0D11D569664}"/>
    <cellStyle name="Output 7 6 2 2 2" xfId="16592" xr:uid="{43DCE12D-6128-46BA-B2C8-29361E823E12}"/>
    <cellStyle name="Output 7 6 2 2 2 2" xfId="31702" xr:uid="{99D35C9D-6328-4B57-9DA0-D886946EED6F}"/>
    <cellStyle name="Output 7 6 2 2 3" xfId="36145" xr:uid="{A475A476-2888-46FD-B0C0-BDB3DD407C2F}"/>
    <cellStyle name="Output 7 6 2 3" xfId="10240" xr:uid="{4B49FFC4-75CA-461E-89F3-1CBD0F216850}"/>
    <cellStyle name="Output 7 6 2 3 2" xfId="19229" xr:uid="{B543BB80-CBD2-4301-B0E2-1426498811FA}"/>
    <cellStyle name="Output 7 6 2 3 2 2" xfId="32358" xr:uid="{C67DDF78-9F0C-4C58-800D-FE53BCAAE75B}"/>
    <cellStyle name="Output 7 6 2 3 3" xfId="44089" xr:uid="{E9F1086E-75B8-4183-90A2-4BFC7BAE32F5}"/>
    <cellStyle name="Output 7 6 2 4" xfId="14006" xr:uid="{CB0A390D-5987-4A6A-B927-2D9DEA08B7D7}"/>
    <cellStyle name="Output 7 6 2 4 2" xfId="33498" xr:uid="{00864CF3-26A1-4F9B-AA4B-62699CC6999D}"/>
    <cellStyle name="Output 7 6 2 5" xfId="34234" xr:uid="{07155F85-B985-45BC-A418-2A6AE7C9A08F}"/>
    <cellStyle name="Output 7 6 2 6" xfId="53986" xr:uid="{5EF87C5D-E861-43D4-A0B5-9251D1238063}"/>
    <cellStyle name="Output 7 6 3" xfId="3076" xr:uid="{669EB38B-458F-4C94-B604-52B348C87B03}"/>
    <cellStyle name="Output 7 6 3 2" xfId="39111" xr:uid="{F7049D05-9E5B-4767-9A4F-4CB841DB5F74}"/>
    <cellStyle name="Output 7 6 4" xfId="41160" xr:uid="{7299E99B-2BF6-4D9B-ADC0-422C48BD7D8E}"/>
    <cellStyle name="Output 7 6 5" xfId="47316" xr:uid="{4BBB71FD-AEBC-485B-96E0-FF1266517217}"/>
    <cellStyle name="Output 7 7" xfId="984" xr:uid="{EA03BC44-78BE-477C-9E33-A987BCB699D6}"/>
    <cellStyle name="Output 7 7 2" xfId="5338" xr:uid="{226A2900-0E33-4447-935D-14ADFE0917F1}"/>
    <cellStyle name="Output 7 7 2 2" xfId="7924" xr:uid="{F77C9778-8A65-4F79-A0CC-8E15E8489DE1}"/>
    <cellStyle name="Output 7 7 2 2 2" xfId="16913" xr:uid="{452F7EFB-B0BB-46EB-9A9F-5AD9E14320B4}"/>
    <cellStyle name="Output 7 7 2 2 2 2" xfId="35744" xr:uid="{21BD4699-7A09-458F-A199-649D1C2C0BCB}"/>
    <cellStyle name="Output 7 7 2 2 3" xfId="30833" xr:uid="{C44EE453-8342-41DB-AED8-F7C56C3F2B26}"/>
    <cellStyle name="Output 7 7 2 3" xfId="10561" xr:uid="{36E86679-30EC-45AD-B02E-82A48A8DD43D}"/>
    <cellStyle name="Output 7 7 2 3 2" xfId="19550" xr:uid="{7AC17DB4-E3CD-494C-98D9-44464D53EA00}"/>
    <cellStyle name="Output 7 7 2 3 2 2" xfId="42559" xr:uid="{5B3D71BD-70B3-4260-AD80-D2ECC658ED2C}"/>
    <cellStyle name="Output 7 7 2 3 3" xfId="31114" xr:uid="{20999E68-4F37-465F-99ED-D07699839B94}"/>
    <cellStyle name="Output 7 7 2 4" xfId="14327" xr:uid="{9146B934-D960-4328-BD88-57487538BABE}"/>
    <cellStyle name="Output 7 7 2 4 2" xfId="27399" xr:uid="{880387A1-3F6C-4D53-A11B-6589490AF9E1}"/>
    <cellStyle name="Output 7 7 2 5" xfId="41408" xr:uid="{EF4DB071-299C-41D9-BB05-F1951614C601}"/>
    <cellStyle name="Output 7 7 3" xfId="3421" xr:uid="{E9946867-E75A-4BBC-B394-6BD9B8BF30C6}"/>
    <cellStyle name="Output 7 7 3 2" xfId="24702" xr:uid="{DA0C9A35-56B1-48A9-AA51-63B14CCFF4FB}"/>
    <cellStyle name="Output 7 7 4" xfId="24622" xr:uid="{F58D7C06-5E53-4D88-A5C8-7EE83BDCE1A2}"/>
    <cellStyle name="Output 7 7 5" xfId="52627" xr:uid="{B59C25EA-46C4-440D-8D46-BF2F7741C85E}"/>
    <cellStyle name="Output 7 8" xfId="1328" xr:uid="{BB2B9297-2354-404C-9A6D-1723EF15CBBA}"/>
    <cellStyle name="Output 7 8 2" xfId="5673" xr:uid="{CDE563F0-DCB7-4C0E-B556-C97C709D4257}"/>
    <cellStyle name="Output 7 8 2 2" xfId="8259" xr:uid="{E9B4FDCC-E36A-46D2-AD89-EC8F29B2F996}"/>
    <cellStyle name="Output 7 8 2 2 2" xfId="17248" xr:uid="{405D7FB2-34DD-42DB-A0FF-17D54FCB24BF}"/>
    <cellStyle name="Output 7 8 2 2 2 2" xfId="36944" xr:uid="{A7CF1483-84AE-487B-8507-04E446E8C038}"/>
    <cellStyle name="Output 7 8 2 2 3" xfId="42521" xr:uid="{D2BAB07B-1FFF-4518-B988-ACF36C5A45AD}"/>
    <cellStyle name="Output 7 8 2 3" xfId="10896" xr:uid="{F637BBB7-96FB-4919-BD2C-8CEFDB7BFDDE}"/>
    <cellStyle name="Output 7 8 2 3 2" xfId="19885" xr:uid="{591C7D18-CD20-4662-AAA6-C6E7CEEDC5FC}"/>
    <cellStyle name="Output 7 8 2 3 2 2" xfId="40899" xr:uid="{D1AF1D72-13A6-440F-B177-EB1BDCFE96C9}"/>
    <cellStyle name="Output 7 8 2 3 3" xfId="26754" xr:uid="{13EA4241-0235-4CF1-ABA3-F84A95C83E7E}"/>
    <cellStyle name="Output 7 8 2 4" xfId="14662" xr:uid="{F8D6E1CD-2D9C-42B1-8957-ED2485944ADD}"/>
    <cellStyle name="Output 7 8 2 4 2" xfId="43749" xr:uid="{BB88C618-BAC1-4233-93D9-7EBF85555484}"/>
    <cellStyle name="Output 7 8 2 5" xfId="25722" xr:uid="{5E95A0CB-4447-46BD-A6EB-F78B7E07633E}"/>
    <cellStyle name="Output 7 8 3" xfId="3765" xr:uid="{C54D87E3-80AD-417E-B960-445B3A20A865}"/>
    <cellStyle name="Output 7 8 3 2" xfId="24986" xr:uid="{4678B0AA-F293-45D0-8530-C64E43736EC2}"/>
    <cellStyle name="Output 7 8 4" xfId="39450" xr:uid="{B11C6DB9-6293-4DA6-8DC4-0D10D275400E}"/>
    <cellStyle name="Output 7 9" xfId="1635" xr:uid="{C584155B-0D28-4F81-8878-B6BA7C0E18AC}"/>
    <cellStyle name="Output 7 9 2" xfId="5971" xr:uid="{C3D426AF-C648-4374-9D72-C0FAF629BADF}"/>
    <cellStyle name="Output 7 9 2 2" xfId="8557" xr:uid="{2DF6A49B-616C-4442-8298-1581A01C76F6}"/>
    <cellStyle name="Output 7 9 2 2 2" xfId="17546" xr:uid="{50F43E02-A45C-43B2-9341-597B69775F08}"/>
    <cellStyle name="Output 7 9 2 2 2 2" xfId="41958" xr:uid="{ADD92FF9-5E26-48F8-A6BC-373310A8B5E9}"/>
    <cellStyle name="Output 7 9 2 2 3" xfId="26824" xr:uid="{8984C57B-589D-4FED-A70C-41F81C424B22}"/>
    <cellStyle name="Output 7 9 2 3" xfId="11194" xr:uid="{5FA9DC80-B37B-469A-9968-2920C12737E8}"/>
    <cellStyle name="Output 7 9 2 3 2" xfId="20183" xr:uid="{9F02B4AB-B491-47C1-8213-704AC10DFBE5}"/>
    <cellStyle name="Output 7 9 2 3 2 2" xfId="36339" xr:uid="{2F29EECD-8E88-4B1E-9448-E769E908B711}"/>
    <cellStyle name="Output 7 9 2 3 3" xfId="26645" xr:uid="{765978BA-B99D-405B-A0CB-6752C1CCCE25}"/>
    <cellStyle name="Output 7 9 2 4" xfId="14960" xr:uid="{2227E9E2-BD9E-45BA-A35D-103963AC1974}"/>
    <cellStyle name="Output 7 9 2 4 2" xfId="32488" xr:uid="{CCCBCE90-6761-4BC5-A250-4E6014D416BE}"/>
    <cellStyle name="Output 7 9 2 5" xfId="38752" xr:uid="{A007A032-552E-426E-AECD-0C74F0B8FD88}"/>
    <cellStyle name="Output 7 9 3" xfId="4072" xr:uid="{F1A88684-A325-4433-8852-DDD6F7C7C2E0}"/>
    <cellStyle name="Output 7 9 3 2" xfId="35832" xr:uid="{05B1E7D9-5863-4463-B1FD-81B6F62A1D6F}"/>
    <cellStyle name="Output 7 9 4" xfId="43425" xr:uid="{F7081774-6859-4C46-A912-CFC7E6049DDF}"/>
    <cellStyle name="Output 8" xfId="135" xr:uid="{7E40A3F4-6D78-4E99-8698-60B88874E45F}"/>
    <cellStyle name="Output 8 10" xfId="1946" xr:uid="{AEE5E0AB-1FB7-4906-AF6F-3365C9B56564}"/>
    <cellStyle name="Output 8 10 2" xfId="6256" xr:uid="{CD926384-C9A3-4307-A327-580E07224BC3}"/>
    <cellStyle name="Output 8 10 2 2" xfId="8842" xr:uid="{47215227-3344-4ED7-9A58-E8D471270DD3}"/>
    <cellStyle name="Output 8 10 2 2 2" xfId="17831" xr:uid="{798FC659-23B0-4E23-B5B3-AC46F974B882}"/>
    <cellStyle name="Output 8 10 2 2 2 2" xfId="25643" xr:uid="{EBB1B2EE-CEE4-4EA9-8109-5F2AED0B7412}"/>
    <cellStyle name="Output 8 10 2 2 3" xfId="28853" xr:uid="{1418562F-0301-472B-BA2A-E534427A6949}"/>
    <cellStyle name="Output 8 10 2 3" xfId="11479" xr:uid="{C852FB7B-F227-494F-BAE4-487B78B3C4D5}"/>
    <cellStyle name="Output 8 10 2 3 2" xfId="20468" xr:uid="{6011B24B-E255-44D2-81EE-0A287F3ABCF4}"/>
    <cellStyle name="Output 8 10 2 3 2 2" xfId="23467" xr:uid="{4D3CAE02-F5D6-49CA-9008-21649FF34724}"/>
    <cellStyle name="Output 8 10 2 3 3" xfId="34739" xr:uid="{52B0F818-0A1B-4FDA-98FA-83A0D78C6A80}"/>
    <cellStyle name="Output 8 10 2 4" xfId="15245" xr:uid="{CB0ED907-C01C-4385-9AF4-C29452D98B26}"/>
    <cellStyle name="Output 8 10 2 4 2" xfId="29485" xr:uid="{E077DE5B-36D5-4AF6-B41D-2DEA90DF17D0}"/>
    <cellStyle name="Output 8 10 2 5" xfId="28105" xr:uid="{CD04126E-FC04-4AB4-A4AA-113E5AB6A7A4}"/>
    <cellStyle name="Output 8 10 3" xfId="4383" xr:uid="{AF29167F-0963-4FFE-93CF-086B89ABF6D8}"/>
    <cellStyle name="Output 8 10 3 2" xfId="42093" xr:uid="{7A083430-C868-4751-9048-064C080F2BFD}"/>
    <cellStyle name="Output 8 10 4" xfId="23151" xr:uid="{5FDD320A-07F0-4963-9DB1-EA6F752CED5D}"/>
    <cellStyle name="Output 8 11" xfId="2966" xr:uid="{20E9D730-38A3-4017-95A1-DC86630EE99D}"/>
    <cellStyle name="Output 8 11 2" xfId="7116" xr:uid="{7AC60F0B-FF07-4D7E-BEF0-FB151DED4E3B}"/>
    <cellStyle name="Output 8 11 2 2" xfId="16105" xr:uid="{26373454-665C-4AD8-A126-DDDBAFE3DE72}"/>
    <cellStyle name="Output 8 11 2 2 2" xfId="26976" xr:uid="{B6CFB90A-2DDD-4859-8724-55941FDA8B28}"/>
    <cellStyle name="Output 8 11 2 3" xfId="24763" xr:uid="{96F9872C-B800-4FA9-855B-C9957330EAB2}"/>
    <cellStyle name="Output 8 11 3" xfId="9679" xr:uid="{85DF2BA4-FFD9-4649-BB32-04A4667D7C62}"/>
    <cellStyle name="Output 8 11 3 2" xfId="18668" xr:uid="{68AB8288-52A4-46F0-88BC-427E35A26A9C}"/>
    <cellStyle name="Output 8 11 3 2 2" xfId="25695" xr:uid="{EBAB4772-166F-459E-BDEE-7BDEC1184BFA}"/>
    <cellStyle name="Output 8 11 3 3" xfId="26454" xr:uid="{EA0AC962-F53E-4156-B660-4BD65E93898C}"/>
    <cellStyle name="Output 8 11 4" xfId="13519" xr:uid="{251E6C53-B082-4B3A-9D2F-CE576C8F3957}"/>
    <cellStyle name="Output 8 11 4 2" xfId="25201" xr:uid="{A894AECF-4498-4578-983F-0BCDD8716355}"/>
    <cellStyle name="Output 8 11 5" xfId="29175" xr:uid="{451CC116-3158-48E8-A4B2-5F7CC0FCD5B1}"/>
    <cellStyle name="Output 8 12" xfId="6591" xr:uid="{A28DB68B-180F-4272-A3D8-CB4CD8ECEC23}"/>
    <cellStyle name="Output 8 12 2" xfId="11799" xr:uid="{CC60DE4C-282E-4A18-8010-BBEDBBE9D35D}"/>
    <cellStyle name="Output 8 12 2 2" xfId="20788" xr:uid="{AD1BD386-8894-4407-ABB8-0B4E886AD0B1}"/>
    <cellStyle name="Output 8 12 2 2 2" xfId="39470" xr:uid="{C324ABCD-C8FC-40CC-AB18-6BE9B8028A1C}"/>
    <cellStyle name="Output 8 12 2 3" xfId="27021" xr:uid="{27463BB8-D26B-4D73-95F6-497569F81D52}"/>
    <cellStyle name="Output 8 12 3" xfId="15580" xr:uid="{C48A1C84-B97C-46DE-B2B7-BF9E4EE5F5EB}"/>
    <cellStyle name="Output 8 12 3 2" xfId="36000" xr:uid="{DB70EACF-AF8E-4857-9FCA-DA1610F42A61}"/>
    <cellStyle name="Output 8 12 4" xfId="24320" xr:uid="{EBA58EF8-D8D2-4B0C-BCE6-8501F048A8C3}"/>
    <cellStyle name="Output 8 13" xfId="9162" xr:uid="{D03812DB-2057-4E19-956E-B4751B54232E}"/>
    <cellStyle name="Output 8 13 2" xfId="18151" xr:uid="{DE45DC08-FC8F-4A47-A5F1-DEB5B9B17B43}"/>
    <cellStyle name="Output 8 13 2 2" xfId="36588" xr:uid="{694B4676-39EB-40DD-97AD-CE9B0283E353}"/>
    <cellStyle name="Output 8 13 3" xfId="28873" xr:uid="{D4176D60-1ABA-4626-8876-723AE1D91CAB}"/>
    <cellStyle name="Output 8 14" xfId="9762" xr:uid="{867EF9D2-910A-4FD4-B5BF-C671DC31AD94}"/>
    <cellStyle name="Output 8 14 2" xfId="18751" xr:uid="{31466B45-3EBC-4C48-94BB-2FA5D853E258}"/>
    <cellStyle name="Output 8 14 2 2" xfId="26915" xr:uid="{6555412D-BB4B-4B09-8E2C-2840E588D884}"/>
    <cellStyle name="Output 8 14 3" xfId="34510" xr:uid="{6CDF38E7-7AB5-4F6B-BCE4-7B636FF48BC5}"/>
    <cellStyle name="Output 8 15" xfId="2295" xr:uid="{A63E016A-DD07-4024-A391-EB27A9BC701A}"/>
    <cellStyle name="Output 8 15 2" xfId="35334" xr:uid="{BF987389-47C8-4ED0-B5A9-53872A564E1A}"/>
    <cellStyle name="Output 8 16" xfId="13204" xr:uid="{46CAB52C-760B-4547-86AB-5DCD4CA240EC}"/>
    <cellStyle name="Output 8 16 2" xfId="34008" xr:uid="{D6A38128-654E-4819-8366-29B61CBDF915}"/>
    <cellStyle name="Output 8 17" xfId="27598" xr:uid="{C14534D5-03C6-405C-B4B8-4EFEAB1A7348}"/>
    <cellStyle name="Output 8 18" xfId="44651" xr:uid="{CA10B046-CE3F-40B6-BC2C-134B125127AB}"/>
    <cellStyle name="Output 8 19" xfId="45734" xr:uid="{77A482A0-0085-41B4-A292-56F65DA641A0}"/>
    <cellStyle name="Output 8 2" xfId="315" xr:uid="{7FB86CA3-AD67-4340-8DAE-6A6E221CF2BF}"/>
    <cellStyle name="Output 8 2 10" xfId="6617" xr:uid="{2251D0CD-F359-4EFC-97B5-660AF8BAFA6E}"/>
    <cellStyle name="Output 8 2 10 2" xfId="11823" xr:uid="{B17E47EF-269B-4A2C-8902-D2F4128DE8B7}"/>
    <cellStyle name="Output 8 2 10 2 2" xfId="20812" xr:uid="{483861CE-8208-4E12-BA00-5246FC0007C3}"/>
    <cellStyle name="Output 8 2 10 2 2 2" xfId="27573" xr:uid="{A163C071-264E-4590-97C9-45BD99210A01}"/>
    <cellStyle name="Output 8 2 10 2 3" xfId="24264" xr:uid="{EFAE0671-7CDA-47FE-8CDF-AD58348E0D63}"/>
    <cellStyle name="Output 8 2 10 3" xfId="15606" xr:uid="{7DDF9437-D3E7-4DCB-8962-C17C5B9E2A3C}"/>
    <cellStyle name="Output 8 2 10 3 2" xfId="29098" xr:uid="{EAA8F290-E65E-4F2C-A847-669EC41B86C2}"/>
    <cellStyle name="Output 8 2 10 4" xfId="42957" xr:uid="{08DBB470-273F-4D1E-B932-7EF814E30DD3}"/>
    <cellStyle name="Output 8 2 11" xfId="9186" xr:uid="{1D8072D0-E783-4684-BA2F-DAF6581CB0E7}"/>
    <cellStyle name="Output 8 2 11 2" xfId="18175" xr:uid="{C6D63E4F-0C0F-4601-A681-6009C2F11BB7}"/>
    <cellStyle name="Output 8 2 11 2 2" xfId="34350" xr:uid="{39C058A9-C2C7-4BC0-81C6-60AA0F6755F9}"/>
    <cellStyle name="Output 8 2 11 3" xfId="30051" xr:uid="{32A7AF16-089E-4155-A514-6A8213894BE3}"/>
    <cellStyle name="Output 8 2 12" xfId="12312" xr:uid="{3133A92F-FFF8-4C94-9D8F-B5D4C438EC05}"/>
    <cellStyle name="Output 8 2 12 2" xfId="21301" xr:uid="{E5AFA57F-5C73-4614-8E9E-7DBF5F2C99C9}"/>
    <cellStyle name="Output 8 2 12 2 2" xfId="37692" xr:uid="{C2B870C9-2664-4DBC-A24C-A5A2D31314CE}"/>
    <cellStyle name="Output 8 2 12 3" xfId="34893" xr:uid="{77253BA4-9ACA-4882-AA3B-7D647065B7A8}"/>
    <cellStyle name="Output 8 2 13" xfId="2321" xr:uid="{9CADE581-6FC8-42D2-BC67-20B3FB22F518}"/>
    <cellStyle name="Output 8 2 13 2" xfId="38577" xr:uid="{058EC423-665A-40CE-B4D6-C90FD77B7A10}"/>
    <cellStyle name="Output 8 2 14" xfId="13230" xr:uid="{93E9F7F5-2B55-40EA-88FE-C5621DE7DE45}"/>
    <cellStyle name="Output 8 2 14 2" xfId="37373" xr:uid="{101E910F-B78A-4B10-AA78-454B3A190F40}"/>
    <cellStyle name="Output 8 2 15" xfId="36225" xr:uid="{04EA3655-F05A-4DFD-8106-601AE79436E6}"/>
    <cellStyle name="Output 8 2 16" xfId="46243" xr:uid="{B0E0605E-3335-4494-815E-19BE57076444}"/>
    <cellStyle name="Output 8 2 2" xfId="447" xr:uid="{E217DFFD-6A7E-474E-B902-89ADCB950BD6}"/>
    <cellStyle name="Output 8 2 2 10" xfId="9311" xr:uid="{DFC07B05-6613-48BE-AB16-180D56D87893}"/>
    <cellStyle name="Output 8 2 2 10 2" xfId="18300" xr:uid="{8200C9F7-735F-48D8-B722-DEF0EB9DF678}"/>
    <cellStyle name="Output 8 2 2 10 2 2" xfId="29384" xr:uid="{58B980E7-A74C-42FF-AF39-28724BD9CE44}"/>
    <cellStyle name="Output 8 2 2 10 3" xfId="38047" xr:uid="{8E95CD1F-6A51-4DA8-9DB6-584E2B6B6C2E}"/>
    <cellStyle name="Output 8 2 2 11" xfId="11991" xr:uid="{4B793507-5754-4A53-BA5F-D61BBB4A932F}"/>
    <cellStyle name="Output 8 2 2 11 2" xfId="20980" xr:uid="{420B55CD-ED03-4C1A-A948-207C8E62E691}"/>
    <cellStyle name="Output 8 2 2 11 2 2" xfId="26981" xr:uid="{20C1F0BC-457E-4A02-AE8C-5DB359820FF8}"/>
    <cellStyle name="Output 8 2 2 11 3" xfId="41612" xr:uid="{3057AF28-6750-4127-A9CD-0011225A360B}"/>
    <cellStyle name="Output 8 2 2 12" xfId="2453" xr:uid="{C527FDE8-694F-4F7C-A3D6-8212C0968A21}"/>
    <cellStyle name="Output 8 2 2 12 2" xfId="37287" xr:uid="{AE218627-D086-42D5-B999-5A1D8A4D18A7}"/>
    <cellStyle name="Output 8 2 2 13" xfId="13362" xr:uid="{C254BA66-2275-4A87-807A-FF048E24ED72}"/>
    <cellStyle name="Output 8 2 2 13 2" xfId="39416" xr:uid="{45583690-AE79-40F2-8FC2-4746E0E9FE1F}"/>
    <cellStyle name="Output 8 2 2 14" xfId="25676" xr:uid="{F4A58D92-B96D-4CEB-9183-BA4B615B08D8}"/>
    <cellStyle name="Output 8 2 2 15" xfId="49740" xr:uid="{4B23819C-6636-4B83-93D5-F2088F9A2B50}"/>
    <cellStyle name="Output 8 2 2 2" xfId="796" xr:uid="{7AD5A63A-A5A7-4FE4-840D-41836221B3DF}"/>
    <cellStyle name="Output 8 2 2 2 2" xfId="5165" xr:uid="{252DB56E-A6F1-4CEF-9AC2-FD458A9F8F7A}"/>
    <cellStyle name="Output 8 2 2 2 2 2" xfId="7751" xr:uid="{6CE0206F-7E73-44C6-9768-B18167460595}"/>
    <cellStyle name="Output 8 2 2 2 2 2 2" xfId="16740" xr:uid="{8C867A88-FD4F-40F6-8FA3-579D475727AE}"/>
    <cellStyle name="Output 8 2 2 2 2 2 2 2" xfId="36587" xr:uid="{B46C0227-E663-419F-B2A0-EC1B06D8096D}"/>
    <cellStyle name="Output 8 2 2 2 2 2 3" xfId="42370" xr:uid="{06FC2979-F431-4D63-B3F7-C0E3328719F8}"/>
    <cellStyle name="Output 8 2 2 2 2 3" xfId="10388" xr:uid="{1D6196CA-4B4C-4B41-A35E-00E0283C6346}"/>
    <cellStyle name="Output 8 2 2 2 2 3 2" xfId="19377" xr:uid="{BB1F979E-F072-4CE3-AEE3-48E38C575B35}"/>
    <cellStyle name="Output 8 2 2 2 2 3 2 2" xfId="38983" xr:uid="{CC3B704F-AAC6-49AB-9120-E3F0EFAAA30C}"/>
    <cellStyle name="Output 8 2 2 2 2 3 3" xfId="25368" xr:uid="{EE372ABE-ABA4-49CF-8590-7CAE1D24F29A}"/>
    <cellStyle name="Output 8 2 2 2 2 4" xfId="14154" xr:uid="{B5A47DCA-679D-4EBC-B27E-BA541CAB7097}"/>
    <cellStyle name="Output 8 2 2 2 2 4 2" xfId="41323" xr:uid="{3762582A-76E6-4672-8878-7372E6369957}"/>
    <cellStyle name="Output 8 2 2 2 2 5" xfId="41343" xr:uid="{4DB17018-2F86-4EF3-AB4A-F57C178D6CD6}"/>
    <cellStyle name="Output 8 2 2 2 3" xfId="3233" xr:uid="{3013C703-6BBB-4BB2-9FD0-E4346113FEB1}"/>
    <cellStyle name="Output 8 2 2 2 3 2" xfId="39957" xr:uid="{8EF3335A-2559-42AC-A5DE-E135F0D43CE9}"/>
    <cellStyle name="Output 8 2 2 2 4" xfId="34154" xr:uid="{A62B14B2-866D-40E3-92F2-B201B8135F25}"/>
    <cellStyle name="Output 8 2 2 2 5" xfId="56522" xr:uid="{01347344-ECFB-49B7-A554-61D23A996CCB}"/>
    <cellStyle name="Output 8 2 2 3" xfId="1141" xr:uid="{408587E0-FD4D-4986-B47C-60402A481846}"/>
    <cellStyle name="Output 8 2 2 3 2" xfId="5486" xr:uid="{48EFD746-F232-43BD-BC8C-E3BED5546087}"/>
    <cellStyle name="Output 8 2 2 3 2 2" xfId="8072" xr:uid="{9C798226-FF2F-4D66-BC93-DC7E49A0ED0A}"/>
    <cellStyle name="Output 8 2 2 3 2 2 2" xfId="17061" xr:uid="{39C1D992-20C1-4B85-B505-C721085FF667}"/>
    <cellStyle name="Output 8 2 2 3 2 2 2 2" xfId="24443" xr:uid="{579D1F47-07EA-48D5-82F8-AE1AB58FBA7E}"/>
    <cellStyle name="Output 8 2 2 3 2 2 3" xfId="26866" xr:uid="{9E0B13E3-3BB3-4D00-B223-2534071A1570}"/>
    <cellStyle name="Output 8 2 2 3 2 3" xfId="10709" xr:uid="{CDF25AC9-CF15-4AEB-9776-16FE968C9A99}"/>
    <cellStyle name="Output 8 2 2 3 2 3 2" xfId="19698" xr:uid="{C973AE9D-0240-4AAC-B5D7-187DC18A9EC7}"/>
    <cellStyle name="Output 8 2 2 3 2 3 2 2" xfId="43672" xr:uid="{D5F5A0CA-6F9E-4AFC-945C-71533E667F30}"/>
    <cellStyle name="Output 8 2 2 3 2 3 3" xfId="43921" xr:uid="{225C8DF2-8316-410E-B635-A2E86415EA92}"/>
    <cellStyle name="Output 8 2 2 3 2 4" xfId="14475" xr:uid="{A2A94EA4-3B8C-4E90-B678-35F36B79B6A0}"/>
    <cellStyle name="Output 8 2 2 3 2 4 2" xfId="32820" xr:uid="{43C9710E-84B5-4C90-8070-6422AD18DF52}"/>
    <cellStyle name="Output 8 2 2 3 2 5" xfId="30878" xr:uid="{EF5CB539-A8D4-4E69-9601-E101351C300B}"/>
    <cellStyle name="Output 8 2 2 3 3" xfId="3578" xr:uid="{AF9D44C1-B307-4209-947B-B051F88DBD09}"/>
    <cellStyle name="Output 8 2 2 3 3 2" xfId="39352" xr:uid="{78D8F096-5A12-4FB0-B111-43622F6D61F6}"/>
    <cellStyle name="Output 8 2 2 3 4" xfId="36171" xr:uid="{615B498F-823B-47E1-9BE0-DDEDEAE26E08}"/>
    <cellStyle name="Output 8 2 2 4" xfId="1485" xr:uid="{FBA38445-1DEF-4980-9A49-C1F93B5B45CA}"/>
    <cellStyle name="Output 8 2 2 4 2" xfId="5830" xr:uid="{583629AF-52A6-4CE3-A467-8C631778EF8C}"/>
    <cellStyle name="Output 8 2 2 4 2 2" xfId="8416" xr:uid="{12A8660B-B842-4ABA-BC0F-1A229E94D9E5}"/>
    <cellStyle name="Output 8 2 2 4 2 2 2" xfId="17405" xr:uid="{E089DAEB-F64B-4FFE-872D-344E5D414D83}"/>
    <cellStyle name="Output 8 2 2 4 2 2 2 2" xfId="39268" xr:uid="{CFDF3EAF-8E01-401A-A2C2-9AD6413F10F4}"/>
    <cellStyle name="Output 8 2 2 4 2 2 3" xfId="24436" xr:uid="{851848DF-36AC-49CA-9A4F-7472973DC0CC}"/>
    <cellStyle name="Output 8 2 2 4 2 3" xfId="11053" xr:uid="{05DFAA31-06B2-4FA9-8423-E52BBD1C8B08}"/>
    <cellStyle name="Output 8 2 2 4 2 3 2" xfId="20042" xr:uid="{E1B6D72B-E355-43E1-91D1-F1EA983BE438}"/>
    <cellStyle name="Output 8 2 2 4 2 3 2 2" xfId="33908" xr:uid="{BE44389E-4592-4048-886E-6AC977198C16}"/>
    <cellStyle name="Output 8 2 2 4 2 3 3" xfId="42807" xr:uid="{59AF8231-91DF-4718-912C-78457A78FEC0}"/>
    <cellStyle name="Output 8 2 2 4 2 4" xfId="14819" xr:uid="{4EC1B3FF-E8E9-40EB-9C7D-611D3CA0F0D3}"/>
    <cellStyle name="Output 8 2 2 4 2 4 2" xfId="22354" xr:uid="{86430F6E-59EA-4C4B-BD76-970964A412C2}"/>
    <cellStyle name="Output 8 2 2 4 2 5" xfId="24800" xr:uid="{248904C8-BB32-4BDB-B29C-D40662B0DA51}"/>
    <cellStyle name="Output 8 2 2 4 3" xfId="3922" xr:uid="{0180C65E-AEA8-4DDE-B929-69A6E5F3935C}"/>
    <cellStyle name="Output 8 2 2 4 3 2" xfId="27702" xr:uid="{E90B9E7B-0EDA-42C0-8B03-64BF4F389D7D}"/>
    <cellStyle name="Output 8 2 2 4 4" xfId="25979" xr:uid="{AFC1E3C2-AACC-4AA8-A6EF-06D44FFFEA2C}"/>
    <cellStyle name="Output 8 2 2 5" xfId="1439" xr:uid="{9ED8E205-99AB-473C-B0BA-2FEA16AB978E}"/>
    <cellStyle name="Output 8 2 2 5 2" xfId="5784" xr:uid="{D50FA28D-C048-4B83-95D2-5707E3F9AC36}"/>
    <cellStyle name="Output 8 2 2 5 2 2" xfId="8370" xr:uid="{16A351FB-8225-422C-9EA4-3B5D21035FB9}"/>
    <cellStyle name="Output 8 2 2 5 2 2 2" xfId="17359" xr:uid="{FAA37A87-2813-4C16-A3DE-B8395096C37C}"/>
    <cellStyle name="Output 8 2 2 5 2 2 2 2" xfId="29854" xr:uid="{88286CB8-9613-4E52-B65B-C34FAB4F4E56}"/>
    <cellStyle name="Output 8 2 2 5 2 2 3" xfId="34317" xr:uid="{1439F3C1-020D-4B00-A0CB-C936A2F67C62}"/>
    <cellStyle name="Output 8 2 2 5 2 3" xfId="11007" xr:uid="{56BF9612-4CE9-403F-9665-ADE4B56BC1A2}"/>
    <cellStyle name="Output 8 2 2 5 2 3 2" xfId="19996" xr:uid="{28C1B12D-D22B-4B94-84CA-0750B2BEA5E4}"/>
    <cellStyle name="Output 8 2 2 5 2 3 2 2" xfId="22589" xr:uid="{E4DB4E82-D8B1-46BF-A1E1-A7177537A798}"/>
    <cellStyle name="Output 8 2 2 5 2 3 3" xfId="24213" xr:uid="{7904A38E-EC59-4D69-A2CE-EA32F966984F}"/>
    <cellStyle name="Output 8 2 2 5 2 4" xfId="14773" xr:uid="{5B989F6E-3682-4197-9385-B787D8FE5AE3}"/>
    <cellStyle name="Output 8 2 2 5 2 4 2" xfId="30390" xr:uid="{2ED0F98C-EBC2-4EDB-855C-14ECBD88D77C}"/>
    <cellStyle name="Output 8 2 2 5 2 5" xfId="39781" xr:uid="{E18B70C2-C009-4826-97CD-C25E4774C593}"/>
    <cellStyle name="Output 8 2 2 5 3" xfId="3876" xr:uid="{3A21F1D7-C81A-41B7-9F66-9E751AB135A5}"/>
    <cellStyle name="Output 8 2 2 5 3 2" xfId="33903" xr:uid="{718F647D-9A00-4C48-861D-7183F4ACEB33}"/>
    <cellStyle name="Output 8 2 2 5 4" xfId="34987" xr:uid="{840EA8B7-7F03-4820-8F3C-A3D484D0E7A0}"/>
    <cellStyle name="Output 8 2 2 6" xfId="2104" xr:uid="{3AF07DF5-09F2-4131-B230-89F7C2002F2D}"/>
    <cellStyle name="Output 8 2 2 6 2" xfId="6405" xr:uid="{7FF31F43-15E3-4881-BD82-4F2A2BA433AC}"/>
    <cellStyle name="Output 8 2 2 6 2 2" xfId="8991" xr:uid="{45749749-0BD5-4F11-BB66-7DB7F6E52BA4}"/>
    <cellStyle name="Output 8 2 2 6 2 2 2" xfId="17980" xr:uid="{4D39E2CD-6111-4F78-A01A-5957C044CD37}"/>
    <cellStyle name="Output 8 2 2 6 2 2 2 2" xfId="42240" xr:uid="{1167887F-D67A-40EB-8F84-CFA66CAD315A}"/>
    <cellStyle name="Output 8 2 2 6 2 2 3" xfId="43837" xr:uid="{DC318CF4-7DB5-4A28-9C75-1DA52401860E}"/>
    <cellStyle name="Output 8 2 2 6 2 3" xfId="11628" xr:uid="{70B534A5-AEAE-411B-B0EB-4F2BEE86CF12}"/>
    <cellStyle name="Output 8 2 2 6 2 3 2" xfId="20617" xr:uid="{C4AE1C2A-2312-40DB-AD1B-0FC046928D90}"/>
    <cellStyle name="Output 8 2 2 6 2 3 2 2" xfId="24634" xr:uid="{89BCE603-8013-4213-94BF-5CDCD9BBA573}"/>
    <cellStyle name="Output 8 2 2 6 2 3 3" xfId="44090" xr:uid="{F0EB2238-A4A2-4D0F-9AB9-F34120BC41D3}"/>
    <cellStyle name="Output 8 2 2 6 2 4" xfId="15394" xr:uid="{D0DCE955-382B-4CD2-A13E-4179FB36E685}"/>
    <cellStyle name="Output 8 2 2 6 2 4 2" xfId="28768" xr:uid="{26D0FA22-917D-411B-AFAE-D127ECCB250D}"/>
    <cellStyle name="Output 8 2 2 6 2 5" xfId="37333" xr:uid="{0BE6586A-A0D2-4650-A228-562FEBA123A4}"/>
    <cellStyle name="Output 8 2 2 6 3" xfId="4541" xr:uid="{378420A6-D94B-4674-B123-8A2AFA1F7E0D}"/>
    <cellStyle name="Output 8 2 2 6 3 2" xfId="28187" xr:uid="{5893A69A-4B53-4069-A052-8DF712DDD78A}"/>
    <cellStyle name="Output 8 2 2 6 4" xfId="25195" xr:uid="{22EFB9AC-CE4F-43A2-BF33-6F7BB90585CF}"/>
    <cellStyle name="Output 8 2 2 7" xfId="2914" xr:uid="{3BE79137-BC8A-49C0-ABE1-F3ED2A3A76DB}"/>
    <cellStyle name="Output 8 2 2 7 2" xfId="7064" xr:uid="{B93300FD-C206-48AD-B8B0-F111BDB01DD7}"/>
    <cellStyle name="Output 8 2 2 7 2 2" xfId="12190" xr:uid="{9AF3053C-8FBD-4F92-B06B-14E3C696AE91}"/>
    <cellStyle name="Output 8 2 2 7 2 2 2" xfId="21179" xr:uid="{26D1026B-F3D4-49DE-A906-73E0F8D9BEC0}"/>
    <cellStyle name="Output 8 2 2 7 2 2 2 2" xfId="27808" xr:uid="{66BD41B0-7B7E-4089-B3E6-73563BE78799}"/>
    <cellStyle name="Output 8 2 2 7 2 2 3" xfId="43571" xr:uid="{0EC0DE63-ED76-4539-A39A-F5AAD126B64C}"/>
    <cellStyle name="Output 8 2 2 7 2 3" xfId="12990" xr:uid="{3F026D2C-FE71-43A8-B1C7-99B969B1CA04}"/>
    <cellStyle name="Output 8 2 2 7 2 3 2" xfId="21979" xr:uid="{22D8BCA7-12F6-4DDE-B1DF-4DD8DBC3E259}"/>
    <cellStyle name="Output 8 2 2 7 2 3 2 2" xfId="29066" xr:uid="{048A557E-2694-44B5-AAD2-894AB5153D80}"/>
    <cellStyle name="Output 8 2 2 7 2 3 3" xfId="30762" xr:uid="{9C7F3225-DB80-4891-90FB-591EEB098463}"/>
    <cellStyle name="Output 8 2 2 7 2 4" xfId="16053" xr:uid="{5F4D3877-461F-484E-9EE0-040B0F0EF27C}"/>
    <cellStyle name="Output 8 2 2 7 2 4 2" xfId="35234" xr:uid="{C24DFA54-3184-48CB-9C66-69B30F257551}"/>
    <cellStyle name="Output 8 2 2 7 2 5" xfId="29545" xr:uid="{7A240601-71F6-4C60-8D04-2AAE2552D5AA}"/>
    <cellStyle name="Output 8 2 2 7 3" xfId="9627" xr:uid="{93E397F9-0AB5-43BD-B9E5-C02370EB260D}"/>
    <cellStyle name="Output 8 2 2 7 3 2" xfId="18616" xr:uid="{8EDD7F31-2801-40A9-8B8F-087EE4EDF4A2}"/>
    <cellStyle name="Output 8 2 2 7 3 2 2" xfId="31267" xr:uid="{BD115F0B-5536-4E2D-9849-35ABB07DDDB7}"/>
    <cellStyle name="Output 8 2 2 7 3 3" xfId="43219" xr:uid="{2B0FE376-C1F6-484F-9ACB-071E8BBE8D14}"/>
    <cellStyle name="Output 8 2 2 7 4" xfId="34468" xr:uid="{3CE7B9D2-6ED1-416D-8400-3CBF827355F4}"/>
    <cellStyle name="Output 8 2 2 8" xfId="4841" xr:uid="{A3DF3575-95C4-4A64-9006-4BABE0931E4B}"/>
    <cellStyle name="Output 8 2 2 8 2" xfId="7427" xr:uid="{1AB11FE3-3169-4C8B-8F36-7976390B5A36}"/>
    <cellStyle name="Output 8 2 2 8 2 2" xfId="16416" xr:uid="{5CE3D222-913F-44AB-8B3A-DD504079F2B2}"/>
    <cellStyle name="Output 8 2 2 8 2 2 2" xfId="32718" xr:uid="{0BF9BF89-C873-4156-B885-2D7002190405}"/>
    <cellStyle name="Output 8 2 2 8 2 3" xfId="22132" xr:uid="{FF39E2CA-6D01-472D-8C0E-F31A643228C0}"/>
    <cellStyle name="Output 8 2 2 8 3" xfId="10064" xr:uid="{672333E8-F83A-4108-9541-1788C4C007E8}"/>
    <cellStyle name="Output 8 2 2 8 3 2" xfId="19053" xr:uid="{098F17ED-00CE-46ED-95F5-C2453D1CDC5F}"/>
    <cellStyle name="Output 8 2 2 8 3 2 2" xfId="37389" xr:uid="{23BEBB61-FE67-4C08-8D1E-607EEB7999BE}"/>
    <cellStyle name="Output 8 2 2 8 3 3" xfId="25325" xr:uid="{E2209C57-058A-47E5-8D07-CF5483FB66B0}"/>
    <cellStyle name="Output 8 2 2 8 4" xfId="13830" xr:uid="{F31E4014-C58B-4309-8210-697B2DF9E29C}"/>
    <cellStyle name="Output 8 2 2 8 4 2" xfId="31717" xr:uid="{A16D7A68-ED3B-4701-BF3A-428D6493D7AD}"/>
    <cellStyle name="Output 8 2 2 8 5" xfId="22134" xr:uid="{BC944DEA-9829-4DDF-80EA-CC185F3E96E2}"/>
    <cellStyle name="Output 8 2 2 9" xfId="6749" xr:uid="{DB054A84-5812-4E15-9876-208F5427E105}"/>
    <cellStyle name="Output 8 2 2 9 2" xfId="11948" xr:uid="{85261978-F35D-4A97-AB06-706DCD0447E3}"/>
    <cellStyle name="Output 8 2 2 9 2 2" xfId="20937" xr:uid="{6458C2F7-E500-48F1-BDB0-500937D1E713}"/>
    <cellStyle name="Output 8 2 2 9 2 2 2" xfId="43396" xr:uid="{6DDA6214-4306-42B2-BA95-40020A3DF3AD}"/>
    <cellStyle name="Output 8 2 2 9 2 3" xfId="40562" xr:uid="{DDF76C5A-2713-4C46-9E46-F33C755F4F10}"/>
    <cellStyle name="Output 8 2 2 9 3" xfId="15738" xr:uid="{0D30F7DC-1348-4617-A7F7-651626BC34CF}"/>
    <cellStyle name="Output 8 2 2 9 3 2" xfId="36065" xr:uid="{593C75B4-4045-446A-8AB0-03A6801FA9C8}"/>
    <cellStyle name="Output 8 2 2 9 4" xfId="30567" xr:uid="{75A92F03-A74E-4505-A6C7-06D928E74347}"/>
    <cellStyle name="Output 8 2 3" xfId="664" xr:uid="{809ABD67-5BD2-4F18-9E9C-80E3D94568CF}"/>
    <cellStyle name="Output 8 2 3 2" xfId="5040" xr:uid="{5A5E628D-3B65-4F10-A2E4-071EF00E50A7}"/>
    <cellStyle name="Output 8 2 3 2 2" xfId="7626" xr:uid="{4A3D6415-A87D-440C-BA07-7D1637271299}"/>
    <cellStyle name="Output 8 2 3 2 2 2" xfId="16615" xr:uid="{D7C1E69A-2BC8-475A-9BDA-F0B485D3F9E8}"/>
    <cellStyle name="Output 8 2 3 2 2 2 2" xfId="27676" xr:uid="{8E4303CC-AC3C-4F3E-85A2-872F130CD756}"/>
    <cellStyle name="Output 8 2 3 2 2 3" xfId="26363" xr:uid="{C66EBE93-AA68-4FA4-B708-A5E56BD1A38B}"/>
    <cellStyle name="Output 8 2 3 2 3" xfId="10263" xr:uid="{624AF253-92DB-417A-AFE3-EA680F76DEFA}"/>
    <cellStyle name="Output 8 2 3 2 3 2" xfId="19252" xr:uid="{80BF6075-A719-4A1A-859A-AB7CCF4A62B9}"/>
    <cellStyle name="Output 8 2 3 2 3 2 2" xfId="22247" xr:uid="{317A89DF-3ABC-460C-AE93-71250D6E6B32}"/>
    <cellStyle name="Output 8 2 3 2 3 3" xfId="26445" xr:uid="{F3BA3B2B-81AD-489E-AB6C-DA05C0F9CF0B}"/>
    <cellStyle name="Output 8 2 3 2 4" xfId="14029" xr:uid="{AFA76EFE-0BEB-45F9-8302-2215708FEE39}"/>
    <cellStyle name="Output 8 2 3 2 4 2" xfId="31007" xr:uid="{55012C84-934F-4903-B356-97F377562184}"/>
    <cellStyle name="Output 8 2 3 2 5" xfId="36863" xr:uid="{23DF07BE-2C67-4E88-9046-0485A69D25CD}"/>
    <cellStyle name="Output 8 2 3 2 6" xfId="55660" xr:uid="{7DA076C5-AC83-4736-A1AE-2E900A388ABB}"/>
    <cellStyle name="Output 8 2 3 3" xfId="3101" xr:uid="{52CBE966-FF48-4D9E-8E0F-205E41473726}"/>
    <cellStyle name="Output 8 2 3 3 2" xfId="36180" xr:uid="{F5EF6CF3-C149-40E1-8B70-7139A721B252}"/>
    <cellStyle name="Output 8 2 3 4" xfId="22412" xr:uid="{DC8B21E7-CD5F-4447-BA30-A301D9028C77}"/>
    <cellStyle name="Output 8 2 3 5" xfId="48879" xr:uid="{89DD9406-9048-4F2D-983F-EC65831523DF}"/>
    <cellStyle name="Output 8 2 4" xfId="1009" xr:uid="{4056A6D6-B26E-4F4B-A67B-54AF1F342FA5}"/>
    <cellStyle name="Output 8 2 4 2" xfId="5361" xr:uid="{70BC021F-E0BC-4CAD-AC17-0911BCEA6685}"/>
    <cellStyle name="Output 8 2 4 2 2" xfId="7947" xr:uid="{FEC0214F-D09B-48FD-8B53-A62659F5DD07}"/>
    <cellStyle name="Output 8 2 4 2 2 2" xfId="16936" xr:uid="{D59A5F64-8F86-4F0D-B935-4212D7BADDF5}"/>
    <cellStyle name="Output 8 2 4 2 2 2 2" xfId="22688" xr:uid="{47602FBB-AD6E-47E9-8606-D08E56238D72}"/>
    <cellStyle name="Output 8 2 4 2 2 3" xfId="31220" xr:uid="{92D14794-2DD0-49ED-9F0B-604D719676B6}"/>
    <cellStyle name="Output 8 2 4 2 3" xfId="10584" xr:uid="{F14C8C63-B238-4998-BD25-69514B32B9B1}"/>
    <cellStyle name="Output 8 2 4 2 3 2" xfId="19573" xr:uid="{FC5CFEB5-58CF-4BDA-A489-25107B5A10F4}"/>
    <cellStyle name="Output 8 2 4 2 3 2 2" xfId="29980" xr:uid="{C7ABCDB2-E554-4839-8BB3-D9331EA92ACC}"/>
    <cellStyle name="Output 8 2 4 2 3 3" xfId="26726" xr:uid="{149FF730-0B0F-4D7B-9793-72360692EA7E}"/>
    <cellStyle name="Output 8 2 4 2 4" xfId="14350" xr:uid="{10DFD25E-BFBD-4D35-8E4B-BD6169799B74}"/>
    <cellStyle name="Output 8 2 4 2 4 2" xfId="23896" xr:uid="{6EB3339A-E347-4F40-9529-AE2EBF8D5CBA}"/>
    <cellStyle name="Output 8 2 4 2 5" xfId="23435" xr:uid="{FC2E96E7-9733-4334-B735-85F993C00012}"/>
    <cellStyle name="Output 8 2 4 2 6" xfId="54658" xr:uid="{578FD4D5-9C28-41B9-849A-FA5AE12689B0}"/>
    <cellStyle name="Output 8 2 4 3" xfId="3446" xr:uid="{1BEB8F63-BEF1-4E00-9490-8D26A49020BC}"/>
    <cellStyle name="Output 8 2 4 3 2" xfId="34012" xr:uid="{23CFEA0B-0E6E-4146-A27A-287BABC473F3}"/>
    <cellStyle name="Output 8 2 4 4" xfId="33857" xr:uid="{70E98135-8EFF-4644-91D8-5E421B34B3E8}"/>
    <cellStyle name="Output 8 2 4 5" xfId="47857" xr:uid="{3820DB53-0F7F-4B81-83C4-041E31761978}"/>
    <cellStyle name="Output 8 2 5" xfId="1353" xr:uid="{626BC9B2-9AE3-4806-B67F-02737339BDE4}"/>
    <cellStyle name="Output 8 2 5 2" xfId="5698" xr:uid="{DD0D0D2C-7A23-4AF7-91BA-0744332355DB}"/>
    <cellStyle name="Output 8 2 5 2 2" xfId="8284" xr:uid="{19962880-2C41-458F-BD82-0BFF4288DF28}"/>
    <cellStyle name="Output 8 2 5 2 2 2" xfId="17273" xr:uid="{D9EDDEA7-6B90-42EF-9E4A-95C308CA1E84}"/>
    <cellStyle name="Output 8 2 5 2 2 2 2" xfId="24793" xr:uid="{D3C9A676-C178-47BF-BCD1-7FEDC0877FF5}"/>
    <cellStyle name="Output 8 2 5 2 2 3" xfId="31341" xr:uid="{2775EF56-1CD3-46F9-B370-D5C2D31375A2}"/>
    <cellStyle name="Output 8 2 5 2 3" xfId="10921" xr:uid="{682C32B6-55AD-46B5-BB22-FBEFEB4725D9}"/>
    <cellStyle name="Output 8 2 5 2 3 2" xfId="19910" xr:uid="{1E67DF13-694B-48E5-9D9A-3B5FC1B59139}"/>
    <cellStyle name="Output 8 2 5 2 3 2 2" xfId="22961" xr:uid="{B94E33A2-9884-4E31-8E7C-E373FC78679D}"/>
    <cellStyle name="Output 8 2 5 2 3 3" xfId="34648" xr:uid="{6CA5A814-BAA1-4C65-BCF7-818F7CC7CF15}"/>
    <cellStyle name="Output 8 2 5 2 4" xfId="14687" xr:uid="{ED776A5B-C781-4E54-BB7B-D7C65625759F}"/>
    <cellStyle name="Output 8 2 5 2 4 2" xfId="33476" xr:uid="{C0A06D14-840D-4902-A034-D04DD53BDD7F}"/>
    <cellStyle name="Output 8 2 5 2 5" xfId="41011" xr:uid="{F0195244-88B4-4427-943D-62B1C304BBB3}"/>
    <cellStyle name="Output 8 2 5 3" xfId="3790" xr:uid="{94E2969C-9D37-426A-8F66-1055256A8BC8}"/>
    <cellStyle name="Output 8 2 5 3 2" xfId="34571" xr:uid="{0A28C835-7CAB-49A3-A52E-20750F3A11FD}"/>
    <cellStyle name="Output 8 2 5 4" xfId="36592" xr:uid="{984DC3C0-9F2A-4F29-92B6-471056E1E60B}"/>
    <cellStyle name="Output 8 2 6" xfId="1709" xr:uid="{E5746835-517D-42A2-AC98-E41E62179A0F}"/>
    <cellStyle name="Output 8 2 6 2" xfId="6035" xr:uid="{D68DDDC7-5DAE-4580-BC88-AA521F73ABF2}"/>
    <cellStyle name="Output 8 2 6 2 2" xfId="8621" xr:uid="{987BDCBC-F361-4AB8-9626-5E98A26CB7FC}"/>
    <cellStyle name="Output 8 2 6 2 2 2" xfId="17610" xr:uid="{95349429-9898-4216-8AC6-D99F72F0F198}"/>
    <cellStyle name="Output 8 2 6 2 2 2 2" xfId="39532" xr:uid="{62D83D0B-CA35-4A18-B595-42CD95FB5616}"/>
    <cellStyle name="Output 8 2 6 2 2 3" xfId="24907" xr:uid="{6A68A525-5A00-4A55-ADE5-3A9FE32D85D2}"/>
    <cellStyle name="Output 8 2 6 2 3" xfId="11258" xr:uid="{B5399546-FC6E-471D-B57A-5C35804450C5}"/>
    <cellStyle name="Output 8 2 6 2 3 2" xfId="20247" xr:uid="{D69C00B5-A31D-4206-B5E5-7AA55AE82D5E}"/>
    <cellStyle name="Output 8 2 6 2 3 2 2" xfId="28503" xr:uid="{5537C58C-52F2-4354-B3B2-9E7BF842DB01}"/>
    <cellStyle name="Output 8 2 6 2 3 3" xfId="39945" xr:uid="{EDC0CDC1-3B65-440E-B3C7-BBA00FE2B02E}"/>
    <cellStyle name="Output 8 2 6 2 4" xfId="15024" xr:uid="{B1E37E9A-947A-46F7-A127-614B9DEA7B6D}"/>
    <cellStyle name="Output 8 2 6 2 4 2" xfId="30289" xr:uid="{6F77C72F-922B-410B-A7A7-9CF1204CA139}"/>
    <cellStyle name="Output 8 2 6 2 5" xfId="42788" xr:uid="{879EFD07-29F3-42E6-8C30-7D9597589B20}"/>
    <cellStyle name="Output 8 2 6 3" xfId="4146" xr:uid="{8A5C87B5-AC34-4BF0-976F-755E4B266C75}"/>
    <cellStyle name="Output 8 2 6 3 2" xfId="38645" xr:uid="{F0226AB0-92BE-46D8-8EAA-8EC035135660}"/>
    <cellStyle name="Output 8 2 6 4" xfId="28480" xr:uid="{12382A78-D6D2-4DCD-AB7C-919CD6351084}"/>
    <cellStyle name="Output 8 2 7" xfId="1972" xr:uid="{EEFCE3EE-0ABA-408A-A2CE-ED090D63BB38}"/>
    <cellStyle name="Output 8 2 7 2" xfId="6280" xr:uid="{EBEF9E2A-0359-41B5-8A69-04B9437A3228}"/>
    <cellStyle name="Output 8 2 7 2 2" xfId="8866" xr:uid="{4540E9B0-1EF8-4A77-84B0-036604A37A8A}"/>
    <cellStyle name="Output 8 2 7 2 2 2" xfId="17855" xr:uid="{8117B07A-319B-4E92-A161-0F09E2E37641}"/>
    <cellStyle name="Output 8 2 7 2 2 2 2" xfId="31516" xr:uid="{D7A5611D-E7CF-4DA7-938B-0DD696ABDDB5}"/>
    <cellStyle name="Output 8 2 7 2 2 3" xfId="30031" xr:uid="{8E35E5FA-78C1-42F4-96AB-8759DFF1AFD7}"/>
    <cellStyle name="Output 8 2 7 2 3" xfId="11503" xr:uid="{07B40940-7D0D-4885-AEF8-EE36F33D203C}"/>
    <cellStyle name="Output 8 2 7 2 3 2" xfId="20492" xr:uid="{7407871B-3A32-4303-8FA9-579772B4D855}"/>
    <cellStyle name="Output 8 2 7 2 3 2 2" xfId="38284" xr:uid="{5BEE817E-5170-4404-8E6E-73374397941E}"/>
    <cellStyle name="Output 8 2 7 2 3 3" xfId="34667" xr:uid="{0D0A76D7-C5DD-42D8-9B2F-43F48F6D903F}"/>
    <cellStyle name="Output 8 2 7 2 4" xfId="15269" xr:uid="{C44B1D9B-D99F-434C-A90C-4F3346332613}"/>
    <cellStyle name="Output 8 2 7 2 4 2" xfId="35738" xr:uid="{9CE1709C-B40E-41B8-B11F-A622D2CDDB9A}"/>
    <cellStyle name="Output 8 2 7 2 5" xfId="22363" xr:uid="{4D4BB3E4-47E5-455C-BEA7-195E5FE25736}"/>
    <cellStyle name="Output 8 2 7 3" xfId="4409" xr:uid="{2FF21367-1B10-4196-BD57-664C05AE32A1}"/>
    <cellStyle name="Output 8 2 7 3 2" xfId="39548" xr:uid="{F970A38D-D73D-4FD6-B7B6-10EB9146121C}"/>
    <cellStyle name="Output 8 2 7 4" xfId="33499" xr:uid="{4F753FDE-6466-469F-B010-7812244D92FE}"/>
    <cellStyle name="Output 8 2 8" xfId="2783" xr:uid="{B79AD3AA-E52A-4D7B-A47F-880FF7649AE5}"/>
    <cellStyle name="Output 8 2 8 2" xfId="6933" xr:uid="{EC76C0DF-F203-40F5-96EF-4148AB891F23}"/>
    <cellStyle name="Output 8 2 8 2 2" xfId="12062" xr:uid="{4BE560EF-3452-4860-95C0-976BDC4B9B1C}"/>
    <cellStyle name="Output 8 2 8 2 2 2" xfId="21051" xr:uid="{D5304AC1-71EC-4EB2-AB34-5D991880B46C}"/>
    <cellStyle name="Output 8 2 8 2 2 2 2" xfId="24526" xr:uid="{19D2E6B7-1043-4067-A196-068FCCFA6AAC}"/>
    <cellStyle name="Output 8 2 8 2 2 3" xfId="41350" xr:uid="{3BF36F37-5A28-4291-A70E-966B3532A34A}"/>
    <cellStyle name="Output 8 2 8 2 3" xfId="12890" xr:uid="{FD05F932-41EA-47EA-BE54-68F9C072C065}"/>
    <cellStyle name="Output 8 2 8 2 3 2" xfId="21879" xr:uid="{4F297920-C7B1-46E8-9AB4-89BF1687FAFD}"/>
    <cellStyle name="Output 8 2 8 2 3 2 2" xfId="26212" xr:uid="{7188635E-6033-4842-AA1E-5A393F9C9873}"/>
    <cellStyle name="Output 8 2 8 2 3 3" xfId="31316" xr:uid="{673E12B2-A92D-45A2-BE39-6AB6349BEDB0}"/>
    <cellStyle name="Output 8 2 8 2 4" xfId="15922" xr:uid="{1858A7BF-D41D-4506-9229-F92E2D00FA12}"/>
    <cellStyle name="Output 8 2 8 2 4 2" xfId="23798" xr:uid="{DE547BC2-9226-4BC4-A18B-21E9A5613574}"/>
    <cellStyle name="Output 8 2 8 2 5" xfId="28881" xr:uid="{488F668A-D357-4A7E-9832-E42D5E456C1C}"/>
    <cellStyle name="Output 8 2 8 3" xfId="9496" xr:uid="{6F8D3169-F476-4902-872F-C7C03151051B}"/>
    <cellStyle name="Output 8 2 8 3 2" xfId="18485" xr:uid="{C831B849-4B84-445A-9EB5-244C699CC5D0}"/>
    <cellStyle name="Output 8 2 8 3 2 2" xfId="24374" xr:uid="{90457352-A02B-40C5-B442-481DAE1BB01A}"/>
    <cellStyle name="Output 8 2 8 3 3" xfId="30258" xr:uid="{54D08586-E2E6-4F30-9371-7CCC4D9BC0C7}"/>
    <cellStyle name="Output 8 2 8 4" xfId="35802" xr:uid="{641109C0-E776-49D6-A749-4908C4111962}"/>
    <cellStyle name="Output 8 2 9" xfId="4716" xr:uid="{5871D07A-40B8-4FBE-B60C-A94F795B2571}"/>
    <cellStyle name="Output 8 2 9 2" xfId="7302" xr:uid="{76BC54E5-0AC0-4D6F-9B23-BAFBAEBCC30F}"/>
    <cellStyle name="Output 8 2 9 2 2" xfId="16291" xr:uid="{7CAEA13A-C0E5-44B2-9EB8-CFCA283BD0D7}"/>
    <cellStyle name="Output 8 2 9 2 2 2" xfId="22270" xr:uid="{8ACB390E-2DF5-45CA-A440-445C08F737F8}"/>
    <cellStyle name="Output 8 2 9 2 3" xfId="26154" xr:uid="{BEC6AB49-D683-4135-94E8-7355364EC9D9}"/>
    <cellStyle name="Output 8 2 9 3" xfId="9939" xr:uid="{0BF658BF-EEC5-45E9-8A97-7C0C5F39CC04}"/>
    <cellStyle name="Output 8 2 9 3 2" xfId="18928" xr:uid="{66227020-41A8-4456-A492-8AFF6D031BEF}"/>
    <cellStyle name="Output 8 2 9 3 2 2" xfId="41578" xr:uid="{B5939F8B-B1EC-4DF1-8569-793E090F8ED3}"/>
    <cellStyle name="Output 8 2 9 3 3" xfId="34699" xr:uid="{86855F96-A0FD-497B-B7BA-20E03EAFAFEE}"/>
    <cellStyle name="Output 8 2 9 4" xfId="13705" xr:uid="{2F1F5713-20BC-4B8B-B987-DDC7880576E8}"/>
    <cellStyle name="Output 8 2 9 4 2" xfId="26542" xr:uid="{1991979F-A221-42E5-AE0E-FB6521B1EEF1}"/>
    <cellStyle name="Output 8 2 9 5" xfId="34153" xr:uid="{A108FE07-1CEE-40E1-8E5C-8F2796A9AB6D}"/>
    <cellStyle name="Output 8 3" xfId="422" xr:uid="{09CE8590-26A8-477A-BBF0-6913E80A93DF}"/>
    <cellStyle name="Output 8 3 10" xfId="9287" xr:uid="{ECC07828-D5EB-4CCB-99FA-96740C56C5B4}"/>
    <cellStyle name="Output 8 3 10 2" xfId="18276" xr:uid="{692B986A-4979-406D-BC57-E78772AB164A}"/>
    <cellStyle name="Output 8 3 10 2 2" xfId="22921" xr:uid="{4929F8CD-480D-46ED-A035-394ACC4AA2CD}"/>
    <cellStyle name="Output 8 3 10 3" xfId="27747" xr:uid="{0290A34D-9BCC-45A3-A8EC-ACE1A6AD787A}"/>
    <cellStyle name="Output 8 3 11" xfId="9827" xr:uid="{A960653D-E570-469F-BAF6-2D1AA55D69B2}"/>
    <cellStyle name="Output 8 3 11 2" xfId="18816" xr:uid="{2FA54CCF-8639-4E0E-93D8-962CF1196DE1}"/>
    <cellStyle name="Output 8 3 11 2 2" xfId="35769" xr:uid="{3B095C48-E851-4ADB-AB6C-86AC779FF311}"/>
    <cellStyle name="Output 8 3 11 3" xfId="31035" xr:uid="{93FC40A4-7B97-4E82-A04B-CBE52B2934EC}"/>
    <cellStyle name="Output 8 3 12" xfId="2428" xr:uid="{EE78C802-4481-479D-B6E0-608BFA8C5CC0}"/>
    <cellStyle name="Output 8 3 12 2" xfId="43246" xr:uid="{0DAA8F9D-446B-4A38-958B-17F7404270E4}"/>
    <cellStyle name="Output 8 3 13" xfId="13337" xr:uid="{15B55C97-75CF-4B8E-B42D-7FFECC4D379A}"/>
    <cellStyle name="Output 8 3 13 2" xfId="29026" xr:uid="{E6C06750-CEA2-4DAB-AFBC-7B9519C363C9}"/>
    <cellStyle name="Output 8 3 14" xfId="23302" xr:uid="{1A05DB9C-F79A-40D3-A40A-E4BC8B310B59}"/>
    <cellStyle name="Output 8 3 15" xfId="46642" xr:uid="{69DC3E68-45A5-4A03-90E4-098FA353C5CC}"/>
    <cellStyle name="Output 8 3 2" xfId="771" xr:uid="{AE622678-9CD7-4048-AB80-94C8507AF6A6}"/>
    <cellStyle name="Output 8 3 2 2" xfId="5141" xr:uid="{8887E3F5-CD98-4B19-B7D7-40200035E759}"/>
    <cellStyle name="Output 8 3 2 2 2" xfId="7727" xr:uid="{CB6FE572-4554-469A-949B-25B46210495D}"/>
    <cellStyle name="Output 8 3 2 2 2 2" xfId="16716" xr:uid="{D43D9E07-B0B6-4D03-B5B8-D638E76EC807}"/>
    <cellStyle name="Output 8 3 2 2 2 2 2" xfId="31672" xr:uid="{D04D7FA2-B7B8-4FF3-BA2F-F8E110FE25FC}"/>
    <cellStyle name="Output 8 3 2 2 2 3" xfId="35280" xr:uid="{6EB936B0-3A4B-45B4-9DFE-7C30F9896B3F}"/>
    <cellStyle name="Output 8 3 2 2 3" xfId="10364" xr:uid="{8E4E37ED-1D36-47D6-81B3-8A0D1CD5D040}"/>
    <cellStyle name="Output 8 3 2 2 3 2" xfId="19353" xr:uid="{3D35A026-C31F-4200-A85C-E895062CA1B4}"/>
    <cellStyle name="Output 8 3 2 2 3 2 2" xfId="37959" xr:uid="{2786DDB3-DEE9-423A-8B11-CB284F1171D2}"/>
    <cellStyle name="Output 8 3 2 2 3 3" xfId="26707" xr:uid="{35D3AF7F-4FAE-411A-A003-FB4D8839F86F}"/>
    <cellStyle name="Output 8 3 2 2 4" xfId="14130" xr:uid="{48BCC3DD-D3A3-4D6C-AF63-4B258004B2D5}"/>
    <cellStyle name="Output 8 3 2 2 4 2" xfId="36605" xr:uid="{DF15FF75-D254-4EE1-A6B2-52AFB04E3180}"/>
    <cellStyle name="Output 8 3 2 2 5" xfId="35882" xr:uid="{52E8C8EC-0FDB-472A-B9C9-3C3C47D132EB}"/>
    <cellStyle name="Output 8 3 2 2 6" xfId="56921" xr:uid="{80526B37-9806-46D2-88C0-7AAAF714FFBB}"/>
    <cellStyle name="Output 8 3 2 3" xfId="3208" xr:uid="{C1C5FEAD-5561-4F18-BB57-C0DA87B4AC73}"/>
    <cellStyle name="Output 8 3 2 3 2" xfId="25077" xr:uid="{486F9FCD-E984-4CE8-B95D-04A2A86DEE25}"/>
    <cellStyle name="Output 8 3 2 4" xfId="24937" xr:uid="{0F976E97-BF2B-4243-B9EA-E0C3878FB0F7}"/>
    <cellStyle name="Output 8 3 2 5" xfId="50139" xr:uid="{17512F89-CE0B-4CA3-B669-F02505B45BDC}"/>
    <cellStyle name="Output 8 3 3" xfId="1116" xr:uid="{F520765B-186E-4186-828E-50C443C43A57}"/>
    <cellStyle name="Output 8 3 3 2" xfId="5462" xr:uid="{8DCF8E71-C0F9-4797-BE84-E722A83904C5}"/>
    <cellStyle name="Output 8 3 3 2 2" xfId="8048" xr:uid="{33A556EA-FBAC-4BC7-B256-19083F9B94BF}"/>
    <cellStyle name="Output 8 3 3 2 2 2" xfId="17037" xr:uid="{9C938BD9-0B0D-484E-9A5A-BD4F16A4B9DD}"/>
    <cellStyle name="Output 8 3 3 2 2 2 2" xfId="41759" xr:uid="{C4FE8CC2-5E7B-45CA-A625-627D3CE8E940}"/>
    <cellStyle name="Output 8 3 3 2 2 3" xfId="30495" xr:uid="{3FE1C0E3-BC4D-4263-AA7D-AA28C1929956}"/>
    <cellStyle name="Output 8 3 3 2 3" xfId="10685" xr:uid="{B0DCC670-8863-47AC-9365-943A8CD72D21}"/>
    <cellStyle name="Output 8 3 3 2 3 2" xfId="19674" xr:uid="{18BFD490-10D8-4834-9ABB-A219E5876907}"/>
    <cellStyle name="Output 8 3 3 2 3 2 2" xfId="25295" xr:uid="{876291BD-A30D-4B17-B0DF-383D3B8F5364}"/>
    <cellStyle name="Output 8 3 3 2 3 3" xfId="31131" xr:uid="{DC56594C-8E45-4661-A122-ADB83507C5E7}"/>
    <cellStyle name="Output 8 3 3 2 4" xfId="14451" xr:uid="{D888974F-0A47-457F-B51D-7AB8D3C0A6CE}"/>
    <cellStyle name="Output 8 3 3 2 4 2" xfId="36211" xr:uid="{FADD744D-D4DE-4DA0-8CA5-C1EA3ECCB599}"/>
    <cellStyle name="Output 8 3 3 2 5" xfId="28716" xr:uid="{C9716A5C-199B-4411-8AA5-7D3176CB98DA}"/>
    <cellStyle name="Output 8 3 3 2 6" xfId="57915" xr:uid="{DE3E64D7-4BFD-49E7-8788-E7880CB7BC14}"/>
    <cellStyle name="Output 8 3 3 3" xfId="3553" xr:uid="{6E8744B0-3497-43A8-ADB5-1C1EA8259E07}"/>
    <cellStyle name="Output 8 3 3 3 2" xfId="28967" xr:uid="{7FD6DD69-7721-45BD-AFA8-9FF35A301578}"/>
    <cellStyle name="Output 8 3 3 4" xfId="39103" xr:uid="{F2E3BAE3-B660-48AE-A726-7F42345560A1}"/>
    <cellStyle name="Output 8 3 3 5" xfId="51133" xr:uid="{E1FF0041-BCCF-4E0D-AE74-BCBCFC2EAD6F}"/>
    <cellStyle name="Output 8 3 4" xfId="1460" xr:uid="{BCE79340-C1B8-4E7B-A3A6-D9FAC197EAA4}"/>
    <cellStyle name="Output 8 3 4 2" xfId="5805" xr:uid="{EB641D05-A8E8-440F-9254-362FA33C5432}"/>
    <cellStyle name="Output 8 3 4 2 2" xfId="8391" xr:uid="{61EB463D-8727-40ED-AC2D-428965B22C7D}"/>
    <cellStyle name="Output 8 3 4 2 2 2" xfId="17380" xr:uid="{B3181B5C-557C-4EF0-8397-DB1074BF9BD6}"/>
    <cellStyle name="Output 8 3 4 2 2 2 2" xfId="28885" xr:uid="{4506073C-EFF3-4B31-9F9A-5DE302F5C242}"/>
    <cellStyle name="Output 8 3 4 2 2 3" xfId="32343" xr:uid="{406F8E7D-F84E-4101-BAEA-C026E0FA5A7A}"/>
    <cellStyle name="Output 8 3 4 2 3" xfId="11028" xr:uid="{EF98929E-DAFA-4F47-A3F6-1C914FBDF1C2}"/>
    <cellStyle name="Output 8 3 4 2 3 2" xfId="20017" xr:uid="{A7B75000-3785-4521-A78A-86085CC8FA92}"/>
    <cellStyle name="Output 8 3 4 2 3 2 2" xfId="24673" xr:uid="{8DC67BF9-3F71-4871-A291-D5028E60FDE0}"/>
    <cellStyle name="Output 8 3 4 2 3 3" xfId="44056" xr:uid="{81293AEF-41E1-4DAE-9309-9941E5387DB1}"/>
    <cellStyle name="Output 8 3 4 2 4" xfId="14794" xr:uid="{74B0FB11-9695-4AA7-A0A4-161C0699255C}"/>
    <cellStyle name="Output 8 3 4 2 4 2" xfId="31908" xr:uid="{A839BA76-0F09-4C1A-B789-54CF51870F29}"/>
    <cellStyle name="Output 8 3 4 2 5" xfId="36951" xr:uid="{A8038D59-C9BD-468D-9822-98B923F330C5}"/>
    <cellStyle name="Output 8 3 4 2 6" xfId="55048" xr:uid="{1C391BD8-208A-4DA4-BC73-D260F32F95A7}"/>
    <cellStyle name="Output 8 3 4 3" xfId="3897" xr:uid="{51A4416E-A9F9-49EE-B71B-78EC884BB4AC}"/>
    <cellStyle name="Output 8 3 4 3 2" xfId="30383" xr:uid="{EBEE146D-FF49-4855-A11F-175B39485967}"/>
    <cellStyle name="Output 8 3 4 4" xfId="23607" xr:uid="{A04163C7-E8CD-4178-834C-660167D1B8B7}"/>
    <cellStyle name="Output 8 3 4 5" xfId="48256" xr:uid="{62BD8CAC-D14A-4B9B-9909-45B2484DFD13}"/>
    <cellStyle name="Output 8 3 5" xfId="1620" xr:uid="{D96EA2EC-4DCB-4436-B996-9A4CF4E1A125}"/>
    <cellStyle name="Output 8 3 5 2" xfId="5962" xr:uid="{51748E05-6C9A-4E76-B17F-7CBAD1D7B99A}"/>
    <cellStyle name="Output 8 3 5 2 2" xfId="8548" xr:uid="{39C4F84C-EB0A-4B00-8221-267F3E51ECFE}"/>
    <cellStyle name="Output 8 3 5 2 2 2" xfId="17537" xr:uid="{D9FBEB51-B401-4E82-9B37-077530A8DA4D}"/>
    <cellStyle name="Output 8 3 5 2 2 2 2" xfId="27844" xr:uid="{C80AE658-4A7D-4A8B-A326-03B6FA7F7E6F}"/>
    <cellStyle name="Output 8 3 5 2 2 3" xfId="33120" xr:uid="{8708D074-D05A-4C58-A286-C1D372CB3E7E}"/>
    <cellStyle name="Output 8 3 5 2 3" xfId="11185" xr:uid="{8234A048-2C04-4469-818A-2382BBCF446E}"/>
    <cellStyle name="Output 8 3 5 2 3 2" xfId="20174" xr:uid="{499CA3A3-2D2E-4906-8E12-3C2832969FF9}"/>
    <cellStyle name="Output 8 3 5 2 3 2 2" xfId="33819" xr:uid="{A7EC9AD0-1C1B-449C-8FCD-0E605AF0EF73}"/>
    <cellStyle name="Output 8 3 5 2 3 3" xfId="42724" xr:uid="{1EB7FE87-BE66-4A2D-82CF-DE40FA9512DD}"/>
    <cellStyle name="Output 8 3 5 2 4" xfId="14951" xr:uid="{EF9FDAC3-4A8C-493D-ADC8-4CF976CCC34C}"/>
    <cellStyle name="Output 8 3 5 2 4 2" xfId="38903" xr:uid="{ED6DB2EB-AE89-4872-818C-49D9CB4F31F9}"/>
    <cellStyle name="Output 8 3 5 2 5" xfId="24092" xr:uid="{C3C336E6-C495-4646-A1BF-FAD17A8D7843}"/>
    <cellStyle name="Output 8 3 5 3" xfId="4057" xr:uid="{47B96B35-8C14-4941-BD92-92153040D1D5}"/>
    <cellStyle name="Output 8 3 5 3 2" xfId="35538" xr:uid="{13FCF01A-8D7D-4620-BA27-AAA511BF3698}"/>
    <cellStyle name="Output 8 3 5 4" xfId="40957" xr:uid="{065BDE29-D13C-49D1-8E70-C7C5B5E25BB6}"/>
    <cellStyle name="Output 8 3 5 5" xfId="53348" xr:uid="{B10F86DB-9E1B-4D89-9D79-F8A2D55D937F}"/>
    <cellStyle name="Output 8 3 6" xfId="2079" xr:uid="{8203C572-2F28-4771-B7E5-9040B11866EF}"/>
    <cellStyle name="Output 8 3 6 2" xfId="6381" xr:uid="{AA4A196E-7788-438E-9749-409B7E3FDC73}"/>
    <cellStyle name="Output 8 3 6 2 2" xfId="8967" xr:uid="{50863E46-8615-45EC-8377-D3C025D63597}"/>
    <cellStyle name="Output 8 3 6 2 2 2" xfId="17956" xr:uid="{11EA28E3-87CB-4720-8341-B4848B41F13E}"/>
    <cellStyle name="Output 8 3 6 2 2 2 2" xfId="22451" xr:uid="{C98A6E58-87C8-425B-91E4-63FA101068A3}"/>
    <cellStyle name="Output 8 3 6 2 2 3" xfId="39925" xr:uid="{FAE8287E-52A1-4DE2-A426-EBBEE034A6F7}"/>
    <cellStyle name="Output 8 3 6 2 3" xfId="11604" xr:uid="{A79F30D7-AD3C-40D1-AC59-4118A133C459}"/>
    <cellStyle name="Output 8 3 6 2 3 2" xfId="20593" xr:uid="{8D7B27A9-1C7F-4277-ADE0-CF2356251A85}"/>
    <cellStyle name="Output 8 3 6 2 3 2 2" xfId="30974" xr:uid="{0B7A30A0-A0A6-4A68-91FB-820A81229C01}"/>
    <cellStyle name="Output 8 3 6 2 3 3" xfId="40490" xr:uid="{7B51306D-7FC4-4F39-9268-CF8DC272F474}"/>
    <cellStyle name="Output 8 3 6 2 4" xfId="15370" xr:uid="{60951DC8-4B5F-4719-8DCC-F98D8206D5A6}"/>
    <cellStyle name="Output 8 3 6 2 4 2" xfId="26334" xr:uid="{83CCEA1A-96C4-4D07-8EE9-1820B10F5B7C}"/>
    <cellStyle name="Output 8 3 6 2 5" xfId="30221" xr:uid="{137CF41B-35C7-49DD-A1CB-2CD046F50F08}"/>
    <cellStyle name="Output 8 3 6 3" xfId="4516" xr:uid="{7B7305C1-3619-47C8-89FE-1F34B31E1E99}"/>
    <cellStyle name="Output 8 3 6 3 2" xfId="33737" xr:uid="{EB49C318-AFC6-4BC4-A1C1-0C1C7B4A81DA}"/>
    <cellStyle name="Output 8 3 6 4" xfId="23051" xr:uid="{00EE7D04-8A8A-48E2-8595-8D0ECEA7BE92}"/>
    <cellStyle name="Output 8 3 7" xfId="2889" xr:uid="{70C5B9D6-F0A3-466F-A2B5-9C6A260F78C5}"/>
    <cellStyle name="Output 8 3 7 2" xfId="7039" xr:uid="{A981E01C-048B-4122-9070-AD4F2DB3121E}"/>
    <cellStyle name="Output 8 3 7 2 2" xfId="12165" xr:uid="{9B5A0C26-9C94-4C11-9F56-E1DD53F8D4B1}"/>
    <cellStyle name="Output 8 3 7 2 2 2" xfId="21154" xr:uid="{078E4D81-1DD0-451D-9375-F07410B97502}"/>
    <cellStyle name="Output 8 3 7 2 2 2 2" xfId="30865" xr:uid="{044EE8FF-4909-43A1-98C1-46295F6934F1}"/>
    <cellStyle name="Output 8 3 7 2 2 3" xfId="31814" xr:uid="{3ADA520F-4C67-457A-9A28-2186C8AAD261}"/>
    <cellStyle name="Output 8 3 7 2 3" xfId="12971" xr:uid="{133020E0-4BE6-40D2-94C3-46820FFCD151}"/>
    <cellStyle name="Output 8 3 7 2 3 2" xfId="21960" xr:uid="{9BB46901-1522-4C29-A658-676F021A8E46}"/>
    <cellStyle name="Output 8 3 7 2 3 2 2" xfId="29984" xr:uid="{0DEAA71C-32FF-43CF-97CA-17CC50FCF9F5}"/>
    <cellStyle name="Output 8 3 7 2 3 3" xfId="26473" xr:uid="{CB09011C-C81A-4E05-8363-3780A9E13CBC}"/>
    <cellStyle name="Output 8 3 7 2 4" xfId="16028" xr:uid="{322BFDA0-6DD3-4CED-A645-56D48B61C8F9}"/>
    <cellStyle name="Output 8 3 7 2 4 2" xfId="31411" xr:uid="{CB3269BC-DC88-4539-BEC2-0FA3B386368C}"/>
    <cellStyle name="Output 8 3 7 2 5" xfId="25241" xr:uid="{486D2D84-9C6D-4C44-A273-92A9D6C510C8}"/>
    <cellStyle name="Output 8 3 7 3" xfId="9602" xr:uid="{BD8E0960-7111-44C1-A60B-2E52375A6AE3}"/>
    <cellStyle name="Output 8 3 7 3 2" xfId="18591" xr:uid="{6BEE49AB-7308-4B70-B62F-CBF105FB380C}"/>
    <cellStyle name="Output 8 3 7 3 2 2" xfId="29457" xr:uid="{30FE4DF5-8A75-4DDF-90F0-C92B79845671}"/>
    <cellStyle name="Output 8 3 7 3 3" xfId="32564" xr:uid="{FC3B98C1-BB86-4B9C-AF71-DA4FC6A85F05}"/>
    <cellStyle name="Output 8 3 7 4" xfId="41358" xr:uid="{C42C0ED4-CA4C-45B7-97EA-9C06546D40D9}"/>
    <cellStyle name="Output 8 3 8" xfId="4817" xr:uid="{A84082AD-72F9-4552-81FF-E45D07552BCC}"/>
    <cellStyle name="Output 8 3 8 2" xfId="7403" xr:uid="{ADFC5D19-A06C-4DAE-A91D-2FA7EACCBEE6}"/>
    <cellStyle name="Output 8 3 8 2 2" xfId="16392" xr:uid="{AFD57A1B-BD6C-401A-BCFC-EC61245CCE7D}"/>
    <cellStyle name="Output 8 3 8 2 2 2" xfId="36053" xr:uid="{A84C0E8C-151B-430F-BAD6-D21816452778}"/>
    <cellStyle name="Output 8 3 8 2 3" xfId="28121" xr:uid="{A0335C07-785F-496F-9CAA-899B9AAA997D}"/>
    <cellStyle name="Output 8 3 8 3" xfId="10040" xr:uid="{74CEC4AC-7511-42E6-A29E-01C5F6B1D8CB}"/>
    <cellStyle name="Output 8 3 8 3 2" xfId="19029" xr:uid="{37299349-3BEA-4C6D-8088-26A00333FEF1}"/>
    <cellStyle name="Output 8 3 8 3 2 2" xfId="30140" xr:uid="{FB8BC9C6-A755-4836-9810-C0D0D9451056}"/>
    <cellStyle name="Output 8 3 8 3 3" xfId="26709" xr:uid="{A91A73E5-7013-40D4-B780-34FA92D7B8A2}"/>
    <cellStyle name="Output 8 3 8 4" xfId="13806" xr:uid="{C48EB9E8-7206-4ACA-9B94-5B5ABB4DDF5D}"/>
    <cellStyle name="Output 8 3 8 4 2" xfId="25860" xr:uid="{141E530C-653A-45E0-B21A-71F78DE26CFD}"/>
    <cellStyle name="Output 8 3 8 5" xfId="37143" xr:uid="{B787D881-D5D2-4E0C-81F8-B15BA4CEE02C}"/>
    <cellStyle name="Output 8 3 9" xfId="6724" xr:uid="{38AEFF7E-AA2D-4FC5-9B53-AB6AAD9D5635}"/>
    <cellStyle name="Output 8 3 9 2" xfId="11924" xr:uid="{85040080-8763-48A5-BE97-2B43DD0CA625}"/>
    <cellStyle name="Output 8 3 9 2 2" xfId="20913" xr:uid="{D382DBC2-EF2A-4420-AF5C-0D9AEBE05BD7}"/>
    <cellStyle name="Output 8 3 9 2 2 2" xfId="42115" xr:uid="{34437313-92EF-4BF3-8A21-EE765C419A4C}"/>
    <cellStyle name="Output 8 3 9 2 3" xfId="33390" xr:uid="{E82F2385-4FD5-401E-A9D7-44C6DA0E1D72}"/>
    <cellStyle name="Output 8 3 9 3" xfId="15713" xr:uid="{D23B1E71-3F06-4205-B550-C1CDE30C9452}"/>
    <cellStyle name="Output 8 3 9 3 2" xfId="42761" xr:uid="{F95D9C1E-AEB0-42D9-A277-876F7594A14F}"/>
    <cellStyle name="Output 8 3 9 4" xfId="39746" xr:uid="{51B5458D-D7FB-4222-9F80-EBB0BF4ADE76}"/>
    <cellStyle name="Output 8 4" xfId="520" xr:uid="{65029A2E-A97F-43BD-9E3D-D0172A7790CC}"/>
    <cellStyle name="Output 8 4 10" xfId="49268" xr:uid="{639FB213-9735-409E-A8BA-C5C0C99C9B64}"/>
    <cellStyle name="Output 8 4 2" xfId="869" xr:uid="{90D91344-AD13-4A6E-98A1-1B07930E0862}"/>
    <cellStyle name="Output 8 4 2 2" xfId="5238" xr:uid="{1F5D8A85-F637-4E7A-9CE4-37C7E459DABA}"/>
    <cellStyle name="Output 8 4 2 2 2" xfId="7824" xr:uid="{AB2DE9E9-C232-47E1-BFE0-47DD02F5DFC5}"/>
    <cellStyle name="Output 8 4 2 2 2 2" xfId="16813" xr:uid="{2E81ADA1-5E65-4830-9A66-B9DC9BE40944}"/>
    <cellStyle name="Output 8 4 2 2 2 2 2" xfId="36879" xr:uid="{D90C1A3A-6A28-4CEA-8438-04BA7FAA9A44}"/>
    <cellStyle name="Output 8 4 2 2 2 3" xfId="28902" xr:uid="{DE7EDF74-09E5-455F-9600-6E2B98A163E6}"/>
    <cellStyle name="Output 8 4 2 2 3" xfId="10461" xr:uid="{C0F1BE26-2C8D-42C7-BF9C-1E30DF128F10}"/>
    <cellStyle name="Output 8 4 2 2 3 2" xfId="19450" xr:uid="{A80BA13F-5F1D-437F-B399-910CD11ECFC0}"/>
    <cellStyle name="Output 8 4 2 2 3 2 2" xfId="33992" xr:uid="{9D36F76A-CA5A-40B6-ABED-05B9556B45E5}"/>
    <cellStyle name="Output 8 4 2 2 3 3" xfId="25343" xr:uid="{8612E45A-46DC-44FF-931F-E222BA3EFA2A}"/>
    <cellStyle name="Output 8 4 2 2 4" xfId="14227" xr:uid="{D1AA6294-B1AC-4881-9F52-73BC2147F48B}"/>
    <cellStyle name="Output 8 4 2 2 4 2" xfId="35702" xr:uid="{D219D553-2567-4E30-ADE1-FC07F7BAF42C}"/>
    <cellStyle name="Output 8 4 2 2 5" xfId="23622" xr:uid="{13B5B08F-8F1C-43EB-9407-15856032D47C}"/>
    <cellStyle name="Output 8 4 2 3" xfId="3306" xr:uid="{CA81164F-16C5-4688-B3FB-320EDD056B60}"/>
    <cellStyle name="Output 8 4 2 3 2" xfId="30182" xr:uid="{FB24325D-C75A-4049-A9D8-C46AA998D43B}"/>
    <cellStyle name="Output 8 4 2 4" xfId="38139" xr:uid="{AD1CE76A-74D2-4E46-8CDF-E2F050996592}"/>
    <cellStyle name="Output 8 4 2 5" xfId="56050" xr:uid="{FE146E2A-C71D-4FD7-8182-2544715FA285}"/>
    <cellStyle name="Output 8 4 3" xfId="1214" xr:uid="{3716D277-3F63-4608-9BB6-DD03C2948667}"/>
    <cellStyle name="Output 8 4 3 2" xfId="5559" xr:uid="{77AED797-17A8-46C5-9E8E-6F5542309C8E}"/>
    <cellStyle name="Output 8 4 3 2 2" xfId="8145" xr:uid="{2C2F4C57-344A-4ACA-BCE6-3F61130D06D8}"/>
    <cellStyle name="Output 8 4 3 2 2 2" xfId="17134" xr:uid="{6F3F8C19-60EC-486D-85F6-A442F2821752}"/>
    <cellStyle name="Output 8 4 3 2 2 2 2" xfId="35439" xr:uid="{ADF67A10-178C-4B7C-9E68-9943549B92A2}"/>
    <cellStyle name="Output 8 4 3 2 2 3" xfId="40971" xr:uid="{479A5EEE-12FC-4B98-99BA-D3F929EA4D65}"/>
    <cellStyle name="Output 8 4 3 2 3" xfId="10782" xr:uid="{25386CFB-739B-46DD-9978-581542926E8B}"/>
    <cellStyle name="Output 8 4 3 2 3 2" xfId="19771" xr:uid="{C08B69B8-BC62-4380-8F29-4F5C133968A2}"/>
    <cellStyle name="Output 8 4 3 2 3 2 2" xfId="43339" xr:uid="{CBA827AF-4C78-4247-BC5F-701CCA3B2EBB}"/>
    <cellStyle name="Output 8 4 3 2 3 3" xfId="44116" xr:uid="{D175FDC1-42E0-4962-9317-44015B2C1BC8}"/>
    <cellStyle name="Output 8 4 3 2 4" xfId="14548" xr:uid="{8FBC3417-A502-4AB0-9B7D-AC8918693B61}"/>
    <cellStyle name="Output 8 4 3 2 4 2" xfId="25146" xr:uid="{FBE376C1-3F84-477C-9EEC-2E9BD3A79E23}"/>
    <cellStyle name="Output 8 4 3 2 5" xfId="41156" xr:uid="{23ABDE3E-6FE4-406A-99F4-3C846F4D1ED2}"/>
    <cellStyle name="Output 8 4 3 3" xfId="3651" xr:uid="{DE68284A-9CE7-4D2B-A9D6-E9F178A00AB5}"/>
    <cellStyle name="Output 8 4 3 3 2" xfId="37613" xr:uid="{3ED1BF18-5038-4C26-AAA0-DA872BF589E6}"/>
    <cellStyle name="Output 8 4 3 4" xfId="28626" xr:uid="{CDB5C7BF-E643-42EC-9BDC-34748E9934DF}"/>
    <cellStyle name="Output 8 4 4" xfId="1558" xr:uid="{848B58C5-C904-465C-9F95-42F9716B0391}"/>
    <cellStyle name="Output 8 4 4 2" xfId="5903" xr:uid="{788A33BF-8D72-489F-89D7-B25A984A77BC}"/>
    <cellStyle name="Output 8 4 4 2 2" xfId="8489" xr:uid="{AAB942B1-FA89-45D7-989F-B9ED49C32E65}"/>
    <cellStyle name="Output 8 4 4 2 2 2" xfId="17478" xr:uid="{5BD5FA0B-A60A-4239-8B80-5FF0B749BD51}"/>
    <cellStyle name="Output 8 4 4 2 2 2 2" xfId="34569" xr:uid="{B1449BBF-A142-44F8-8F1E-37C8600EB96F}"/>
    <cellStyle name="Output 8 4 4 2 2 3" xfId="35473" xr:uid="{A9504CA7-E1CD-4C2E-A22D-820EDB725B32}"/>
    <cellStyle name="Output 8 4 4 2 3" xfId="11126" xr:uid="{3E5F7C6C-CCBF-45F6-BD01-5CF66EACFA64}"/>
    <cellStyle name="Output 8 4 4 2 3 2" xfId="20115" xr:uid="{F8422385-D187-4D51-9337-2C900EA264EF}"/>
    <cellStyle name="Output 8 4 4 2 3 2 2" xfId="37875" xr:uid="{E7078981-CC0A-4088-AAA3-345AB3A52B6B}"/>
    <cellStyle name="Output 8 4 4 2 3 3" xfId="44101" xr:uid="{9810466C-7960-420A-B476-E7D4EAF80A81}"/>
    <cellStyle name="Output 8 4 4 2 4" xfId="14892" xr:uid="{EB00D1A3-A398-44F7-84C5-471455C6CAF2}"/>
    <cellStyle name="Output 8 4 4 2 4 2" xfId="27335" xr:uid="{9281ED59-C77F-432B-AB39-3DD4696F5AB6}"/>
    <cellStyle name="Output 8 4 4 2 5" xfId="22308" xr:uid="{457F2ADD-F9D8-4609-9744-862315E1650B}"/>
    <cellStyle name="Output 8 4 4 3" xfId="3995" xr:uid="{33DBA4E9-4C51-4ED1-918D-0F6C40C016AD}"/>
    <cellStyle name="Output 8 4 4 3 2" xfId="40818" xr:uid="{C4269CAB-7559-4F04-92FF-715BEB7AC2A5}"/>
    <cellStyle name="Output 8 4 4 4" xfId="38617" xr:uid="{D485E78F-B877-4D10-ADDD-6FAB2F044E43}"/>
    <cellStyle name="Output 8 4 5" xfId="1870" xr:uid="{11569225-6466-4BE7-A4FE-6D70B2BCDE17}"/>
    <cellStyle name="Output 8 4 5 2" xfId="6186" xr:uid="{E763451B-6E4D-40B6-AE05-8B5DEC4D17E6}"/>
    <cellStyle name="Output 8 4 5 2 2" xfId="8772" xr:uid="{19951409-7D48-459A-8ED2-4ADA80F702CD}"/>
    <cellStyle name="Output 8 4 5 2 2 2" xfId="17761" xr:uid="{06CA63F8-6852-46FD-B9B5-BFC387CC2D42}"/>
    <cellStyle name="Output 8 4 5 2 2 2 2" xfId="42386" xr:uid="{CC0D6BD3-439E-431F-9BA3-75C46E45E45B}"/>
    <cellStyle name="Output 8 4 5 2 2 3" xfId="30378" xr:uid="{B0BCDC63-AF00-4655-8001-23B72E21E90B}"/>
    <cellStyle name="Output 8 4 5 2 3" xfId="11409" xr:uid="{68E5D830-CD8D-4992-AB99-82E26EAB5A2B}"/>
    <cellStyle name="Output 8 4 5 2 3 2" xfId="20398" xr:uid="{D8E4FEB6-E3AC-470D-8CA4-ADDC5891F31D}"/>
    <cellStyle name="Output 8 4 5 2 3 2 2" xfId="27683" xr:uid="{6D90AE12-CD8F-46F1-B41A-33C3D0C1E4E8}"/>
    <cellStyle name="Output 8 4 5 2 3 3" xfId="24247" xr:uid="{10E5CCE6-33AC-41EB-A715-61FA39F03E5B}"/>
    <cellStyle name="Output 8 4 5 2 4" xfId="15175" xr:uid="{3C02E5FB-49DA-4181-96A9-7A4253414015}"/>
    <cellStyle name="Output 8 4 5 2 4 2" xfId="23004" xr:uid="{20FE7717-852E-4DF6-9598-4A04FADA3DCE}"/>
    <cellStyle name="Output 8 4 5 2 5" xfId="23332" xr:uid="{617DCB86-3F4E-4142-9B0E-4CC4EF7CAC5B}"/>
    <cellStyle name="Output 8 4 5 3" xfId="4307" xr:uid="{F08B8C2C-2771-413C-B8D3-6448A188E6AE}"/>
    <cellStyle name="Output 8 4 5 3 2" xfId="41547" xr:uid="{9AA450A8-828B-4EA7-B403-82216ECEF67C}"/>
    <cellStyle name="Output 8 4 5 4" xfId="22576" xr:uid="{52047F81-7797-4F96-AD83-7BBF6DA70E4A}"/>
    <cellStyle name="Output 8 4 6" xfId="2177" xr:uid="{16249592-AD93-4AA3-9AF8-0F2D54AD5DC6}"/>
    <cellStyle name="Output 8 4 6 2" xfId="6478" xr:uid="{064C9E5A-68BD-4720-8C43-4DCB104C23FC}"/>
    <cellStyle name="Output 8 4 6 2 2" xfId="9064" xr:uid="{5D0D4407-DDF8-4975-BEE8-C887300C5F26}"/>
    <cellStyle name="Output 8 4 6 2 2 2" xfId="18053" xr:uid="{81F02A74-944D-4545-8CBF-A07CAE99C9F3}"/>
    <cellStyle name="Output 8 4 6 2 2 2 2" xfId="43826" xr:uid="{8A0C4724-E03F-4DF0-8426-EC061396D03F}"/>
    <cellStyle name="Output 8 4 6 2 2 3" xfId="39443" xr:uid="{CE7605C4-14B7-4A3D-947B-A9859E54998C}"/>
    <cellStyle name="Output 8 4 6 2 3" xfId="11701" xr:uid="{2640A68A-E681-4EF1-BE57-F49E65E57F80}"/>
    <cellStyle name="Output 8 4 6 2 3 2" xfId="20690" xr:uid="{A51553BB-92E2-4559-AC03-C3061016C342}"/>
    <cellStyle name="Output 8 4 6 2 3 2 2" xfId="35600" xr:uid="{F3141363-BF4D-44D8-8864-C07F45C539F0}"/>
    <cellStyle name="Output 8 4 6 2 3 3" xfId="34664" xr:uid="{6A8E0A48-14EF-4246-9EE4-750B7C7129CB}"/>
    <cellStyle name="Output 8 4 6 2 4" xfId="15467" xr:uid="{6D02C5C9-860F-4629-8AA3-10C73EB7F714}"/>
    <cellStyle name="Output 8 4 6 2 4 2" xfId="28113" xr:uid="{97D5950F-315E-4AF5-9493-1673323221BF}"/>
    <cellStyle name="Output 8 4 6 2 5" xfId="24537" xr:uid="{E315BB71-E334-465C-95B0-F24AA4CA8F32}"/>
    <cellStyle name="Output 8 4 6 3" xfId="4614" xr:uid="{935C33C9-9C42-4819-8E0B-820DAC70BB4B}"/>
    <cellStyle name="Output 8 4 6 3 2" xfId="42888" xr:uid="{D67B89F4-A40B-46FE-8872-716586E5A4F6}"/>
    <cellStyle name="Output 8 4 6 4" xfId="39757" xr:uid="{EC04E518-A6C5-4A27-8477-12AAA1BE3CDC}"/>
    <cellStyle name="Output 8 4 7" xfId="4914" xr:uid="{37955815-A147-43D3-8F60-7780AC0DA772}"/>
    <cellStyle name="Output 8 4 7 2" xfId="7500" xr:uid="{62952D14-F469-4E56-8F96-04D800A3C2E5}"/>
    <cellStyle name="Output 8 4 7 2 2" xfId="16489" xr:uid="{F0E014AE-097D-4A17-AD17-6023769493C9}"/>
    <cellStyle name="Output 8 4 7 2 2 2" xfId="29636" xr:uid="{8583937D-CFF7-43C2-B923-119A6112F320}"/>
    <cellStyle name="Output 8 4 7 2 3" xfId="42501" xr:uid="{7D3D5FE5-E7E7-467E-8821-5A799D4BD06C}"/>
    <cellStyle name="Output 8 4 7 3" xfId="10137" xr:uid="{1405E71D-A045-4A11-B695-7A1575368676}"/>
    <cellStyle name="Output 8 4 7 3 2" xfId="19126" xr:uid="{7E728D6C-03C5-46E2-A61C-AD70CC75277D}"/>
    <cellStyle name="Output 8 4 7 3 2 2" xfId="27084" xr:uid="{72D36DA8-0593-4D96-8F1F-D72E53F947C5}"/>
    <cellStyle name="Output 8 4 7 3 3" xfId="25352" xr:uid="{640E8B96-00C5-49E9-A783-223AAAEBA06C}"/>
    <cellStyle name="Output 8 4 7 4" xfId="13903" xr:uid="{8029B546-361A-42F4-B382-A57ECE4A566E}"/>
    <cellStyle name="Output 8 4 7 4 2" xfId="22237" xr:uid="{1163FAE7-4EA0-494E-B15F-DC2D900A368B}"/>
    <cellStyle name="Output 8 4 7 5" xfId="31481" xr:uid="{A7FD9F74-EEF7-4C83-B4D8-F5E109DF977F}"/>
    <cellStyle name="Output 8 4 8" xfId="2526" xr:uid="{6BCB5812-EBC0-4D83-BC11-CD2680AA45B6}"/>
    <cellStyle name="Output 8 4 8 2" xfId="30979" xr:uid="{1A2FD7AA-C54B-4ECD-A1EE-252B75F35B98}"/>
    <cellStyle name="Output 8 4 9" xfId="43690" xr:uid="{1A7F0096-1E6E-42A2-BFD6-D7D39F454AC9}"/>
    <cellStyle name="Output 8 5" xfId="289" xr:uid="{A3C43AAE-3330-4872-B321-E61335CF6AB4}"/>
    <cellStyle name="Output 8 5 2" xfId="4692" xr:uid="{EC1C0097-275A-4859-9C68-78320BF2D875}"/>
    <cellStyle name="Output 8 5 2 2" xfId="7278" xr:uid="{38E16609-FB7B-4E4F-AE55-9D9A54BAA97A}"/>
    <cellStyle name="Output 8 5 2 2 2" xfId="16267" xr:uid="{C4872E0F-B6CB-4C8E-800A-FF5B4C56B34F}"/>
    <cellStyle name="Output 8 5 2 2 2 2" xfId="37064" xr:uid="{AD7D9CBC-0B62-4373-86CB-A8C940F7E4D1}"/>
    <cellStyle name="Output 8 5 2 2 3" xfId="24924" xr:uid="{118E535C-8C4A-43C2-9D4F-3350852C84FA}"/>
    <cellStyle name="Output 8 5 2 3" xfId="9915" xr:uid="{FC56EFF4-DE61-465C-B678-DA0DCD4EB9D7}"/>
    <cellStyle name="Output 8 5 2 3 2" xfId="18904" xr:uid="{7753D817-62F8-4422-94CA-F81B7111EF10}"/>
    <cellStyle name="Output 8 5 2 3 2 2" xfId="34119" xr:uid="{43B03F3C-5730-4428-9575-BF55B43B591D}"/>
    <cellStyle name="Output 8 5 2 3 3" xfId="31091" xr:uid="{C2754000-E9EB-4496-B19E-FDB68A48DFE7}"/>
    <cellStyle name="Output 8 5 2 4" xfId="13681" xr:uid="{8AF82DCD-54E6-441B-8EB8-E7995E83C935}"/>
    <cellStyle name="Output 8 5 2 4 2" xfId="24859" xr:uid="{929421FF-0AB2-4DF2-87AC-604F3A3E37C7}"/>
    <cellStyle name="Output 8 5 2 5" xfId="32922" xr:uid="{A47009C7-EA17-424A-94D0-0C41CB9CC02D}"/>
    <cellStyle name="Output 8 5 2 6" xfId="57913" xr:uid="{54B57C29-A095-409A-93DF-CDF86C0E69DA}"/>
    <cellStyle name="Output 8 5 3" xfId="2757" xr:uid="{B04D21FB-3AC1-4BC6-A3A1-9857B17F9F42}"/>
    <cellStyle name="Output 8 5 3 2" xfId="43562" xr:uid="{7EFCAFBA-D615-4AB6-A955-5DD7B9897C12}"/>
    <cellStyle name="Output 8 5 4" xfId="29940" xr:uid="{D1D5C1AB-7FF4-4D15-B0F3-B551DE2D7B8E}"/>
    <cellStyle name="Output 8 5 5" xfId="51131" xr:uid="{C48898E9-8895-4604-BC6F-31901C8BFA4E}"/>
    <cellStyle name="Output 8 6" xfId="638" xr:uid="{5166D60D-4DDF-47D0-AEAD-52FA223147F9}"/>
    <cellStyle name="Output 8 6 2" xfId="5016" xr:uid="{41895B60-FB04-41EA-9C08-470C2EC661D3}"/>
    <cellStyle name="Output 8 6 2 2" xfId="7602" xr:uid="{BA42A6ED-5483-4D94-BCA9-5A895AD2E1A9}"/>
    <cellStyle name="Output 8 6 2 2 2" xfId="16591" xr:uid="{0E28A1C9-AB5F-4816-815A-C62269C334EF}"/>
    <cellStyle name="Output 8 6 2 2 2 2" xfId="39508" xr:uid="{E3B98275-A69E-423A-872C-9F47121391C5}"/>
    <cellStyle name="Output 8 6 2 2 3" xfId="27138" xr:uid="{4BF5930F-A3C6-476E-AFCF-3F4AD476A514}"/>
    <cellStyle name="Output 8 6 2 3" xfId="10239" xr:uid="{4153CF81-FE72-49C5-92A0-ED4A80BE6D36}"/>
    <cellStyle name="Output 8 6 2 3 2" xfId="19228" xr:uid="{9826E340-4C6E-45C2-B592-C20864233740}"/>
    <cellStyle name="Output 8 6 2 3 2 2" xfId="24372" xr:uid="{8B79A38B-25F6-47A5-A023-9ABB4330EBE5}"/>
    <cellStyle name="Output 8 6 2 3 3" xfId="34679" xr:uid="{9D3F0FEC-9A7B-4D34-ADD3-2895935E9F7C}"/>
    <cellStyle name="Output 8 6 2 4" xfId="14005" xr:uid="{C285663B-6409-4A36-82CB-7B832702B394}"/>
    <cellStyle name="Output 8 6 2 4 2" xfId="25512" xr:uid="{02A20AF1-E4E9-473F-9DAF-FCB334B07DB3}"/>
    <cellStyle name="Output 8 6 2 5" xfId="26247" xr:uid="{A1DA47FE-2717-412D-9C24-CE7C3DF3917E}"/>
    <cellStyle name="Output 8 6 2 6" xfId="54210" xr:uid="{5C3785B2-CE08-4019-90B4-FE8FB7D9A998}"/>
    <cellStyle name="Output 8 6 3" xfId="3075" xr:uid="{F8D5F462-B3F6-4811-90AF-BCB0211DCAF8}"/>
    <cellStyle name="Output 8 6 3 2" xfId="29906" xr:uid="{ED898352-6521-4AD0-AB3A-0F12E6EF21E3}"/>
    <cellStyle name="Output 8 6 4" xfId="31751" xr:uid="{BB12F672-6709-4108-8C5C-DADE470CBBB3}"/>
    <cellStyle name="Output 8 6 5" xfId="47457" xr:uid="{E6C8EAFB-2EE3-4633-A82D-23C8EAE9AFFB}"/>
    <cellStyle name="Output 8 7" xfId="983" xr:uid="{DD4B9CDB-53C2-43E0-BEEC-7675B43E28F6}"/>
    <cellStyle name="Output 8 7 2" xfId="5337" xr:uid="{D605D6B8-F36A-4A3D-8AA3-8A492BFE82C6}"/>
    <cellStyle name="Output 8 7 2 2" xfId="7923" xr:uid="{FBB09FCD-B23A-4323-AB81-B835863670A8}"/>
    <cellStyle name="Output 8 7 2 2 2" xfId="16912" xr:uid="{8CD80FFD-D0CB-48EE-9EE5-009CCFACCD41}"/>
    <cellStyle name="Output 8 7 2 2 2 2" xfId="26822" xr:uid="{CEC70E4E-5B6B-45A6-9822-EF6350607D48}"/>
    <cellStyle name="Output 8 7 2 2 3" xfId="43996" xr:uid="{866E910A-7EF2-4AD7-AC14-E2A9C2DBD3B3}"/>
    <cellStyle name="Output 8 7 2 3" xfId="10560" xr:uid="{D20AC116-7653-4CD1-B24A-7DA66246C14D}"/>
    <cellStyle name="Output 8 7 2 3 2" xfId="19549" xr:uid="{0FBAD4C2-E342-4FAD-A8F8-3F48111EAB8D}"/>
    <cellStyle name="Output 8 7 2 3 2 2" xfId="33149" xr:uid="{4C357188-079C-4DA8-8616-2F2388D832B4}"/>
    <cellStyle name="Output 8 7 2 3 3" xfId="36258" xr:uid="{19C2CE5E-1E26-47EC-A448-411340729A6B}"/>
    <cellStyle name="Output 8 7 2 4" xfId="14326" xr:uid="{EEFCD521-D20F-4DCB-9339-9F3D49544263}"/>
    <cellStyle name="Output 8 7 2 4 2" xfId="37205" xr:uid="{9D02FF1B-6395-4B22-816F-99E9B72A81D0}"/>
    <cellStyle name="Output 8 7 2 5" xfId="31999" xr:uid="{DD19DB2E-1E7D-49B7-A7A0-BE231008E9B2}"/>
    <cellStyle name="Output 8 7 3" xfId="3420" xr:uid="{52B75C01-FA39-40BF-8BDC-9A57CA5A940A}"/>
    <cellStyle name="Output 8 7 3 2" xfId="23571" xr:uid="{63ECBCBB-894E-4BE7-B45C-F966FD98AC7B}"/>
    <cellStyle name="Output 8 7 4" xfId="23490" xr:uid="{47749383-F239-40CC-B860-7AD70F76735A}"/>
    <cellStyle name="Output 8 8" xfId="1327" xr:uid="{C804BEEE-A296-4132-B5C9-CA7D1576D280}"/>
    <cellStyle name="Output 8 8 2" xfId="5672" xr:uid="{A5C8A727-80C7-4808-BA1A-9F8340482B91}"/>
    <cellStyle name="Output 8 8 2 2" xfId="8258" xr:uid="{7ACC4BF3-EF32-4081-96D0-AE840FC8DB61}"/>
    <cellStyle name="Output 8 8 2 2 2" xfId="17247" xr:uid="{FC7558E2-64C7-45DF-8F6D-F9F9EF64BA6B}"/>
    <cellStyle name="Output 8 8 2 2 2 2" xfId="27938" xr:uid="{4793A4FC-4A03-40DE-A94B-6DEB4592BA79}"/>
    <cellStyle name="Output 8 8 2 2 3" xfId="33111" xr:uid="{2F2C572C-71C9-4BCA-BFA2-49D49C2818FA}"/>
    <cellStyle name="Output 8 8 2 3" xfId="10895" xr:uid="{D80BBF59-1CBA-4B11-983D-2085438B6402}"/>
    <cellStyle name="Output 8 8 2 3 2" xfId="19884" xr:uid="{10A3CE4F-BBF2-4E0B-A1A3-027D08C2CE54}"/>
    <cellStyle name="Output 8 8 2 3 2 2" xfId="31490" xr:uid="{B7051D3D-E94F-4DA9-B994-44009DC5D2D7}"/>
    <cellStyle name="Output 8 8 2 3 3" xfId="38928" xr:uid="{61E00644-4157-4EE2-8D04-C2D8A7F462EC}"/>
    <cellStyle name="Output 8 8 2 4" xfId="14661" xr:uid="{9E87E261-9BE3-4278-BE39-A8F5B30AB915}"/>
    <cellStyle name="Output 8 8 2 4 2" xfId="34339" xr:uid="{483657FC-A6C7-4E71-AA6E-F261A13AE8CC}"/>
    <cellStyle name="Output 8 8 2 5" xfId="38159" xr:uid="{EA7252F3-25F3-48BA-BC98-F1098263F1C7}"/>
    <cellStyle name="Output 8 8 3" xfId="3764" xr:uid="{191B21C1-EFD2-4DE6-B9AF-513AA0269E8B}"/>
    <cellStyle name="Output 8 8 3 2" xfId="23855" xr:uid="{85DCFF0C-D082-4ADA-9CA2-8D6D31E88D7D}"/>
    <cellStyle name="Output 8 8 4" xfId="30244" xr:uid="{96884088-3B7D-44B3-A83F-1FA141955F8A}"/>
    <cellStyle name="Output 8 9" xfId="1766" xr:uid="{03AC5ADC-8F15-4EAD-AEE6-E33F80CF9B43}"/>
    <cellStyle name="Output 8 9 2" xfId="6087" xr:uid="{E6EEE919-0CAA-4586-8B6B-4BB1E56EAC63}"/>
    <cellStyle name="Output 8 9 2 2" xfId="8673" xr:uid="{64F535ED-553B-495B-939A-5ACF6A818958}"/>
    <cellStyle name="Output 8 9 2 2 2" xfId="17662" xr:uid="{C30BAE33-949E-4603-A57C-9F459063E3AF}"/>
    <cellStyle name="Output 8 9 2 2 2 2" xfId="41339" xr:uid="{269D4AA4-E4BF-4BBD-A949-D09CE59B928D}"/>
    <cellStyle name="Output 8 9 2 2 3" xfId="25264" xr:uid="{2AB58013-4FBD-401C-8CBE-149F9CFED42A}"/>
    <cellStyle name="Output 8 9 2 3" xfId="11310" xr:uid="{93663BA1-D756-4A8F-BC1F-00146794D7D3}"/>
    <cellStyle name="Output 8 9 2 3 2" xfId="20299" xr:uid="{73241382-CEA5-4EF0-B486-EF6A8AEFFCB8}"/>
    <cellStyle name="Output 8 9 2 3 2 2" xfId="29735" xr:uid="{6F896425-EA1F-431A-A66B-3A50EE2046C2}"/>
    <cellStyle name="Output 8 9 2 3 3" xfId="37806" xr:uid="{6DCB44FC-7F37-46EF-95B1-70E8BF86C915}"/>
    <cellStyle name="Output 8 9 2 4" xfId="15076" xr:uid="{99EBDCE2-4036-484C-B32A-082264A5D5D3}"/>
    <cellStyle name="Output 8 9 2 4 2" xfId="32359" xr:uid="{503B96C7-064E-4D9F-8C90-60CF39A6DC33}"/>
    <cellStyle name="Output 8 9 2 5" xfId="38329" xr:uid="{B02E2623-15F2-4768-AEB9-30579F618161}"/>
    <cellStyle name="Output 8 9 3" xfId="4203" xr:uid="{9D54FC88-C5BA-4BC7-923F-A50C2C31CCD2}"/>
    <cellStyle name="Output 8 9 3 2" xfId="41880" xr:uid="{2094AF91-2C00-4201-9575-6E62B03FA84B}"/>
    <cellStyle name="Output 8 9 4" xfId="23616" xr:uid="{4C69E77D-C927-46B2-9D4A-D0C487CD6820}"/>
    <cellStyle name="Output 9" xfId="141" xr:uid="{2AEC0126-9BAF-46B4-A869-F66DDD740F4B}"/>
    <cellStyle name="Output 9 10" xfId="1952" xr:uid="{C6963F09-760F-47E8-AF56-6A72AC5852D9}"/>
    <cellStyle name="Output 9 10 2" xfId="6262" xr:uid="{7A3250ED-AE12-4D03-9877-11711CA601E5}"/>
    <cellStyle name="Output 9 10 2 2" xfId="8848" xr:uid="{9D5CF9FD-660D-4D9B-9D72-428B0823AE8D}"/>
    <cellStyle name="Output 9 10 2 2 2" xfId="17837" xr:uid="{42DFDB03-12C1-4135-9365-D5B2A714EFA9}"/>
    <cellStyle name="Output 9 10 2 2 2 2" xfId="40795" xr:uid="{666FB3D2-D534-43A5-9DE3-14BE0E4557C9}"/>
    <cellStyle name="Output 9 10 2 2 3" xfId="39106" xr:uid="{AAAF3702-5F66-4910-8D3D-301FEC382440}"/>
    <cellStyle name="Output 9 10 2 3" xfId="11485" xr:uid="{2B99051B-3C2E-4076-BEB7-10A824DAABE7}"/>
    <cellStyle name="Output 9 10 2 3 2" xfId="20474" xr:uid="{8351666D-4576-4D0B-8D53-8C61DE8360DA}"/>
    <cellStyle name="Output 9 10 2 3 2 2" xfId="25711" xr:uid="{CA32114E-7918-449E-98A9-448703B30622}"/>
    <cellStyle name="Output 9 10 2 3 3" xfId="34643" xr:uid="{8D7BDED0-5A8D-4574-A226-707DDEA64785}"/>
    <cellStyle name="Output 9 10 2 4" xfId="15251" xr:uid="{FC4B0ED8-C561-4106-9F25-5E52313E7B95}"/>
    <cellStyle name="Output 9 10 2 4 2" xfId="38895" xr:uid="{D0B8DCDA-2DC4-4BCF-9B14-F38B993E0CC8}"/>
    <cellStyle name="Output 9 10 2 5" xfId="23840" xr:uid="{AEC2A502-D681-4C63-B8EB-FBCC86C2C0AB}"/>
    <cellStyle name="Output 9 10 3" xfId="4389" xr:uid="{7470BFC1-241A-4175-99F1-653D85E0F079}"/>
    <cellStyle name="Output 9 10 3 2" xfId="30153" xr:uid="{E70319A8-62BD-4039-ADFE-4EC1E6836E47}"/>
    <cellStyle name="Output 9 10 4" xfId="38586" xr:uid="{99A8BD0C-B3E5-4FE5-9564-0A9051A1E965}"/>
    <cellStyle name="Output 9 11" xfId="2625" xr:uid="{21DEDBB1-F640-4CB3-ACCD-C2F987920C1B}"/>
    <cellStyle name="Output 9 11 2" xfId="6866" xr:uid="{59785DC0-B203-423C-A0A8-44DAE9B94DD8}"/>
    <cellStyle name="Output 9 11 2 2" xfId="15855" xr:uid="{2CD3BC2E-C8E3-4533-AD81-106F2EF61990}"/>
    <cellStyle name="Output 9 11 2 2 2" xfId="34216" xr:uid="{15FC40C7-1799-4520-8FFE-95FD1671EE9A}"/>
    <cellStyle name="Output 9 11 2 3" xfId="42426" xr:uid="{9DEF7B72-8D43-4459-BDFC-010B3388EF27}"/>
    <cellStyle name="Output 9 11 3" xfId="9436" xr:uid="{DA7373B8-4DA9-4931-8712-CE0DF46D3169}"/>
    <cellStyle name="Output 9 11 3 2" xfId="18425" xr:uid="{90F7ECEF-7B0B-4A6E-B1A1-033F04380AB5}"/>
    <cellStyle name="Output 9 11 3 2 2" xfId="22431" xr:uid="{95CF6BDC-C924-4E4F-B3BD-6DB64498F64D}"/>
    <cellStyle name="Output 9 11 3 3" xfId="36786" xr:uid="{72194D1B-C19A-48D7-AEB6-BFADB9A20321}"/>
    <cellStyle name="Output 9 11 4" xfId="13479" xr:uid="{1D934996-BDE1-4464-AC45-F5B63B43F5CC}"/>
    <cellStyle name="Output 9 11 4 2" xfId="28976" xr:uid="{AF281693-FFF6-4A6B-B600-97940BC0E194}"/>
    <cellStyle name="Output 9 11 5" xfId="24178" xr:uid="{14127D74-7C09-47B8-874A-51A0A1B25B72}"/>
    <cellStyle name="Output 9 12" xfId="6597" xr:uid="{6207A09A-C70E-41E9-BF52-BD88BDD20EE5}"/>
    <cellStyle name="Output 9 12 2" xfId="11805" xr:uid="{B72E508A-0A4F-413B-A950-FC39E1E82C02}"/>
    <cellStyle name="Output 9 12 2 2" xfId="20794" xr:uid="{11FDA93F-5275-46B0-A603-53F1FBDB8157}"/>
    <cellStyle name="Output 9 12 2 2 2" xfId="36427" xr:uid="{A4F6301F-CA39-4849-9E20-077E9400FB0D}"/>
    <cellStyle name="Output 9 12 2 3" xfId="24243" xr:uid="{F6F21BC9-BC02-490C-9099-187A81B57988}"/>
    <cellStyle name="Output 9 12 3" xfId="15586" xr:uid="{6E940C92-9EDC-4D66-84D9-DA338775D8AB}"/>
    <cellStyle name="Output 9 12 3 2" xfId="41953" xr:uid="{180689FD-2704-46E7-9D5C-BE5A333B11BD}"/>
    <cellStyle name="Output 9 12 4" xfId="33418" xr:uid="{184AE161-1D58-4A4E-8199-DC659121F1D2}"/>
    <cellStyle name="Output 9 13" xfId="9168" xr:uid="{C0D3DF44-54CA-4CC5-9219-529AB2FE40CD}"/>
    <cellStyle name="Output 9 13 2" xfId="18157" xr:uid="{4415B2AF-D2B6-4F6B-B883-EB2C3B4DD151}"/>
    <cellStyle name="Output 9 13 2 2" xfId="42421" xr:uid="{6EADB550-966F-4425-8555-E9445EE80B6C}"/>
    <cellStyle name="Output 9 13 3" xfId="39126" xr:uid="{9B849822-AF8A-4C01-A9B8-C1B760DE9467}"/>
    <cellStyle name="Output 9 14" xfId="9847" xr:uid="{B4D629FC-23E4-4EE8-8034-019489422436}"/>
    <cellStyle name="Output 9 14 2" xfId="18836" xr:uid="{147BC412-D027-459E-B4A6-035CFD76F855}"/>
    <cellStyle name="Output 9 14 2 2" xfId="27100" xr:uid="{DFB74920-C73D-4C37-AFA3-B79C4B4DE887}"/>
    <cellStyle name="Output 9 14 3" xfId="35402" xr:uid="{8C4D8E9D-597E-4892-84C3-565B7EF74E0A}"/>
    <cellStyle name="Output 9 15" xfId="2301" xr:uid="{A3B5A7A8-5240-42D2-8916-94DF9620DEC9}"/>
    <cellStyle name="Output 9 15 2" xfId="29352" xr:uid="{D37568DB-A2C3-40EF-9868-9A5C02E90E97}"/>
    <cellStyle name="Output 9 16" xfId="13210" xr:uid="{0AA85F58-8F5C-4543-AFEE-D50BD271D45A}"/>
    <cellStyle name="Output 9 16 2" xfId="28321" xr:uid="{D97106EC-7C2E-4696-9364-00B68D5FBBA8}"/>
    <cellStyle name="Output 9 17" xfId="41483" xr:uid="{1F41AD6C-9DDE-4041-9B73-F5ABEDE2B8EA}"/>
    <cellStyle name="Output 9 18" xfId="44744" xr:uid="{7FAD9926-0113-4877-A7C1-4B98D36D0062}"/>
    <cellStyle name="Output 9 19" xfId="45952" xr:uid="{437F4ECF-1DD5-447D-A144-B0D32502FC84}"/>
    <cellStyle name="Output 9 2" xfId="328" xr:uid="{B5DA96AC-2595-43C5-BC85-476782F62007}"/>
    <cellStyle name="Output 9 2 10" xfId="6630" xr:uid="{5306EBA1-604E-405D-B3AD-FFB046EF17B7}"/>
    <cellStyle name="Output 9 2 10 2" xfId="11836" xr:uid="{C8EC5ED5-992B-4EB9-91C9-395879BEFEA9}"/>
    <cellStyle name="Output 9 2 10 2 2" xfId="20825" xr:uid="{6495FFD6-59DA-4161-8AF8-A39F25B52197}"/>
    <cellStyle name="Output 9 2 10 2 2 2" xfId="30505" xr:uid="{E74AE717-69B7-4DEA-AE4C-6B2789990DA5}"/>
    <cellStyle name="Output 9 2 10 2 3" xfId="36457" xr:uid="{14E322D0-9609-475C-8134-5F7B3AE684A1}"/>
    <cellStyle name="Output 9 2 10 3" xfId="15619" xr:uid="{6F5BC47D-E6B2-4F54-878D-FAF645B277A2}"/>
    <cellStyle name="Output 9 2 10 3 2" xfId="35236" xr:uid="{9FF9A097-1125-4F02-B8A0-D640087323BE}"/>
    <cellStyle name="Output 9 2 10 4" xfId="32565" xr:uid="{89A22143-69DA-4750-9563-46B567FA57CB}"/>
    <cellStyle name="Output 9 2 11" xfId="9199" xr:uid="{3C74E8CF-3555-4034-83E1-525A78FD39E4}"/>
    <cellStyle name="Output 9 2 11 2" xfId="18188" xr:uid="{1D2D1106-FC36-43E7-9D5C-698E9E205E7C}"/>
    <cellStyle name="Output 9 2 11 2 2" xfId="25289" xr:uid="{ED8D94D4-F0CB-401C-AF6A-B27D9FF02E27}"/>
    <cellStyle name="Output 9 2 11 3" xfId="42127" xr:uid="{51E00D2C-50A3-4679-8FFA-AF26FE2C0B94}"/>
    <cellStyle name="Output 9 2 12" xfId="9830" xr:uid="{1F0F6C66-5349-46A9-B0BC-2265A343DFAA}"/>
    <cellStyle name="Output 9 2 12 2" xfId="18819" xr:uid="{FA8CAE4D-A7FD-4160-89BF-D7BF5DE83E18}"/>
    <cellStyle name="Output 9 2 12 2 2" xfId="34881" xr:uid="{139018A3-A941-47E4-AD15-85F156DE7C61}"/>
    <cellStyle name="Output 9 2 12 3" xfId="22925" xr:uid="{AAFF74B1-B036-42F2-A34F-8F53B211E32E}"/>
    <cellStyle name="Output 9 2 13" xfId="2334" xr:uid="{3AFB6C21-9FF9-4617-9321-DFF531DC4D54}"/>
    <cellStyle name="Output 9 2 13 2" xfId="22423" xr:uid="{203A5520-DF7B-493E-B262-5E3BE1E46D99}"/>
    <cellStyle name="Output 9 2 14" xfId="13243" xr:uid="{1D1951BD-B303-4A2A-BF84-A9619E48679F}"/>
    <cellStyle name="Output 9 2 14 2" xfId="43947" xr:uid="{C1CB0F9E-5A39-4E0F-8C48-6387F8C3F848}"/>
    <cellStyle name="Output 9 2 15" xfId="39412" xr:uid="{2DB9234F-A6EC-4526-AE13-F4FB17910FB5}"/>
    <cellStyle name="Output 9 2 16" xfId="49443" xr:uid="{D5C72590-3C78-4FE4-9167-E7DC286116F9}"/>
    <cellStyle name="Output 9 2 2" xfId="460" xr:uid="{4260261F-FC33-4B40-B3A1-C167E7075236}"/>
    <cellStyle name="Output 9 2 2 10" xfId="9324" xr:uid="{EABA63AC-C7AD-423A-951D-01978C9218DE}"/>
    <cellStyle name="Output 9 2 2 10 2" xfId="18313" xr:uid="{5839D06C-5874-4EBE-B149-36AEF961ECE2}"/>
    <cellStyle name="Output 9 2 2 10 2 2" xfId="35559" xr:uid="{70CF2269-A21A-4B7C-9FEE-2C11F25D1FEC}"/>
    <cellStyle name="Output 9 2 2 10 3" xfId="22693" xr:uid="{D9F09C04-EBF3-4A83-8669-E8BCF44E6337}"/>
    <cellStyle name="Output 9 2 2 11" xfId="9355" xr:uid="{22C16052-7681-43FF-9F37-3B2752B85E5F}"/>
    <cellStyle name="Output 9 2 2 11 2" xfId="18344" xr:uid="{E71A758E-43D8-4F53-A50F-9B3889FA16AE}"/>
    <cellStyle name="Output 9 2 2 11 2 2" xfId="42847" xr:uid="{4ECDC1CB-2139-4A63-B8D4-9515B4CEF85B}"/>
    <cellStyle name="Output 9 2 2 11 3" xfId="31620" xr:uid="{B5BF8205-7837-4348-B334-120E427DFAB6}"/>
    <cellStyle name="Output 9 2 2 12" xfId="2466" xr:uid="{378A5B30-B2DF-4CEC-AB52-58B7F9131EDF}"/>
    <cellStyle name="Output 9 2 2 12 2" xfId="43487" xr:uid="{83A522DE-1D00-44E2-BE78-858D923F4F2A}"/>
    <cellStyle name="Output 9 2 2 13" xfId="13375" xr:uid="{DEB7E99C-4FBF-4847-9C5B-8F5C6DD404F5}"/>
    <cellStyle name="Output 9 2 2 13 2" xfId="29126" xr:uid="{A2F4D445-8188-43BC-83BD-8820C27DFE11}"/>
    <cellStyle name="Output 9 2 2 14" xfId="23565" xr:uid="{4300E5AC-232C-47A4-ACC7-185AE3EFE96F}"/>
    <cellStyle name="Output 9 2 2 15" xfId="56225" xr:uid="{18C1613A-B0BD-420C-9165-C27514FA5DA8}"/>
    <cellStyle name="Output 9 2 2 2" xfId="809" xr:uid="{FB644600-AEB1-4531-BF20-359D0D5E20D4}"/>
    <cellStyle name="Output 9 2 2 2 2" xfId="5178" xr:uid="{27853D9E-8233-4E4A-822E-A8F5493AC583}"/>
    <cellStyle name="Output 9 2 2 2 2 2" xfId="7764" xr:uid="{4FC63A19-926C-4BD1-9AD6-95D181B98027}"/>
    <cellStyle name="Output 9 2 2 2 2 2 2" xfId="16753" xr:uid="{DADC2E31-FA12-4236-845F-F6B909101EA8}"/>
    <cellStyle name="Output 9 2 2 2 2 2 2 2" xfId="39719" xr:uid="{B4230BED-5AF0-450E-8327-7115FAB75ACB}"/>
    <cellStyle name="Output 9 2 2 2 2 2 3" xfId="36630" xr:uid="{A1F9E85B-52AD-4454-9037-6391F49C1735}"/>
    <cellStyle name="Output 9 2 2 2 2 3" xfId="10401" xr:uid="{A38B3803-168B-4B2C-8BE9-62D3319A407A}"/>
    <cellStyle name="Output 9 2 2 2 2 3 2" xfId="19390" xr:uid="{17CEDB80-D151-44C4-A104-A933B2AE4055}"/>
    <cellStyle name="Output 9 2 2 2 2 3 2 2" xfId="28859" xr:uid="{CB0CEF0C-5C68-451B-808A-ADD4FF0A8C06}"/>
    <cellStyle name="Output 9 2 2 2 2 3 3" xfId="34550" xr:uid="{BC1EAEEB-17D8-4AB9-8EA2-DEBF2BF0B578}"/>
    <cellStyle name="Output 9 2 2 2 2 4" xfId="14167" xr:uid="{A308C7AF-E008-4A0F-9DE1-6DACAC5DE101}"/>
    <cellStyle name="Output 9 2 2 2 2 4 2" xfId="26729" xr:uid="{D8028995-FD5C-44E2-94F0-F498884A68CD}"/>
    <cellStyle name="Output 9 2 2 2 2 5" xfId="26749" xr:uid="{30E9DD37-4155-413D-8399-F10997315F11}"/>
    <cellStyle name="Output 9 2 2 2 3" xfId="3246" xr:uid="{F68B730A-05A2-4CCA-9518-A3FA708DA6A6}"/>
    <cellStyle name="Output 9 2 2 2 3 2" xfId="25602" xr:uid="{84498873-B419-4E9D-87F1-9794E2DF2F61}"/>
    <cellStyle name="Output 9 2 2 2 4" xfId="32405" xr:uid="{1306F80F-50FC-420C-981C-670028663D8B}"/>
    <cellStyle name="Output 9 2 2 3" xfId="1154" xr:uid="{77CE2069-F687-40BE-9179-04FD71194593}"/>
    <cellStyle name="Output 9 2 2 3 2" xfId="5499" xr:uid="{36D84983-1468-41CF-9429-1C44540FF89E}"/>
    <cellStyle name="Output 9 2 2 3 2 2" xfId="8085" xr:uid="{F0B3B79E-D9CA-4B6A-A746-1533FF5F69EF}"/>
    <cellStyle name="Output 9 2 2 3 2 2 2" xfId="17074" xr:uid="{B43B4C10-9FC6-4FE5-99C0-C4E8B3C01BA1}"/>
    <cellStyle name="Output 9 2 2 3 2 2 2 2" xfId="36860" xr:uid="{890CC12E-F1E8-4432-A6F5-DE7CE961EED4}"/>
    <cellStyle name="Output 9 2 2 3 2 2 3" xfId="29771" xr:uid="{6695F32F-C1DE-4F82-BB58-48CA9984DC28}"/>
    <cellStyle name="Output 9 2 2 3 2 3" xfId="10722" xr:uid="{0D7A79FB-BCC7-46D8-97C8-AC37C15437E9}"/>
    <cellStyle name="Output 9 2 2 3 2 3 2" xfId="19711" xr:uid="{CB55C302-B241-4207-B134-B69695E07E3E}"/>
    <cellStyle name="Output 9 2 2 3 2 3 2 2" xfId="38023" xr:uid="{39303CE5-5CAF-45CB-9C76-72D875B9DE82}"/>
    <cellStyle name="Output 9 2 2 3 2 3 3" xfId="22193" xr:uid="{86DCBC92-2787-4E0A-B19D-D95F577C1D76}"/>
    <cellStyle name="Output 9 2 2 3 2 4" xfId="14488" xr:uid="{D22229B4-72DB-4E95-A63E-56F053740A66}"/>
    <cellStyle name="Output 9 2 2 3 2 4 2" xfId="27452" xr:uid="{A96C3A29-C5B2-44C0-B4ED-8C5ED90EDE9C}"/>
    <cellStyle name="Output 9 2 2 3 2 5" xfId="29886" xr:uid="{9F753018-559B-4B13-BD89-D74EA1978D45}"/>
    <cellStyle name="Output 9 2 2 3 3" xfId="3591" xr:uid="{2C3FEF2B-FDAD-441C-8C9B-934D62E6C80D}"/>
    <cellStyle name="Output 9 2 2 3 3 2" xfId="29251" xr:uid="{E7BBE6AE-A754-402C-B10A-337D1DD34758}"/>
    <cellStyle name="Output 9 2 2 3 4" xfId="39366" xr:uid="{62FF3E04-9D90-434D-9614-95E2447277D1}"/>
    <cellStyle name="Output 9 2 2 4" xfId="1498" xr:uid="{D0B2B9A2-2E9B-4848-BDA2-FD17A6ACB41F}"/>
    <cellStyle name="Output 9 2 2 4 2" xfId="5843" xr:uid="{5807C7C6-2805-4DF2-B161-D94E0CAE9BE5}"/>
    <cellStyle name="Output 9 2 2 4 2 2" xfId="8429" xr:uid="{F71782DE-2291-4CB4-89E8-E603440D3D1B}"/>
    <cellStyle name="Output 9 2 2 4 2 2 2" xfId="17418" xr:uid="{52E99B5F-9466-4EE4-BB7E-8353BB66F2FE}"/>
    <cellStyle name="Output 9 2 2 4 2 2 2 2" xfId="29152" xr:uid="{6E0F818B-3320-4AB0-AFCF-E78B4924A4E4}"/>
    <cellStyle name="Output 9 2 2 4 2 2 3" xfId="36853" xr:uid="{DC47279F-2C52-4301-9FD4-2511965445A0}"/>
    <cellStyle name="Output 9 2 2 4 2 3" xfId="11066" xr:uid="{0422DFD4-1ADF-475B-90C4-E9CBD189F4B5}"/>
    <cellStyle name="Output 9 2 2 4 2 3 2" xfId="20055" xr:uid="{7C8ED719-18A6-4705-A5FD-EEE2ECD25355}"/>
    <cellStyle name="Output 9 2 2 4 2 3 2 2" xfId="24932" xr:uid="{8EC64A9D-506F-4186-81AC-FA60DEE1C848}"/>
    <cellStyle name="Output 9 2 2 4 2 3 3" xfId="32275" xr:uid="{D7AAB10F-DFDC-4A70-A81C-C17EE3FFC9B0}"/>
    <cellStyle name="Output 9 2 2 4 2 4" xfId="14832" xr:uid="{31EC3B9F-E440-4B28-808B-B556A5F19B92}"/>
    <cellStyle name="Output 9 2 2 4 2 4 2" xfId="40592" xr:uid="{273B9D0F-37BE-4BD1-AB27-EAB31A9CB6A3}"/>
    <cellStyle name="Output 9 2 2 4 2 5" xfId="37219" xr:uid="{252D90F7-D3AE-4604-8288-D50744ED48E6}"/>
    <cellStyle name="Output 9 2 2 4 3" xfId="3935" xr:uid="{ACCD2668-87E3-4B10-82BD-D03CDE45EDE9}"/>
    <cellStyle name="Output 9 2 2 4 3 2" xfId="39070" xr:uid="{7D971AC1-FC19-4BE8-851A-41779A608DEE}"/>
    <cellStyle name="Output 9 2 2 4 4" xfId="23848" xr:uid="{DDDC915E-0987-46C4-896F-26D95B22D1FC}"/>
    <cellStyle name="Output 9 2 2 5" xfId="161" xr:uid="{A879DBE7-AAB8-49D3-91F4-BEA62D29346D}"/>
    <cellStyle name="Output 9 2 2 5 2" xfId="2591" xr:uid="{6783682B-4FC9-4B2D-93C6-B0FFB7D445E5}"/>
    <cellStyle name="Output 9 2 2 5 2 2" xfId="6832" xr:uid="{7054FF12-6133-4E1B-8B77-B4CA2B46F6D7}"/>
    <cellStyle name="Output 9 2 2 5 2 2 2" xfId="15821" xr:uid="{396B91FF-4635-4E81-8946-6E795FCD10FF}"/>
    <cellStyle name="Output 9 2 2 5 2 2 2 2" xfId="30662" xr:uid="{00F72048-6D38-4F78-9BA1-00116B7DBA9E}"/>
    <cellStyle name="Output 9 2 2 5 2 2 3" xfId="33888" xr:uid="{B110E9E2-39C3-4459-BEDA-755A7FCE1276}"/>
    <cellStyle name="Output 9 2 2 5 2 3" xfId="9402" xr:uid="{97AF0B31-B2AC-467C-BE60-949DFBA7DA3F}"/>
    <cellStyle name="Output 9 2 2 5 2 3 2" xfId="18391" xr:uid="{81832237-1D8D-4345-92F6-18B9D5B98EDF}"/>
    <cellStyle name="Output 9 2 2 5 2 3 2 2" xfId="29041" xr:uid="{02BF2461-F11D-4807-95E1-5E415CDD233F}"/>
    <cellStyle name="Output 9 2 2 5 2 3 3" xfId="26343" xr:uid="{B8A52405-55B2-48EE-98D3-5E691EDE437C}"/>
    <cellStyle name="Output 9 2 2 5 2 4" xfId="13445" xr:uid="{10FF127C-CA8A-4361-B423-C2A4C0387A69}"/>
    <cellStyle name="Output 9 2 2 5 2 4 2" xfId="24013" xr:uid="{35A4DA97-9D72-4D11-A07E-D08AF2257606}"/>
    <cellStyle name="Output 9 2 2 5 2 5" xfId="29286" xr:uid="{31CA7454-4256-4291-9837-0C28E9351D4C}"/>
    <cellStyle name="Output 9 2 2 5 3" xfId="2629" xr:uid="{96BD3676-6F31-4EF1-8365-C162F0F6BB58}"/>
    <cellStyle name="Output 9 2 2 5 3 2" xfId="30693" xr:uid="{FBBF46DA-A7CA-4C87-AB35-6FCDB8B7ECEE}"/>
    <cellStyle name="Output 9 2 2 5 4" xfId="28473" xr:uid="{376B7DF5-AB11-4521-835E-2D0B450B93D3}"/>
    <cellStyle name="Output 9 2 2 6" xfId="2117" xr:uid="{D34DF003-8BA8-42E0-894B-F421594FE052}"/>
    <cellStyle name="Output 9 2 2 6 2" xfId="6418" xr:uid="{69243060-9AB1-4518-9117-DB74306E686F}"/>
    <cellStyle name="Output 9 2 2 6 2 2" xfId="9004" xr:uid="{C6D95A61-BF70-49A1-BD81-C262E1BD3190}"/>
    <cellStyle name="Output 9 2 2 6 2 2 2" xfId="17993" xr:uid="{74651B8C-8454-4CB1-81FB-BBAC0980C5AC}"/>
    <cellStyle name="Output 9 2 2 6 2 2 2 2" xfId="36478" xr:uid="{5179D282-89D6-4720-949A-4722F3C0E37C}"/>
    <cellStyle name="Output 9 2 2 6 2 2 3" xfId="38703" xr:uid="{E94F3BE9-B616-4D1C-9A69-CF784B0C13ED}"/>
    <cellStyle name="Output 9 2 2 6 2 3" xfId="11641" xr:uid="{3589DDE4-7260-4718-BB07-AB4E57CA0134}"/>
    <cellStyle name="Output 9 2 2 6 2 3 2" xfId="20630" xr:uid="{E005491C-0361-45C8-8D45-42DEC0CAD283}"/>
    <cellStyle name="Output 9 2 2 6 2 3 2 2" xfId="37052" xr:uid="{24C6D025-BC3D-4B65-ACA0-E4F4F785CC5B}"/>
    <cellStyle name="Output 9 2 2 6 2 3 3" xfId="35399" xr:uid="{084642A3-6344-4D62-90B7-D1438AAF8A79}"/>
    <cellStyle name="Output 9 2 2 6 2 4" xfId="15407" xr:uid="{664AF699-E9FD-4943-B340-87371E559E17}"/>
    <cellStyle name="Output 9 2 2 6 2 4 2" xfId="34227" xr:uid="{7968B731-B4F1-4809-9636-4790ADDDC683}"/>
    <cellStyle name="Output 9 2 2 6 2 5" xfId="43515" xr:uid="{47777E07-37D2-431D-84DB-80D70FABDB8D}"/>
    <cellStyle name="Output 9 2 2 6 3" xfId="4554" xr:uid="{56104A0A-47F2-4906-83FA-1FD9F4A40FA9}"/>
    <cellStyle name="Output 9 2 2 6 3 2" xfId="33928" xr:uid="{A0E5F624-C209-44D4-9018-87D9A9579C66}"/>
    <cellStyle name="Output 9 2 2 6 4" xfId="30515" xr:uid="{DAC4A75E-4BC9-4161-8721-3A485788BB9D}"/>
    <cellStyle name="Output 9 2 2 7" xfId="2927" xr:uid="{4D4297F4-90AE-48C8-9CBD-C40BF91C560A}"/>
    <cellStyle name="Output 9 2 2 7 2" xfId="7077" xr:uid="{BF7570A7-37F9-43E3-83C8-629948668CB9}"/>
    <cellStyle name="Output 9 2 2 7 2 2" xfId="12203" xr:uid="{0DED5018-97B7-44E3-8CAF-63D324073C2C}"/>
    <cellStyle name="Output 9 2 2 7 2 2 2" xfId="21192" xr:uid="{3D0D88DC-295E-4259-A940-2DE621EE6955}"/>
    <cellStyle name="Output 9 2 2 7 2 2 2 2" xfId="23344" xr:uid="{AF317A0D-23F9-46B4-B093-00405B906FDE}"/>
    <cellStyle name="Output 9 2 2 7 2 2 3" xfId="34426" xr:uid="{63EC7ADA-E586-4DE7-B705-76C5AAB3AA8F}"/>
    <cellStyle name="Output 9 2 2 7 2 3" xfId="12997" xr:uid="{2C617F82-3935-4FEE-B384-75CA414C20F2}"/>
    <cellStyle name="Output 9 2 2 7 2 3 2" xfId="21986" xr:uid="{F999B8C4-4811-441F-9D71-42E59F2A93C3}"/>
    <cellStyle name="Output 9 2 2 7 2 3 2 2" xfId="31513" xr:uid="{8B0B9CCF-8FFE-49E1-A058-2A53612A1521}"/>
    <cellStyle name="Output 9 2 2 7 2 3 3" xfId="22530" xr:uid="{5ABA3DE1-1136-4CA2-9238-4DE49BCFA444}"/>
    <cellStyle name="Output 9 2 2 7 2 4" xfId="16066" xr:uid="{22B1AEE0-F22E-49B3-A3AC-421D0F693F89}"/>
    <cellStyle name="Output 9 2 2 7 2 4 2" xfId="31062" xr:uid="{329427CF-CE00-464A-AC66-4BA8180F27F5}"/>
    <cellStyle name="Output 9 2 2 7 2 5" xfId="23365" xr:uid="{FCBDAF73-4A9B-43BF-81BE-540B4FBEAA47}"/>
    <cellStyle name="Output 9 2 2 7 3" xfId="9640" xr:uid="{AF36586E-74C4-41A3-972F-5E607BD70CB0}"/>
    <cellStyle name="Output 9 2 2 7 3 2" xfId="18629" xr:uid="{12941A32-60A0-40FC-84F0-50A60D562C68}"/>
    <cellStyle name="Output 9 2 2 7 3 2 2" xfId="37873" xr:uid="{9A92FEB5-1813-4147-8888-29F70EF12858}"/>
    <cellStyle name="Output 9 2 2 7 3 3" xfId="32894" xr:uid="{C0337C4F-F711-4D30-B211-36BC29DC66E1}"/>
    <cellStyle name="Output 9 2 2 7 4" xfId="41895" xr:uid="{CD5F8CC6-A00C-457F-B739-D4CFB35EB5B5}"/>
    <cellStyle name="Output 9 2 2 8" xfId="4854" xr:uid="{66207C1F-B6F8-464F-8BE4-AF8CAC324148}"/>
    <cellStyle name="Output 9 2 2 8 2" xfId="7440" xr:uid="{5D63360C-8831-4C07-AD1D-DF3516C0552F}"/>
    <cellStyle name="Output 9 2 2 8 2 2" xfId="16429" xr:uid="{ED764DAC-58CE-428C-989C-E877668F7F54}"/>
    <cellStyle name="Output 9 2 2 8 2 2 2" xfId="27345" xr:uid="{500D825B-72E1-48BB-B5A3-1DAAB38B131B}"/>
    <cellStyle name="Output 9 2 2 8 2 3" xfId="31695" xr:uid="{8BCE5A87-2B45-4DA0-8F4E-6E5776BF7F9D}"/>
    <cellStyle name="Output 9 2 2 8 3" xfId="10077" xr:uid="{8DC9854F-F421-4325-A7C6-A7F34897317C}"/>
    <cellStyle name="Output 9 2 2 8 3 2" xfId="19066" xr:uid="{C8898DD0-DBE8-4760-98EC-708ACE2FA0E7}"/>
    <cellStyle name="Output 9 2 2 8 3 2 2" xfId="43965" xr:uid="{098D0F03-F750-4A47-A22F-663BD8D99C23}"/>
    <cellStyle name="Output 9 2 2 8 3 3" xfId="34545" xr:uid="{F99E2779-BF22-4C50-96D0-49824771BA9A}"/>
    <cellStyle name="Output 9 2 2 8 4" xfId="13843" xr:uid="{423BBEE0-0131-4E96-8157-B82CE9061F64}"/>
    <cellStyle name="Output 9 2 2 8 4 2" xfId="38538" xr:uid="{53407373-86F9-45B7-B0EA-98E30DFBDE87}"/>
    <cellStyle name="Output 9 2 2 8 5" xfId="42479" xr:uid="{B04AA3C0-8422-4AF2-8063-21205FC6F765}"/>
    <cellStyle name="Output 9 2 2 9" xfId="6762" xr:uid="{FBFD30C3-D258-4255-B7D1-A77F43164213}"/>
    <cellStyle name="Output 9 2 2 9 2" xfId="11961" xr:uid="{87999EE7-FE20-483A-A870-2925BC372DB5}"/>
    <cellStyle name="Output 9 2 2 9 2 2" xfId="20950" xr:uid="{69CAFD06-952A-4DEF-9DF6-A9F9B4667F7A}"/>
    <cellStyle name="Output 9 2 2 9 2 2 2" xfId="24962" xr:uid="{F10EFB7F-A359-40FA-9862-FB97164F2CE8}"/>
    <cellStyle name="Output 9 2 2 9 2 3" xfId="38885" xr:uid="{10A1CFA5-8445-4C33-83EC-300842C6454D}"/>
    <cellStyle name="Output 9 2 2 9 3" xfId="15751" xr:uid="{64C9F446-E29F-4C0B-8C53-A3F46BCDA8BC}"/>
    <cellStyle name="Output 9 2 2 9 3 2" xfId="39269" xr:uid="{37E53F4A-6508-40AF-9F4F-44D501364819}"/>
    <cellStyle name="Output 9 2 2 9 4" xfId="43839" xr:uid="{AC1D0DF3-BAE3-4F70-BC60-184F986842B1}"/>
    <cellStyle name="Output 9 2 3" xfId="677" xr:uid="{90FA06AA-DDF3-4D9E-A572-4089DE21A6B3}"/>
    <cellStyle name="Output 9 2 3 2" xfId="5053" xr:uid="{503D35F4-319F-414F-9858-A53C1B37CAAD}"/>
    <cellStyle name="Output 9 2 3 2 2" xfId="7639" xr:uid="{15FF06DF-830C-442D-B2FC-9EB3ABCDAA42}"/>
    <cellStyle name="Output 9 2 3 2 2 2" xfId="16628" xr:uid="{2279031C-B83E-4FA6-B78D-8765E2836C89}"/>
    <cellStyle name="Output 9 2 3 2 2 2 2" xfId="30851" xr:uid="{EE9C42F3-81B6-4F39-BC6E-39C9D6E2AA3C}"/>
    <cellStyle name="Output 9 2 3 2 2 3" xfId="37736" xr:uid="{55ED4F0C-324A-45F4-83DD-4AB3B2800C16}"/>
    <cellStyle name="Output 9 2 3 2 3" xfId="10276" xr:uid="{15CFB36E-47BA-4FF2-8CBC-1A01162AFAB4}"/>
    <cellStyle name="Output 9 2 3 2 3 2" xfId="19265" xr:uid="{B3824DC5-A6F3-4992-AE0F-2F819987A5D3}"/>
    <cellStyle name="Output 9 2 3 2 3 2 2" xfId="31394" xr:uid="{5218485A-5BD6-4C3A-9111-5FC4DD22F080}"/>
    <cellStyle name="Output 9 2 3 2 3 3" xfId="40071" xr:uid="{6C80105E-0F9D-4A37-AFE1-C33F02E4F55A}"/>
    <cellStyle name="Output 9 2 3 2 4" xfId="14042" xr:uid="{92BA8E84-F1F8-4FBC-AFA9-8180C36BDF1B}"/>
    <cellStyle name="Output 9 2 3 2 4 2" xfId="37975" xr:uid="{E2E503CB-9413-4B5A-BD93-B3EDC609724B}"/>
    <cellStyle name="Output 9 2 3 2 5" xfId="43085" xr:uid="{8D3D2D48-05E6-40CE-890F-2595B7658A6D}"/>
    <cellStyle name="Output 9 2 3 3" xfId="3114" xr:uid="{3C8560DB-E0E0-4606-9D81-2011CCCF5A47}"/>
    <cellStyle name="Output 9 2 3 3 2" xfId="39374" xr:uid="{446606A3-7C14-4987-A756-31C67CD0F2C9}"/>
    <cellStyle name="Output 9 2 3 4" xfId="41575" xr:uid="{4E25663F-BF04-4DC4-947F-96178DC6D758}"/>
    <cellStyle name="Output 9 2 4" xfId="1022" xr:uid="{35A1A1E2-D8E4-4D50-BCE1-6067699C08CB}"/>
    <cellStyle name="Output 9 2 4 2" xfId="5374" xr:uid="{11D08450-F596-453F-ACE4-C0D7BA59AFE7}"/>
    <cellStyle name="Output 9 2 4 2 2" xfId="7960" xr:uid="{DAD1BDAB-E38A-4123-BF94-643A8D3E879B}"/>
    <cellStyle name="Output 9 2 4 2 2 2" xfId="16949" xr:uid="{95F47848-42AA-467D-A216-3982AA46786A}"/>
    <cellStyle name="Output 9 2 4 2 2 2 2" xfId="40887" xr:uid="{A2B47CC0-52FF-4830-9DDE-F2BAF21C3D18}"/>
    <cellStyle name="Output 9 2 4 2 2 3" xfId="37571" xr:uid="{CF40D17E-634A-404F-94DF-83817E74977E}"/>
    <cellStyle name="Output 9 2 4 2 3" xfId="10597" xr:uid="{01D88399-8918-43DC-8A44-00DC1C17A786}"/>
    <cellStyle name="Output 9 2 4 2 3 2" xfId="19586" xr:uid="{32DFB3C3-8012-4367-952F-1C3569F9F498}"/>
    <cellStyle name="Output 9 2 4 2 3 2 2" xfId="42049" xr:uid="{BE562BDA-FE18-4431-904E-14D744333895}"/>
    <cellStyle name="Output 9 2 4 2 3 3" xfId="31158" xr:uid="{0BB882B5-7199-4114-8389-C2226E05B58F}"/>
    <cellStyle name="Output 9 2 4 2 4" xfId="14363" xr:uid="{106BA2AB-10E7-442F-A790-D537F0BE8567}"/>
    <cellStyle name="Output 9 2 4 2 4 2" xfId="28439" xr:uid="{A9F60820-3F1F-4EA4-990D-2250F337FB0E}"/>
    <cellStyle name="Output 9 2 4 2 5" xfId="27978" xr:uid="{8B0B0B1D-078D-4E55-965B-7E9B108B9987}"/>
    <cellStyle name="Output 9 2 4 3" xfId="3459" xr:uid="{BB25DEE8-A7A2-4FDB-A5F8-72A2D43EB116}"/>
    <cellStyle name="Output 9 2 4 3 2" xfId="24952" xr:uid="{6037CDCB-267D-460E-878F-A40807EA695D}"/>
    <cellStyle name="Output 9 2 4 4" xfId="24881" xr:uid="{C5B6A132-F247-4A95-8830-E81211E2C586}"/>
    <cellStyle name="Output 9 2 5" xfId="1366" xr:uid="{C33D666D-B73C-461D-8362-BAA10B025C85}"/>
    <cellStyle name="Output 9 2 5 2" xfId="5711" xr:uid="{A7F97972-6F04-4D01-989D-98C4DC8E1324}"/>
    <cellStyle name="Output 9 2 5 2 2" xfId="8297" xr:uid="{A3389DAF-5574-467B-A2B9-82297DBEFC10}"/>
    <cellStyle name="Output 9 2 5 2 2 2" xfId="17286" xr:uid="{14BFC2B4-F5C3-4FFD-B962-3FD8574612DA}"/>
    <cellStyle name="Output 9 2 5 2 2 2 2" xfId="37212" xr:uid="{B4237CAD-C8CD-431E-93FE-887F2E593E7F}"/>
    <cellStyle name="Output 9 2 5 2 2 3" xfId="38165" xr:uid="{0731C56F-31C2-491A-9B17-BFCF706018EB}"/>
    <cellStyle name="Output 9 2 5 2 3" xfId="10934" xr:uid="{209B7978-655B-486A-BFEA-67FA7AD26D33}"/>
    <cellStyle name="Output 9 2 5 2 3 2" xfId="19923" xr:uid="{8DCFCCF6-A508-49DE-B744-48504C39F086}"/>
    <cellStyle name="Output 9 2 5 2 3 2 2" xfId="41137" xr:uid="{AE9B45E9-7C22-4345-98BB-F1A0EA02FEC2}"/>
    <cellStyle name="Output 9 2 5 2 3 3" xfId="40503" xr:uid="{47707683-F9A9-458F-BF89-57A579E2A9AA}"/>
    <cellStyle name="Output 9 2 5 2 4" xfId="14700" xr:uid="{A8861554-5AD8-4FD8-B3B3-220B8CD9897D}"/>
    <cellStyle name="Output 9 2 5 2 4 2" xfId="39808" xr:uid="{C8286F22-9445-48E0-9493-FADF0F0BE3C4}"/>
    <cellStyle name="Output 9 2 5 2 5" xfId="26006" xr:uid="{50A58FEB-9ECA-4DE5-9011-5C91B8EB3146}"/>
    <cellStyle name="Output 9 2 5 3" xfId="3803" xr:uid="{04DCB3E6-027D-4238-959F-6E4DFB9A30DB}"/>
    <cellStyle name="Output 9 2 5 3 2" xfId="35926" xr:uid="{538D5F8E-FBA1-4E2A-B9F4-E65F60055F69}"/>
    <cellStyle name="Output 9 2 5 4" xfId="39691" xr:uid="{AC4815C0-96EE-424C-95FD-E395D81A5996}"/>
    <cellStyle name="Output 9 2 6" xfId="1691" xr:uid="{EC91538E-DF9D-46FC-A752-1C76C895A402}"/>
    <cellStyle name="Output 9 2 6 2" xfId="6017" xr:uid="{BF4DAC07-FC1E-4C8B-A623-6B128AE82908}"/>
    <cellStyle name="Output 9 2 6 2 2" xfId="8603" xr:uid="{3A73C06E-8AA6-4AB7-99FA-B54CFDE1D56A}"/>
    <cellStyle name="Output 9 2 6 2 2 2" xfId="17592" xr:uid="{29A9ACB8-7AAF-4974-B758-9A8D02652000}"/>
    <cellStyle name="Output 9 2 6 2 2 2 2" xfId="31771" xr:uid="{0D59D4D6-8CA4-45F8-836F-6B0A6CB524B6}"/>
    <cellStyle name="Output 9 2 6 2 2 3" xfId="32747" xr:uid="{7FAB9D51-0E19-4965-A22E-0841D949835C}"/>
    <cellStyle name="Output 9 2 6 2 3" xfId="11240" xr:uid="{C02B43D6-B4C4-4604-A0D2-1E16F662BD05}"/>
    <cellStyle name="Output 9 2 6 2 3 2" xfId="20229" xr:uid="{CAC80087-4BC5-4942-9472-F209E976D62A}"/>
    <cellStyle name="Output 9 2 6 2 3 2 2" xfId="37751" xr:uid="{884616A3-95E6-4A7D-935A-4B29034513FB}"/>
    <cellStyle name="Output 9 2 6 2 3 3" xfId="38880" xr:uid="{06B9A43F-77C7-4403-9CCE-969255A35CD0}"/>
    <cellStyle name="Output 9 2 6 2 4" xfId="15006" xr:uid="{0023FFA3-C940-4176-AB82-50595873239E}"/>
    <cellStyle name="Output 9 2 6 2 4 2" xfId="39430" xr:uid="{91134A7A-E75C-4926-A249-E6E1D5ED9B23}"/>
    <cellStyle name="Output 9 2 6 2 5" xfId="25372" xr:uid="{38F642A6-44DC-4F79-AA5A-E6430C4AB5D4}"/>
    <cellStyle name="Output 9 2 6 3" xfId="4128" xr:uid="{ED0DD8ED-2675-4095-A18D-159D299D9F0A}"/>
    <cellStyle name="Output 9 2 6 3 2" xfId="31051" xr:uid="{95F0B3D8-AB46-4D26-8598-F3B8D6213401}"/>
    <cellStyle name="Output 9 2 6 4" xfId="37611" xr:uid="{8F7E8662-6608-4426-AE22-41C16FB3B7FC}"/>
    <cellStyle name="Output 9 2 7" xfId="1985" xr:uid="{E457CF54-7033-4363-8A2B-73C560D2E992}"/>
    <cellStyle name="Output 9 2 7 2" xfId="6293" xr:uid="{F04F2D3F-6E8C-42D9-9832-D916D65B1E74}"/>
    <cellStyle name="Output 9 2 7 2 2" xfId="8879" xr:uid="{0FBBBB38-4525-4D29-8E84-4704DCE3957A}"/>
    <cellStyle name="Output 9 2 7 2 2 2" xfId="17868" xr:uid="{F9B1BDC1-7043-4C4D-B0B3-CFA61EB53595}"/>
    <cellStyle name="Output 9 2 7 2 2 2 2" xfId="38346" xr:uid="{A201F923-8BE6-4474-A128-CEDD57D22C32}"/>
    <cellStyle name="Output 9 2 7 2 2 3" xfId="42103" xr:uid="{AF60D89B-9BD4-4E80-A2DE-293F2A424671}"/>
    <cellStyle name="Output 9 2 7 2 3" xfId="11516" xr:uid="{0106FE1A-9499-473C-BF69-B7577E26D3AD}"/>
    <cellStyle name="Output 9 2 7 2 3 2" xfId="20505" xr:uid="{5E7CAFA1-7547-4C0B-A018-AA372024AF81}"/>
    <cellStyle name="Output 9 2 7 2 3 2 2" xfId="22999" xr:uid="{71E2A188-D048-451B-8423-733D04F91D08}"/>
    <cellStyle name="Output 9 2 7 2 3 3" xfId="40522" xr:uid="{6D437F35-C335-4549-8C7E-DF4CE0628CB1}"/>
    <cellStyle name="Output 9 2 7 2 4" xfId="15282" xr:uid="{274D3AE1-8090-46DE-83EC-4AE5EB8530F2}"/>
    <cellStyle name="Output 9 2 7 2 4 2" xfId="42997" xr:uid="{B9E0C646-E023-45BE-8B56-72F238180761}"/>
    <cellStyle name="Output 9 2 7 2 5" xfId="41526" xr:uid="{4F2EE5F3-9428-4310-BDB6-26AA1ECA0B24}"/>
    <cellStyle name="Output 9 2 7 3" xfId="4422" xr:uid="{89B7D1BB-8666-42CF-979B-98908BB5A655}"/>
    <cellStyle name="Output 9 2 7 3 2" xfId="29326" xr:uid="{036EA32B-BF3F-4182-A8FB-AD31C8722B89}"/>
    <cellStyle name="Output 9 2 7 4" xfId="24068" xr:uid="{8A38C0CB-5196-416A-A12B-A54FEE4A4DC2}"/>
    <cellStyle name="Output 9 2 8" xfId="2796" xr:uid="{C4064CAB-53C1-4859-B834-ACAD143DEA45}"/>
    <cellStyle name="Output 9 2 8 2" xfId="6946" xr:uid="{0B16AA03-93E6-4311-A987-F537B8577E9D}"/>
    <cellStyle name="Output 9 2 8 2 2" xfId="12075" xr:uid="{17FF46C2-94D6-4776-B4B1-7126CA1DCB9E}"/>
    <cellStyle name="Output 9 2 8 2 2 2" xfId="21064" xr:uid="{5A853590-B6C0-480F-B26E-F22D2EA37BBA}"/>
    <cellStyle name="Output 9 2 8 2 2 2 2" xfId="36943" xr:uid="{05956276-B638-4459-97FC-DA45641449A9}"/>
    <cellStyle name="Output 9 2 8 2 2 3" xfId="32062" xr:uid="{FAAD21B6-8412-4AD5-80CE-595EA972A500}"/>
    <cellStyle name="Output 9 2 8 2 3" xfId="12897" xr:uid="{68E889E8-830A-4FA7-802C-B5C58B56A81D}"/>
    <cellStyle name="Output 9 2 8 2 3 2" xfId="21886" xr:uid="{B070195B-D2B5-434A-B1EE-50DB212DAF52}"/>
    <cellStyle name="Output 9 2 8 2 3 2 2" xfId="28512" xr:uid="{BFCC7CCF-403C-49AF-BBF3-8DCDB147CAB1}"/>
    <cellStyle name="Output 9 2 8 2 3 3" xfId="22654" xr:uid="{7D00FB9A-A0D4-435E-9986-16D8708CC358}"/>
    <cellStyle name="Output 9 2 8 2 4" xfId="15935" xr:uid="{9990DC56-2E7B-4F9D-97CF-108702F32447}"/>
    <cellStyle name="Output 9 2 8 2 4 2" xfId="28341" xr:uid="{711D0057-13F6-4A37-90E5-AEED50062901}"/>
    <cellStyle name="Output 9 2 8 2 5" xfId="34988" xr:uid="{7520C923-A41E-446D-A3B8-C669254FB443}"/>
    <cellStyle name="Output 9 2 8 3" xfId="9509" xr:uid="{A055A547-9A5E-499A-BA1E-50FEF663CED7}"/>
    <cellStyle name="Output 9 2 8 3 2" xfId="18498" xr:uid="{80549B7F-83E5-4418-B009-7CE4A65B245F}"/>
    <cellStyle name="Output 9 2 8 3 2 2" xfId="36791" xr:uid="{5BE627BD-EF25-4E22-AC3D-6E15792C2229}"/>
    <cellStyle name="Output 9 2 8 3 3" xfId="42321" xr:uid="{6292D8D9-0860-4708-AE4F-55865C0DF1FF}"/>
    <cellStyle name="Output 9 2 8 4" xfId="38990" xr:uid="{2E3911EB-1EB7-4D39-9747-E34E5965B7F7}"/>
    <cellStyle name="Output 9 2 9" xfId="4729" xr:uid="{9CB81EF4-4040-4581-BBEC-09B1108F6CC1}"/>
    <cellStyle name="Output 9 2 9 2" xfId="7315" xr:uid="{D8C6BC06-AE30-4AB3-99BC-57199B084FCA}"/>
    <cellStyle name="Output 9 2 9 2 2" xfId="16304" xr:uid="{CA4CFF90-D2C9-43C2-84B7-05599D878251}"/>
    <cellStyle name="Output 9 2 9 2 2 2" xfId="26896" xr:uid="{F6BF02E6-FBED-475D-A98E-9F5CF0228D41}"/>
    <cellStyle name="Output 9 2 9 2 3" xfId="24406" xr:uid="{420FBBC5-09E1-41C7-8550-D73A06844D41}"/>
    <cellStyle name="Output 9 2 9 3" xfId="9952" xr:uid="{957FE3EA-0797-4E35-84A7-6BA9F6D5735D}"/>
    <cellStyle name="Output 9 2 9 3 2" xfId="18941" xr:uid="{BD746EDE-9321-488C-97B5-E5BAC640FD7B}"/>
    <cellStyle name="Output 9 2 9 3 2 2" xfId="28792" xr:uid="{46EF2FD0-D6B5-4B97-A171-8263755FC8B4}"/>
    <cellStyle name="Output 9 2 9 3 3" xfId="40554" xr:uid="{CA85DADE-2F1A-4A57-A2D9-A46FF46EACD5}"/>
    <cellStyle name="Output 9 2 9 4" xfId="13718" xr:uid="{4F423C73-A677-4827-B398-B0FA7F6D091B}"/>
    <cellStyle name="Output 9 2 9 4 2" xfId="38762" xr:uid="{EE1099A4-C7D5-4D0C-BAE7-A387136DD678}"/>
    <cellStyle name="Output 9 2 9 5" xfId="32404" xr:uid="{BBFDDF4E-E3DF-47DA-93EB-C584C06A2608}"/>
    <cellStyle name="Output 9 3" xfId="428" xr:uid="{73F7EFA2-77EA-43C4-8759-CEE9702B9791}"/>
    <cellStyle name="Output 9 3 10" xfId="9293" xr:uid="{C87DCBED-AEE8-4900-BEDB-7FB5989D9F69}"/>
    <cellStyle name="Output 9 3 10 2" xfId="18282" xr:uid="{3FE2405D-A095-4E10-B5F9-433A11F6246B}"/>
    <cellStyle name="Output 9 3 10 2 2" xfId="38389" xr:uid="{B0922E86-8F00-4E65-AB91-B3AC05AC2B2D}"/>
    <cellStyle name="Output 9 3 10 3" xfId="29546" xr:uid="{5DAA60F3-EEF6-45CA-8A32-1A41C2F5C4A8}"/>
    <cellStyle name="Output 9 3 11" xfId="9733" xr:uid="{652A4717-6429-4CAE-B09C-2FFC237120B6}"/>
    <cellStyle name="Output 9 3 11 2" xfId="18722" xr:uid="{E4132415-8350-4D2F-9DE7-E317EF4CACA1}"/>
    <cellStyle name="Output 9 3 11 2 2" xfId="32852" xr:uid="{5F98659B-0AB5-4015-8739-F08A859F7270}"/>
    <cellStyle name="Output 9 3 11 3" xfId="26416" xr:uid="{06E3CC8F-EC60-4CEF-A634-8C360D81C2B1}"/>
    <cellStyle name="Output 9 3 12" xfId="2434" xr:uid="{B262EE87-2C38-4A56-8311-45E501E61EAA}"/>
    <cellStyle name="Output 9 3 12 2" xfId="37156" xr:uid="{372CBCA2-59E4-4D54-9BD9-EB84C17B71D9}"/>
    <cellStyle name="Output 9 3 13" xfId="13343" xr:uid="{FBF61FF1-7525-4669-AA74-400032CE53BB}"/>
    <cellStyle name="Output 9 3 13 2" xfId="39279" xr:uid="{DA00B45C-D0C2-4034-AAE1-399DCCE2B42B}"/>
    <cellStyle name="Output 9 3 14" xfId="25546" xr:uid="{EAA8B380-398A-4E97-A567-545C3E9A5A3D}"/>
    <cellStyle name="Output 9 3 15" xfId="51122" xr:uid="{3791B5A9-83FA-48B0-866E-CC1912F2181E}"/>
    <cellStyle name="Output 9 3 2" xfId="777" xr:uid="{43676C2D-0E85-4DA8-B437-ABAAACCF39CF}"/>
    <cellStyle name="Output 9 3 2 2" xfId="5147" xr:uid="{3112D964-83D3-45EE-B6E6-C48D51B36F18}"/>
    <cellStyle name="Output 9 3 2 2 2" xfId="7733" xr:uid="{CABDA3C2-8CEF-4070-BAC9-F393A340F0DD}"/>
    <cellStyle name="Output 9 3 2 2 2 2" xfId="16722" xr:uid="{6BA06996-E3E5-4FF3-8A68-30D7CF4AA32B}"/>
    <cellStyle name="Output 9 3 2 2 2 2 2" xfId="35363" xr:uid="{389F73D8-0455-4D11-83D6-BE067A03EC1A}"/>
    <cellStyle name="Output 9 3 2 2 2 3" xfId="29298" xr:uid="{9BAE2344-1E7D-436D-8CB9-2642780E4503}"/>
    <cellStyle name="Output 9 3 2 2 3" xfId="10370" xr:uid="{E8BD2C58-EF12-4298-A8D3-D337D5F96249}"/>
    <cellStyle name="Output 9 3 2 2 3 2" xfId="19359" xr:uid="{BC4DEAE5-FEE1-4786-AE7F-30FCB4F7EEA9}"/>
    <cellStyle name="Output 9 3 2 2 3 2 2" xfId="31265" xr:uid="{8FE6A997-9C16-4936-9623-E3EF0C118534}"/>
    <cellStyle name="Output 9 3 2 2 3 3" xfId="37833" xr:uid="{ED34364A-AC6D-43B7-8FCA-0E896C696582}"/>
    <cellStyle name="Output 9 3 2 2 4" xfId="14136" xr:uid="{5F94EAC9-BA4A-4B62-B87A-C5250C3FE7FB}"/>
    <cellStyle name="Output 9 3 2 2 4 2" xfId="28597" xr:uid="{021F32B5-DD8E-4ED8-83E2-272B7DAB53E4}"/>
    <cellStyle name="Output 9 3 2 2 5" xfId="37866" xr:uid="{EA2A765A-8C51-4A66-9528-033EDB96D05A}"/>
    <cellStyle name="Output 9 3 2 3" xfId="3214" xr:uid="{D1E67FA8-8B9F-4351-8FE3-3D892BEE276E}"/>
    <cellStyle name="Output 9 3 2 3 2" xfId="34400" xr:uid="{546ADBB9-2C4B-475C-A65D-F7BFFFAD1877}"/>
    <cellStyle name="Output 9 3 2 4" xfId="34036" xr:uid="{EB07BEF4-CCF9-4597-A6FE-43BACFD24B95}"/>
    <cellStyle name="Output 9 3 2 5" xfId="57904" xr:uid="{F9B2AD69-8113-476F-8A6C-32F49292F711}"/>
    <cellStyle name="Output 9 3 3" xfId="1122" xr:uid="{1A692C22-43C0-449D-99B7-44CD7E68A092}"/>
    <cellStyle name="Output 9 3 3 2" xfId="5468" xr:uid="{DDCEAD36-1AC9-4B5C-9CFA-497F302F381B}"/>
    <cellStyle name="Output 9 3 3 2 2" xfId="8054" xr:uid="{D1B65662-08F3-47C4-B369-23B83EBDD77A}"/>
    <cellStyle name="Output 9 3 3 2 2 2" xfId="17043" xr:uid="{5A4675E6-ECB4-4E22-B2C4-F20699D7A3FA}"/>
    <cellStyle name="Output 9 3 3 2 2 2 2" xfId="29820" xr:uid="{E1FB4F23-8970-4204-891B-E83CF79A23DE}"/>
    <cellStyle name="Output 9 3 3 2 2 3" xfId="27696" xr:uid="{4BDCB2EB-44BF-4E60-9DC0-5AEDCD7C88EC}"/>
    <cellStyle name="Output 9 3 3 2 3" xfId="10691" xr:uid="{433E50F4-5518-4B33-ABB7-2B9F5FF8F4C6}"/>
    <cellStyle name="Output 9 3 3 2 3 2" xfId="19680" xr:uid="{654149FD-2BA8-41AA-8409-6F81AB9421BC}"/>
    <cellStyle name="Output 9 3 3 2 3 2 2" xfId="23263" xr:uid="{9E23070D-B87F-40B7-95D3-754F04F4ED1B}"/>
    <cellStyle name="Output 9 3 3 2 3 3" xfId="34705" xr:uid="{1F6A7506-3817-4BDC-991C-7788A3EE3BFB}"/>
    <cellStyle name="Output 9 3 3 2 4" xfId="14457" xr:uid="{6A695844-8FB6-4B7E-89B4-4C6989071014}"/>
    <cellStyle name="Output 9 3 3 2 4 2" xfId="42132" xr:uid="{8AEAD07D-8791-4237-9826-823E6AEF7D93}"/>
    <cellStyle name="Output 9 3 3 2 5" xfId="38969" xr:uid="{E8D30465-421A-4770-A35E-8E6E0E9C8DE9}"/>
    <cellStyle name="Output 9 3 3 3" xfId="3559" xr:uid="{58F12F68-35F0-4462-B14C-9AF9769EEAEE}"/>
    <cellStyle name="Output 9 3 3 3 2" xfId="39220" xr:uid="{0E67E6A7-1FB3-4373-A3CB-D2834C8ED64C}"/>
    <cellStyle name="Output 9 3 3 4" xfId="36017" xr:uid="{201A59E7-9436-44D9-A149-2312E979F72D}"/>
    <cellStyle name="Output 9 3 4" xfId="1466" xr:uid="{178135FC-D4A5-4C7D-9AF0-5D1A1512CD05}"/>
    <cellStyle name="Output 9 3 4 2" xfId="5811" xr:uid="{05F92982-A1CD-4400-A36B-5221B9511A94}"/>
    <cellStyle name="Output 9 3 4 2 2" xfId="8397" xr:uid="{5B6F936C-9E05-44E1-9D78-3604D8EB9C74}"/>
    <cellStyle name="Output 9 3 4 2 2 2" xfId="17386" xr:uid="{3E2157B8-670F-4232-9348-AD77E9859361}"/>
    <cellStyle name="Output 9 3 4 2 2 2 2" xfId="39138" xr:uid="{C375C8AB-00C2-4BDD-A2EF-B97E646C1E10}"/>
    <cellStyle name="Output 9 3 4 2 2 3" xfId="42865" xr:uid="{E76992B6-EFCC-4A84-BCDD-94C8F65E04AB}"/>
    <cellStyle name="Output 9 3 4 2 3" xfId="11034" xr:uid="{A6F099B6-3BDE-4F06-8C9D-8C168CCE6024}"/>
    <cellStyle name="Output 9 3 4 2 3 2" xfId="20023" xr:uid="{0CDF8F92-8827-4731-A056-AF393C5844D2}"/>
    <cellStyle name="Output 9 3 4 2 3 2 2" xfId="33771" xr:uid="{453EA041-ABF1-4585-AF70-0DEE9FCB75DD}"/>
    <cellStyle name="Output 9 3 4 2 3 3" xfId="34434" xr:uid="{E3015BEF-E65B-4293-BEFA-6F0C8B1D63E1}"/>
    <cellStyle name="Output 9 3 4 2 4" xfId="14800" xr:uid="{22915A9C-0F40-4C7C-8D84-0012AEE0CC5A}"/>
    <cellStyle name="Output 9 3 4 2 4 2" xfId="35643" xr:uid="{61C1DCEE-738B-4F0C-B5BE-2B2EE57D1FBC}"/>
    <cellStyle name="Output 9 3 4 2 5" xfId="24664" xr:uid="{1F976596-FBBD-4FD0-80B5-F55AEC6E53FE}"/>
    <cellStyle name="Output 9 3 4 3" xfId="3903" xr:uid="{C203A1A4-DCB4-4D90-B3C9-94178E1B568A}"/>
    <cellStyle name="Output 9 3 4 3 2" xfId="27569" xr:uid="{A19659FD-43DE-4FF7-9A04-602FE42114C6}"/>
    <cellStyle name="Output 9 3 4 4" xfId="25850" xr:uid="{EE9A0EF8-7E69-465E-8F05-AA4FCF68CD52}"/>
    <cellStyle name="Output 9 3 5" xfId="1714" xr:uid="{83E052B3-D64B-432E-A7C8-AEBD8DB613FC}"/>
    <cellStyle name="Output 9 3 5 2" xfId="6040" xr:uid="{FBDE4D0C-441B-4465-A8F4-D4DB85385BDF}"/>
    <cellStyle name="Output 9 3 5 2 2" xfId="8626" xr:uid="{FE5BD57D-13AA-4FEF-BE9A-AA8EF339693C}"/>
    <cellStyle name="Output 9 3 5 2 2 2" xfId="17615" xr:uid="{1D76FCA3-5E46-4C41-9613-2BA844ED121E}"/>
    <cellStyle name="Output 9 3 5 2 2 2 2" xfId="27502" xr:uid="{29A9B6B1-9D4E-4977-9CFE-C26F9EA9FE01}"/>
    <cellStyle name="Output 9 3 5 2 2 3" xfId="26019" xr:uid="{1F6F6B67-7007-4793-8369-3424C5BC4923}"/>
    <cellStyle name="Output 9 3 5 2 3" xfId="11263" xr:uid="{1D2A9454-6644-4167-A7F1-76BE2C6AD9C2}"/>
    <cellStyle name="Output 9 3 5 2 3 2" xfId="20252" xr:uid="{C9CE2D0B-3690-4BA3-BA37-7C3C3E8C3903}"/>
    <cellStyle name="Output 9 3 5 2 3 2 2" xfId="29500" xr:uid="{B0906182-633C-448A-96E5-F5FFC9B3E380}"/>
    <cellStyle name="Output 9 3 5 2 3 3" xfId="35404" xr:uid="{F728908F-B6A7-434A-B5CB-730F99AEF239}"/>
    <cellStyle name="Output 9 3 5 2 4" xfId="15029" xr:uid="{D32B7D47-5713-4B38-AD52-D7C24A094F4B}"/>
    <cellStyle name="Output 9 3 5 2 4 2" xfId="37252" xr:uid="{FF174A8F-A372-4A80-9506-BEC5B55AF344}"/>
    <cellStyle name="Output 9 3 5 2 5" xfId="30986" xr:uid="{8B377F3C-6E3F-4B0D-B2CA-717645FB77FF}"/>
    <cellStyle name="Output 9 3 5 3" xfId="4151" xr:uid="{59A08898-9C92-4689-AC6C-5DE316E0645F}"/>
    <cellStyle name="Output 9 3 5 3 2" xfId="39986" xr:uid="{9C6E59A7-3293-4BE2-AD65-FA8F2D8634E8}"/>
    <cellStyle name="Output 9 3 5 4" xfId="42516" xr:uid="{CBB39D87-1BB6-4120-93F5-22EE61752877}"/>
    <cellStyle name="Output 9 3 6" xfId="2085" xr:uid="{AE10BF70-626B-4FBE-A767-79EFA2D43277}"/>
    <cellStyle name="Output 9 3 6 2" xfId="6387" xr:uid="{0DF60144-3A02-4D2E-B5F5-CC593F9F1D24}"/>
    <cellStyle name="Output 9 3 6 2 2" xfId="8973" xr:uid="{202D897D-3CAC-464F-9BD6-5D7FF0C598C4}"/>
    <cellStyle name="Output 9 3 6 2 2 2" xfId="17962" xr:uid="{7FE64F4C-5416-41E2-9A28-2C97B5BB8A40}"/>
    <cellStyle name="Output 9 3 6 2 2 2 2" xfId="37976" xr:uid="{67B92723-AC67-48F2-8C8E-BD7104DDBA76}"/>
    <cellStyle name="Output 9 3 6 2 2 3" xfId="22165" xr:uid="{6A99A902-B6CC-4836-B16E-6C91CBE1CFAA}"/>
    <cellStyle name="Output 9 3 6 2 3" xfId="11610" xr:uid="{D47E0C26-91E0-4E72-B762-BF04B6A78461}"/>
    <cellStyle name="Output 9 3 6 2 3 2" xfId="20599" xr:uid="{57A0FC81-4087-4EC9-82CE-77F3BE9F5EFA}"/>
    <cellStyle name="Output 9 3 6 2 3 2 2" xfId="32490" xr:uid="{6A228B27-5AB0-40F5-A480-0C4830BE5DED}"/>
    <cellStyle name="Output 9 3 6 2 3 3" xfId="44069" xr:uid="{45DF3FF1-A8F0-48D8-B079-47F3BA1D763C}"/>
    <cellStyle name="Output 9 3 6 2 4" xfId="15376" xr:uid="{67BCA944-3FB6-4495-9483-6373323297A7}"/>
    <cellStyle name="Output 9 3 6 2 4 2" xfId="34581" xr:uid="{D58CEE81-B9DA-45A4-BA1C-B81984E2843D}"/>
    <cellStyle name="Output 9 3 6 2 5" xfId="27378" xr:uid="{DADD8BC1-0E12-4E3C-ABFC-A15406837CBF}"/>
    <cellStyle name="Output 9 3 6 3" xfId="4522" xr:uid="{DF9E434E-95EF-4FEB-BE16-310E8B230D05}"/>
    <cellStyle name="Output 9 3 6 3 2" xfId="28050" xr:uid="{596BE0F3-3B27-4945-B2DF-EB5D54DB3ADE}"/>
    <cellStyle name="Output 9 3 6 4" xfId="38500" xr:uid="{93720AF5-29DD-43BA-9B22-9092E549B908}"/>
    <cellStyle name="Output 9 3 7" xfId="2895" xr:uid="{1B2F6C4C-3CB0-45CA-AE1C-F61982374F2A}"/>
    <cellStyle name="Output 9 3 7 2" xfId="7045" xr:uid="{93094E1F-8CD1-4973-BC77-C5B8CE9183AB}"/>
    <cellStyle name="Output 9 3 7 2 2" xfId="12171" xr:uid="{C00F58A5-D936-4BFB-BCBF-124364BEDC31}"/>
    <cellStyle name="Output 9 3 7 2 2 2" xfId="21160" xr:uid="{872F0727-3F37-4FDC-A582-7A453602CD6C}"/>
    <cellStyle name="Output 9 3 7 2 2 2 2" xfId="25297" xr:uid="{EC806FA5-8E5C-4269-A362-45465992880A}"/>
    <cellStyle name="Output 9 3 7 2 2 3" xfId="35537" xr:uid="{31BEB4DE-84DF-4A35-9D8D-89F174CC786F}"/>
    <cellStyle name="Output 9 3 7 2 3" xfId="12976" xr:uid="{8747921C-3E30-458C-890C-E05894F12C1F}"/>
    <cellStyle name="Output 9 3 7 2 3 2" xfId="21965" xr:uid="{8FC53738-AAB3-469A-88E0-8535A74315F3}"/>
    <cellStyle name="Output 9 3 7 2 3 2 2" xfId="36945" xr:uid="{F4B16DAD-6B8B-4CB6-A8FF-AF5F6324BFEF}"/>
    <cellStyle name="Output 9 3 7 2 3 3" xfId="26753" xr:uid="{229DDC4F-1AFB-4CE7-9D20-CC68CA1A0A56}"/>
    <cellStyle name="Output 9 3 7 2 4" xfId="16034" xr:uid="{74F36551-3915-4F1C-BE1E-92FC4C986D5D}"/>
    <cellStyle name="Output 9 3 7 2 4 2" xfId="35080" xr:uid="{0F892B58-4684-40FD-96C8-CAA7EB64D98E}"/>
    <cellStyle name="Output 9 3 7 2 5" xfId="23212" xr:uid="{0B112EA6-F98F-4ACE-9D35-493F73C0DA48}"/>
    <cellStyle name="Output 9 3 7 3" xfId="9608" xr:uid="{2D84F09A-AA9C-4F43-8361-3FA7D7275A58}"/>
    <cellStyle name="Output 9 3 7 3 2" xfId="18597" xr:uid="{D4ECD6A8-E83D-4315-9DBA-51CE72B908E6}"/>
    <cellStyle name="Output 9 3 7 3 2 2" xfId="39710" xr:uid="{6E1ED567-807A-44D4-A577-D4F50B8103CA}"/>
    <cellStyle name="Output 9 3 7 3 3" xfId="43087" xr:uid="{01679FD6-F454-4A3C-A099-CB3FF9679931}"/>
    <cellStyle name="Output 9 3 7 4" xfId="29496" xr:uid="{13C06B03-8A32-4D07-BE58-F9CD0AF8AE55}"/>
    <cellStyle name="Output 9 3 8" xfId="4823" xr:uid="{08185A73-5CEC-4E20-A517-7603337C4EA5}"/>
    <cellStyle name="Output 9 3 8 2" xfId="7409" xr:uid="{62327DFD-8D94-42B5-B9E2-3A12D65FA94F}"/>
    <cellStyle name="Output 9 3 8 2 2" xfId="16398" xr:uid="{91AF079B-1F2B-49C5-ACB8-52BE6FBA7771}"/>
    <cellStyle name="Output 9 3 8 2 2 2" xfId="41991" xr:uid="{A22F44E9-DF04-478E-B1FF-78C02B796085}"/>
    <cellStyle name="Output 9 3 8 2 3" xfId="23765" xr:uid="{2EAE74BA-FF5F-4169-A684-C078EC3B878D}"/>
    <cellStyle name="Output 9 3 8 3" xfId="10046" xr:uid="{3CBBC6A5-1B53-4E3D-992D-B42AD40289C8}"/>
    <cellStyle name="Output 9 3 8 3 2" xfId="19035" xr:uid="{713BCDB8-72A6-4FB0-A5D4-EE10F985F18C}"/>
    <cellStyle name="Output 9 3 8 3 2 2" xfId="27297" xr:uid="{2A1D75CD-A3B7-416A-8A3E-896AF185D294}"/>
    <cellStyle name="Output 9 3 8 3 3" xfId="37835" xr:uid="{85F33171-01E2-43EB-8D78-D6B45539642F}"/>
    <cellStyle name="Output 9 3 8 4" xfId="13812" xr:uid="{899CCBD0-C5C3-46BA-85A9-F87A8916D81F}"/>
    <cellStyle name="Output 9 3 8 4 2" xfId="41013" xr:uid="{23047872-9096-4B9F-8C0F-ADB8958BABD6}"/>
    <cellStyle name="Output 9 3 8 5" xfId="24885" xr:uid="{0B105724-78B5-4184-8AFD-20E970D35B56}"/>
    <cellStyle name="Output 9 3 9" xfId="6730" xr:uid="{FF8A021D-DCE6-4AD0-A04F-A92A6D37A4E8}"/>
    <cellStyle name="Output 9 3 9 2" xfId="11930" xr:uid="{D19B25B3-7E59-4E0A-BF72-37D01BC5AB72}"/>
    <cellStyle name="Output 9 3 9 2 2" xfId="20919" xr:uid="{5361646B-F91F-4168-8932-45BB1E75F576}"/>
    <cellStyle name="Output 9 3 9 2 2 2" xfId="30175" xr:uid="{D1EAB055-8094-462E-8EE9-45B3AD4C6C81}"/>
    <cellStyle name="Output 9 3 9 2 3" xfId="40544" xr:uid="{ECBA407A-C5DD-4A63-95E6-EA877021D2F9}"/>
    <cellStyle name="Output 9 3 9 3" xfId="15719" xr:uid="{F46B0A45-4C6C-4DED-90D7-61D3B4E9CDEB}"/>
    <cellStyle name="Output 9 3 9 3 2" xfId="40352" xr:uid="{8F810F95-3B02-449D-8F8D-5900EB3C4036}"/>
    <cellStyle name="Output 9 3 9 4" xfId="33070" xr:uid="{9376C476-4E84-40DD-874E-71A02A4BB7DB}"/>
    <cellStyle name="Output 9 4" xfId="526" xr:uid="{D06DC656-475E-4A51-883B-6BDED4D880C6}"/>
    <cellStyle name="Output 9 4 10" xfId="47562" xr:uid="{9803B803-CB0A-423D-983D-CB5D32E3F6CD}"/>
    <cellStyle name="Output 9 4 2" xfId="875" xr:uid="{8F1C1E61-50C0-49CA-948E-4E7EFCE0E76E}"/>
    <cellStyle name="Output 9 4 2 2" xfId="5244" xr:uid="{A342D6DA-0DB4-401F-956E-E97362F57E7E}"/>
    <cellStyle name="Output 9 4 2 2 2" xfId="7830" xr:uid="{A43377BC-A97A-4FE0-91F9-61AFBCDAC6A1}"/>
    <cellStyle name="Output 9 4 2 2 2 2" xfId="16819" xr:uid="{9709D276-7ABD-4117-973F-8EF81C535C03}"/>
    <cellStyle name="Output 9 4 2 2 2 2 2" xfId="24592" xr:uid="{62A4B188-F91A-43C3-893F-C55794399574}"/>
    <cellStyle name="Output 9 4 2 2 2 3" xfId="39155" xr:uid="{AD2B623F-E7AE-4358-9247-BF32B7DCB4DD}"/>
    <cellStyle name="Output 9 4 2 2 3" xfId="10467" xr:uid="{9525B95B-6C9E-4C0B-AF11-CC59E0D351F8}"/>
    <cellStyle name="Output 9 4 2 2 3 2" xfId="19456" xr:uid="{8CB869D2-45A2-4B7C-9C22-8927827B31E2}"/>
    <cellStyle name="Output 9 4 2 2 3 2 2" xfId="28305" xr:uid="{9F9B07D1-49B1-4B92-88CF-74747EB475D2}"/>
    <cellStyle name="Output 9 4 2 2 3 3" xfId="31124" xr:uid="{EDC75357-290C-4CF0-AFAC-9A7C03D6BDCF}"/>
    <cellStyle name="Output 9 4 2 2 4" xfId="14233" xr:uid="{53AB9317-39CD-4D8D-AE60-B3BE7C577B55}"/>
    <cellStyle name="Output 9 4 2 2 4 2" xfId="26220" xr:uid="{09BEDD91-5628-4FCE-9CE8-565248783EF8}"/>
    <cellStyle name="Output 9 4 2 2 5" xfId="25865" xr:uid="{EC331C0B-5389-4FDD-AA10-FE5648AA2C49}"/>
    <cellStyle name="Output 9 4 2 3" xfId="3312" xr:uid="{1022A920-85DF-4CE6-90A2-78A8BFDC1E80}"/>
    <cellStyle name="Output 9 4 2 3 2" xfId="27339" xr:uid="{5A3BA643-0179-4AE8-924D-CA4E8BA6A2C4}"/>
    <cellStyle name="Output 9 4 2 4" xfId="31445" xr:uid="{F659AFD0-359F-443D-8AF5-DBED53A478D0}"/>
    <cellStyle name="Output 9 4 2 5" xfId="54375" xr:uid="{5B197B06-0EC0-4BB3-A272-B3838F978756}"/>
    <cellStyle name="Output 9 4 3" xfId="1220" xr:uid="{9B78E446-3B4B-465E-8268-8C21A9451D01}"/>
    <cellStyle name="Output 9 4 3 2" xfId="5565" xr:uid="{E39ABAD9-3931-453C-8C8C-79BBCDDDF830}"/>
    <cellStyle name="Output 9 4 3 2 2" xfId="8151" xr:uid="{3F0CE0E4-19AE-4C4B-BF66-DAFE28019A2A}"/>
    <cellStyle name="Output 9 4 3 2 2 2" xfId="17140" xr:uid="{592556A2-A6E3-44FD-A95E-4C4A9BCD4A26}"/>
    <cellStyle name="Output 9 4 3 2 2 2 2" xfId="29278" xr:uid="{DF8FC2F2-874D-45ED-914A-C5B70E0E687A}"/>
    <cellStyle name="Output 9 4 3 2 2 3" xfId="22896" xr:uid="{5C04E900-9FAD-4673-8F2D-10AE7B376936}"/>
    <cellStyle name="Output 9 4 3 2 3" xfId="10788" xr:uid="{EA6F1C95-0D70-4706-B09E-D8F227C7F5BC}"/>
    <cellStyle name="Output 9 4 3 2 3 2" xfId="19777" xr:uid="{A1D0D98C-66AC-49E5-89F5-220A5A384BB0}"/>
    <cellStyle name="Output 9 4 3 2 3 2 2" xfId="37249" xr:uid="{674474DD-8780-488A-ABD2-AE469E05689A}"/>
    <cellStyle name="Output 9 4 3 2 3 3" xfId="34393" xr:uid="{110EA03F-F986-4807-8536-25BCCAD12B06}"/>
    <cellStyle name="Output 9 4 3 2 4" xfId="14554" xr:uid="{22E7AEAC-EC26-4862-9FCD-DA9A78D3C7DC}"/>
    <cellStyle name="Output 9 4 3 2 4 2" xfId="34375" xr:uid="{50A2767F-213F-4DB1-9D55-49F1F6D32555}"/>
    <cellStyle name="Output 9 4 3 2 5" xfId="23001" xr:uid="{2E82AA52-EDBD-4A54-AF43-6C622701E820}"/>
    <cellStyle name="Output 9 4 3 3" xfId="3657" xr:uid="{B5354BC1-BC39-4A31-8B76-5979CBC5D446}"/>
    <cellStyle name="Output 9 4 3 3 2" xfId="31004" xr:uid="{BFF6CB40-859C-42A3-A7C7-31DA40A1A154}"/>
    <cellStyle name="Output 9 4 3 4" xfId="38772" xr:uid="{46A66AB9-2540-4CB8-9DD1-77CD688734BB}"/>
    <cellStyle name="Output 9 4 4" xfId="1564" xr:uid="{ECDB02A3-29F6-4AFE-B015-B05B08473D62}"/>
    <cellStyle name="Output 9 4 4 2" xfId="5909" xr:uid="{5356EE12-EB37-4E35-990A-8A7B6D449F57}"/>
    <cellStyle name="Output 9 4 4 2 2" xfId="8495" xr:uid="{41407C3E-2EB0-4838-A833-EB6E855AA85C}"/>
    <cellStyle name="Output 9 4 4 2 2 2" xfId="17484" xr:uid="{70867947-C203-4E4C-A6BE-5F28EC66A656}"/>
    <cellStyle name="Output 9 4 4 2 2 2 2" xfId="28645" xr:uid="{3DE0E59C-0EF9-437F-B0E7-0D35EAEF6F88}"/>
    <cellStyle name="Output 9 4 4 2 2 3" xfId="29311" xr:uid="{7BCB9866-D77D-47EF-ABC7-973AE3E98648}"/>
    <cellStyle name="Output 9 4 4 2 3" xfId="11132" xr:uid="{20FD24AD-A20D-4511-9958-18AA81617693}"/>
    <cellStyle name="Output 9 4 4 2 3 2" xfId="20121" xr:uid="{2AB86491-E433-4250-84AB-D3FF3D4F3B64}"/>
    <cellStyle name="Output 9 4 4 2 3 2 2" xfId="31181" xr:uid="{8FD1C8CE-766E-4EBA-8B75-BA27ACF44431}"/>
    <cellStyle name="Output 9 4 4 2 3 3" xfId="33385" xr:uid="{B805E638-E134-4E34-A1D2-696B0F3AD7D6}"/>
    <cellStyle name="Output 9 4 4 2 4" xfId="14898" xr:uid="{EEC5AF82-9F79-44F1-A059-32076C42712B}"/>
    <cellStyle name="Output 9 4 4 2 4 2" xfId="32891" xr:uid="{6C852F07-F984-4AF6-9C81-89A2ABE9B2E0}"/>
    <cellStyle name="Output 9 4 4 2 5" xfId="37618" xr:uid="{C4F5A858-149B-452B-B519-AC87283BB5CF}"/>
    <cellStyle name="Output 9 4 4 3" xfId="4001" xr:uid="{AEDFB7DB-0BDC-4464-BD2D-1FCA859EC845}"/>
    <cellStyle name="Output 9 4 4 3 2" xfId="22753" xr:uid="{C0C1FB4F-9E38-4DF6-BDD2-79713F96D3B6}"/>
    <cellStyle name="Output 9 4 4 4" xfId="26741" xr:uid="{775B2312-E43C-4C87-BFE6-274A9FF2D388}"/>
    <cellStyle name="Output 9 4 5" xfId="1876" xr:uid="{8F5075E6-4CA0-474B-817D-FF028A79918F}"/>
    <cellStyle name="Output 9 4 5 2" xfId="6192" xr:uid="{6E8FA5E8-015B-458E-9AEF-C323D8F3A756}"/>
    <cellStyle name="Output 9 4 5 2 2" xfId="8778" xr:uid="{21E07772-2F45-4B93-8D68-A716B1273462}"/>
    <cellStyle name="Output 9 4 5 2 2 2" xfId="17767" xr:uid="{E7B82E67-A6A0-4989-A860-6D9D5F551E76}"/>
    <cellStyle name="Output 9 4 5 2 2 2 2" xfId="30446" xr:uid="{B18A4896-0A09-4D03-A108-C0A2F15D351C}"/>
    <cellStyle name="Output 9 4 5 2 2 3" xfId="27564" xr:uid="{1A5AB4AE-CD9E-4D65-B2EB-301560F7FCE4}"/>
    <cellStyle name="Output 9 4 5 2 3" xfId="11415" xr:uid="{EC5FCF43-0648-47D5-A7CD-DE83AACC88D2}"/>
    <cellStyle name="Output 9 4 5 2 3 2" xfId="20404" xr:uid="{8507B5CE-90C0-437A-99D6-914F2BCF55AA}"/>
    <cellStyle name="Output 9 4 5 2 3 2 2" xfId="34351" xr:uid="{47CDCA67-F9DC-4990-85BC-608DFB3069DE}"/>
    <cellStyle name="Output 9 4 5 2 3 3" xfId="41642" xr:uid="{F81D0DD8-6EF5-403D-96B0-3468FF6F9E80}"/>
    <cellStyle name="Output 9 4 5 2 4" xfId="15181" xr:uid="{1149F7E6-2A0E-4633-851D-E3E97C867487}"/>
    <cellStyle name="Output 9 4 5 2 4 2" xfId="38455" xr:uid="{C27E357E-7147-4D43-9D5F-B01F571F134F}"/>
    <cellStyle name="Output 9 4 5 2 5" xfId="25576" xr:uid="{6907AE1A-CC3E-4C86-8EA6-47AF854628B4}"/>
    <cellStyle name="Output 9 4 5 3" xfId="4313" xr:uid="{6FB30278-9082-4AA0-B925-E05417DA3139}"/>
    <cellStyle name="Output 9 4 5 3 2" xfId="29655" xr:uid="{C605A744-F4ED-4B95-8404-BDA891826027}"/>
    <cellStyle name="Output 9 4 5 4" xfId="38079" xr:uid="{B81E4BDE-670F-4B7D-AE97-48D56506D83D}"/>
    <cellStyle name="Output 9 4 6" xfId="2183" xr:uid="{B983A55E-6B13-4EE8-AE7D-CA1015100B93}"/>
    <cellStyle name="Output 9 4 6 2" xfId="6484" xr:uid="{678B691F-1AE8-41FB-A4F2-061E8BDC320E}"/>
    <cellStyle name="Output 9 4 6 2 2" xfId="9070" xr:uid="{99CA121C-DDB4-4994-8EB9-9839E7E051E3}"/>
    <cellStyle name="Output 9 4 6 2 2 2" xfId="18059" xr:uid="{47345067-CF79-4305-987A-FCF5D5E61A18}"/>
    <cellStyle name="Output 9 4 6 2 2 2 2" xfId="40341" xr:uid="{7BFBB09F-F1E6-444D-A691-094FE692E2F1}"/>
    <cellStyle name="Output 9 4 6 2 2 3" xfId="36400" xr:uid="{F10671FC-472C-4455-ABCD-E61A793383FD}"/>
    <cellStyle name="Output 9 4 6 2 3" xfId="11707" xr:uid="{9B6A3A19-CC9D-43D3-A65E-A9ACF8100E43}"/>
    <cellStyle name="Output 9 4 6 2 3 2" xfId="20696" xr:uid="{FF2DA515-F8F7-48F7-82BD-A36E06ADF2E7}"/>
    <cellStyle name="Output 9 4 6 2 3 2 2" xfId="30689" xr:uid="{21A0BF42-8306-4F33-94D5-C1B57C452B97}"/>
    <cellStyle name="Output 9 4 6 2 3 3" xfId="26450" xr:uid="{E83E625B-3417-4F47-93C0-0F34B1A9135E}"/>
    <cellStyle name="Output 9 4 6 2 4" xfId="15473" xr:uid="{2DAFA493-3702-4E9A-9E9F-33E6C318F9BB}"/>
    <cellStyle name="Output 9 4 6 2 4 2" xfId="23686" xr:uid="{CA8F6413-BD42-4257-B055-923F5E147AAB}"/>
    <cellStyle name="Output 9 4 6 2 5" xfId="33635" xr:uid="{CB79D77D-B62F-49C6-885D-95FE49F11AD0}"/>
    <cellStyle name="Output 9 4 6 3" xfId="4620" xr:uid="{6A2DA408-D5E9-4919-A651-21154CD154E9}"/>
    <cellStyle name="Output 9 4 6 3 2" xfId="36797" xr:uid="{B68CC8BE-43CE-473F-96BE-C0D645CAC6ED}"/>
    <cellStyle name="Output 9 4 6 4" xfId="33081" xr:uid="{246D9FB8-6E34-46AA-AC65-46801DE3BF94}"/>
    <cellStyle name="Output 9 4 7" xfId="4920" xr:uid="{33182030-980E-47FD-83C5-03B3F82BD9E0}"/>
    <cellStyle name="Output 9 4 7 2" xfId="7506" xr:uid="{69451173-AE9A-4BDB-BA9C-0669D6A4DBDF}"/>
    <cellStyle name="Output 9 4 7 2 2" xfId="16495" xr:uid="{87AA5C20-F343-479F-915D-CFABE6619B39}"/>
    <cellStyle name="Output 9 4 7 2 2 2" xfId="41732" xr:uid="{9F7D951A-9CC9-4FDF-A9F0-62D4B6236B23}"/>
    <cellStyle name="Output 9 4 7 2 3" xfId="29745" xr:uid="{4508DAE6-12EC-4620-8486-5CDA20FDB4BD}"/>
    <cellStyle name="Output 9 4 7 3" xfId="10143" xr:uid="{32464951-11CF-4BDE-B76D-6ADB29A369AE}"/>
    <cellStyle name="Output 9 4 7 3 2" xfId="19132" xr:uid="{E89FAE7A-7168-447E-8FF5-48CEEDD9916C}"/>
    <cellStyle name="Output 9 4 7 3 2 2" xfId="32617" xr:uid="{1E976314-86C2-4B56-9D5C-DC86513BA8B8}"/>
    <cellStyle name="Output 9 4 7 3 3" xfId="31120" xr:uid="{5A79E058-1949-49C2-B2C8-F0F9B975D071}"/>
    <cellStyle name="Output 9 4 7 4" xfId="13909" xr:uid="{FCD37A29-8198-4D80-8134-0DF2BCE8F1A2}"/>
    <cellStyle name="Output 9 4 7 4 2" xfId="28937" xr:uid="{ED5175AE-24F5-481B-BF20-8149513206D9}"/>
    <cellStyle name="Output 9 4 7 5" xfId="35167" xr:uid="{B750238F-92F4-44E8-B379-F8D3A717FB6A}"/>
    <cellStyle name="Output 9 4 8" xfId="2532" xr:uid="{25691D37-141B-426B-97F9-4DC5F7D38C94}"/>
    <cellStyle name="Output 9 4 8 2" xfId="32494" xr:uid="{6BE0905C-6A76-4308-9415-DEF856181305}"/>
    <cellStyle name="Output 9 4 9" xfId="30789" xr:uid="{2D0C51BD-E600-47E6-8C9C-5263BB1F2728}"/>
    <cellStyle name="Output 9 5" xfId="295" xr:uid="{093F9787-A897-4C29-858D-4A53511DC450}"/>
    <cellStyle name="Output 9 5 2" xfId="4698" xr:uid="{C6EE1AF5-AFE9-422E-9921-492A85106515}"/>
    <cellStyle name="Output 9 5 2 2" xfId="7284" xr:uid="{5B1039F6-9F17-4F22-A001-E78E70C78371}"/>
    <cellStyle name="Output 9 5 2 2 2" xfId="16273" xr:uid="{853EA8E7-A4D6-4F96-809B-B530AC7D879B}"/>
    <cellStyle name="Output 9 5 2 2 2 2" xfId="24782" xr:uid="{8A9DE997-2900-450D-9D9B-8C89CFB441FA}"/>
    <cellStyle name="Output 9 5 2 2 3" xfId="34023" xr:uid="{178F8971-B7ED-4971-8409-9F5E206B3165}"/>
    <cellStyle name="Output 9 5 2 3" xfId="9921" xr:uid="{5CBE4418-43B8-4EBF-B02A-1B415E7F6965}"/>
    <cellStyle name="Output 9 5 2 3 2" xfId="18910" xr:uid="{068AA2FA-D2D3-4B60-B489-5DBDFA472A7E}"/>
    <cellStyle name="Output 9 5 2 3 2 2" xfId="28432" xr:uid="{3CC9CFDD-D0C8-4B1D-AAA8-3FE883D8C5A2}"/>
    <cellStyle name="Output 9 5 2 3 3" xfId="34519" xr:uid="{0ECC2EB9-2061-4914-BB7E-5DCA1BF88CF7}"/>
    <cellStyle name="Output 9 5 2 4" xfId="13687" xr:uid="{6F545816-3196-4C08-A333-21C3B9568E8D}"/>
    <cellStyle name="Output 9 5 2 4 2" xfId="33958" xr:uid="{5A1A5F24-BE6D-4C23-BE37-A1AC125BA228}"/>
    <cellStyle name="Output 9 5 2 5" xfId="43445" xr:uid="{596CB962-4A03-4971-AB09-3F2492D79B81}"/>
    <cellStyle name="Output 9 5 3" xfId="2763" xr:uid="{6D6C5162-5DE7-4F2C-9137-96A4694D67AD}"/>
    <cellStyle name="Output 9 5 3 2" xfId="37472" xr:uid="{16C96A98-8437-4CAD-89E9-73D603B02663}"/>
    <cellStyle name="Output 9 5 4" xfId="27064" xr:uid="{3E70A86F-18E4-4736-848F-8829577B0F79}"/>
    <cellStyle name="Output 9 6" xfId="644" xr:uid="{D9FD9816-ACC2-4FCD-90EC-5C2C43369567}"/>
    <cellStyle name="Output 9 6 2" xfId="5022" xr:uid="{4C187090-BEC4-4570-931B-E7892DE44CE6}"/>
    <cellStyle name="Output 9 6 2 2" xfId="7608" xr:uid="{B1CCC06D-8E7F-4E41-A59A-E931D94986E0}"/>
    <cellStyle name="Output 9 6 2 2 2" xfId="16597" xr:uid="{26300279-399B-451B-88D6-C24A46FD07D0}"/>
    <cellStyle name="Output 9 6 2 2 2 2" xfId="36480" xr:uid="{158874DA-B094-4B89-9164-4AC372F3A534}"/>
    <cellStyle name="Output 9 6 2 2 3" xfId="33010" xr:uid="{CF051178-5741-4A53-8F54-DCE6420E2BCE}"/>
    <cellStyle name="Output 9 6 2 3" xfId="10245" xr:uid="{1A98CD4E-C0B1-438B-844F-841925425A4C}"/>
    <cellStyle name="Output 9 6 2 3 2" xfId="19234" xr:uid="{0BC99AE5-1D92-4D56-BFA3-74A21D551574}"/>
    <cellStyle name="Output 9 6 2 3 2 2" xfId="33470" xr:uid="{A750D31C-DB0A-49B5-8EC3-12517C7156E6}"/>
    <cellStyle name="Output 9 6 2 3 3" xfId="26410" xr:uid="{6BFC172B-EE25-4563-BC2A-EC0413CF4343}"/>
    <cellStyle name="Output 9 6 2 4" xfId="14011" xr:uid="{96EB2E8E-3D99-4BBC-ABA8-F95B9985AF07}"/>
    <cellStyle name="Output 9 6 2 4 2" xfId="40664" xr:uid="{45E29856-9083-4302-A4E3-D2CB55A5084D}"/>
    <cellStyle name="Output 9 6 2 5" xfId="41419" xr:uid="{2156A942-FF01-4B56-84B2-EF1570BA80D8}"/>
    <cellStyle name="Output 9 6 3" xfId="3081" xr:uid="{B6A8D94D-C3B0-4308-85F0-D10992319D74}"/>
    <cellStyle name="Output 9 6 3 2" xfId="27019" xr:uid="{5FB156D5-58D8-4DAD-A1F7-F24FF05B5105}"/>
    <cellStyle name="Output 9 6 4" xfId="35469" xr:uid="{5CA46FF3-63BE-4940-B013-468F935600CB}"/>
    <cellStyle name="Output 9 7" xfId="989" xr:uid="{3DB59FE8-8213-4919-9A32-543F4F125E20}"/>
    <cellStyle name="Output 9 7 2" xfId="5343" xr:uid="{CD30D221-6A17-422C-B085-A4E038F1031E}"/>
    <cellStyle name="Output 9 7 2 2" xfId="7929" xr:uid="{62D231CD-6AA7-412C-81D6-1C3E01B83F93}"/>
    <cellStyle name="Output 9 7 2 2 2" xfId="16918" xr:uid="{78DAE5EE-E881-4D37-BB7A-1B68AD314B16}"/>
    <cellStyle name="Output 9 7 2 2 2 2" xfId="23361" xr:uid="{6AB09A8F-6AB0-408E-B1FA-B00653650569}"/>
    <cellStyle name="Output 9 7 2 2 3" xfId="37711" xr:uid="{2B686584-37B3-4967-8FEA-D1E4C97AD8C7}"/>
    <cellStyle name="Output 9 7 2 3" xfId="10566" xr:uid="{25FC1FD5-3748-4150-B6AB-CEB6E2BB558F}"/>
    <cellStyle name="Output 9 7 2 3 2" xfId="19555" xr:uid="{3BFBFA72-A6E7-446C-AD16-49F7D984B75A}"/>
    <cellStyle name="Output 9 7 2 3 2 2" xfId="43823" xr:uid="{A53DC796-8E91-4B31-82F2-2352AF0BA778}"/>
    <cellStyle name="Output 9 7 2 3 3" xfId="26710" xr:uid="{D48B2549-DCCE-4D05-B6CB-5D5811808F07}"/>
    <cellStyle name="Output 9 7 2 4" xfId="14332" xr:uid="{2D2FACA4-F2AE-4A95-AB4E-9C76A176F23A}"/>
    <cellStyle name="Output 9 7 2 4 2" xfId="24942" xr:uid="{31FD3953-A781-49DD-8D39-611647F6E8AB}"/>
    <cellStyle name="Output 9 7 2 5" xfId="24437" xr:uid="{837224C6-747B-4B02-B046-A524C4267272}"/>
    <cellStyle name="Output 9 7 3" xfId="3426" xr:uid="{0821F783-FAE9-41B1-86F1-89C914D34359}"/>
    <cellStyle name="Output 9 7 3 2" xfId="25814" xr:uid="{BD0283EC-6D04-4466-B556-C35BA19703C2}"/>
    <cellStyle name="Output 9 7 4" xfId="25734" xr:uid="{6180625B-212F-48EC-8FE6-046EED6AF781}"/>
    <cellStyle name="Output 9 8" xfId="1333" xr:uid="{E1C41D71-6C6A-43D4-8328-456F899F2653}"/>
    <cellStyle name="Output 9 8 2" xfId="5678" xr:uid="{91E3FC5E-7377-4E2F-AF20-5C9C877DCE4B}"/>
    <cellStyle name="Output 9 8 2 2" xfId="8264" xr:uid="{774DF4C6-5D8E-47AD-8F02-D690D6A25CC9}"/>
    <cellStyle name="Output 9 8 2 2 2" xfId="17253" xr:uid="{7CA0053E-C285-4D21-AD5D-AC46DC47A494}"/>
    <cellStyle name="Output 9 8 2 2 2 2" xfId="23525" xr:uid="{6E64F56D-EDF7-4582-A0B7-0851C9753B5A}"/>
    <cellStyle name="Output 9 8 2 2 3" xfId="42799" xr:uid="{6964FDAB-6DC9-41F8-B0F2-3C865E86AF83}"/>
    <cellStyle name="Output 9 8 2 3" xfId="10901" xr:uid="{87378C00-404A-4102-B707-18C57C6077B3}"/>
    <cellStyle name="Output 9 8 2 3 2" xfId="19890" xr:uid="{26669D32-4789-4E06-B455-B225B5CE62E2}"/>
    <cellStyle name="Output 9 8 2 3 2 2" xfId="35179" xr:uid="{7A7D99C4-65A2-4CCC-B2EB-1A3A2B3207A7}"/>
    <cellStyle name="Output 9 8 2 3 3" xfId="24215" xr:uid="{D77D3ABE-BF19-4121-AC87-53C6D14A716E}"/>
    <cellStyle name="Output 9 8 2 4" xfId="14667" xr:uid="{207D4891-F2A1-4808-B60D-7352B4C2885C}"/>
    <cellStyle name="Output 9 8 2 4 2" xfId="44009" xr:uid="{824986CC-2074-4E7D-B689-72DB568D39C3}"/>
    <cellStyle name="Output 9 8 2 5" xfId="31465" xr:uid="{4F33A415-D25B-4FA1-BB54-00D5FC97A717}"/>
    <cellStyle name="Output 9 8 3" xfId="3770" xr:uid="{A3B93F31-610D-482F-B9FB-305C9E3666BB}"/>
    <cellStyle name="Output 9 8 3 2" xfId="26098" xr:uid="{688C4B57-5A77-4A98-A9A7-5DDC1B72506B}"/>
    <cellStyle name="Output 9 8 4" xfId="27401" xr:uid="{B9699138-5EBB-4BC9-8786-F7B81BF20A0C}"/>
    <cellStyle name="Output 9 9" xfId="197" xr:uid="{32CBCA17-5C85-4B1A-BEDE-6EDEC8A5492F}"/>
    <cellStyle name="Output 9 9 2" xfId="2622" xr:uid="{0DF9715E-2CE5-445F-AEAC-6A323E56C462}"/>
    <cellStyle name="Output 9 9 2 2" xfId="6863" xr:uid="{E2CD55CD-3404-4021-99FD-ED2BC5615559}"/>
    <cellStyle name="Output 9 9 2 2 2" xfId="15852" xr:uid="{62DE3FB3-D3A0-4130-ABB3-6992123917AC}"/>
    <cellStyle name="Output 9 9 2 2 2 2" xfId="36766" xr:uid="{20E5E2CF-0311-4F56-BB91-7E4685683B28}"/>
    <cellStyle name="Output 9 9 2 2 3" xfId="23899" xr:uid="{C659B162-0ACC-490C-BD06-DF8EADF5D6B1}"/>
    <cellStyle name="Output 9 9 2 3" xfId="9433" xr:uid="{2A5449BF-EE5B-410B-AB8B-93A475D6EAAF}"/>
    <cellStyle name="Output 9 9 2 3 2" xfId="18422" xr:uid="{1812498B-AA5C-4C77-9217-D783BEF65A00}"/>
    <cellStyle name="Output 9 9 2 3 2 2" xfId="36388" xr:uid="{9D5C65EF-9D6D-4772-8166-B5C8A01153AE}"/>
    <cellStyle name="Output 9 9 2 3 3" xfId="31224" xr:uid="{BA102902-BF87-4BD1-A9BD-4D143FC3D8BD}"/>
    <cellStyle name="Output 9 9 2 4" xfId="13476" xr:uid="{DC638247-1215-4F0F-89E6-6BCF0341BABA}"/>
    <cellStyle name="Output 9 9 2 4 2" xfId="24568" xr:uid="{D0158EFE-276A-452A-9C89-E9DE8CFDBC4B}"/>
    <cellStyle name="Output 9 9 2 5" xfId="36677" xr:uid="{063E082F-99E7-4791-8C55-A282BB3DDC8A}"/>
    <cellStyle name="Output 9 9 3" xfId="2665" xr:uid="{8AC71AC7-17AC-4882-B88A-7C5B4A440115}"/>
    <cellStyle name="Output 9 9 3 2" xfId="30603" xr:uid="{E6272446-CF81-4045-93EC-984E02EED52F}"/>
    <cellStyle name="Output 9 9 4" xfId="22278" xr:uid="{2DE8EFA1-9097-4FAF-96D3-EF10D1513334}"/>
    <cellStyle name="Percent" xfId="2" builtinId="5"/>
    <cellStyle name="Percent 2" xfId="44125" xr:uid="{71E2B33F-34FE-436E-89CB-E7340ABDEA44}"/>
    <cellStyle name="Percent 2 2" xfId="44184" xr:uid="{E68C6E05-595E-4A14-A33A-BACF113E4FC8}"/>
    <cellStyle name="Percent 2 3" xfId="44154" xr:uid="{0344A0E6-E0B8-4085-9DD4-98FD6719CF7D}"/>
    <cellStyle name="Percent 3" xfId="44185" xr:uid="{5502EA70-A127-49DB-8879-D00FFC0B8A36}"/>
    <cellStyle name="Percent 3 2" xfId="59385" xr:uid="{AEF7E17C-012B-411A-A848-931CEEDAC9F1}"/>
    <cellStyle name="Percent 4" xfId="44152" xr:uid="{65DF1130-CB08-42F0-BB2A-B9CFE830BAA3}"/>
    <cellStyle name="Percent 5" xfId="44236" xr:uid="{F510B94A-EE93-48D4-85CF-11347087D268}"/>
    <cellStyle name="Percent 6" xfId="44209" xr:uid="{2627599F-208E-4ED3-B5FC-DA6C1798DC40}"/>
    <cellStyle name="Percent 7" xfId="44" xr:uid="{DF405C17-3E38-4C5F-95A6-DE6A54023D59}"/>
    <cellStyle name="Title 2" xfId="88" xr:uid="{0B64F2F8-F65C-473B-BBC8-E525B5430FCB}"/>
    <cellStyle name="Title 2 2" xfId="44186" xr:uid="{92DC5E83-F6CA-42C0-BBE4-F6F57F78D983}"/>
    <cellStyle name="Title 3" xfId="44237" xr:uid="{C94170D5-0ABE-47BD-B81E-84FB3F024030}"/>
    <cellStyle name="Title 4" xfId="45" xr:uid="{A4EB28C3-6293-4081-97B3-F900C6AA6D3C}"/>
    <cellStyle name="Title 5" xfId="45857" xr:uid="{9420B8D0-3B42-4A30-B270-EEAE732659B0}"/>
    <cellStyle name="Title 6" xfId="59381" xr:uid="{912C7A4D-12F6-41DA-A4AB-6BF612782FED}"/>
    <cellStyle name="Total 10" xfId="2205" xr:uid="{A493C0A1-670A-4678-8DE1-488F5ACFCABF}"/>
    <cellStyle name="Total 10 2" xfId="41391" xr:uid="{4D059606-8E87-4F9A-ABD3-78D3F096BECE}"/>
    <cellStyle name="Total 10 2 2" xfId="57083" xr:uid="{88402547-EAEA-4E28-B0B3-AE9C608AF0AB}"/>
    <cellStyle name="Total 10 2 3" xfId="50301" xr:uid="{5AAB2973-5279-4DDF-8CEB-214C7D7203D4}"/>
    <cellStyle name="Total 10 3" xfId="51907" xr:uid="{61632470-0071-4D08-A313-5AEC5D053076}"/>
    <cellStyle name="Total 10 3 2" xfId="58688" xr:uid="{86634876-C34B-4404-AFFE-A4E18CFFDE77}"/>
    <cellStyle name="Total 10 4" xfId="51657" xr:uid="{EB97656A-A1A1-4F66-A0B6-104C70F6C380}"/>
    <cellStyle name="Total 10 4 2" xfId="58438" xr:uid="{AEB51678-4B46-4DC7-ACED-8BE8F416AD93}"/>
    <cellStyle name="Total 10 5" xfId="48418" xr:uid="{0E15035D-F6E0-4226-B3F8-5C298644E946}"/>
    <cellStyle name="Total 10 5 2" xfId="55210" xr:uid="{62D8B177-9874-486F-BB2A-129C51FB7ECE}"/>
    <cellStyle name="Total 10 6" xfId="53496" xr:uid="{461B7F69-3E21-46A3-B18C-2883A0859333}"/>
    <cellStyle name="Total 10 7" xfId="46804" xr:uid="{CED60D9E-63A4-4E54-81DD-1CFF2F0E7E69}"/>
    <cellStyle name="Total 11" xfId="33782" xr:uid="{79A3C494-AC31-4BB4-8B16-3AF24686D2D2}"/>
    <cellStyle name="Total 11 2" xfId="50434" xr:uid="{958A14F6-E2C4-4789-844C-90E9ACB683AD}"/>
    <cellStyle name="Total 11 2 2" xfId="57216" xr:uid="{6293C2EC-C180-4962-BEA6-A87C455E86FA}"/>
    <cellStyle name="Total 11 3" xfId="52036" xr:uid="{3FDA2B19-B0AE-4FC5-AE1F-A89ECE318967}"/>
    <cellStyle name="Total 11 3 2" xfId="58817" xr:uid="{3A7BF539-58C3-4D1C-B826-5B2C0C7CE96C}"/>
    <cellStyle name="Total 11 4" xfId="51429" xr:uid="{EA05BA5B-1C77-4EB7-A3C9-FFE92B88AE4F}"/>
    <cellStyle name="Total 11 4 2" xfId="58211" xr:uid="{2971E9F6-6BBC-4831-AC7C-DF23A114C694}"/>
    <cellStyle name="Total 11 5" xfId="48551" xr:uid="{45363C92-B52A-44C2-9FB7-5359383BA1BE}"/>
    <cellStyle name="Total 11 5 2" xfId="55340" xr:uid="{14188B43-4072-4823-953D-44BB5C8D7C93}"/>
    <cellStyle name="Total 11 6" xfId="53626" xr:uid="{6C51A377-FA5F-4848-A229-1473A55E7D15}"/>
    <cellStyle name="Total 11 7" xfId="46937" xr:uid="{6A5DEC15-8858-47A7-B7AE-320A62F0FDAD}"/>
    <cellStyle name="Total 12" xfId="89" xr:uid="{0E7E1AF7-7392-40E0-BDAB-E90CB9E1C624}"/>
    <cellStyle name="Total 12 2" xfId="53982" xr:uid="{C4FEA348-A3BB-4E0D-BCCA-8E2942DE4475}"/>
    <cellStyle name="Total 12 3" xfId="47307" xr:uid="{06D4EF0D-DBF2-4B36-9B8B-A4DBF75A49BA}"/>
    <cellStyle name="Total 13" xfId="44130" xr:uid="{F41F1CDF-7557-448A-B26E-35219909B602}"/>
    <cellStyle name="Total 13 2" xfId="55696" xr:uid="{19E7C93A-0DF6-4E8F-9B55-1A137B351345}"/>
    <cellStyle name="Total 13 3" xfId="48913" xr:uid="{D0E32CBE-A697-4319-B692-316AF91DCA98}"/>
    <cellStyle name="Total 14" xfId="45457" xr:uid="{BF10258B-C5B0-4031-B6A0-94C5D76F6351}"/>
    <cellStyle name="Total 15" xfId="46" xr:uid="{35DCAE98-1284-4585-B41A-1A701B824B6B}"/>
    <cellStyle name="Total 2" xfId="92" xr:uid="{01C39DC4-0632-4805-B262-1DA176A73D09}"/>
    <cellStyle name="Total 2 10" xfId="904" xr:uid="{675E491D-50CF-42D5-8C91-63650EBD8016}"/>
    <cellStyle name="Total 2 10 2" xfId="5271" xr:uid="{16BE534F-8C3A-4D3F-86BA-6D16D3A953E9}"/>
    <cellStyle name="Total 2 10 2 2" xfId="7857" xr:uid="{2E7CA037-7ED3-423D-8AE8-C173265AB3B9}"/>
    <cellStyle name="Total 2 10 2 2 2" xfId="16846" xr:uid="{79083466-CD68-4606-89CA-1A0F970619E7}"/>
    <cellStyle name="Total 2 10 2 2 2 2" xfId="30184" xr:uid="{FED04984-8BE9-44F5-81EE-7097DC2129A6}"/>
    <cellStyle name="Total 2 10 2 2 2 3" xfId="56486" xr:uid="{17717009-0E63-4D2E-88BA-EFF260B9F042}"/>
    <cellStyle name="Total 2 10 2 2 3" xfId="22830" xr:uid="{77444021-3BCD-4B5A-BD00-95ACE569EA35}"/>
    <cellStyle name="Total 2 10 2 2 4" xfId="49704" xr:uid="{CC7A9207-6C60-4F59-A8CC-F3F2DD61E901}"/>
    <cellStyle name="Total 2 10 2 3" xfId="10494" xr:uid="{AA1E7FF1-9E5B-437E-ACDD-C49D30AD17CA}"/>
    <cellStyle name="Total 2 10 2 3 2" xfId="19483" xr:uid="{FA5C3826-7C9E-4B9F-B8F8-D5310D8EEB89}"/>
    <cellStyle name="Total 2 10 2 3 2 2" xfId="32195" xr:uid="{CAEEB2C6-066A-4B11-96EE-6885B00BB835}"/>
    <cellStyle name="Total 2 10 2 3 2 3" xfId="58571" xr:uid="{F2805716-63CE-4898-8E2D-65E942775159}"/>
    <cellStyle name="Total 2 10 2 3 3" xfId="41368" xr:uid="{C58B1E87-D6B1-4AA2-A3BC-A211A36DB87A}"/>
    <cellStyle name="Total 2 10 2 3 4" xfId="51790" xr:uid="{5A9BAA7B-6F9D-48E9-928B-76243FB5E3D2}"/>
    <cellStyle name="Total 2 10 2 4" xfId="14260" xr:uid="{2450089C-0B7E-4CC9-B986-3CB70B493A9B}"/>
    <cellStyle name="Total 2 10 2 4 2" xfId="42555" xr:uid="{8FA123E2-476B-4B44-8057-F017DCE0B21A}"/>
    <cellStyle name="Total 2 10 2 4 2 2" xfId="54625" xr:uid="{2C17D04B-990A-4877-87BC-7CF70EB6CC16}"/>
    <cellStyle name="Total 2 10 2 4 3" xfId="47821" xr:uid="{20A40CD1-9C05-4642-B7FF-644237D90776}"/>
    <cellStyle name="Total 2 10 2 5" xfId="37137" xr:uid="{76B155C0-1EE2-4264-8778-1F024B90D651}"/>
    <cellStyle name="Total 2 10 2 6" xfId="46207" xr:uid="{A5CB6C04-B273-4BEF-8F80-57D7A74BD9C1}"/>
    <cellStyle name="Total 2 10 3" xfId="3341" xr:uid="{83E3778F-2AFC-4C14-B5EE-BE23EF2C6781}"/>
    <cellStyle name="Total 2 10 3 2" xfId="26596" xr:uid="{21AD4E32-7A5F-4BC3-A5D2-F898E29C4F51}"/>
    <cellStyle name="Total 2 10 3 2 2" xfId="56888" xr:uid="{B754DBFE-6D59-4D91-BED7-80EAE2886982}"/>
    <cellStyle name="Total 2 10 3 2 3" xfId="50106" xr:uid="{2D3287A1-2202-48D4-80B3-BA3E0B7947E7}"/>
    <cellStyle name="Total 2 10 3 3" xfId="48931" xr:uid="{85740B24-A70B-4B39-8FCD-5D5F14D50410}"/>
    <cellStyle name="Total 2 10 3 3 2" xfId="55714" xr:uid="{46C781E2-14FE-400F-86D1-7DDB1C6F3054}"/>
    <cellStyle name="Total 2 10 3 4" xfId="48223" xr:uid="{9C2EE5C3-C13C-49E1-BE87-B783E353C572}"/>
    <cellStyle name="Total 2 10 3 4 2" xfId="55015" xr:uid="{D8E6F5B9-3272-4680-8D22-5669C14DB0E0}"/>
    <cellStyle name="Total 2 10 3 5" xfId="53315" xr:uid="{97A44E6D-7E12-45FE-9713-60943C61DE74}"/>
    <cellStyle name="Total 2 10 3 6" xfId="46609" xr:uid="{F12A4315-F776-40AC-96DB-8CB912A10746}"/>
    <cellStyle name="Total 2 10 4" xfId="32822" xr:uid="{477DAED6-F719-4B65-9F76-C028EF20EA25}"/>
    <cellStyle name="Total 2 10 4 2" xfId="56014" xr:uid="{65E1A58E-9E5F-4C52-9FF1-22094BCA5FDF}"/>
    <cellStyle name="Total 2 10 4 3" xfId="49232" xr:uid="{EC76D285-BF15-4937-842B-8843BA4187E3}"/>
    <cellStyle name="Total 2 10 5" xfId="44464" xr:uid="{9C9A9374-59F5-46CA-9AF9-464C10755422}"/>
    <cellStyle name="Total 2 10 5 2" xfId="55675" xr:uid="{304A418E-B10B-41B1-B545-6AD4CBD2CD0C}"/>
    <cellStyle name="Total 2 10 5 3" xfId="48894" xr:uid="{BEAA6615-EC7E-4C67-BAB4-0920938FC2D7}"/>
    <cellStyle name="Total 2 10 6" xfId="45698" xr:uid="{4FFA9C0C-D6DE-4E1A-91BF-9A21709DF778}"/>
    <cellStyle name="Total 2 10 6 2" xfId="54177" xr:uid="{714FE2DB-9F43-4D39-94E1-605422795D83}"/>
    <cellStyle name="Total 2 11" xfId="1248" xr:uid="{4196A9AE-58E1-4967-98B8-97BD6B5E632B}"/>
    <cellStyle name="Total 2 11 2" xfId="5593" xr:uid="{D1B6C95B-ADB6-4A45-A229-9218ACFF075A}"/>
    <cellStyle name="Total 2 11 2 2" xfId="8179" xr:uid="{868FF28C-9077-4A5C-A8E3-9F993C7B054B}"/>
    <cellStyle name="Total 2 11 2 2 2" xfId="17168" xr:uid="{F273DC6E-DEB9-4EAE-AF33-3BA92B7C7607}"/>
    <cellStyle name="Total 2 11 2 2 2 2" xfId="28627" xr:uid="{C96403F9-616B-423C-98FD-235FE981B85C}"/>
    <cellStyle name="Total 2 11 2 2 2 3" xfId="56533" xr:uid="{1E33C36C-6899-436C-B9BC-FB55E3997A2E}"/>
    <cellStyle name="Total 2 11 2 2 3" xfId="33923" xr:uid="{C384B85C-226D-47B1-8718-DC7CB9FD1AC2}"/>
    <cellStyle name="Total 2 11 2 2 4" xfId="49751" xr:uid="{86F45D42-5A23-44B6-B824-B6D6731A9C35}"/>
    <cellStyle name="Total 2 11 2 3" xfId="10816" xr:uid="{A200BD55-53CD-485F-B579-DBAA049B925A}"/>
    <cellStyle name="Total 2 11 2 3 2" xfId="19805" xr:uid="{8FD4879B-9947-456B-A8DA-3C2E994AA6AD}"/>
    <cellStyle name="Total 2 11 2 3 2 2" xfId="30658" xr:uid="{EA5EFAFD-09B0-4700-B917-AED5DC4DFEE6}"/>
    <cellStyle name="Total 2 11 2 3 2 3" xfId="58140" xr:uid="{0A177787-DD9D-4748-9A66-FE1D2559BCAC}"/>
    <cellStyle name="Total 2 11 2 3 3" xfId="44035" xr:uid="{322738DC-D27E-4D1B-B624-A5E4C2E89CE8}"/>
    <cellStyle name="Total 2 11 2 3 4" xfId="51358" xr:uid="{DDD5CE1E-4816-486C-9C3F-B6C5C7D65186}"/>
    <cellStyle name="Total 2 11 2 4" xfId="14582" xr:uid="{33DEA6C2-DBA4-45A6-9F42-ABAE5F94C921}"/>
    <cellStyle name="Total 2 11 2 4 2" xfId="22706" xr:uid="{1D8BD80A-8F65-40E0-A357-4092B6BA5978}"/>
    <cellStyle name="Total 2 11 2 4 2 2" xfId="54669" xr:uid="{22F1D798-C861-4E30-AD2F-ECC979165CA4}"/>
    <cellStyle name="Total 2 11 2 4 3" xfId="47868" xr:uid="{84F7E35F-F249-4AC3-98E9-2CD86EFB7B55}"/>
    <cellStyle name="Total 2 11 2 5" xfId="43936" xr:uid="{C963CAD9-836E-401B-B55E-74B40955AE63}"/>
    <cellStyle name="Total 2 11 2 6" xfId="46254" xr:uid="{BCBF1DD4-5779-4E5D-AE89-42DFF0993C9B}"/>
    <cellStyle name="Total 2 11 3" xfId="3685" xr:uid="{69F4BAD0-1AD6-4CF3-9DF5-9BC98C3F8705}"/>
    <cellStyle name="Total 2 11 3 2" xfId="40353" xr:uid="{5EC886A2-978E-4112-83A8-9717385D327B}"/>
    <cellStyle name="Total 2 11 3 2 2" xfId="56932" xr:uid="{6A75EC8C-0CBE-4CA2-8DD7-FCADA430D1DF}"/>
    <cellStyle name="Total 2 11 3 2 3" xfId="50150" xr:uid="{305E0598-D0E9-46ED-985D-4F427FA68202}"/>
    <cellStyle name="Total 2 11 3 3" xfId="52315" xr:uid="{168AE5C2-B418-4CFB-8F74-86A8521DF18A}"/>
    <cellStyle name="Total 2 11 3 3 2" xfId="59096" xr:uid="{CE3A4FB9-443D-46D9-A27E-F583C61C468B}"/>
    <cellStyle name="Total 2 11 3 4" xfId="48267" xr:uid="{E6D77A3A-23F0-4921-85CF-964B7A5D303E}"/>
    <cellStyle name="Total 2 11 3 4 2" xfId="55059" xr:uid="{C97C1DEF-7784-4284-84E7-163193BAAF52}"/>
    <cellStyle name="Total 2 11 3 5" xfId="53359" xr:uid="{B6D1C4A0-62D8-4804-A0A1-006BA6396AB5}"/>
    <cellStyle name="Total 2 11 3 6" xfId="46653" xr:uid="{C25C6C58-0F20-43AC-B891-D44370D82DF4}"/>
    <cellStyle name="Total 2 11 4" xfId="25110" xr:uid="{7779BEA1-D1AB-4421-B4AF-A418D549A302}"/>
    <cellStyle name="Total 2 11 4 2" xfId="56061" xr:uid="{CF705187-6DA0-4D89-AED6-2985F0365F18}"/>
    <cellStyle name="Total 2 11 4 3" xfId="49279" xr:uid="{2F09A86F-68D1-4FF2-B417-B13FBC2A65EF}"/>
    <cellStyle name="Total 2 11 5" xfId="44504" xr:uid="{404EB5DC-2B09-4023-B86C-88879553317F}"/>
    <cellStyle name="Total 2 11 5 2" xfId="58514" xr:uid="{FEC11173-F381-4C6F-9DA3-05742858D4E9}"/>
    <cellStyle name="Total 2 11 5 3" xfId="51733" xr:uid="{D8FF18CC-D0FC-4D16-A72E-709D7EF5F9F7}"/>
    <cellStyle name="Total 2 11 6" xfId="45745" xr:uid="{A1AA5A0D-0602-46ED-A4E5-6EF3AE30FB44}"/>
    <cellStyle name="Total 2 11 6 2" xfId="54221" xr:uid="{28C334A7-104C-4C12-A26B-CAD0D817F101}"/>
    <cellStyle name="Total 2 12" xfId="171" xr:uid="{0AB36C20-8A29-4A58-9209-F92586C884C0}"/>
    <cellStyle name="Total 2 12 2" xfId="2577" xr:uid="{0BD42EF7-0070-4AD8-8CDB-AE15052C74E4}"/>
    <cellStyle name="Total 2 12 2 2" xfId="6818" xr:uid="{66F66B37-63F5-4BD7-A8AA-2CD66BE98F69}"/>
    <cellStyle name="Total 2 12 2 2 2" xfId="15807" xr:uid="{01D418A2-81BA-4D18-97F0-6B5179FAE5C0}"/>
    <cellStyle name="Total 2 12 2 2 2 2" xfId="30441" xr:uid="{BB9974EC-3C79-4965-B925-D1A2C6A3C9DA}"/>
    <cellStyle name="Total 2 12 2 2 2 3" xfId="56574" xr:uid="{988E0923-5C34-4942-AA15-43F93706326D}"/>
    <cellStyle name="Total 2 12 2 2 3" xfId="40917" xr:uid="{D76ACE68-F54A-4E64-9FE2-45D21B20A59A}"/>
    <cellStyle name="Total 2 12 2 2 4" xfId="49792" xr:uid="{1FB332AA-5DA5-408F-BFF4-7EDA8C7A5F13}"/>
    <cellStyle name="Total 2 12 2 3" xfId="9388" xr:uid="{5B16CCBF-C96E-4B0A-BAD7-44B979988002}"/>
    <cellStyle name="Total 2 12 2 3 2" xfId="18377" xr:uid="{9EFD9D21-B00C-43C0-B1A7-3A58E8D289BD}"/>
    <cellStyle name="Total 2 12 2 3 2 2" xfId="29959" xr:uid="{EF0C4DEA-A207-47ED-9EC2-6CEA27AC38B2}"/>
    <cellStyle name="Total 2 12 2 3 2 3" xfId="57791" xr:uid="{0E5D7D4A-87B8-4407-B18F-6BA75EA5AFD8}"/>
    <cellStyle name="Total 2 12 2 3 3" xfId="26117" xr:uid="{17C4058A-7E0D-4B80-9C33-CDA7BFAE4681}"/>
    <cellStyle name="Total 2 12 2 3 4" xfId="51009" xr:uid="{5ED98EDE-99AD-4258-84B0-C03F7979460F}"/>
    <cellStyle name="Total 2 12 2 4" xfId="13431" xr:uid="{342F3A45-6996-47D2-B4D0-E5B687136057}"/>
    <cellStyle name="Total 2 12 2 4 2" xfId="24359" xr:uid="{FCDC659A-4B9A-49A0-9AFF-8A1C4961E815}"/>
    <cellStyle name="Total 2 12 2 4 2 2" xfId="54707" xr:uid="{A6570565-98A2-41F4-91C6-30CAAD70F233}"/>
    <cellStyle name="Total 2 12 2 4 3" xfId="47909" xr:uid="{AFDA872C-12A5-462B-BD94-9E4BE41C7675}"/>
    <cellStyle name="Total 2 12 2 5" xfId="30230" xr:uid="{ABEC8B08-B02C-41B6-9831-35816CD1C809}"/>
    <cellStyle name="Total 2 12 2 6" xfId="46295" xr:uid="{AB2CD8E3-2C6E-44E2-81F8-EECB1AFA45F6}"/>
    <cellStyle name="Total 2 12 3" xfId="2639" xr:uid="{18EC64CA-5880-4993-BEE4-B70FD1E6AB4D}"/>
    <cellStyle name="Total 2 12 3 2" xfId="37727" xr:uid="{6D31490E-D975-4231-AD3B-B80E09879BD9}"/>
    <cellStyle name="Total 2 12 3 2 2" xfId="56970" xr:uid="{C505568A-0145-4CB2-A030-6BCD152E19FD}"/>
    <cellStyle name="Total 2 12 3 2 3" xfId="50188" xr:uid="{E38BAD45-AA56-49B6-9B0B-CDF2ED4D341A}"/>
    <cellStyle name="Total 2 12 3 3" xfId="52284" xr:uid="{2621694E-1D8E-4680-A3CA-14BC8C6EBB12}"/>
    <cellStyle name="Total 2 12 3 3 2" xfId="59065" xr:uid="{58C260FE-39E6-4679-8FEA-2A65440AFA91}"/>
    <cellStyle name="Total 2 12 3 4" xfId="48305" xr:uid="{708ECB84-8263-4559-A8B0-45C4A51D493E}"/>
    <cellStyle name="Total 2 12 3 4 2" xfId="55097" xr:uid="{F04CEDB4-6953-4BF0-A218-B168AF30CCFF}"/>
    <cellStyle name="Total 2 12 3 5" xfId="53397" xr:uid="{D9901734-2AE0-4697-9BEF-5353B48A1C03}"/>
    <cellStyle name="Total 2 12 3 6" xfId="46691" xr:uid="{6F475E90-2594-4A5C-8426-D0E1F26FB74A}"/>
    <cellStyle name="Total 2 12 4" xfId="29751" xr:uid="{9D19E041-9201-425F-AC41-41F7207E3B02}"/>
    <cellStyle name="Total 2 12 4 2" xfId="56102" xr:uid="{5CAAA3AF-A227-4638-BE71-92615BD591EC}"/>
    <cellStyle name="Total 2 12 4 3" xfId="49320" xr:uid="{A72858C6-CAC6-4655-8498-840C72E6D3EC}"/>
    <cellStyle name="Total 2 12 5" xfId="44552" xr:uid="{D1AECD57-6D2C-49C2-B119-366F3B6A97F5}"/>
    <cellStyle name="Total 2 12 5 2" xfId="58159" xr:uid="{59F58035-2D8A-4B3F-9435-C6B155493A5A}"/>
    <cellStyle name="Total 2 12 5 3" xfId="51377" xr:uid="{0B6861A2-7FD2-437F-B4C3-08A27A203769}"/>
    <cellStyle name="Total 2 12 6" xfId="45786" xr:uid="{6613A7AF-FECD-4CDA-86DC-E2A639091060}"/>
    <cellStyle name="Total 2 12 6 2" xfId="54259" xr:uid="{932079BB-AE85-42C5-8298-9555A3807BFE}"/>
    <cellStyle name="Total 2 13" xfId="192" xr:uid="{19F435EC-BDA8-4986-8345-617536CB7782}"/>
    <cellStyle name="Total 2 13 2" xfId="2976" xr:uid="{540A9558-5DDB-4D00-A6EB-F0762FC95036}"/>
    <cellStyle name="Total 2 13 2 2" xfId="7126" xr:uid="{4C3713E8-3CF6-4746-ADE2-69C896F200FF}"/>
    <cellStyle name="Total 2 13 2 2 2" xfId="16115" xr:uid="{09B864CA-C7FB-426F-9066-62020EF5693D}"/>
    <cellStyle name="Total 2 13 2 2 2 2" xfId="28475" xr:uid="{BE559297-4529-4486-92FC-15CAEC90B3A5}"/>
    <cellStyle name="Total 2 13 2 2 2 3" xfId="56613" xr:uid="{9A7DE947-07E0-43A3-A6A0-D046D3CA4F33}"/>
    <cellStyle name="Total 2 13 2 2 3" xfId="31619" xr:uid="{16296401-5856-4640-BBC7-3FE063B1EED9}"/>
    <cellStyle name="Total 2 13 2 2 4" xfId="49831" xr:uid="{4DB79A75-EEE8-43B7-B83E-DC931D92D9C8}"/>
    <cellStyle name="Total 2 13 2 3" xfId="9689" xr:uid="{A8B857CC-2546-4FE2-860A-803C5E4472B3}"/>
    <cellStyle name="Total 2 13 2 3 2" xfId="18678" xr:uid="{37466B35-B0E6-4DE5-A03E-BA6DCC643F45}"/>
    <cellStyle name="Total 2 13 2 3 2 2" xfId="36189" xr:uid="{4E100713-6DEE-459D-9E65-FC3C9C720163}"/>
    <cellStyle name="Total 2 13 2 3 2 3" xfId="58304" xr:uid="{E71FBD74-2DA0-40E4-8A00-EF98750EA520}"/>
    <cellStyle name="Total 2 13 2 3 3" xfId="24227" xr:uid="{0ADACCFC-3CB4-4D80-AE2C-585A03E79C96}"/>
    <cellStyle name="Total 2 13 2 3 4" xfId="51522" xr:uid="{DBC1B1F2-EE8E-42A4-8AD1-28E4B3315B67}"/>
    <cellStyle name="Total 2 13 2 4" xfId="13529" xr:uid="{BC457DC2-5B51-46BE-AECA-D32FF8576127}"/>
    <cellStyle name="Total 2 13 2 4 2" xfId="35848" xr:uid="{D9F299A5-2A57-48F7-BAFC-1617F99F5919}"/>
    <cellStyle name="Total 2 13 2 4 2 2" xfId="54746" xr:uid="{1D4470BD-39B9-443C-8170-C30C3A74382C}"/>
    <cellStyle name="Total 2 13 2 4 3" xfId="47948" xr:uid="{B7BC171F-704A-4A81-890B-878B613DE1DE}"/>
    <cellStyle name="Total 2 13 2 5" xfId="37185" xr:uid="{BD8415E0-8C57-4FFB-9BC1-6DA43050378D}"/>
    <cellStyle name="Total 2 13 2 6" xfId="46334" xr:uid="{CA639926-A17A-47C4-A132-76F7BB157B9B}"/>
    <cellStyle name="Total 2 13 3" xfId="2660" xr:uid="{3F84F24C-1236-46A7-B1C2-BA7FE635E5E6}"/>
    <cellStyle name="Total 2 13 3 2" xfId="36796" xr:uid="{2480330A-FFA7-4F11-8667-3465AA493345}"/>
    <cellStyle name="Total 2 13 3 2 2" xfId="57009" xr:uid="{0885486A-5A92-4D5B-B0C7-41C7CDA37B61}"/>
    <cellStyle name="Total 2 13 3 2 3" xfId="50227" xr:uid="{089C0AD3-F030-4D94-955B-34F8A51B3C6E}"/>
    <cellStyle name="Total 2 13 3 3" xfId="51624" xr:uid="{019FC0DC-9BCA-43D1-919A-BC3FEC904972}"/>
    <cellStyle name="Total 2 13 3 3 2" xfId="58405" xr:uid="{A99F8820-42ED-4461-9060-BE53DAA5490F}"/>
    <cellStyle name="Total 2 13 3 4" xfId="48344" xr:uid="{0D4A43C7-2F21-4D46-9231-4A6EA6E16332}"/>
    <cellStyle name="Total 2 13 3 4 2" xfId="55136" xr:uid="{9B895FB5-AFB3-4461-96C9-CF3778329C54}"/>
    <cellStyle name="Total 2 13 3 5" xfId="53434" xr:uid="{4CCA1070-DFE8-4BC7-B9DC-364A37080E59}"/>
    <cellStyle name="Total 2 13 3 6" xfId="46730" xr:uid="{D4DC534C-CA8C-419A-BD1C-F3B75E7853AE}"/>
    <cellStyle name="Total 2 13 4" xfId="28378" xr:uid="{B8B24750-FB14-4BAC-B29B-F4C0A2842DE6}"/>
    <cellStyle name="Total 2 13 4 2" xfId="56141" xr:uid="{392E6D92-EB98-430D-A2BA-95B7A1A5C0F0}"/>
    <cellStyle name="Total 2 13 4 3" xfId="49359" xr:uid="{2DB084D0-EBF2-4CA9-B2AB-FB30489CA2BD}"/>
    <cellStyle name="Total 2 13 5" xfId="44562" xr:uid="{0F11E087-8177-413C-8D43-EE9D911B95FF}"/>
    <cellStyle name="Total 2 13 5 2" xfId="58426" xr:uid="{0AF9B740-0537-4FE5-AC60-61BAF53B8CA2}"/>
    <cellStyle name="Total 2 13 5 3" xfId="51645" xr:uid="{927F3773-B3A8-4DFF-B23A-E3CEC6D0C088}"/>
    <cellStyle name="Total 2 13 6" xfId="47479" xr:uid="{6205232D-57DF-40B3-86D4-07950382C238}"/>
    <cellStyle name="Total 2 13 6 2" xfId="54298" xr:uid="{2DB518D7-0121-428D-902D-7E53EE71C8D7}"/>
    <cellStyle name="Total 2 13 7" xfId="45871" xr:uid="{6BC57DCA-79DA-4206-8A16-3A377F8E1D67}"/>
    <cellStyle name="Total 2 14" xfId="2626" xr:uid="{7308287A-7E0D-4BA1-A3FC-3DA31037E6EC}"/>
    <cellStyle name="Total 2 14 2" xfId="6867" xr:uid="{AC8115EC-495C-47A3-9EA7-7842A15143D0}"/>
    <cellStyle name="Total 2 14 2 2" xfId="15856" xr:uid="{CB14D3F4-C569-4839-A552-F231B9AE42B3}"/>
    <cellStyle name="Total 2 14 2 2 2" xfId="43626" xr:uid="{768BA50F-0EBE-4D62-A2E8-02043E43A888}"/>
    <cellStyle name="Total 2 14 2 2 2 2" xfId="56652" xr:uid="{7255D1DA-2307-4E11-9102-D6EBA73C02B0}"/>
    <cellStyle name="Total 2 14 2 2 3" xfId="49870" xr:uid="{8CDACBD7-53D6-4789-BAD9-10EE7C61E953}"/>
    <cellStyle name="Total 2 14 2 3" xfId="29439" xr:uid="{9DEC021A-E7A0-4CEB-BC5E-45EB623B4E43}"/>
    <cellStyle name="Total 2 14 2 3 2" xfId="57939" xr:uid="{2922E65B-FE91-486A-B024-00EF524E42C1}"/>
    <cellStyle name="Total 2 14 2 3 3" xfId="51157" xr:uid="{02BBD9FD-FD3A-4588-A304-4E6FEDC512CB}"/>
    <cellStyle name="Total 2 14 2 4" xfId="47987" xr:uid="{DE667571-7DF6-43F1-A459-42224D78A9D6}"/>
    <cellStyle name="Total 2 14 2 4 2" xfId="54782" xr:uid="{42ABC76E-DF6E-4ACA-8032-895428F58CAF}"/>
    <cellStyle name="Total 2 14 2 5" xfId="46373" xr:uid="{72B7F87F-2D4F-4C39-8524-0D0E9257E669}"/>
    <cellStyle name="Total 2 14 3" xfId="9437" xr:uid="{5415C189-BC92-453E-9990-04ACCD49D9D7}"/>
    <cellStyle name="Total 2 14 3 2" xfId="18426" xr:uid="{02979E9B-C167-4468-B953-A579226316D1}"/>
    <cellStyle name="Total 2 14 3 2 2" xfId="24199" xr:uid="{48DF3585-8B38-47BE-98A3-EB0F9903FCEA}"/>
    <cellStyle name="Total 2 14 3 2 2 2" xfId="57045" xr:uid="{111DBBEF-1853-47A7-B80C-588D16A15302}"/>
    <cellStyle name="Total 2 14 3 2 3" xfId="50263" xr:uid="{47C6C214-ED91-4C1A-9CF3-21BB718E02BD}"/>
    <cellStyle name="Total 2 14 3 3" xfId="24025" xr:uid="{D6882062-6C13-4215-9EA3-FA486B89CB86}"/>
    <cellStyle name="Total 2 14 3 3 2" xfId="57637" xr:uid="{8BE630DC-A6FF-49AB-97A3-7D2E9580F571}"/>
    <cellStyle name="Total 2 14 3 3 3" xfId="50855" xr:uid="{21A994EF-0495-498B-90BD-B1046A586CD1}"/>
    <cellStyle name="Total 2 14 3 4" xfId="48380" xr:uid="{CD394D9A-3E27-44E2-AC8E-1BE35B1AA49B}"/>
    <cellStyle name="Total 2 14 3 4 2" xfId="55172" xr:uid="{6CF8B977-2C5C-42B3-B4ED-A89A0C42009D}"/>
    <cellStyle name="Total 2 14 3 5" xfId="46766" xr:uid="{DCC12124-E735-4996-ACAB-9FDFF50D0E5A}"/>
    <cellStyle name="Total 2 14 4" xfId="13480" xr:uid="{7FDE08D6-DA29-4C53-8A8F-ED708EF29874}"/>
    <cellStyle name="Total 2 14 4 2" xfId="38117" xr:uid="{F8643D1E-A536-4CE9-9F08-0EE32E3F607E}"/>
    <cellStyle name="Total 2 14 4 2 2" xfId="56180" xr:uid="{1E7BF528-8580-4616-8528-CDF54C6ABB03}"/>
    <cellStyle name="Total 2 14 4 3" xfId="49398" xr:uid="{6AEEC30A-FA52-4095-B9EB-4D66027651C9}"/>
    <cellStyle name="Total 2 14 5" xfId="26354" xr:uid="{BD7B7F48-0608-4AD4-841E-25C0A6429190}"/>
    <cellStyle name="Total 2 14 5 2" xfId="58739" xr:uid="{9805C4CB-341B-41D7-A038-DF5672D8F714}"/>
    <cellStyle name="Total 2 14 5 3" xfId="51958" xr:uid="{628C35F4-5408-479F-8216-B285E0BBC78E}"/>
    <cellStyle name="Total 2 14 6" xfId="44612" xr:uid="{479D4B27-0C79-4723-B721-C6FCE59D4555}"/>
    <cellStyle name="Total 2 14 6 2" xfId="54334" xr:uid="{F3CBF874-1622-4DB8-ACE8-3AE0041A9D7D}"/>
    <cellStyle name="Total 2 14 6 3" xfId="47518" xr:uid="{8AD734D5-274C-45C5-B236-2AC368288AC7}"/>
    <cellStyle name="Total 2 14 7" xfId="45907" xr:uid="{4CEB9A5F-74B2-41DF-AB2B-E063E6EAACAF}"/>
    <cellStyle name="Total 2 15" xfId="6512" xr:uid="{556C0362-C9A4-4C49-9210-831EC7739EB1}"/>
    <cellStyle name="Total 2 15 2" xfId="11733" xr:uid="{AB87571D-8F67-469B-B32B-0B3B9AFAB3B3}"/>
    <cellStyle name="Total 2 15 2 2" xfId="20722" xr:uid="{19DEF62D-DFEB-45DA-B47A-DEDC9604EECC}"/>
    <cellStyle name="Total 2 15 2 2 2" xfId="29831" xr:uid="{FE5709BA-832C-4C6A-937D-1BCF9FF4C884}"/>
    <cellStyle name="Total 2 15 2 2 3" xfId="56263" xr:uid="{0038458A-39B2-4AA4-9C80-B86A081678CC}"/>
    <cellStyle name="Total 2 15 2 3" xfId="35452" xr:uid="{1327F53A-BE0D-4426-8347-9C1FF3781F69}"/>
    <cellStyle name="Total 2 15 2 4" xfId="49481" xr:uid="{CC0CDF49-BE19-464C-9282-F6CC13257231}"/>
    <cellStyle name="Total 2 15 3" xfId="15501" xr:uid="{8EB6FB75-FF73-4144-AF08-BBAFCC1CAD83}"/>
    <cellStyle name="Total 2 15 3 2" xfId="30409" xr:uid="{1565B402-04F2-4783-8790-2DB68D80A5F4}"/>
    <cellStyle name="Total 2 15 3 2 2" xfId="58361" xr:uid="{0B375DF4-01B0-4B7B-80BF-AE100F6F14F7}"/>
    <cellStyle name="Total 2 15 3 3" xfId="51579" xr:uid="{7CBBFBA7-29AC-4AAC-88FD-59F2942532D4}"/>
    <cellStyle name="Total 2 15 4" xfId="36285" xr:uid="{020B7F8C-2FA7-4BB3-804A-C75B4C02A835}"/>
    <cellStyle name="Total 2 15 4 2" xfId="54410" xr:uid="{9CEAE057-A2FE-44E4-AD54-F522FAD26518}"/>
    <cellStyle name="Total 2 15 4 3" xfId="47599" xr:uid="{92C33C32-6746-4E45-90C3-5BD1E8FCF0DE}"/>
    <cellStyle name="Total 2 15 5" xfId="44637" xr:uid="{852718DB-C1CD-4E79-A342-F0124049BA29}"/>
    <cellStyle name="Total 2 15 6" xfId="45990" xr:uid="{CA8AA01C-4BEC-4015-9F3E-2F5AD1D344DC}"/>
    <cellStyle name="Total 2 16" xfId="9096" xr:uid="{DE07361B-4458-4863-BC09-DD6DD2E79E81}"/>
    <cellStyle name="Total 2 16 2" xfId="18085" xr:uid="{86640D41-9150-452A-95CA-D27678541008}"/>
    <cellStyle name="Total 2 16 2 2" xfId="33616" xr:uid="{99CB19FA-17C4-40D2-B22B-3BB9061DEFD0}"/>
    <cellStyle name="Total 2 16 2 2 2" xfId="56683" xr:uid="{B3E5A024-5A06-4FE1-B576-88B21BDB1D3E}"/>
    <cellStyle name="Total 2 16 2 3" xfId="49901" xr:uid="{E1BB15D6-0ABC-4CA4-A3A7-8780EB41293D}"/>
    <cellStyle name="Total 2 16 3" xfId="29431" xr:uid="{CA2E215D-FF32-4F48-89D8-3C25DFB4D2B9}"/>
    <cellStyle name="Total 2 16 3 2" xfId="58230" xr:uid="{9436969B-561B-4B89-8130-998E6BA59E15}"/>
    <cellStyle name="Total 2 16 3 3" xfId="51448" xr:uid="{CF6775A0-A17F-4002-B400-F768BECBD1A4}"/>
    <cellStyle name="Total 2 16 4" xfId="44697" xr:uid="{6A34F748-6B62-4160-91F1-FA5A1299C2C5}"/>
    <cellStyle name="Total 2 16 4 2" xfId="54810" xr:uid="{396C042C-2BDC-4DB0-9F34-3F7DFB13D324}"/>
    <cellStyle name="Total 2 16 4 3" xfId="48018" xr:uid="{FB8ED001-ECF3-4BF1-BD27-EE63B2D2176C}"/>
    <cellStyle name="Total 2 16 5" xfId="46404" xr:uid="{74E965AB-7D81-4D89-99B0-D0AFCA581758}"/>
    <cellStyle name="Total 2 17" xfId="11999" xr:uid="{A614940A-5D77-465F-A7A1-4A691BABBED2}"/>
    <cellStyle name="Total 2 17 2" xfId="20988" xr:uid="{48A8E294-1314-4CDE-8ABD-8118A8A5A6F4}"/>
    <cellStyle name="Total 2 17 2 2" xfId="31964" xr:uid="{9436BAD1-8427-404E-B0B2-9C188CBDB2A7}"/>
    <cellStyle name="Total 2 17 2 2 2" xfId="57122" xr:uid="{07A3E767-8FFB-4B74-8EBE-656F4600E79A}"/>
    <cellStyle name="Total 2 17 2 3" xfId="50340" xr:uid="{8523F03A-D42A-42B6-ABEA-8577948D5EB7}"/>
    <cellStyle name="Total 2 17 3" xfId="31072" xr:uid="{D2315F31-E67F-4B00-9C96-D05C619C91FD}"/>
    <cellStyle name="Total 2 17 3 2" xfId="57608" xr:uid="{C9F48B8F-CB7D-4D61-AB91-6B82F132D3F3}"/>
    <cellStyle name="Total 2 17 3 3" xfId="50826" xr:uid="{1EA7175D-8749-435F-A0E9-4FB7CD2C7966}"/>
    <cellStyle name="Total 2 17 4" xfId="44726" xr:uid="{16FFE68B-8966-4EB5-A3A3-1FE9BA07A786}"/>
    <cellStyle name="Total 2 17 4 2" xfId="55249" xr:uid="{4F6B18E9-51A8-469B-A0D7-A611A26D97BA}"/>
    <cellStyle name="Total 2 17 4 3" xfId="48457" xr:uid="{D555E5A1-7736-4D74-98AD-A515B5A6F0F5}"/>
    <cellStyle name="Total 2 17 5" xfId="53535" xr:uid="{F2DEFECF-BB94-4481-8C12-756563115BC2}"/>
    <cellStyle name="Total 2 17 6" xfId="46843" xr:uid="{2F85B68D-4732-458D-B43B-F9FD9128DBF4}"/>
    <cellStyle name="Total 2 18" xfId="2216" xr:uid="{E1F28C16-0693-46C9-A15B-1F419700B38D}"/>
    <cellStyle name="Total 2 18 2" xfId="30764" xr:uid="{E44715E1-3AA8-4508-B9C9-84EF92FF206E}"/>
    <cellStyle name="Total 2 18 2 2" xfId="57088" xr:uid="{AD5C4FB1-99E5-4E7C-843E-61A6F5477D4E}"/>
    <cellStyle name="Total 2 18 2 3" xfId="50306" xr:uid="{C485F3E1-79F3-4227-AADE-B89D0C727A51}"/>
    <cellStyle name="Total 2 18 3" xfId="44782" xr:uid="{6BA4F7F2-DDF3-4A4C-B13C-708C0C4D4DCA}"/>
    <cellStyle name="Total 2 18 3 2" xfId="58693" xr:uid="{2DD62F51-E126-4CF5-A678-9ED34751AFA8}"/>
    <cellStyle name="Total 2 18 3 3" xfId="51912" xr:uid="{8E842931-B163-4380-B522-046F9444F40C}"/>
    <cellStyle name="Total 2 18 4" xfId="50874" xr:uid="{595E884D-1CE8-4814-A16E-4737B1B12B1C}"/>
    <cellStyle name="Total 2 18 4 2" xfId="57656" xr:uid="{DEFB397B-547F-44F7-AD19-09383D794BB2}"/>
    <cellStyle name="Total 2 18 5" xfId="48423" xr:uid="{6A136834-3956-408D-A933-89116DE26FE2}"/>
    <cellStyle name="Total 2 18 5 2" xfId="55215" xr:uid="{D63F1067-8017-4DC1-9419-4F0DF085A262}"/>
    <cellStyle name="Total 2 18 6" xfId="53501" xr:uid="{D1C427D8-C11A-4106-A283-56C88A222FDE}"/>
    <cellStyle name="Total 2 18 7" xfId="46809" xr:uid="{BDC905CF-F126-4F4C-B8AC-BB51DB7D69A1}"/>
    <cellStyle name="Total 2 19" xfId="13125" xr:uid="{A2F75C97-9648-4D28-9C41-67722D6416F9}"/>
    <cellStyle name="Total 2 19 2" xfId="31217" xr:uid="{F3A3FEF7-85BC-4F2F-AF8B-A7C658D09926}"/>
    <cellStyle name="Total 2 19 2 2" xfId="57094" xr:uid="{F39EB259-55FD-40A2-8546-DAC9E27BB0BB}"/>
    <cellStyle name="Total 2 19 2 3" xfId="50312" xr:uid="{22B61EB7-FD2F-476A-A858-99B5B5C10453}"/>
    <cellStyle name="Total 2 19 3" xfId="44808" xr:uid="{4D2BC0E1-ACDE-4B99-B0EE-D2FDF105AA40}"/>
    <cellStyle name="Total 2 19 3 2" xfId="58699" xr:uid="{4C1B9AF4-EF78-4652-AEC9-8D693F8BE03A}"/>
    <cellStyle name="Total 2 19 3 3" xfId="51918" xr:uid="{17FAB6D8-9924-46FC-8B60-3C1E1F9A58B6}"/>
    <cellStyle name="Total 2 19 4" xfId="52300" xr:uid="{17E383F7-8C4F-4B3E-89C5-E22F75EE8B90}"/>
    <cellStyle name="Total 2 19 4 2" xfId="59081" xr:uid="{699F3797-6E1C-424A-9BAF-1B18FF86B5BA}"/>
    <cellStyle name="Total 2 19 5" xfId="48429" xr:uid="{04B89134-1573-4025-BFCB-007BE55E979F}"/>
    <cellStyle name="Total 2 19 5 2" xfId="55221" xr:uid="{A88A6B90-7CB1-4EBB-B588-590C65485D19}"/>
    <cellStyle name="Total 2 19 6" xfId="53507" xr:uid="{4DEF79F5-E532-47AA-ABDA-01CC657460FC}"/>
    <cellStyle name="Total 2 19 7" xfId="46815" xr:uid="{E710A879-CB36-44DD-8F2E-8636BB0033CB}"/>
    <cellStyle name="Total 2 2" xfId="154" xr:uid="{8210823D-ECD9-45AB-996A-8501C852DB43}"/>
    <cellStyle name="Total 2 2 10" xfId="1965" xr:uid="{12BC775D-5649-4E7C-8B2D-B4A68BE11B06}"/>
    <cellStyle name="Total 2 2 10 2" xfId="6273" xr:uid="{2FF5A913-E129-4060-9636-8ADD8A77A977}"/>
    <cellStyle name="Total 2 2 10 2 2" xfId="8859" xr:uid="{BF516E25-30F7-4B73-82F5-C21236E79234}"/>
    <cellStyle name="Total 2 2 10 2 2 2" xfId="17848" xr:uid="{38D44FF9-F862-4882-A6D6-2E86DA8AE5F7}"/>
    <cellStyle name="Total 2 2 10 2 2 2 2" xfId="29069" xr:uid="{E85C63B6-0005-4EC3-82F8-7CA99DAAAC5A}"/>
    <cellStyle name="Total 2 2 10 2 2 2 3" xfId="56585" xr:uid="{F230B068-E346-4959-BC24-19151B27ECB5}"/>
    <cellStyle name="Total 2 2 10 2 2 3" xfId="32561" xr:uid="{489702ED-7D66-4177-B364-9E930503B98E}"/>
    <cellStyle name="Total 2 2 10 2 2 4" xfId="49803" xr:uid="{C23C8D79-44FC-45F1-9BB0-2B2AF7D81B81}"/>
    <cellStyle name="Total 2 2 10 2 3" xfId="11496" xr:uid="{A4D21735-7769-4396-83AF-818162078739}"/>
    <cellStyle name="Total 2 2 10 2 3 2" xfId="20485" xr:uid="{C22D58CE-28C3-40B1-9E38-B79DAA1C001F}"/>
    <cellStyle name="Total 2 2 10 2 3 2 2" xfId="35138" xr:uid="{9F427940-7134-46D7-B526-6F648F36C900}"/>
    <cellStyle name="Total 2 2 10 2 3 2 3" xfId="58089" xr:uid="{969E34CF-266A-4115-AD4B-F6051CF98EE9}"/>
    <cellStyle name="Total 2 2 10 2 3 3" xfId="36098" xr:uid="{D2B7254A-6D11-49C0-906F-AF879D902BD6}"/>
    <cellStyle name="Total 2 2 10 2 3 4" xfId="51307" xr:uid="{076418BB-B67D-4B4F-86BB-6FEB704C25D1}"/>
    <cellStyle name="Total 2 2 10 2 4" xfId="15262" xr:uid="{097C679B-2E51-4643-8AFB-2D8F4D5A15FF}"/>
    <cellStyle name="Total 2 2 10 2 4 2" xfId="38677" xr:uid="{188ABD02-D362-420A-9DFA-D7B87971170F}"/>
    <cellStyle name="Total 2 2 10 2 4 2 2" xfId="54718" xr:uid="{E12B7792-4D00-4364-8D95-81B94923C247}"/>
    <cellStyle name="Total 2 2 10 2 4 3" xfId="47920" xr:uid="{C82E51F7-7861-4B18-8569-B9B569552BDC}"/>
    <cellStyle name="Total 2 2 10 2 5" xfId="31827" xr:uid="{F65D7148-59EE-485E-A23D-5179F5FFAC7F}"/>
    <cellStyle name="Total 2 2 10 2 6" xfId="46306" xr:uid="{59BDFF2B-BB5A-48F3-BF6D-6B74AAC90A19}"/>
    <cellStyle name="Total 2 2 10 3" xfId="4402" xr:uid="{376C860A-890C-4DCE-A7B1-6D2A19F94EF4}"/>
    <cellStyle name="Total 2 2 10 3 2" xfId="42282" xr:uid="{60848815-960B-4666-A954-A4EF6B19B3DD}"/>
    <cellStyle name="Total 2 2 10 3 2 2" xfId="56981" xr:uid="{CD0A05C6-6206-4EDC-91AB-C25D43E751DA}"/>
    <cellStyle name="Total 2 2 10 3 2 3" xfId="50199" xr:uid="{C34B35F5-7A85-490F-A280-17204FEA8C27}"/>
    <cellStyle name="Total 2 2 10 3 3" xfId="51864" xr:uid="{65A17BF7-4DDD-40AA-9089-97B799E10B91}"/>
    <cellStyle name="Total 2 2 10 3 3 2" xfId="58645" xr:uid="{D0C22A74-F042-4E5F-94B9-3D5E06631B47}"/>
    <cellStyle name="Total 2 2 10 3 4" xfId="48316" xr:uid="{7699E7C0-7A81-4CCB-B79F-1D2C2C637BF9}"/>
    <cellStyle name="Total 2 2 10 3 4 2" xfId="55108" xr:uid="{4A2FC992-0E66-4E2D-9556-52BB540DFD7C}"/>
    <cellStyle name="Total 2 2 10 3 5" xfId="53408" xr:uid="{5AD2512E-5423-4BCC-9C21-9444F8B52975}"/>
    <cellStyle name="Total 2 2 10 3 6" xfId="46702" xr:uid="{BD48F177-A0C5-4942-ADFF-95E0E5D68688}"/>
    <cellStyle name="Total 2 2 10 4" xfId="23269" xr:uid="{49B9F410-AFA7-4984-91E1-647C0F98CC8A}"/>
    <cellStyle name="Total 2 2 10 4 2" xfId="56113" xr:uid="{56E82CB3-EE73-44D7-A260-7DCF9BF1D05F}"/>
    <cellStyle name="Total 2 2 10 4 3" xfId="49331" xr:uid="{FC4385FB-6018-44EE-96A3-91C4F5295663}"/>
    <cellStyle name="Total 2 2 10 5" xfId="44607" xr:uid="{7E530B1C-A095-4320-B772-3D342C6B1440}"/>
    <cellStyle name="Total 2 2 10 5 2" xfId="58389" xr:uid="{8FC55585-5054-465C-B555-0D47A900A262}"/>
    <cellStyle name="Total 2 2 10 5 3" xfId="51608" xr:uid="{DEB5ECAB-2A29-4376-B081-6F4EA0F26A0C}"/>
    <cellStyle name="Total 2 2 10 6" xfId="45797" xr:uid="{E9BA0F5B-7464-4220-8671-D5B84FCBC962}"/>
    <cellStyle name="Total 2 2 10 6 2" xfId="54270" xr:uid="{507E458F-F3B2-4BAD-991D-FB596D07C630}"/>
    <cellStyle name="Total 2 2 11" xfId="2870" xr:uid="{26FE28AE-6AA7-48FF-8A5F-BFB6D5E40B28}"/>
    <cellStyle name="Total 2 2 11 2" xfId="7020" xr:uid="{58A380C4-5E28-4128-A988-D7F9A8B44803}"/>
    <cellStyle name="Total 2 2 11 2 2" xfId="16009" xr:uid="{3147D96D-7DE4-41EA-B0EC-469DBE050714}"/>
    <cellStyle name="Total 2 2 11 2 2 2" xfId="40686" xr:uid="{4F6154C7-0C7C-4AA3-82F1-5FEAA921D534}"/>
    <cellStyle name="Total 2 2 11 2 2 2 2" xfId="56627" xr:uid="{9DEF54B9-2F5E-44CE-A9C7-DD40DBF55AEC}"/>
    <cellStyle name="Total 2 2 11 2 2 3" xfId="49845" xr:uid="{BB75D7BA-98E6-4756-B119-91C96133BE2A}"/>
    <cellStyle name="Total 2 2 11 2 3" xfId="27630" xr:uid="{C6E673FA-3F9F-4923-8B06-28556DBB557F}"/>
    <cellStyle name="Total 2 2 11 2 3 2" xfId="56285" xr:uid="{D10012D9-CB0F-4427-AB4D-E53E73E5CB76}"/>
    <cellStyle name="Total 2 2 11 2 3 3" xfId="49503" xr:uid="{C379A95F-A1F3-4849-BFAC-9C7C6FC0E492}"/>
    <cellStyle name="Total 2 2 11 2 4" xfId="47962" xr:uid="{51116AD3-7B70-4B69-9F3D-1A52EDAEA189}"/>
    <cellStyle name="Total 2 2 11 2 4 2" xfId="54760" xr:uid="{DEF1A2D7-204E-4050-A17D-B6DB81B1038E}"/>
    <cellStyle name="Total 2 2 11 2 5" xfId="46348" xr:uid="{C5FA0E8C-1BEB-4423-9AB1-A212D641CAC0}"/>
    <cellStyle name="Total 2 2 11 3" xfId="9583" xr:uid="{04CAAA4A-FC61-40A8-9C4F-577D24B9ACCD}"/>
    <cellStyle name="Total 2 2 11 3 2" xfId="18572" xr:uid="{71BEE901-768D-49D2-B6E2-066C32ABB88D}"/>
    <cellStyle name="Total 2 2 11 3 2 2" xfId="29339" xr:uid="{AB91CBFA-6D04-42A0-9840-7B22D0B6F73B}"/>
    <cellStyle name="Total 2 2 11 3 2 2 2" xfId="57023" xr:uid="{99C1C1BF-30D5-44BD-9BF9-7DDC0F3200EF}"/>
    <cellStyle name="Total 2 2 11 3 2 3" xfId="50241" xr:uid="{5FF09655-05F1-4D0E-918F-02DD64FF527F}"/>
    <cellStyle name="Total 2 2 11 3 3" xfId="32434" xr:uid="{8D3439D4-56B4-4644-9C1F-A2560C22ECBC}"/>
    <cellStyle name="Total 2 2 11 3 3 2" xfId="57960" xr:uid="{C87F6B50-DBB2-4139-9FA3-3C58CE73CB9D}"/>
    <cellStyle name="Total 2 2 11 3 3 3" xfId="51178" xr:uid="{F9E77395-11F7-4B04-A379-738BA7D4454D}"/>
    <cellStyle name="Total 2 2 11 3 4" xfId="48358" xr:uid="{F046DDD6-1AE5-4C44-9D57-66994FB0E859}"/>
    <cellStyle name="Total 2 2 11 3 4 2" xfId="55150" xr:uid="{F95059FF-12D4-4524-8CE6-6D9F771CF844}"/>
    <cellStyle name="Total 2 2 11 3 5" xfId="53448" xr:uid="{2C86FB29-9C81-4172-97E7-7674AD9AEF94}"/>
    <cellStyle name="Total 2 2 11 3 6" xfId="46744" xr:uid="{E9322FA8-9FB4-47F8-9BF6-F16F3EEF37CC}"/>
    <cellStyle name="Total 2 2 11 4" xfId="13505" xr:uid="{5E1EBFD6-400A-4BCC-8734-CD7CE035181E}"/>
    <cellStyle name="Total 2 2 11 4 2" xfId="31556" xr:uid="{CA373BAA-FDE0-47EE-8760-27C2E831545E}"/>
    <cellStyle name="Total 2 2 11 4 2 2" xfId="56155" xr:uid="{C32D179B-24D6-45E6-91BC-F76EABA93853}"/>
    <cellStyle name="Total 2 2 11 4 3" xfId="49373" xr:uid="{6A24ED81-F245-44C1-9545-5779ED3320BD}"/>
    <cellStyle name="Total 2 2 11 5" xfId="43365" xr:uid="{E95780A5-3B7A-44A6-9D7C-B113A9C90226}"/>
    <cellStyle name="Total 2 2 11 5 2" xfId="57800" xr:uid="{94952980-C715-402F-8A1B-4D5B2416E5C1}"/>
    <cellStyle name="Total 2 2 11 5 3" xfId="51018" xr:uid="{F45EAF8A-51E6-4D45-A232-0DD98611A74F}"/>
    <cellStyle name="Total 2 2 11 6" xfId="44642" xr:uid="{7E854F4F-725D-4984-918A-D5AA3553DDE6}"/>
    <cellStyle name="Total 2 2 11 6 2" xfId="54312" xr:uid="{F5A166E0-2D69-41F9-AC7D-C349DD11BFA2}"/>
    <cellStyle name="Total 2 2 11 6 3" xfId="47493" xr:uid="{37A983B7-0844-455D-9D03-E14505174763}"/>
    <cellStyle name="Total 2 2 11 7" xfId="45885" xr:uid="{F9260CEC-1CCE-4983-A288-6CAAB85E3BF0}"/>
    <cellStyle name="Total 2 2 12" xfId="6610" xr:uid="{2BD00DC4-4F63-4990-9B3F-6BE2E00579FF}"/>
    <cellStyle name="Total 2 2 12 2" xfId="11816" xr:uid="{808B4D15-B3D1-4DDB-A73A-69D0FF6D837B}"/>
    <cellStyle name="Total 2 2 12 2 2" xfId="20805" xr:uid="{B2AF15B8-F611-415D-9E80-B4522DD2D375}"/>
    <cellStyle name="Total 2 2 12 2 2 2" xfId="43440" xr:uid="{7C162D7A-C2FB-4EE7-A2CD-32501B0F37F4}"/>
    <cellStyle name="Total 2 2 12 2 2 2 2" xfId="56666" xr:uid="{40DF8C03-5407-448D-BC88-BE05310806DE}"/>
    <cellStyle name="Total 2 2 12 2 2 3" xfId="49884" xr:uid="{000B47E8-3471-4F13-AF33-D7FBDB107FF0}"/>
    <cellStyle name="Total 2 2 12 2 3" xfId="38919" xr:uid="{978B4B39-7200-40D6-8423-DA67811C319F}"/>
    <cellStyle name="Total 2 2 12 2 3 2" xfId="59014" xr:uid="{56731941-8B9F-4D86-930A-50B525762FB9}"/>
    <cellStyle name="Total 2 2 12 2 3 3" xfId="52233" xr:uid="{EB882506-123E-41AC-857D-6D3227928EEB}"/>
    <cellStyle name="Total 2 2 12 2 4" xfId="48001" xr:uid="{2F721373-8C9E-4BAD-A85B-7071B9F44580}"/>
    <cellStyle name="Total 2 2 12 2 4 2" xfId="54796" xr:uid="{DA25E3A5-497D-4B94-8217-BBEB3D71CA34}"/>
    <cellStyle name="Total 2 2 12 2 5" xfId="46387" xr:uid="{C8C645D9-1CAC-4305-97CB-9F84C763116F}"/>
    <cellStyle name="Total 2 2 12 3" xfId="15599" xr:uid="{8473DE82-E7FE-468C-A936-AA2CB6C345DE}"/>
    <cellStyle name="Total 2 2 12 3 2" xfId="36154" xr:uid="{BFD63504-9D64-4927-86C4-208DF9E490A6}"/>
    <cellStyle name="Total 2 2 12 3 2 2" xfId="57059" xr:uid="{3CDAA1A0-4B3C-4C19-AB24-D0A38B4B80F9}"/>
    <cellStyle name="Total 2 2 12 3 2 3" xfId="50277" xr:uid="{44A1CAC6-B548-4BCA-B735-52D927FCA302}"/>
    <cellStyle name="Total 2 2 12 3 3" xfId="51222" xr:uid="{2B3109C4-BC73-4B74-AC2B-0A64622182A4}"/>
    <cellStyle name="Total 2 2 12 3 3 2" xfId="58004" xr:uid="{A2BFE94A-BCBB-4672-B013-1E4E4D674A86}"/>
    <cellStyle name="Total 2 2 12 3 4" xfId="48394" xr:uid="{4E7990A4-1DB0-4C5F-91D2-1FEF3E7D906C}"/>
    <cellStyle name="Total 2 2 12 3 4 2" xfId="55186" xr:uid="{707389C8-73B2-4F79-AA8E-FC529B0AEB44}"/>
    <cellStyle name="Total 2 2 12 3 5" xfId="53475" xr:uid="{BD9120AA-374B-459B-8686-5AC8F52E9AB5}"/>
    <cellStyle name="Total 2 2 12 3 6" xfId="46780" xr:uid="{0C21C95F-FFF1-45F7-A12D-5DB1507DA939}"/>
    <cellStyle name="Total 2 2 12 4" xfId="24449" xr:uid="{9D92C8BD-2DC0-4321-ADB8-FA115A2973F3}"/>
    <cellStyle name="Total 2 2 12 4 2" xfId="56194" xr:uid="{78E9583E-8E81-45DC-9387-0AE6B4C245CD}"/>
    <cellStyle name="Total 2 2 12 4 3" xfId="49412" xr:uid="{3D93C334-0BD2-43F4-B77B-9B85340E0CEF}"/>
    <cellStyle name="Total 2 2 12 5" xfId="44691" xr:uid="{90E52E95-EC1B-4084-9E29-1650B36F5A4D}"/>
    <cellStyle name="Total 2 2 12 5 2" xfId="58217" xr:uid="{3D9D6860-B60B-4368-B068-B57443F15A25}"/>
    <cellStyle name="Total 2 2 12 5 3" xfId="51435" xr:uid="{9EAE4335-B0A0-4403-84A9-B4A0BA79B05E}"/>
    <cellStyle name="Total 2 2 12 6" xfId="47532" xr:uid="{BF97BB28-233C-42E7-B778-4ED00A2B6806}"/>
    <cellStyle name="Total 2 2 12 6 2" xfId="54348" xr:uid="{A17CF9A7-03C3-41F5-8342-E1ECBFABC32C}"/>
    <cellStyle name="Total 2 2 12 7" xfId="45921" xr:uid="{85D2B3B1-4586-405E-BD5E-0C25D71C0EA4}"/>
    <cellStyle name="Total 2 2 13" xfId="9179" xr:uid="{F7969870-917C-4878-8C94-AF80AA427B47}"/>
    <cellStyle name="Total 2 2 13 2" xfId="18168" xr:uid="{48164EFC-FC31-4847-808C-A5DD215F386C}"/>
    <cellStyle name="Total 2 2 13 2 2" xfId="37444" xr:uid="{B8CC5B4D-0614-44BE-AB7B-81442C4484FB}"/>
    <cellStyle name="Total 2 2 13 2 2 2" xfId="56250" xr:uid="{B0E52066-CD23-4BB5-AFCB-200C429515C1}"/>
    <cellStyle name="Total 2 2 13 2 3" xfId="49468" xr:uid="{46271C2B-3C36-4573-867C-F44CF6A01C04}"/>
    <cellStyle name="Total 2 2 13 3" xfId="32581" xr:uid="{976B4A64-F355-484C-8AA8-0C1D8D0B473A}"/>
    <cellStyle name="Total 2 2 13 3 2" xfId="57684" xr:uid="{26761F2E-7685-44D6-B56B-65B821C54D32}"/>
    <cellStyle name="Total 2 2 13 3 3" xfId="50902" xr:uid="{69CD789D-6B77-441A-8710-DCE4AEB88F99}"/>
    <cellStyle name="Total 2 2 13 4" xfId="44662" xr:uid="{0FD87EDF-00DB-478F-A247-EB9A3313A4FA}"/>
    <cellStyle name="Total 2 2 13 4 2" xfId="54398" xr:uid="{6977CB35-D5E4-42CF-831E-1556E247E1DF}"/>
    <cellStyle name="Total 2 2 13 4 3" xfId="47586" xr:uid="{FEB0433F-60F3-4760-A01F-6B0196E7E5AF}"/>
    <cellStyle name="Total 2 2 13 5" xfId="45977" xr:uid="{9D57E204-594A-40BC-AA58-DD0342054A5F}"/>
    <cellStyle name="Total 2 2 14" xfId="9806" xr:uid="{F48A1282-6B64-4E71-B5C5-BDCC84942D7E}"/>
    <cellStyle name="Total 2 2 14 2" xfId="18795" xr:uid="{4914AAB8-E9E6-4E5E-A583-9F06F17836EA}"/>
    <cellStyle name="Total 2 2 14 2 2" xfId="34470" xr:uid="{377CEB7E-5D9E-4C70-95A0-908A94B7547D}"/>
    <cellStyle name="Total 2 2 14 2 2 2" xfId="56271" xr:uid="{1ED206AF-3FA5-4DE0-8ADA-2C30892BF42A}"/>
    <cellStyle name="Total 2 2 14 2 3" xfId="49489" xr:uid="{7BCF41FA-F46D-4A44-85C2-361FC3437708}"/>
    <cellStyle name="Total 2 2 14 3" xfId="38900" xr:uid="{0029467F-3694-4697-96AD-E7FAA14108B5}"/>
    <cellStyle name="Total 2 2 14 3 2" xfId="57900" xr:uid="{283B00B9-3D34-40AF-986F-C5856A0FC5D3}"/>
    <cellStyle name="Total 2 2 14 3 3" xfId="51118" xr:uid="{8586B45C-3E83-431D-86DE-67F9EB6F7839}"/>
    <cellStyle name="Total 2 2 14 4" xfId="44754" xr:uid="{12370A68-7CA1-4948-83EE-94D50FE37643}"/>
    <cellStyle name="Total 2 2 14 4 2" xfId="54417" xr:uid="{59F720BB-0C23-4980-8FC1-5BBFAF05E872}"/>
    <cellStyle name="Total 2 2 14 4 3" xfId="47606" xr:uid="{49C43E30-9D4D-415A-B4B6-47B3EEBB7E2D}"/>
    <cellStyle name="Total 2 2 14 5" xfId="52888" xr:uid="{61530861-8800-4659-8C7F-D5A87805DF83}"/>
    <cellStyle name="Total 2 2 14 6" xfId="45998" xr:uid="{42EE973C-2FB2-4F4C-BF60-29CF3AF2425F}"/>
    <cellStyle name="Total 2 2 15" xfId="2314" xr:uid="{0B904E00-8A47-41AE-AA4B-DD25D27A010C}"/>
    <cellStyle name="Total 2 2 15 2" xfId="35519" xr:uid="{2165D2BE-259A-44D7-8EAE-9729F250D2DA}"/>
    <cellStyle name="Total 2 2 15 2 2" xfId="57163" xr:uid="{C57C5ACE-D1B4-479E-BE1E-6684B53D90A6}"/>
    <cellStyle name="Total 2 2 15 2 3" xfId="50381" xr:uid="{8712A039-659D-4A46-A471-C58BB584FDD1}"/>
    <cellStyle name="Total 2 2 15 3" xfId="44776" xr:uid="{ACDE055C-411E-4507-8AF9-01291DB57E56}"/>
    <cellStyle name="Total 2 2 15 3 2" xfId="58289" xr:uid="{7AF3085F-E3A4-4A03-920E-EFF2472E6C46}"/>
    <cellStyle name="Total 2 2 15 3 3" xfId="51507" xr:uid="{EA514389-F22E-4BC3-A05F-9BFC56EFF5A6}"/>
    <cellStyle name="Total 2 2 15 4" xfId="48498" xr:uid="{765F8DA9-05A0-482C-BAFE-979C4A7A824F}"/>
    <cellStyle name="Total 2 2 15 4 2" xfId="55290" xr:uid="{C7B81F0B-76D5-4158-BFFE-DB26ED3E3B95}"/>
    <cellStyle name="Total 2 2 15 5" xfId="53576" xr:uid="{07599234-AE40-4923-B2CF-7915E42240A5}"/>
    <cellStyle name="Total 2 2 15 6" xfId="46884" xr:uid="{2BB7507D-CBC1-423C-8AC1-FDCCB2C04174}"/>
    <cellStyle name="Total 2 2 16" xfId="13223" xr:uid="{AB3CB8F4-E4A8-4BE4-AED2-4667053AB5C8}"/>
    <cellStyle name="Total 2 2 16 2" xfId="34053" xr:uid="{E75B3F01-09D0-4CAE-9BBC-D102465F3311}"/>
    <cellStyle name="Total 2 2 16 2 2" xfId="57078" xr:uid="{505045F0-CAB8-435D-96E6-3AE16656F7E3}"/>
    <cellStyle name="Total 2 2 16 2 3" xfId="50296" xr:uid="{CA2B2D1D-35CF-4129-9BA5-97A8D09DD9F4}"/>
    <cellStyle name="Total 2 2 16 3" xfId="44718" xr:uid="{D8CA6984-77EB-4217-99E9-CA12AD71BDEB}"/>
    <cellStyle name="Total 2 2 16 3 2" xfId="58683" xr:uid="{DB7E7862-1F15-4294-B6B5-3C706AC12F1E}"/>
    <cellStyle name="Total 2 2 16 3 3" xfId="51902" xr:uid="{5DECD615-AF7C-46A5-9662-79E380DB5BF1}"/>
    <cellStyle name="Total 2 2 16 4" xfId="51380" xr:uid="{9F5630F2-2A57-4E28-93AD-A0B6E5B36F9D}"/>
    <cellStyle name="Total 2 2 16 4 2" xfId="58162" xr:uid="{FEA1DA5C-076A-44B5-A505-9340C35B6BF9}"/>
    <cellStyle name="Total 2 2 16 5" xfId="48413" xr:uid="{68928C52-53FE-4CC1-9B43-B1C1028B8DCF}"/>
    <cellStyle name="Total 2 2 16 5 2" xfId="55205" xr:uid="{81355290-6228-4230-A3BA-3DFA1C32E131}"/>
    <cellStyle name="Total 2 2 16 6" xfId="53491" xr:uid="{21814AFC-FC33-4563-813C-7EBF3B16A274}"/>
    <cellStyle name="Total 2 2 16 7" xfId="46799" xr:uid="{53A68A33-3789-4C09-A679-6E51E71987B4}"/>
    <cellStyle name="Total 2 2 17" xfId="26173" xr:uid="{F3F746CE-8449-42A7-AE2C-A2657DD36764}"/>
    <cellStyle name="Total 2 2 17 2" xfId="44787" xr:uid="{5A2D7647-9F63-40F0-AAE5-EEEE4D3F2094}"/>
    <cellStyle name="Total 2 2 17 2 2" xfId="57201" xr:uid="{BB6C4A4F-12B5-4731-858A-195C8A97A5A4}"/>
    <cellStyle name="Total 2 2 17 2 3" xfId="50419" xr:uid="{A760E52E-B5DE-44B8-8B67-5CB896ABD64A}"/>
    <cellStyle name="Total 2 2 17 3" xfId="52021" xr:uid="{1F78F0DB-57A6-4BAE-84A2-A52B8E8E5F50}"/>
    <cellStyle name="Total 2 2 17 3 2" xfId="58802" xr:uid="{E9603404-BECC-4912-8BBA-5BDC486077AA}"/>
    <cellStyle name="Total 2 2 17 4" xfId="51120" xr:uid="{12880D5B-6024-4A34-9D15-32D3F1C067D3}"/>
    <cellStyle name="Total 2 2 17 4 2" xfId="57902" xr:uid="{22FAC523-8D3F-43D1-91DB-B865DB29A6F8}"/>
    <cellStyle name="Total 2 2 17 5" xfId="48536" xr:uid="{37F24016-9D25-4206-BF83-4908E1F9D7E1}"/>
    <cellStyle name="Total 2 2 17 5 2" xfId="55325" xr:uid="{51133B76-CA64-424D-8677-9690EAF81C8C}"/>
    <cellStyle name="Total 2 2 17 6" xfId="53611" xr:uid="{7C65D115-0A81-4EA5-9D1D-EC1831806B0C}"/>
    <cellStyle name="Total 2 2 17 7" xfId="46922" xr:uid="{3BDA1A78-D15A-481C-969D-D325CBFC4D08}"/>
    <cellStyle name="Total 2 2 18" xfId="44795" xr:uid="{8A56F5EE-6692-45F3-AA87-797858E7DBA5}"/>
    <cellStyle name="Total 2 2 18 2" xfId="50453" xr:uid="{DC876616-C032-4496-83BB-4DFF223D8793}"/>
    <cellStyle name="Total 2 2 18 2 2" xfId="57235" xr:uid="{ACB90ECB-1CBD-456C-AE9D-957EDDB0C9CF}"/>
    <cellStyle name="Total 2 2 18 3" xfId="52055" xr:uid="{6391F2D9-2C79-4489-BE58-38A70E6469AB}"/>
    <cellStyle name="Total 2 2 18 3 2" xfId="58836" xr:uid="{CB648FAE-FEEA-48CE-8B95-5C0CDDFCC6A7}"/>
    <cellStyle name="Total 2 2 18 4" xfId="52270" xr:uid="{918AD1B7-11A3-49F4-A9BF-CA19BBE43856}"/>
    <cellStyle name="Total 2 2 18 4 2" xfId="59051" xr:uid="{9776BBCD-1FED-4F12-9A24-BCF43D7843C7}"/>
    <cellStyle name="Total 2 2 18 5" xfId="48570" xr:uid="{FAB3D423-FEAA-4E7F-84EE-628520899367}"/>
    <cellStyle name="Total 2 2 18 5 2" xfId="55359" xr:uid="{28FFAB05-FB70-485A-A87C-CF57918CE2D0}"/>
    <cellStyle name="Total 2 2 18 6" xfId="53645" xr:uid="{81255FAE-314E-4872-B884-06A8876DF242}"/>
    <cellStyle name="Total 2 2 18 7" xfId="46956" xr:uid="{3B0B05CE-A604-4601-9F82-32DECCD6962A}"/>
    <cellStyle name="Total 2 2 19" xfId="44856" xr:uid="{C2B361CC-6C16-4F6E-8443-A2C9378E69C3}"/>
    <cellStyle name="Total 2 2 19 2" xfId="50505" xr:uid="{AD0866EE-0AA5-4B6E-B474-D9924E79E0C9}"/>
    <cellStyle name="Total 2 2 19 2 2" xfId="57287" xr:uid="{ED66E1D0-5C36-4D0B-8A6B-0002A3F2C7D8}"/>
    <cellStyle name="Total 2 2 19 3" xfId="52107" xr:uid="{FF6FC98B-848D-4C8D-BE32-5424A1C5FB37}"/>
    <cellStyle name="Total 2 2 19 3 2" xfId="58888" xr:uid="{71269DCB-DB51-4371-A53C-610FFAEF0A21}"/>
    <cellStyle name="Total 2 2 19 4" xfId="49781" xr:uid="{47E0CC8B-B040-473E-8339-C3DAFC663228}"/>
    <cellStyle name="Total 2 2 19 4 2" xfId="56563" xr:uid="{90B757F0-1BC0-456B-8B5E-A1731F3031EC}"/>
    <cellStyle name="Total 2 2 19 5" xfId="48622" xr:uid="{79C1B16E-3C2D-4CFE-859C-78ABFA5D3B2B}"/>
    <cellStyle name="Total 2 2 19 5 2" xfId="55411" xr:uid="{10BFF332-BD18-403B-9310-FDF9FD34F7DE}"/>
    <cellStyle name="Total 2 2 19 6" xfId="53697" xr:uid="{AEDB3EEE-0A6E-4B32-8C0E-E8D75BDF1283}"/>
    <cellStyle name="Total 2 2 19 7" xfId="47008" xr:uid="{CF3188E1-72BD-4AE1-AC22-DCE8B3324F29}"/>
    <cellStyle name="Total 2 2 2" xfId="356" xr:uid="{629A47FB-CAA6-4C92-8413-ED28A2A58952}"/>
    <cellStyle name="Total 2 2 2 10" xfId="6658" xr:uid="{3D25C170-4FDA-4C8A-AF95-A25F53D168B7}"/>
    <cellStyle name="Total 2 2 2 10 2" xfId="11864" xr:uid="{A9F1BFF7-8B70-43FA-A5DA-897F6194FF5A}"/>
    <cellStyle name="Total 2 2 2 10 2 2" xfId="20853" xr:uid="{C52B1F5B-76E3-4AC0-A8FE-49E338CB1890}"/>
    <cellStyle name="Total 2 2 2 10 2 2 2" xfId="23193" xr:uid="{BDC079FF-29DF-4757-9245-6FC49336867E}"/>
    <cellStyle name="Total 2 2 2 10 2 3" xfId="41360" xr:uid="{7395AA3A-DFC9-41E3-A483-305F9EE813AF}"/>
    <cellStyle name="Total 2 2 2 10 3" xfId="15647" xr:uid="{AE6D18E4-7C95-4D1D-AD49-C36D90D1F179}"/>
    <cellStyle name="Total 2 2 2 10 3 2" xfId="33953" xr:uid="{8B557F8B-E2D7-425B-B8EC-F4AD99612441}"/>
    <cellStyle name="Total 2 2 2 10 4" xfId="31567" xr:uid="{D7E79FDF-53B6-4C83-9668-BDB852A9A93C}"/>
    <cellStyle name="Total 2 2 2 11" xfId="9227" xr:uid="{2885AFC0-C848-4A3F-95CD-43FE4E7D85BD}"/>
    <cellStyle name="Total 2 2 2 11 2" xfId="18216" xr:uid="{DB7FD776-8592-4A00-9B19-24C4E4877373}"/>
    <cellStyle name="Total 2 2 2 11 2 2" xfId="41446" xr:uid="{95812BD3-5EC9-4848-8409-918F47D29F0B}"/>
    <cellStyle name="Total 2 2 2 11 3" xfId="41157" xr:uid="{26091708-A758-4C86-81F4-B6C79819D8C4}"/>
    <cellStyle name="Total 2 2 2 12" xfId="12592" xr:uid="{D137B0C2-03F3-470B-9B9A-EC999641050D}"/>
    <cellStyle name="Total 2 2 2 12 2" xfId="21581" xr:uid="{59392B24-F578-44B0-BD8F-B04FE2BD384A}"/>
    <cellStyle name="Total 2 2 2 12 2 2" xfId="28823" xr:uid="{4C7AD668-0975-415F-851D-5B919ADEAFAB}"/>
    <cellStyle name="Total 2 2 2 12 3" xfId="38699" xr:uid="{EA4D0EAB-17D0-4682-9EE5-6A6C257740CB}"/>
    <cellStyle name="Total 2 2 2 13" xfId="2362" xr:uid="{80F24ECC-32A7-46BC-9C5E-653ACA3B803A}"/>
    <cellStyle name="Total 2 2 2 13 2" xfId="25504" xr:uid="{0483A4D2-05A3-4587-B482-5223B3E0429C}"/>
    <cellStyle name="Total 2 2 2 14" xfId="13271" xr:uid="{FD45D17B-C7C2-4FBE-8559-AF6BCD27F07F}"/>
    <cellStyle name="Total 2 2 2 14 2" xfId="22124" xr:uid="{EBB5AFE6-DE5C-47D9-B166-2E9BB60562E1}"/>
    <cellStyle name="Total 2 2 2 15" xfId="23860" xr:uid="{D99661A3-F449-4186-A27C-F8029192C33D}"/>
    <cellStyle name="Total 2 2 2 16" xfId="44320" xr:uid="{427C3A2F-D5E0-4DFA-B040-2133227D9B35}"/>
    <cellStyle name="Total 2 2 2 17" xfId="45515" xr:uid="{5C56A5B5-87C2-4E6E-A62C-62BBBC3F8420}"/>
    <cellStyle name="Total 2 2 2 2" xfId="488" xr:uid="{CCEDD256-7763-4D59-87A3-36F357060BA0}"/>
    <cellStyle name="Total 2 2 2 2 10" xfId="9352" xr:uid="{E28B5CC8-DF3C-4728-91C2-2EAF2401894B}"/>
    <cellStyle name="Total 2 2 2 2 10 2" xfId="18341" xr:uid="{C6735C5C-7178-4055-96B8-BDD290AB6686}"/>
    <cellStyle name="Total 2 2 2 2 10 2 2" xfId="37888" xr:uid="{B036B12E-2F35-4F6B-8BCA-E3EEC9A07167}"/>
    <cellStyle name="Total 2 2 2 2 10 3" xfId="43273" xr:uid="{2609A8C1-0963-4AB3-9A98-89CE8DEF4E17}"/>
    <cellStyle name="Total 2 2 2 2 11" xfId="12566" xr:uid="{45D42739-7D09-4EF2-8ACC-2388B48E8753}"/>
    <cellStyle name="Total 2 2 2 2 11 2" xfId="21555" xr:uid="{203F9F41-BB40-49F3-981E-897EDD8843DB}"/>
    <cellStyle name="Total 2 2 2 2 11 2 2" xfId="27575" xr:uid="{9040E04B-44D2-4551-90BC-479ABB4A64F5}"/>
    <cellStyle name="Total 2 2 2 2 11 3" xfId="25243" xr:uid="{92C929F2-5AFD-4E05-87D6-CE55A4D083FF}"/>
    <cellStyle name="Total 2 2 2 2 12" xfId="2494" xr:uid="{FFF8FE97-E8CF-4B2E-8B2A-94D0055469F1}"/>
    <cellStyle name="Total 2 2 2 2 12 2" xfId="42635" xr:uid="{28E1A33B-E319-4210-BE84-DEE2B3E682E1}"/>
    <cellStyle name="Total 2 2 2 2 13" xfId="13403" xr:uid="{D1138471-12DC-47EB-A521-F7178CD239E2}"/>
    <cellStyle name="Total 2 2 2 2 13 2" xfId="28407" xr:uid="{3EF445BC-DF66-4FE3-AA1B-F6FE64679FC9}"/>
    <cellStyle name="Total 2 2 2 2 14" xfId="30278" xr:uid="{54F93092-E4C6-4895-857A-14E00C0644D1}"/>
    <cellStyle name="Total 2 2 2 2 15" xfId="46030" xr:uid="{65382569-797E-40CA-8BB8-EF77FDAEAC42}"/>
    <cellStyle name="Total 2 2 2 2 2" xfId="837" xr:uid="{1E8FA920-FC36-4BD7-9EB5-DD73CB17F10B}"/>
    <cellStyle name="Total 2 2 2 2 2 2" xfId="5206" xr:uid="{80D2E689-967F-4A8A-95C4-7EF1280ADD0A}"/>
    <cellStyle name="Total 2 2 2 2 2 2 2" xfId="7792" xr:uid="{1F27C40B-3DC0-4D3E-99BB-FB866FBCB320}"/>
    <cellStyle name="Total 2 2 2 2 2 2 2 2" xfId="16781" xr:uid="{BD7DAB1B-7255-4C3F-8FC1-C54B85DAC015}"/>
    <cellStyle name="Total 2 2 2 2 2 2 2 2 2" xfId="24333" xr:uid="{8525F282-9D58-4A60-AD16-5C121A08A1A5}"/>
    <cellStyle name="Total 2 2 2 2 2 2 2 3" xfId="28746" xr:uid="{0AEF6248-64A9-49E1-BC30-2B6898F70D96}"/>
    <cellStyle name="Total 2 2 2 2 2 2 3" xfId="10429" xr:uid="{EEF2B3D1-CED2-4AF4-94D9-CCAE474C58AA}"/>
    <cellStyle name="Total 2 2 2 2 2 2 3 2" xfId="19418" xr:uid="{C1F76AB6-A8D0-493A-8471-63E9412C7AF9}"/>
    <cellStyle name="Total 2 2 2 2 2 2 3 2 2" xfId="27992" xr:uid="{0C4D32E3-35F8-4C99-A200-4F19F6FDE4A1}"/>
    <cellStyle name="Total 2 2 2 2 2 2 3 3" xfId="27029" xr:uid="{44B9DDF3-6468-4866-B2F8-5C2C3922F7C1}"/>
    <cellStyle name="Total 2 2 2 2 2 2 4" xfId="14195" xr:uid="{038EB906-7F9E-4A1C-B37C-4E0A733A6632}"/>
    <cellStyle name="Total 2 2 2 2 2 2 4 2" xfId="28593" xr:uid="{2BDCB8F0-80EE-40C4-A97A-B22E7890C3E7}"/>
    <cellStyle name="Total 2 2 2 2 2 2 5" xfId="25599" xr:uid="{47A6FF45-E683-493C-992E-42D25DAD2F8A}"/>
    <cellStyle name="Total 2 2 2 2 2 2 6" xfId="56303" xr:uid="{0D4E1904-EDBE-46B3-90A3-F3C674C7811A}"/>
    <cellStyle name="Total 2 2 2 2 2 3" xfId="3274" xr:uid="{639F2DEB-9CB1-4649-BFA4-C17C2E2C87D8}"/>
    <cellStyle name="Total 2 2 2 2 2 3 2" xfId="27225" xr:uid="{3E98E03D-76A4-485C-9E55-D650ACF8B24F}"/>
    <cellStyle name="Total 2 2 2 2 2 4" xfId="31186" xr:uid="{D6B76662-F56C-482E-92DD-DE5A962469C2}"/>
    <cellStyle name="Total 2 2 2 2 2 5" xfId="49521" xr:uid="{7D039F3A-B3CB-4463-9D21-8CED31E013E7}"/>
    <cellStyle name="Total 2 2 2 2 3" xfId="1182" xr:uid="{7058681B-5ABB-47E9-86CE-D0B019546774}"/>
    <cellStyle name="Total 2 2 2 2 3 2" xfId="5527" xr:uid="{6D4D80CA-B086-4716-8A53-BD90DF4151BA}"/>
    <cellStyle name="Total 2 2 2 2 3 2 2" xfId="8113" xr:uid="{DE18A15D-265E-442D-B679-E76A4AB5E3CD}"/>
    <cellStyle name="Total 2 2 2 2 3 2 2 2" xfId="17102" xr:uid="{B573CFB4-F9EA-4674-BDFF-6740735BD48B}"/>
    <cellStyle name="Total 2 2 2 2 3 2 2 2 2" xfId="29114" xr:uid="{066C75EF-7DD3-4E52-A381-27F4D054EBCD}"/>
    <cellStyle name="Total 2 2 2 2 3 2 2 3" xfId="22626" xr:uid="{F09C6A05-6D54-4526-89F0-5A6654904446}"/>
    <cellStyle name="Total 2 2 2 2 3 2 3" xfId="10750" xr:uid="{427FA6D6-21D5-4224-83EF-F6BDDC1CFE2B}"/>
    <cellStyle name="Total 2 2 2 2 3 2 3 2" xfId="19739" xr:uid="{1DBAD95E-FB9D-43AF-9DCC-36689A048332}"/>
    <cellStyle name="Total 2 2 2 2 3 2 3 2 2" xfId="37022" xr:uid="{58A392B2-9399-44F9-BA4E-7AF400397D05}"/>
    <cellStyle name="Total 2 2 2 2 3 2 3 3" xfId="37802" xr:uid="{A46AF682-98EE-489C-B3E0-EBA0B7D22C23}"/>
    <cellStyle name="Total 2 2 2 2 3 2 4" xfId="14516" xr:uid="{E632B0C7-CC24-4194-B725-4C81C5C8414C}"/>
    <cellStyle name="Total 2 2 2 2 3 2 4 2" xfId="39864" xr:uid="{7E9C88AC-3B40-48EB-9403-CCB8AE479606}"/>
    <cellStyle name="Total 2 2 2 2 3 2 5" xfId="22761" xr:uid="{5F56FDE7-66BC-4023-9AD4-3DFB77C8558A}"/>
    <cellStyle name="Total 2 2 2 2 3 2 6" xfId="56169" xr:uid="{10236F04-356D-459C-A302-1F88AF51B707}"/>
    <cellStyle name="Total 2 2 2 2 3 3" xfId="3619" xr:uid="{DD180CDA-BC05-4C0D-8007-2155088D793A}"/>
    <cellStyle name="Total 2 2 2 2 3 3 2" xfId="28302" xr:uid="{6D3FBC7F-B174-4530-B242-86583120A0E0}"/>
    <cellStyle name="Total 2 2 2 2 3 4" xfId="23826" xr:uid="{3734577E-134C-4DB2-A3E7-C84AF50A1C57}"/>
    <cellStyle name="Total 2 2 2 2 3 5" xfId="49387" xr:uid="{F6199356-365D-474F-B5CD-035E9405C806}"/>
    <cellStyle name="Total 2 2 2 2 4" xfId="1526" xr:uid="{A9686EE3-D75C-40BD-ABDB-B1B93D859BC9}"/>
    <cellStyle name="Total 2 2 2 2 4 2" xfId="5871" xr:uid="{A8232880-ABAF-460C-A950-5DA35C575BD2}"/>
    <cellStyle name="Total 2 2 2 2 4 2 2" xfId="8457" xr:uid="{B416D64E-BFE7-45DE-80C1-A481114920DD}"/>
    <cellStyle name="Total 2 2 2 2 4 2 2 2" xfId="17446" xr:uid="{491D18B8-99AE-402C-B77E-2B2B0CF849F0}"/>
    <cellStyle name="Total 2 2 2 2 4 2 2 2 2" xfId="26913" xr:uid="{44A76F73-5A5B-46A7-B934-57CD21D07187}"/>
    <cellStyle name="Total 2 2 2 2 4 2 2 3" xfId="29107" xr:uid="{B4F659F9-FA82-4CF8-8CA7-CDB7E045FC42}"/>
    <cellStyle name="Total 2 2 2 2 4 2 3" xfId="11094" xr:uid="{8C727E4B-74B1-4487-AE9B-3BC5B29F04D0}"/>
    <cellStyle name="Total 2 2 2 2 4 2 3 2" xfId="20083" xr:uid="{5F7A2580-9D67-4AC4-9DCB-7A4976E3E093}"/>
    <cellStyle name="Total 2 2 2 2 4 2 3 2 2" xfId="39712" xr:uid="{0B4CF6F7-93F5-46C1-927E-5113DFA7A85C}"/>
    <cellStyle name="Total 2 2 2 2 4 2 3 3" xfId="37781" xr:uid="{A38EC858-D10D-4795-9A24-ABEDA45EB0CC}"/>
    <cellStyle name="Total 2 2 2 2 4 2 4" xfId="14860" xr:uid="{F5B3226F-A629-45AF-9094-DC9BD4651432}"/>
    <cellStyle name="Total 2 2 2 2 4 2 4 2" xfId="32573" xr:uid="{D8872802-221B-41B1-B6DD-08BF849CD989}"/>
    <cellStyle name="Total 2 2 2 2 4 2 5" xfId="29450" xr:uid="{E51B6811-F1EE-4961-9034-98F9744DD354}"/>
    <cellStyle name="Total 2 2 2 2 4 2 6" xfId="54448" xr:uid="{B98856EB-1FCB-43CA-999D-6E5B9EB7964F}"/>
    <cellStyle name="Total 2 2 2 2 4 3" xfId="3963" xr:uid="{91F92810-33FC-4A0F-BA5E-1DD103667166}"/>
    <cellStyle name="Total 2 2 2 2 4 3 2" xfId="23291" xr:uid="{EACD94A0-1ADC-4395-8982-1B4D67943CF0}"/>
    <cellStyle name="Total 2 2 2 2 4 4" xfId="30811" xr:uid="{31FA3BA7-0107-4820-AECC-7B4BD9B8C580}"/>
    <cellStyle name="Total 2 2 2 2 4 5" xfId="47638" xr:uid="{0A63AE84-29B7-4E40-AB08-F710234825B4}"/>
    <cellStyle name="Total 2 2 2 2 5" xfId="1917" xr:uid="{49086AFE-5336-4478-AFFD-BC9E76911B9B}"/>
    <cellStyle name="Total 2 2 2 2 5 2" xfId="6233" xr:uid="{503D3ECA-9FAC-4B8F-ADDB-394020378CD6}"/>
    <cellStyle name="Total 2 2 2 2 5 2 2" xfId="8819" xr:uid="{CF2CFD90-19C1-48BB-B9E9-ABF12E074FC3}"/>
    <cellStyle name="Total 2 2 2 2 5 2 2 2" xfId="17808" xr:uid="{A587977B-72DC-41E1-A733-06D91F76498F}"/>
    <cellStyle name="Total 2 2 2 2 5 2 2 2 2" xfId="39015" xr:uid="{C182589D-C369-42A4-BACA-C6578DE167E2}"/>
    <cellStyle name="Total 2 2 2 2 5 2 2 3" xfId="23184" xr:uid="{01DDCEFA-C592-47D8-83A8-9DF132E35AA7}"/>
    <cellStyle name="Total 2 2 2 2 5 2 3" xfId="11456" xr:uid="{62BF2158-64A0-4197-B3E8-E72A7E24229A}"/>
    <cellStyle name="Total 2 2 2 2 5 2 3 2" xfId="20445" xr:uid="{24AB354F-523D-45CF-8D70-89B462ED612D}"/>
    <cellStyle name="Total 2 2 2 2 5 2 3 2 2" xfId="41447" xr:uid="{517CC8B0-41FF-40F8-80AA-B45946E5B2FC}"/>
    <cellStyle name="Total 2 2 2 2 5 2 3 3" xfId="38719" xr:uid="{DD029568-35C4-4D28-9F91-E155D078BA08}"/>
    <cellStyle name="Total 2 2 2 2 5 2 4" xfId="15222" xr:uid="{5197381D-5ED3-4DB8-BB7F-1950C4A9223B}"/>
    <cellStyle name="Total 2 2 2 2 5 2 4 2" xfId="25435" xr:uid="{F3295598-518E-4B78-B5EC-851EBF16E5AC}"/>
    <cellStyle name="Total 2 2 2 2 5 2 5" xfId="30186" xr:uid="{E6A32EB4-8F39-4FEA-8605-C53D65A3D068}"/>
    <cellStyle name="Total 2 2 2 2 5 3" xfId="4354" xr:uid="{3A54BC30-3D33-45E9-9521-77E53784867F}"/>
    <cellStyle name="Total 2 2 2 2 5 3 2" xfId="40699" xr:uid="{77878056-F3B1-4AA1-97CF-A0E3EBA77EBA}"/>
    <cellStyle name="Total 2 2 2 2 5 4" xfId="43305" xr:uid="{2F8A4AA9-AB96-42FD-8533-41B441112AC0}"/>
    <cellStyle name="Total 2 2 2 2 6" xfId="2145" xr:uid="{E43E4B67-4765-4C7C-91F1-DAD358FAA48F}"/>
    <cellStyle name="Total 2 2 2 2 6 2" xfId="6446" xr:uid="{F27EB79A-5772-43C9-93F8-0DDC32B8529E}"/>
    <cellStyle name="Total 2 2 2 2 6 2 2" xfId="9032" xr:uid="{99868833-1137-4D13-B79C-7B2DA6C99A24}"/>
    <cellStyle name="Total 2 2 2 2 6 2 2 2" xfId="18021" xr:uid="{310DA9B3-31DF-473D-925B-94C94EF1E4DD}"/>
    <cellStyle name="Total 2 2 2 2 6 2 2 2 2" xfId="33076" xr:uid="{D145C43C-0E2A-4AFC-906D-A5355D60D81E}"/>
    <cellStyle name="Total 2 2 2 2 6 2 2 3" xfId="36109" xr:uid="{A1A7034C-0B9E-41A6-AB1B-CD475DB1BA80}"/>
    <cellStyle name="Total 2 2 2 2 6 2 3" xfId="11669" xr:uid="{9826EFBD-D8B2-4728-A7C2-3D5B6E211609}"/>
    <cellStyle name="Total 2 2 2 2 6 2 3 2" xfId="20658" xr:uid="{16A5EBD2-EDA1-4B5B-AA9E-3428ECA06B8E}"/>
    <cellStyle name="Total 2 2 2 2 6 2 3 2 2" xfId="29230" xr:uid="{DCE3D1A8-3784-49E6-A276-97D105CD9D4A}"/>
    <cellStyle name="Total 2 2 2 2 6 2 3 3" xfId="33362" xr:uid="{3CAB3841-0E1D-4E3A-8B13-7453C8CE229F}"/>
    <cellStyle name="Total 2 2 2 2 6 2 4" xfId="15435" xr:uid="{17DEF9AC-2146-47CA-91FB-6687C03F31D0}"/>
    <cellStyle name="Total 2 2 2 2 6 2 4 2" xfId="23437" xr:uid="{38C67615-E6CA-480A-81AF-EA4AAAC98CF3}"/>
    <cellStyle name="Total 2 2 2 2 6 2 5" xfId="42664" xr:uid="{9886D81F-91C7-47BF-95BA-50FC63279FE6}"/>
    <cellStyle name="Total 2 2 2 2 6 3" xfId="4582" xr:uid="{845BDB62-415D-4EBD-82D5-9948E02A161B}"/>
    <cellStyle name="Total 2 2 2 2 6 3 2" xfId="36678" xr:uid="{7E5D0A53-53A1-45C4-BCE1-C16452EAD393}"/>
    <cellStyle name="Total 2 2 2 2 6 4" xfId="26076" xr:uid="{28D02F5F-32D9-4672-A1AA-1AE8A813C3A1}"/>
    <cellStyle name="Total 2 2 2 2 7" xfId="2955" xr:uid="{220D6D1A-822D-4597-A036-C51D5845C5B4}"/>
    <cellStyle name="Total 2 2 2 2 7 2" xfId="7105" xr:uid="{2C39F809-6C03-4E66-BFC0-188212230B1B}"/>
    <cellStyle name="Total 2 2 2 2 7 2 2" xfId="12231" xr:uid="{FB3CDADF-907F-4D25-B58E-E46E8FB6C9BF}"/>
    <cellStyle name="Total 2 2 2 2 7 2 2 2" xfId="21220" xr:uid="{136C2275-DA9A-425A-9DE9-F0D5C6753255}"/>
    <cellStyle name="Total 2 2 2 2 7 2 2 2 2" xfId="30062" xr:uid="{9137AC98-123F-4BCA-99F1-E6F57B55923A}"/>
    <cellStyle name="Total 2 2 2 2 7 2 2 3" xfId="22407" xr:uid="{711A3524-E76E-4873-A854-E3AE9080BE44}"/>
    <cellStyle name="Total 2 2 2 2 7 2 3" xfId="13021" xr:uid="{7607FF11-A322-445D-893D-A4DC58D7F10C}"/>
    <cellStyle name="Total 2 2 2 2 7 2 3 2" xfId="22010" xr:uid="{174F5420-F3D3-4471-AC0A-72F4F854CA09}"/>
    <cellStyle name="Total 2 2 2 2 7 2 3 2 2" xfId="31650" xr:uid="{31C11232-BF29-473C-81D2-1EB54648D406}"/>
    <cellStyle name="Total 2 2 2 2 7 2 3 3" xfId="29029" xr:uid="{F7DFF598-F7CE-434F-BD0A-FD38BC84894E}"/>
    <cellStyle name="Total 2 2 2 2 7 2 4" xfId="16094" xr:uid="{45CAEE39-9C2A-4154-9F5F-13926B1FDA0E}"/>
    <cellStyle name="Total 2 2 2 2 7 2 4 2" xfId="32189" xr:uid="{CDDCF94C-D0A3-4229-9237-AAD7AFD9C41B}"/>
    <cellStyle name="Total 2 2 2 2 7 2 5" xfId="30083" xr:uid="{DBC71365-8A13-439A-BBB7-554FDDF71936}"/>
    <cellStyle name="Total 2 2 2 2 7 3" xfId="9668" xr:uid="{BA735506-D5CA-44F2-8073-9B720BC0C674}"/>
    <cellStyle name="Total 2 2 2 2 7 3 2" xfId="18657" xr:uid="{9C992913-C0C5-44D9-AA1B-AEA451D5BBAF}"/>
    <cellStyle name="Total 2 2 2 2 7 3 2 2" xfId="36870" xr:uid="{D6B5E81A-61D9-4C22-AE3A-63162A48687A}"/>
    <cellStyle name="Total 2 2 2 2 7 3 3" xfId="40331" xr:uid="{8B56F991-5AAB-49E3-8C42-4B5B417C7870}"/>
    <cellStyle name="Total 2 2 2 2 7 4" xfId="40894" xr:uid="{47B9D985-0726-48C3-9F3D-7BE46B6172A8}"/>
    <cellStyle name="Total 2 2 2 2 8" xfId="4882" xr:uid="{0D623DB7-AEDB-4FD2-9758-2B7806528A06}"/>
    <cellStyle name="Total 2 2 2 2 8 2" xfId="7468" xr:uid="{D9733099-C4A6-45D4-8A47-3C0DF63DD2E4}"/>
    <cellStyle name="Total 2 2 2 2 8 2 2" xfId="16457" xr:uid="{6CF81098-9864-4F7C-9FB0-72E77EEEE60A}"/>
    <cellStyle name="Total 2 2 2 2 8 2 2 2" xfId="38522" xr:uid="{900532EB-A479-48C4-85CE-B5633BE13DFC}"/>
    <cellStyle name="Total 2 2 2 2 8 2 3" xfId="31943" xr:uid="{013D7BBA-7672-47AE-95F0-7905C409E929}"/>
    <cellStyle name="Total 2 2 2 2 8 3" xfId="10105" xr:uid="{D3ABBEC4-DB34-4A3C-A662-5DED91EAD833}"/>
    <cellStyle name="Total 2 2 2 2 8 3 2" xfId="19094" xr:uid="{2D2BA9D8-1F37-4DBF-B385-CDDE12E8DB0C}"/>
    <cellStyle name="Total 2 2 2 2 8 3 2 2" xfId="22205" xr:uid="{86477677-708C-417F-B3DC-B24369003B43}"/>
    <cellStyle name="Total 2 2 2 2 8 3 3" xfId="27023" xr:uid="{13F7FB9E-291A-49B9-A5BB-30308571B48F}"/>
    <cellStyle name="Total 2 2 2 2 8 4" xfId="13871" xr:uid="{80F35745-3B78-46B4-AF65-818BB71727B0}"/>
    <cellStyle name="Total 2 2 2 2 8 4 2" xfId="37698" xr:uid="{55C06200-936F-4EEB-AFFB-11E442327A0A}"/>
    <cellStyle name="Total 2 2 2 2 8 5" xfId="34859" xr:uid="{611E4047-7048-4A80-AD4A-2830070D95B9}"/>
    <cellStyle name="Total 2 2 2 2 9" xfId="6790" xr:uid="{4A92D99E-BFC0-4572-9F92-CC3F4CC5188E}"/>
    <cellStyle name="Total 2 2 2 2 9 2" xfId="11989" xr:uid="{E1A831E9-245D-4223-B962-CF5CCBCF49E2}"/>
    <cellStyle name="Total 2 2 2 2 9 2 2" xfId="20978" xr:uid="{F8AAA354-D546-4878-88E6-3B4E7AA2C5AC}"/>
    <cellStyle name="Total 2 2 2 2 9 2 2 2" xfId="31063" xr:uid="{DA84AD69-1D81-42FA-B7DA-B3A770F154EB}"/>
    <cellStyle name="Total 2 2 2 2 9 2 3" xfId="40189" xr:uid="{B5B8C457-E13C-4B29-AC1B-6DB993217334}"/>
    <cellStyle name="Total 2 2 2 2 9 3" xfId="15779" xr:uid="{427F80FD-CBA9-4DB4-A5A3-8CFB9C16FC53}"/>
    <cellStyle name="Total 2 2 2 2 9 3 2" xfId="23753" xr:uid="{781A3FA8-4B09-4D7E-8798-F99A222F7A5F}"/>
    <cellStyle name="Total 2 2 2 2 9 4" xfId="41918" xr:uid="{BBD909FD-1FF0-48B7-8D18-F55C9670E6BA}"/>
    <cellStyle name="Total 2 2 2 3" xfId="705" xr:uid="{35744BA3-736F-435C-B3E5-CFB56272A29D}"/>
    <cellStyle name="Total 2 2 2 3 2" xfId="5081" xr:uid="{FD1217EE-7113-4593-BDB8-E979D9485C27}"/>
    <cellStyle name="Total 2 2 2 3 2 2" xfId="7667" xr:uid="{22A7A6C4-EA42-4365-8E61-4CDDBFFCADFF}"/>
    <cellStyle name="Total 2 2 2 3 2 2 2" xfId="16656" xr:uid="{50B50D7F-97A6-4411-8C40-B4D633514D49}"/>
    <cellStyle name="Total 2 2 2 3 2 2 2 2" xfId="26263" xr:uid="{6DA74323-605B-4F00-80BD-E61DFC6799FE}"/>
    <cellStyle name="Total 2 2 2 3 2 2 3" xfId="32036" xr:uid="{80080703-6975-4E8F-BF70-EAD8851E8143}"/>
    <cellStyle name="Total 2 2 2 3 2 2 4" xfId="56711" xr:uid="{32625758-D116-480D-98F7-77C5A36CF7B4}"/>
    <cellStyle name="Total 2 2 2 3 2 3" xfId="10304" xr:uid="{5A194281-3A5F-4922-AE0F-2FA79FF21FC8}"/>
    <cellStyle name="Total 2 2 2 3 2 3 2" xfId="19293" xr:uid="{82E9B7FE-CF08-435C-9A4B-408DE3CAFACD}"/>
    <cellStyle name="Total 2 2 2 3 2 3 2 2" xfId="24805" xr:uid="{1E27244E-2544-43BE-9AC8-97B16E0E212C}"/>
    <cellStyle name="Total 2 2 2 3 2 3 3" xfId="35887" xr:uid="{A116858B-D44F-437D-A173-54AC7FD405E5}"/>
    <cellStyle name="Total 2 2 2 3 2 4" xfId="14070" xr:uid="{2EE6B949-74E5-4F15-A815-18660083F63F}"/>
    <cellStyle name="Total 2 2 2 3 2 4 2" xfId="27963" xr:uid="{A2161F35-302D-483F-B6E6-44CDCABB9544}"/>
    <cellStyle name="Total 2 2 2 3 2 5" xfId="35255" xr:uid="{70B7B305-9195-47EE-99BC-77561EA17663}"/>
    <cellStyle name="Total 2 2 2 3 2 6" xfId="49929" xr:uid="{78B91C64-4229-4C69-81C0-10DDB97118EB}"/>
    <cellStyle name="Total 2 2 2 3 3" xfId="3142" xr:uid="{A0682F99-AD9B-4290-83D9-A12E704E3720}"/>
    <cellStyle name="Total 2 2 2 3 3 2" xfId="23745" xr:uid="{D5B587DA-FC14-4229-98C7-8E887D12AEF8}"/>
    <cellStyle name="Total 2 2 2 3 3 2 2" xfId="58018" xr:uid="{C37F70C9-C613-4BF5-8752-49689903036F}"/>
    <cellStyle name="Total 2 2 2 3 3 3" xfId="51236" xr:uid="{225286D2-EEF1-42F8-8CE0-A38D03D97651}"/>
    <cellStyle name="Total 2 2 2 3 4" xfId="30605" xr:uid="{E07D5C4F-A468-4B03-8DCB-B2A2AD5FDF8E}"/>
    <cellStyle name="Total 2 2 2 3 4 2" xfId="54838" xr:uid="{167321F6-1574-4ACD-B978-1BE700A03C91}"/>
    <cellStyle name="Total 2 2 2 3 4 3" xfId="48046" xr:uid="{8B553C85-2F2D-4D72-936F-581BD7D30E9F}"/>
    <cellStyle name="Total 2 2 2 3 5" xfId="53138" xr:uid="{2DDD970C-6341-4CEC-8E10-FBFBDCEB4D6D}"/>
    <cellStyle name="Total 2 2 2 3 6" xfId="46432" xr:uid="{F26BBCC5-A98E-434C-BD82-C306D9BF507F}"/>
    <cellStyle name="Total 2 2 2 4" xfId="1050" xr:uid="{3679488C-D7EA-4F91-9B7E-A28EC6E227E9}"/>
    <cellStyle name="Total 2 2 2 4 2" xfId="5402" xr:uid="{826853AA-1570-4DF7-9572-CBCCE4032B52}"/>
    <cellStyle name="Total 2 2 2 4 2 2" xfId="7988" xr:uid="{12CF1B8F-9F3F-4D3B-AC15-3578EA6A56FA}"/>
    <cellStyle name="Total 2 2 2 4 2 2 2" xfId="16977" xr:uid="{D14CE86F-AD3C-4EDE-9DCE-8D619A64411D}"/>
    <cellStyle name="Total 2 2 2 4 2 2 2 2" xfId="32818" xr:uid="{C82062DA-822A-468F-AE0F-19CAAA519910}"/>
    <cellStyle name="Total 2 2 2 4 2 2 3" xfId="25774" xr:uid="{921C676A-2D9F-48D1-91A8-9D8F5A62AF43}"/>
    <cellStyle name="Total 2 2 2 4 2 3" xfId="10625" xr:uid="{C1F5A281-9166-4222-8D22-1AFFDB4E535E}"/>
    <cellStyle name="Total 2 2 2 4 2 3 2" xfId="19614" xr:uid="{A19AD6C5-484B-4B07-9749-657B4EDF62D4}"/>
    <cellStyle name="Total 2 2 2 4 2 3 2 2" xfId="41055" xr:uid="{47619F0A-0768-480D-9A71-0A67E3A3432D}"/>
    <cellStyle name="Total 2 2 2 4 2 3 3" xfId="25359" xr:uid="{A35C235C-FF8D-42C0-9CD5-9C76C97C6BD4}"/>
    <cellStyle name="Total 2 2 2 4 2 4" xfId="14391" xr:uid="{505A8E05-8042-4A05-98A3-74757DE919C8}"/>
    <cellStyle name="Total 2 2 2 4 2 4 2" xfId="24391" xr:uid="{2A1093A1-8EC6-4856-82EA-E116FD99732F}"/>
    <cellStyle name="Total 2 2 2 4 2 5" xfId="42256" xr:uid="{6568AE64-AF27-4F50-96E2-9DF4BBB09DA4}"/>
    <cellStyle name="Total 2 2 2 4 2 6" xfId="55831" xr:uid="{C1C3E847-90CD-4B30-8013-5704B54A77E3}"/>
    <cellStyle name="Total 2 2 2 4 3" xfId="3487" xr:uid="{436F5BDB-87AF-4647-985D-F85BF09752FF}"/>
    <cellStyle name="Total 2 2 2 4 3 2" xfId="40099" xr:uid="{8DCF17CD-3611-4361-8119-2B1B0D2F7CDB}"/>
    <cellStyle name="Total 2 2 2 4 4" xfId="39661" xr:uid="{B81D3B44-EEB0-41E2-BF8B-E6061E0DF3D4}"/>
    <cellStyle name="Total 2 2 2 4 5" xfId="49049" xr:uid="{DD82D4DD-E958-4184-B28A-A93DE990F7AF}"/>
    <cellStyle name="Total 2 2 2 5" xfId="1394" xr:uid="{9027AA8C-02F1-4027-8D73-013A1CBFCB40}"/>
    <cellStyle name="Total 2 2 2 5 2" xfId="5739" xr:uid="{A916A921-0379-4F33-868E-2D914C247D16}"/>
    <cellStyle name="Total 2 2 2 5 2 2" xfId="8325" xr:uid="{7AE6CA8E-49E6-4339-858D-CBF5B0BA6E0D}"/>
    <cellStyle name="Total 2 2 2 5 2 2 2" xfId="17314" xr:uid="{DAC51E03-EC88-4405-B0B8-13F6FFE64CEF}"/>
    <cellStyle name="Total 2 2 2 5 2 2 2 2" xfId="29443" xr:uid="{74D7CE2F-8602-4133-B29A-7784F9D008D1}"/>
    <cellStyle name="Total 2 2 2 5 2 2 3" xfId="37171" xr:uid="{29A0A755-61AD-48D7-A91C-5E1399BCA603}"/>
    <cellStyle name="Total 2 2 2 5 2 3" xfId="10962" xr:uid="{89B8122A-E6FE-4642-A9E4-64709889A7FD}"/>
    <cellStyle name="Total 2 2 2 5 2 3 2" xfId="19951" xr:uid="{275A803F-4C66-45EC-8104-0F3E24A16FE5}"/>
    <cellStyle name="Total 2 2 2 5 2 3 2 2" xfId="34337" xr:uid="{D022A2A3-D57F-44D6-BE6F-42669FD9EA99}"/>
    <cellStyle name="Total 2 2 2 5 2 3 3" xfId="37826" xr:uid="{7BD911CC-69DD-4B42-B675-70C88FE10DBC}"/>
    <cellStyle name="Total 2 2 2 5 2 4" xfId="14728" xr:uid="{5EDEA338-5B55-4F97-94BA-D0B8766372C8}"/>
    <cellStyle name="Total 2 2 2 5 2 4 2" xfId="32661" xr:uid="{85C32719-9400-448D-9E09-1E8E50E1027D}"/>
    <cellStyle name="Total 2 2 2 5 2 5" xfId="27637" xr:uid="{2B0B789C-EF75-46AE-B409-02ECD20915E2}"/>
    <cellStyle name="Total 2 2 2 5 2 6" xfId="57974" xr:uid="{0CDA74B6-C6CF-4937-A4DE-878EDF360FE0}"/>
    <cellStyle name="Total 2 2 2 5 3" xfId="3831" xr:uid="{D8A0E0A6-9652-44CF-9DCB-87E7033522FA}"/>
    <cellStyle name="Total 2 2 2 5 3 2" xfId="23406" xr:uid="{FE0EFD97-8CFD-4FD0-A8CC-901E16AD9548}"/>
    <cellStyle name="Total 2 2 2 5 4" xfId="38842" xr:uid="{0335214B-BBD4-41C2-B502-6CB920F0757C}"/>
    <cellStyle name="Total 2 2 2 5 5" xfId="51192" xr:uid="{092499B9-7A90-4720-9DA8-C11A433B3097}"/>
    <cellStyle name="Total 2 2 2 6" xfId="1601" xr:uid="{09D29285-FCC8-45DE-A533-BAA9BEE34652}"/>
    <cellStyle name="Total 2 2 2 6 2" xfId="5945" xr:uid="{D7F96FBF-7EE1-45AE-8E71-0F5A1F936F1D}"/>
    <cellStyle name="Total 2 2 2 6 2 2" xfId="8531" xr:uid="{30F4208C-4F16-48B8-897B-E43A7B181C25}"/>
    <cellStyle name="Total 2 2 2 6 2 2 2" xfId="17520" xr:uid="{292D2ED4-B8EC-4129-9D65-C5D22D622F4F}"/>
    <cellStyle name="Total 2 2 2 6 2 2 2 2" xfId="30883" xr:uid="{A4789D2A-8CBE-4790-8A8C-79FCD6BF29FC}"/>
    <cellStyle name="Total 2 2 2 6 2 2 3" xfId="23175" xr:uid="{2B2B77CA-4A6C-4123-A007-8835286BD600}"/>
    <cellStyle name="Total 2 2 2 6 2 3" xfId="11168" xr:uid="{8B7F75C4-CF10-48C1-8BF2-0FDE297B2C67}"/>
    <cellStyle name="Total 2 2 2 6 2 3 2" xfId="20157" xr:uid="{3BE324DC-C42C-4F7A-B622-9E9621BCDB46}"/>
    <cellStyle name="Total 2 2 2 6 2 3 2 2" xfId="30041" xr:uid="{27B1C87D-862C-4D72-AC85-A4F154F5849F}"/>
    <cellStyle name="Total 2 2 2 6 2 3 3" xfId="42771" xr:uid="{61C9C81A-DAF2-46CD-8F38-A8144452991F}"/>
    <cellStyle name="Total 2 2 2 6 2 4" xfId="14934" xr:uid="{CF002A6E-3FA9-47BA-BDD9-1A94E80D694F}"/>
    <cellStyle name="Total 2 2 2 6 2 4 2" xfId="29752" xr:uid="{E16C8723-3823-44E3-97F4-D45D2F26FD3F}"/>
    <cellStyle name="Total 2 2 2 6 2 5" xfId="32814" xr:uid="{8EA63923-42E7-45E2-9A6A-C8486AA57CB1}"/>
    <cellStyle name="Total 2 2 2 6 2 6" xfId="54000" xr:uid="{03C87976-36A8-4FBF-9FB0-D369BCDE1A2A}"/>
    <cellStyle name="Total 2 2 2 6 3" xfId="4038" xr:uid="{4CE102E4-724C-4806-8F34-B3463549F36F}"/>
    <cellStyle name="Total 2 2 2 6 3 2" xfId="35374" xr:uid="{F8F42323-BAE6-44F9-AFF2-6B0DD67C108A}"/>
    <cellStyle name="Total 2 2 2 6 4" xfId="40825" xr:uid="{3569845D-399C-40B3-A629-043B00CBFF1E}"/>
    <cellStyle name="Total 2 2 2 6 5" xfId="47332" xr:uid="{F36159CA-364D-40A0-879A-26CF9961BFCD}"/>
    <cellStyle name="Total 2 2 2 7" xfId="2013" xr:uid="{7BECBB28-0424-4FA1-A64C-89E69D60F9B4}"/>
    <cellStyle name="Total 2 2 2 7 2" xfId="6321" xr:uid="{5C3C5062-7192-4A60-8296-491A134618F9}"/>
    <cellStyle name="Total 2 2 2 7 2 2" xfId="8907" xr:uid="{C4C1534E-F252-4444-A4EA-A184B729ADF1}"/>
    <cellStyle name="Total 2 2 2 7 2 2 2" xfId="17896" xr:uid="{A9DE4FD7-7192-4ABD-BA55-597DC5AA751F}"/>
    <cellStyle name="Total 2 2 2 7 2 2 2 2" xfId="37339" xr:uid="{6B16345D-CB03-410D-8DDB-089833BD918D}"/>
    <cellStyle name="Total 2 2 2 7 2 2 3" xfId="41140" xr:uid="{758F3A6C-6F3D-46AC-90D2-09F9B44773F9}"/>
    <cellStyle name="Total 2 2 2 7 2 3" xfId="11544" xr:uid="{BA4CDA02-FC6A-42BE-8F92-DF90F6873E1A}"/>
    <cellStyle name="Total 2 2 2 7 2 3 2" xfId="20533" xr:uid="{C33689EB-AB62-41ED-9CC5-E9967883C3E7}"/>
    <cellStyle name="Total 2 2 2 7 2 3 2 2" xfId="43485" xr:uid="{57D36E0B-C21E-44A8-A684-4ED381F3B567}"/>
    <cellStyle name="Total 2 2 2 7 2 3 3" xfId="37851" xr:uid="{AC1241C0-58DF-48FA-9373-5554586080FE}"/>
    <cellStyle name="Total 2 2 2 7 2 4" xfId="15310" xr:uid="{E00F554D-BDC3-437D-A66E-E41EA74B36CB}"/>
    <cellStyle name="Total 2 2 2 7 2 4 2" xfId="35158" xr:uid="{A9A98CF5-FA6C-4D5F-9759-C925D480AB8D}"/>
    <cellStyle name="Total 2 2 2 7 2 5" xfId="29547" xr:uid="{EB653E94-DD39-450E-ACE5-2E86B0C417B9}"/>
    <cellStyle name="Total 2 2 2 7 3" xfId="4450" xr:uid="{8566F0BD-778B-49EF-9630-5353970E90C4}"/>
    <cellStyle name="Total 2 2 2 7 3 2" xfId="28619" xr:uid="{57C09309-1048-48D2-AE81-36D52CBD1A41}"/>
    <cellStyle name="Total 2 2 2 7 4" xfId="39086" xr:uid="{627F0D49-1290-4528-83B4-CABB047D47F9}"/>
    <cellStyle name="Total 2 2 2 8" xfId="2824" xr:uid="{6AF8080F-3283-4DEA-8488-7EDE0B80BE3C}"/>
    <cellStyle name="Total 2 2 2 8 2" xfId="6974" xr:uid="{C6B59A98-728B-41CE-B161-3BBE4521ECC2}"/>
    <cellStyle name="Total 2 2 2 8 2 2" xfId="12103" xr:uid="{771AC882-C410-4FC6-8407-391F3810E045}"/>
    <cellStyle name="Total 2 2 2 8 2 2 2" xfId="21092" xr:uid="{75C09978-5119-4136-981D-6A33644C25E4}"/>
    <cellStyle name="Total 2 2 2 8 2 2 2 2" xfId="29201" xr:uid="{48708001-B2AA-40A6-828F-EF2E53AF290E}"/>
    <cellStyle name="Total 2 2 2 8 2 2 3" xfId="25667" xr:uid="{7D6EB8C7-9717-4DA7-8334-3A61ADF24E35}"/>
    <cellStyle name="Total 2 2 2 8 2 3" xfId="12921" xr:uid="{B61C301B-506E-49DC-88D4-D5BFF30C05E3}"/>
    <cellStyle name="Total 2 2 2 8 2 3 2" xfId="21910" xr:uid="{559CC0D4-6BD3-46E4-8F3A-D708B4095349}"/>
    <cellStyle name="Total 2 2 2 8 2 3 2 2" xfId="31989" xr:uid="{26D66ACD-B141-496A-967F-780ED0EEC544}"/>
    <cellStyle name="Total 2 2 2 8 2 3 3" xfId="29136" xr:uid="{5B8390E3-D06E-424A-8FC5-F4CCBC5CEFFE}"/>
    <cellStyle name="Total 2 2 2 8 2 4" xfId="15963" xr:uid="{352666C9-B07A-4A04-A3EC-C1B3234E15C0}"/>
    <cellStyle name="Total 2 2 2 8 2 4 2" xfId="28819" xr:uid="{6428C729-6A91-4A0D-B6A7-A9EE679571E2}"/>
    <cellStyle name="Total 2 2 2 8 2 5" xfId="33838" xr:uid="{99EABE7B-943B-4B00-A87B-A62F53E1741A}"/>
    <cellStyle name="Total 2 2 2 8 3" xfId="9537" xr:uid="{2415B76F-EC47-457A-AFA9-60CAB982F8F6}"/>
    <cellStyle name="Total 2 2 2 8 3 2" xfId="18526" xr:uid="{2C405C7A-58C9-4358-BF81-431F605ED553}"/>
    <cellStyle name="Total 2 2 2 8 3 2 2" xfId="27128" xr:uid="{EFB0AA08-CBD8-40EC-A53F-FDD7CEBCBB6D}"/>
    <cellStyle name="Total 2 2 2 8 3 3" xfId="41308" xr:uid="{E95ABBE6-A64B-478C-B37E-11695E465760}"/>
    <cellStyle name="Total 2 2 2 8 4" xfId="23456" xr:uid="{D5833A29-2DA9-4C3F-9A57-5CFEFE7E9299}"/>
    <cellStyle name="Total 2 2 2 9" xfId="4757" xr:uid="{00767C2E-679D-43F9-B66A-CF6A6919D468}"/>
    <cellStyle name="Total 2 2 2 9 2" xfId="7343" xr:uid="{20D3D831-4CCE-4230-94D6-E517855EF542}"/>
    <cellStyle name="Total 2 2 2 9 2 2" xfId="16332" xr:uid="{ACA81768-DD2C-4D77-8D03-823E227F1CAB}"/>
    <cellStyle name="Total 2 2 2 9 2 2 2" xfId="43758" xr:uid="{32BB142F-326A-4FBC-B445-4473ABFBE88B}"/>
    <cellStyle name="Total 2 2 2 9 2 3" xfId="38979" xr:uid="{8972AAD8-2909-488D-A7EF-9BF99E812190}"/>
    <cellStyle name="Total 2 2 2 9 3" xfId="9980" xr:uid="{360BDC5B-813D-42B9-9EDD-62BDF8BC6843}"/>
    <cellStyle name="Total 2 2 2 9 3 2" xfId="18969" xr:uid="{50B1E5B4-4CD7-4611-9EEE-02F44CBF79E9}"/>
    <cellStyle name="Total 2 2 2 9 3 2 2" xfId="25575" xr:uid="{94F045A6-FEEC-4167-850F-12EE49DC798A}"/>
    <cellStyle name="Total 2 2 2 9 3 3" xfId="35891" xr:uid="{3969333F-3282-49BB-9D55-7ADD27D419A7}"/>
    <cellStyle name="Total 2 2 2 9 4" xfId="13746" xr:uid="{680E875B-6991-4029-854E-DFCC6DE87A13}"/>
    <cellStyle name="Total 2 2 2 9 4 2" xfId="25121" xr:uid="{8172BAFB-6142-4BFD-9E72-83A1E2D477A4}"/>
    <cellStyle name="Total 2 2 2 9 5" xfId="31185" xr:uid="{33B34046-DBFE-4D6B-9A90-E336A874B446}"/>
    <cellStyle name="Total 2 2 20" xfId="44946" xr:uid="{1AA98F52-3844-4650-9876-B175CACEB411}"/>
    <cellStyle name="Total 2 2 20 2" xfId="50480" xr:uid="{59634B98-670E-48C7-A1C1-DA7D999FEC2A}"/>
    <cellStyle name="Total 2 2 20 2 2" xfId="57262" xr:uid="{122D106A-6A95-4583-B2E0-D9D3F9987880}"/>
    <cellStyle name="Total 2 2 20 3" xfId="52082" xr:uid="{2DE35547-C8D1-4846-90D1-47C8A99F3ACC}"/>
    <cellStyle name="Total 2 2 20 3 2" xfId="58863" xr:uid="{EDAEF774-9CBD-4F43-95FC-8BD36F477DDB}"/>
    <cellStyle name="Total 2 2 20 4" xfId="51454" xr:uid="{1690FF9C-022E-4E07-AC14-94053EDAE368}"/>
    <cellStyle name="Total 2 2 20 4 2" xfId="58236" xr:uid="{2ADC4558-9A94-418B-A29F-16B470E4ED9D}"/>
    <cellStyle name="Total 2 2 20 5" xfId="48597" xr:uid="{4678C39C-5700-4D4A-97B1-97A67876D2F0}"/>
    <cellStyle name="Total 2 2 20 5 2" xfId="55386" xr:uid="{12B6C14E-944E-46B7-8659-2DCC738CDC96}"/>
    <cellStyle name="Total 2 2 20 6" xfId="53672" xr:uid="{6EE5999C-363C-4A58-B43F-562181E52FB4}"/>
    <cellStyle name="Total 2 2 20 7" xfId="46983" xr:uid="{E7680FFE-3343-48BD-9465-5F78104B5358}"/>
    <cellStyle name="Total 2 2 21" xfId="44922" xr:uid="{3D1E194A-0764-4CB7-B288-9D382A5EF883}"/>
    <cellStyle name="Total 2 2 21 2" xfId="50543" xr:uid="{E3C58F8C-9DDB-4095-9951-9B8B63FBDC55}"/>
    <cellStyle name="Total 2 2 21 2 2" xfId="57325" xr:uid="{FFFD5D69-2F33-45BA-B6C4-30F111D63679}"/>
    <cellStyle name="Total 2 2 21 3" xfId="52145" xr:uid="{161F9F81-981E-4102-9242-0E44BC1FD56A}"/>
    <cellStyle name="Total 2 2 21 3 2" xfId="58926" xr:uid="{864352B3-7F45-46A5-94C9-778B31F7B387}"/>
    <cellStyle name="Total 2 2 21 4" xfId="48949" xr:uid="{13DC1623-34B2-495E-ABA5-2A48EC2E51AD}"/>
    <cellStyle name="Total 2 2 21 4 2" xfId="55732" xr:uid="{AEF29880-0F57-4378-AFF6-79E267632B7B}"/>
    <cellStyle name="Total 2 2 21 5" xfId="48660" xr:uid="{F27388EE-D674-4A04-92A0-3BC3D3A7A0D8}"/>
    <cellStyle name="Total 2 2 21 5 2" xfId="55449" xr:uid="{D6A9F0B0-FA5B-4C55-8545-69454FD00B18}"/>
    <cellStyle name="Total 2 2 21 6" xfId="53735" xr:uid="{BD20D494-9E64-42B4-B6CF-5C8FE9B7AB3F}"/>
    <cellStyle name="Total 2 2 21 7" xfId="47046" xr:uid="{A028C1CE-1E87-4DFA-805C-64C5FEC8779D}"/>
    <cellStyle name="Total 2 2 22" xfId="44989" xr:uid="{E7C2669E-8820-4A62-B4A4-0C8770B17C5C}"/>
    <cellStyle name="Total 2 2 22 2" xfId="50558" xr:uid="{5045B457-1ED3-4626-B71F-20E8ADAF1677}"/>
    <cellStyle name="Total 2 2 22 2 2" xfId="57340" xr:uid="{5BC7F8AC-186D-44B0-8B82-0AC0F53A16E2}"/>
    <cellStyle name="Total 2 2 22 3" xfId="52160" xr:uid="{12E11D00-1060-4BCB-B5CC-CAF1F859A7C7}"/>
    <cellStyle name="Total 2 2 22 3 2" xfId="58941" xr:uid="{0B56CFB0-2C2C-4565-A204-EB7821FF376A}"/>
    <cellStyle name="Total 2 2 22 4" xfId="52372" xr:uid="{3AB49809-4FF8-4AC8-854A-75D7AD9F2C12}"/>
    <cellStyle name="Total 2 2 22 4 2" xfId="59153" xr:uid="{AB0CBC9D-B63A-4037-B84B-D14FCCC1E0D3}"/>
    <cellStyle name="Total 2 2 22 5" xfId="48675" xr:uid="{CE9DD446-680E-49AF-AE20-2DE0264F2C02}"/>
    <cellStyle name="Total 2 2 22 5 2" xfId="55464" xr:uid="{BE1E72E7-33CF-4EC4-BC46-6166165BF60D}"/>
    <cellStyle name="Total 2 2 22 6" xfId="53750" xr:uid="{E0542DF0-B133-4B14-923D-272EF7DF92E4}"/>
    <cellStyle name="Total 2 2 22 7" xfId="47061" xr:uid="{106D0268-0182-46C1-9813-2AE90CE21FD0}"/>
    <cellStyle name="Total 2 2 23" xfId="44934" xr:uid="{CACB0EC1-6D6B-424B-9CCE-CA7257107B35}"/>
    <cellStyle name="Total 2 2 23 2" xfId="50625" xr:uid="{FFE98323-3CC7-4763-99D0-882BEACE2AE4}"/>
    <cellStyle name="Total 2 2 23 2 2" xfId="57407" xr:uid="{B5E99E4E-FAF3-4CA9-99F7-BE58E4703A71}"/>
    <cellStyle name="Total 2 2 23 3" xfId="52439" xr:uid="{C2149FBB-286C-4ED2-8FB3-4420CA01147E}"/>
    <cellStyle name="Total 2 2 23 3 2" xfId="59220" xr:uid="{82A27F77-72EA-4A7D-B2A7-F3AD0E7A98B1}"/>
    <cellStyle name="Total 2 2 23 4" xfId="48742" xr:uid="{831D0958-EAEB-42A3-B3A3-420D8F93B55F}"/>
    <cellStyle name="Total 2 2 23 4 2" xfId="55531" xr:uid="{2AF22468-CF51-48E3-9BEA-88A8929846CF}"/>
    <cellStyle name="Total 2 2 23 5" xfId="53817" xr:uid="{F14CFEB7-D978-435D-932D-93F75B99D1E7}"/>
    <cellStyle name="Total 2 2 23 6" xfId="47128" xr:uid="{9EF00697-7937-4FA5-9E3A-7C3750A13027}"/>
    <cellStyle name="Total 2 2 24" xfId="45013" xr:uid="{812D6E8D-49D7-4631-A38A-07B19A2EFB43}"/>
    <cellStyle name="Total 2 2 24 2" xfId="50566" xr:uid="{6E162608-8C4B-4C21-8F1E-F480960D3428}"/>
    <cellStyle name="Total 2 2 24 2 2" xfId="57348" xr:uid="{31DFC78E-96A6-4B64-B60B-CEA7948F6749}"/>
    <cellStyle name="Total 2 2 24 3" xfId="52380" xr:uid="{1C4598FF-3957-4D27-971E-E906E9CCC527}"/>
    <cellStyle name="Total 2 2 24 3 2" xfId="59161" xr:uid="{CCA295C1-F1AE-4B23-A06B-5B7E9E074A8C}"/>
    <cellStyle name="Total 2 2 24 4" xfId="48683" xr:uid="{47F5C305-2D39-4821-8B3E-1B723C185E9E}"/>
    <cellStyle name="Total 2 2 24 4 2" xfId="55472" xr:uid="{BF550E00-A9BA-4B52-97A1-44C70948AB38}"/>
    <cellStyle name="Total 2 2 24 5" xfId="53758" xr:uid="{9B45CA22-3A20-400C-B54C-CFF8869BDECA}"/>
    <cellStyle name="Total 2 2 24 6" xfId="47069" xr:uid="{5F4EEB1F-B7F2-4769-ACB6-8EA98C90AA7B}"/>
    <cellStyle name="Total 2 2 25" xfId="45017" xr:uid="{79BFC0B7-FFB4-4971-AD03-88E90DE76D0C}"/>
    <cellStyle name="Total 2 2 25 2" xfId="50651" xr:uid="{1565503D-5C18-426D-B887-4A17A079CDC0}"/>
    <cellStyle name="Total 2 2 25 2 2" xfId="57433" xr:uid="{7D4D89D2-02F6-40A4-8046-3DBC8888843E}"/>
    <cellStyle name="Total 2 2 25 3" xfId="52462" xr:uid="{2AEAFBDA-68AE-4EAA-89C1-4A7062A73BB3}"/>
    <cellStyle name="Total 2 2 25 3 2" xfId="59243" xr:uid="{071EE6F7-9FB2-47B4-8627-8EADE4A5869E}"/>
    <cellStyle name="Total 2 2 25 4" xfId="48768" xr:uid="{8EDE06CB-2212-4950-BFDC-4FC5C5BEA6D5}"/>
    <cellStyle name="Total 2 2 25 4 2" xfId="55554" xr:uid="{7C543CDF-2221-4574-A420-0CAD2112D1FF}"/>
    <cellStyle name="Total 2 2 25 5" xfId="53840" xr:uid="{6DA8C321-5999-40E8-A10A-5A09EB61D38A}"/>
    <cellStyle name="Total 2 2 25 6" xfId="47154" xr:uid="{76C1A032-969B-4346-9DF9-5BB1A31DA9A9}"/>
    <cellStyle name="Total 2 2 26" xfId="45073" xr:uid="{5EF20AEF-8EBA-4E37-8C79-F3EBD79D55AA}"/>
    <cellStyle name="Total 2 2 26 2" xfId="50667" xr:uid="{B11B9DAF-162F-4058-9176-B32403320311}"/>
    <cellStyle name="Total 2 2 26 2 2" xfId="57449" xr:uid="{B6381ABF-69D5-4082-A75D-3CC552525E4C}"/>
    <cellStyle name="Total 2 2 26 3" xfId="52478" xr:uid="{90BB48C2-79B7-40E6-BC40-AF125111E15C}"/>
    <cellStyle name="Total 2 2 26 3 2" xfId="59259" xr:uid="{43134071-4A12-4ADF-8032-003FEBEAEB2D}"/>
    <cellStyle name="Total 2 2 26 4" xfId="48784" xr:uid="{C42F53E2-5E4D-46FD-AF51-0E4850026B80}"/>
    <cellStyle name="Total 2 2 26 4 2" xfId="55570" xr:uid="{346041A7-D099-4A6D-A70A-BD79505F10BB}"/>
    <cellStyle name="Total 2 2 26 5" xfId="53856" xr:uid="{C9D7D502-BB31-4C42-8C0B-C8359156A425}"/>
    <cellStyle name="Total 2 2 26 6" xfId="47170" xr:uid="{79E4101E-663B-419F-885D-2EF92CC2D1F5}"/>
    <cellStyle name="Total 2 2 27" xfId="45152" xr:uid="{C7B48F1C-597D-4675-A0FB-A24D3075F26C}"/>
    <cellStyle name="Total 2 2 27 2" xfId="50721" xr:uid="{416E7262-DEFA-43E0-A652-A84822BF8AF3}"/>
    <cellStyle name="Total 2 2 27 2 2" xfId="57503" xr:uid="{56C5C52E-8F51-4206-8E22-FC8F7042E209}"/>
    <cellStyle name="Total 2 2 27 3" xfId="52532" xr:uid="{6650A223-A611-42F2-8953-45FEDCC2030C}"/>
    <cellStyle name="Total 2 2 27 3 2" xfId="59313" xr:uid="{E5A15A1E-180B-44BA-B2F0-E1D26F7138FF}"/>
    <cellStyle name="Total 2 2 27 4" xfId="48830" xr:uid="{AB5D6A3E-FBEE-4898-8A79-0FB5AEFA4955}"/>
    <cellStyle name="Total 2 2 27 4 2" xfId="55615" xr:uid="{A2CDDD89-7335-473D-9DD5-8142F965A0DC}"/>
    <cellStyle name="Total 2 2 27 5" xfId="53910" xr:uid="{1488D0DB-D82D-4B2B-ABF6-05D38827975E}"/>
    <cellStyle name="Total 2 2 27 6" xfId="47224" xr:uid="{562836E3-FBD8-4945-8752-85AF97E8F032}"/>
    <cellStyle name="Total 2 2 28" xfId="45151" xr:uid="{BAA2AB13-90E1-43EE-9A14-45CE3DA594BC}"/>
    <cellStyle name="Total 2 2 28 2" xfId="50711" xr:uid="{48533D07-9439-460C-9796-FD391DAE317E}"/>
    <cellStyle name="Total 2 2 28 2 2" xfId="57493" xr:uid="{F6A02809-4A97-4120-9983-C701AECBD4E1}"/>
    <cellStyle name="Total 2 2 28 3" xfId="52522" xr:uid="{7B512582-0906-4FE9-8B9B-B1FBC5A38F80}"/>
    <cellStyle name="Total 2 2 28 3 2" xfId="59303" xr:uid="{ED9107E8-9FE4-497D-A007-8CA857282DBC}"/>
    <cellStyle name="Total 2 2 28 4" xfId="48823" xr:uid="{92C9C845-6E72-44FA-A991-166C58A3521D}"/>
    <cellStyle name="Total 2 2 28 4 2" xfId="55608" xr:uid="{8FFAA97E-16D1-497F-A9E4-02A2F49A66B6}"/>
    <cellStyle name="Total 2 2 28 5" xfId="53900" xr:uid="{B98335F5-D156-4413-8011-D121222AB799}"/>
    <cellStyle name="Total 2 2 28 6" xfId="47214" xr:uid="{35018E1F-8BD4-4E7C-B06C-4CE343BC8C10}"/>
    <cellStyle name="Total 2 2 29" xfId="45244" xr:uid="{0C43DEE7-456D-47FD-89A6-E233F311CA22}"/>
    <cellStyle name="Total 2 2 29 2" xfId="50764" xr:uid="{9ABCD95B-3C74-443D-8F86-DDE24FC51FF8}"/>
    <cellStyle name="Total 2 2 29 2 2" xfId="57546" xr:uid="{D1AE6707-29E0-4001-BAA9-BA94CF4EB364}"/>
    <cellStyle name="Total 2 2 29 3" xfId="52573" xr:uid="{0CA742F5-A037-4194-9256-F2F1C6490D01}"/>
    <cellStyle name="Total 2 2 29 3 2" xfId="59354" xr:uid="{C3E55399-6459-4326-A908-D1AF5BEFF09A}"/>
    <cellStyle name="Total 2 2 29 4" xfId="53951" xr:uid="{70B97558-5A90-4274-A4DA-23A7F00B4411}"/>
    <cellStyle name="Total 2 2 29 5" xfId="47268" xr:uid="{852EFBFD-DA3E-42BD-BA96-CE22CF24A41A}"/>
    <cellStyle name="Total 2 2 3" xfId="440" xr:uid="{6CC50A3F-34FD-4FF8-8A3F-8BD6C544C6E2}"/>
    <cellStyle name="Total 2 2 3 10" xfId="9304" xr:uid="{B47D0B22-DD9B-4E29-B1E9-22143828E7D1}"/>
    <cellStyle name="Total 2 2 3 10 2" xfId="18293" xr:uid="{DE6731FA-4FE4-43F4-83AE-7E574F80D3D8}"/>
    <cellStyle name="Total 2 2 3 10 2 2" xfId="36470" xr:uid="{D14E6521-E319-4B54-B033-266CBA9CCDC0}"/>
    <cellStyle name="Total 2 2 3 10 3" xfId="34861" xr:uid="{76C43D95-F9C4-4008-90DC-08F34F438B12}"/>
    <cellStyle name="Total 2 2 3 11" xfId="12378" xr:uid="{B18CB7E8-40D9-416A-892C-E6DF495E0078}"/>
    <cellStyle name="Total 2 2 3 11 2" xfId="21367" xr:uid="{1424B230-B68C-4D28-8A34-0AAEA0A856C0}"/>
    <cellStyle name="Total 2 2 3 11 2 2" xfId="43145" xr:uid="{81E1CF1E-CCBC-41EA-A6B0-BC26D3134A01}"/>
    <cellStyle name="Total 2 2 3 11 3" xfId="34046" xr:uid="{00A8BFA4-5032-4696-84B9-D7C0E2A90716}"/>
    <cellStyle name="Total 2 2 3 12" xfId="2446" xr:uid="{1CC49117-61FA-448B-9D33-4D5BED5AF20E}"/>
    <cellStyle name="Total 2 2 3 12 2" xfId="33967" xr:uid="{FA11F3ED-E15A-47F1-AA8A-10CA989E6C6C}"/>
    <cellStyle name="Total 2 2 3 13" xfId="13355" xr:uid="{ED48A76B-28F4-49B8-99EB-B38D6A8449F8}"/>
    <cellStyle name="Total 2 2 3 13 2" xfId="42150" xr:uid="{B0E833D6-9A84-403D-B694-D6E4C6151F9A}"/>
    <cellStyle name="Total 2 2 3 14" xfId="22614" xr:uid="{4663DDE1-2D5A-4F78-89FB-AC65E9E8EACD}"/>
    <cellStyle name="Total 2 2 3 15" xfId="44353" xr:uid="{B15A1C4F-E322-48CF-AED7-2D33E7720D0B}"/>
    <cellStyle name="Total 2 2 3 16" xfId="45562" xr:uid="{4FAE849D-FC2C-4C94-B8B6-70D71543B7C5}"/>
    <cellStyle name="Total 2 2 3 2" xfId="789" xr:uid="{AA4267FC-943E-48C1-BF75-611E7325AD40}"/>
    <cellStyle name="Total 2 2 3 2 2" xfId="5158" xr:uid="{01373FAD-30D2-46BF-9FDB-65820D043EFA}"/>
    <cellStyle name="Total 2 2 3 2 2 2" xfId="7744" xr:uid="{67933CB4-924D-4FFB-B317-E5C0B8FE59A8}"/>
    <cellStyle name="Total 2 2 3 2 2 2 2" xfId="16733" xr:uid="{DD66FB48-B7BD-4AC5-86F3-2431812E442C}"/>
    <cellStyle name="Total 2 2 3 2 2 2 2 2" xfId="30395" xr:uid="{B05FA37F-C305-41E6-AAA6-300F8BFEBA8E}"/>
    <cellStyle name="Total 2 2 3 2 2 2 3" xfId="27527" xr:uid="{9D1A53C1-E467-41FE-B8A5-622C2D35AFF1}"/>
    <cellStyle name="Total 2 2 3 2 2 2 4" xfId="56350" xr:uid="{66DA4DF8-2FF8-4A95-A352-B312D6170DBB}"/>
    <cellStyle name="Total 2 2 3 2 2 3" xfId="10381" xr:uid="{3A68CFA2-14C3-4C00-9FE9-60E3B8051D32}"/>
    <cellStyle name="Total 2 2 3 2 2 3 2" xfId="19370" xr:uid="{F01B6F13-0F93-4B34-B1C1-E3A93594B94B}"/>
    <cellStyle name="Total 2 2 3 2 2 3 2 2" xfId="41717" xr:uid="{495F7C4C-9118-40A1-BB91-759B231AC433}"/>
    <cellStyle name="Total 2 2 3 2 2 3 3" xfId="26515" xr:uid="{7B8E0970-191B-437E-891A-2DA17810138D}"/>
    <cellStyle name="Total 2 2 3 2 2 4" xfId="14147" xr:uid="{2197E2DA-68CB-4D57-AE24-98F9D8A8DD20}"/>
    <cellStyle name="Total 2 2 3 2 2 4 2" xfId="23927" xr:uid="{3EA3A6B3-44A6-411B-8AEB-3BD76087E231}"/>
    <cellStyle name="Total 2 2 3 2 2 5" xfId="23947" xr:uid="{3BD1362A-D272-42C9-B844-24B6344D00CA}"/>
    <cellStyle name="Total 2 2 3 2 2 6" xfId="49568" xr:uid="{45D3BAD3-0C5E-4BB1-A199-6AD019D110F0}"/>
    <cellStyle name="Total 2 2 3 2 3" xfId="3226" xr:uid="{075599DA-0DCF-43D1-A49B-8C906C076DB1}"/>
    <cellStyle name="Total 2 2 3 2 3 2" xfId="42525" xr:uid="{7257042F-1F6E-4D2F-AF2A-A163AD1BB2A5}"/>
    <cellStyle name="Total 2 2 3 2 3 2 2" xfId="57842" xr:uid="{37ACEDE8-30ED-42BD-B91C-7215DB1B3113}"/>
    <cellStyle name="Total 2 2 3 2 3 3" xfId="51060" xr:uid="{AEC6E648-90E8-49B5-B362-ED89FBF76E8A}"/>
    <cellStyle name="Total 2 2 3 2 4" xfId="23924" xr:uid="{4B5EBD08-E2AC-454D-8B01-C2E8051A60A8}"/>
    <cellStyle name="Total 2 2 3 2 4 2" xfId="54495" xr:uid="{478CB0DA-56C9-472B-8131-B08AAAEB6CBF}"/>
    <cellStyle name="Total 2 2 3 2 4 3" xfId="47685" xr:uid="{344D604E-E84D-4264-8EFF-F5929004E8CC}"/>
    <cellStyle name="Total 2 2 3 2 5" xfId="46077" xr:uid="{E795E451-10D6-4C3F-BB80-6FD604A7416E}"/>
    <cellStyle name="Total 2 2 3 3" xfId="1134" xr:uid="{6E79A638-E56E-4FF0-9626-B4E881D29914}"/>
    <cellStyle name="Total 2 2 3 3 2" xfId="5479" xr:uid="{BBDC1ACF-61F0-4475-8100-FD5AD2F43D0D}"/>
    <cellStyle name="Total 2 2 3 3 2 2" xfId="8065" xr:uid="{E242B159-0197-4341-9A55-5A4442D1FB95}"/>
    <cellStyle name="Total 2 2 3 3 2 2 2" xfId="17054" xr:uid="{FFF40A68-CAFA-4AA2-A7E2-D352DF991650}"/>
    <cellStyle name="Total 2 2 3 3 2 2 2 2" xfId="39794" xr:uid="{80A35A43-2D18-424E-8A11-3C6F115E649A}"/>
    <cellStyle name="Total 2 2 3 3 2 2 3" xfId="42911" xr:uid="{525C4620-B9F3-49F4-9755-0C1F11AF4059}"/>
    <cellStyle name="Total 2 2 3 3 2 2 4" xfId="56758" xr:uid="{F3204E76-4145-4B0D-A8FD-040EC366559E}"/>
    <cellStyle name="Total 2 2 3 3 2 3" xfId="10702" xr:uid="{51E19C05-347D-4394-B238-88B3C69A4176}"/>
    <cellStyle name="Total 2 2 3 3 2 3 2" xfId="19691" xr:uid="{993EDC08-2358-4A65-8103-DB3D12F1751B}"/>
    <cellStyle name="Total 2 2 3 3 2 3 2 2" xfId="31250" xr:uid="{FE3D8C90-BBBC-4A34-8418-A38E3F5EE698}"/>
    <cellStyle name="Total 2 2 3 3 2 3 3" xfId="36622" xr:uid="{0491A32C-C003-4297-A0F8-CF3361868830}"/>
    <cellStyle name="Total 2 2 3 3 2 4" xfId="14468" xr:uid="{DAFF6466-28CC-460D-8709-C66D3168366F}"/>
    <cellStyle name="Total 2 2 3 3 2 4 2" xfId="37155" xr:uid="{497EAAD1-9A76-4A3D-B95F-D9571C8081D0}"/>
    <cellStyle name="Total 2 2 3 3 2 5" xfId="26405" xr:uid="{556207E1-A808-4480-BEDA-CF235BC907EB}"/>
    <cellStyle name="Total 2 2 3 3 2 6" xfId="49976" xr:uid="{F595C7C6-DE91-45D3-BDC0-5EE5B4F9AEBF}"/>
    <cellStyle name="Total 2 2 3 3 3" xfId="3571" xr:uid="{A9BD99AD-E320-4BE2-B091-1E36356DB189}"/>
    <cellStyle name="Total 2 2 3 3 3 2" xfId="42086" xr:uid="{AB69AF0D-8608-49BF-AB4A-6483AADC1BF1}"/>
    <cellStyle name="Total 2 2 3 3 3 2 2" xfId="57982" xr:uid="{AA7FBC9B-281D-47C2-B59D-A6CF426C5DD8}"/>
    <cellStyle name="Total 2 2 3 3 3 3" xfId="51200" xr:uid="{374810FD-910B-4D8D-8E49-26FC6FBA96E1}"/>
    <cellStyle name="Total 2 2 3 3 4" xfId="30028" xr:uid="{EB0227E3-7BBC-46F9-AEA9-28A64A309705}"/>
    <cellStyle name="Total 2 2 3 3 4 2" xfId="54885" xr:uid="{A266151A-7059-401E-9D03-3E9368E85671}"/>
    <cellStyle name="Total 2 2 3 3 4 3" xfId="48093" xr:uid="{C0FE6CFC-AB11-4C8B-8050-A937674DB1E3}"/>
    <cellStyle name="Total 2 2 3 3 5" xfId="53185" xr:uid="{66B26889-2BBC-4309-B4CD-D26F5E4D5F36}"/>
    <cellStyle name="Total 2 2 3 3 6" xfId="46479" xr:uid="{E13CE395-FF11-494F-88F6-CF9FE7CECB6A}"/>
    <cellStyle name="Total 2 2 3 4" xfId="1478" xr:uid="{FCA80A8D-6F10-4E60-8F6E-FE512F95E3A9}"/>
    <cellStyle name="Total 2 2 3 4 2" xfId="5823" xr:uid="{C1FD9398-2E46-4C86-9460-1442412E9876}"/>
    <cellStyle name="Total 2 2 3 4 2 2" xfId="8409" xr:uid="{7C19CC1E-F78F-4BB5-9A93-65E4B6A2AE20}"/>
    <cellStyle name="Total 2 2 3 4 2 2 2" xfId="17398" xr:uid="{FB224258-F821-473C-B15F-76F4DF7C80EE}"/>
    <cellStyle name="Total 2 2 3 4 2 2 2 2" xfId="42002" xr:uid="{94043FBA-D8F4-41E6-9EBF-75D85010A254}"/>
    <cellStyle name="Total 2 2 3 4 2 2 3" xfId="39787" xr:uid="{87C0799C-8348-4EE9-A8AD-366148A78837}"/>
    <cellStyle name="Total 2 2 3 4 2 3" xfId="11046" xr:uid="{7E2F4BEE-B4A0-4A25-AD76-2C95FF21A83B}"/>
    <cellStyle name="Total 2 2 3 4 2 3 2" xfId="20035" xr:uid="{DC50EAF3-3231-427F-9B40-1D01B2D27CD7}"/>
    <cellStyle name="Total 2 2 3 4 2 3 2 2" xfId="23678" xr:uid="{1D440157-A79C-4D4A-BCEA-9B875E2EB537}"/>
    <cellStyle name="Total 2 2 3 4 2 3 3" xfId="43930" xr:uid="{3C135851-30AB-4873-BE29-C384E5C08CA7}"/>
    <cellStyle name="Total 2 2 3 4 2 4" xfId="14812" xr:uid="{857B136B-DE1C-4406-9572-300172D4358E}"/>
    <cellStyle name="Total 2 2 3 4 2 4 2" xfId="31271" xr:uid="{D3660903-4D5E-4212-B568-AD0A21D21693}"/>
    <cellStyle name="Total 2 2 3 4 2 5" xfId="28075" xr:uid="{EA94E673-D4D8-49D1-93E1-C0E1A3F340AE}"/>
    <cellStyle name="Total 2 2 3 4 2 6" xfId="55878" xr:uid="{D0DDFED3-AB69-460A-A8E1-D0F95FEA6982}"/>
    <cellStyle name="Total 2 2 3 4 3" xfId="3915" xr:uid="{DCAF1429-AAC3-42DE-A2F8-46E707AC0449}"/>
    <cellStyle name="Total 2 2 3 4 3 2" xfId="43554" xr:uid="{FB15F6C6-C5CB-4DF5-A475-46CC9A38E863}"/>
    <cellStyle name="Total 2 2 3 4 4" xfId="22956" xr:uid="{0AD79D02-1F47-488A-B197-D4A2E4F91896}"/>
    <cellStyle name="Total 2 2 3 4 5" xfId="49096" xr:uid="{46FAA444-D82A-465B-9657-94B301ECF276}"/>
    <cellStyle name="Total 2 2 3 5" xfId="1306" xr:uid="{653865AF-BB61-49C3-87E5-2AE87CBB5651}"/>
    <cellStyle name="Total 2 2 3 5 2" xfId="5651" xr:uid="{AC1A0CF7-1C7B-469F-BDCF-F054E7D7DBDB}"/>
    <cellStyle name="Total 2 2 3 5 2 2" xfId="8237" xr:uid="{22BB57F0-DE5D-492F-9A00-5B8B6229F9F9}"/>
    <cellStyle name="Total 2 2 3 5 2 2 2" xfId="17226" xr:uid="{77D69B97-95B3-44F5-872F-FE2D503C6FC0}"/>
    <cellStyle name="Total 2 2 3 5 2 2 2 2" xfId="30763" xr:uid="{503A08AA-F005-489A-9B16-12778FBAC3B8}"/>
    <cellStyle name="Total 2 2 3 5 2 2 3" xfId="31933" xr:uid="{FB60AC3B-2DCD-4496-9FA1-258549D3DADE}"/>
    <cellStyle name="Total 2 2 3 5 2 3" xfId="10874" xr:uid="{40C9D117-D5A8-4ADC-8817-C505FEA2BF59}"/>
    <cellStyle name="Total 2 2 3 5 2 3 2" xfId="19863" xr:uid="{A2E5114A-7D32-4CE8-A6F5-BA0DB5BBDAB5}"/>
    <cellStyle name="Total 2 2 3 5 2 3 2 2" xfId="29961" xr:uid="{72CE76CD-B232-4B06-9371-D1FA40A7D6C4}"/>
    <cellStyle name="Total 2 2 3 5 2 3 3" xfId="37840" xr:uid="{B34EAA0E-6EFD-4DE8-8219-AA47955AC18B}"/>
    <cellStyle name="Total 2 2 3 5 2 4" xfId="14640" xr:uid="{96D5EC46-E5DB-46DE-B0E0-691D2B1EEFE2}"/>
    <cellStyle name="Total 2 2 3 5 2 4 2" xfId="23883" xr:uid="{B50BE359-DF80-4752-B7AD-BD23EC7A64F8}"/>
    <cellStyle name="Total 2 2 3 5 2 5" xfId="41875" xr:uid="{35CCA6FD-F0F2-4373-87DF-E8AA9E1020DD}"/>
    <cellStyle name="Total 2 2 3 5 2 6" xfId="57905" xr:uid="{B089919A-4497-4624-B320-E7E22FCC323B}"/>
    <cellStyle name="Total 2 2 3 5 3" xfId="3743" xr:uid="{238454CD-B908-457C-BBE0-435F6B57CFA5}"/>
    <cellStyle name="Total 2 2 3 5 3 2" xfId="35292" xr:uid="{0EDA746A-B0CC-43AA-B61B-2BA90F08D78D}"/>
    <cellStyle name="Total 2 2 3 5 4" xfId="33750" xr:uid="{AAFB6658-E05B-4217-9F30-40A9C5A22266}"/>
    <cellStyle name="Total 2 2 3 5 5" xfId="51123" xr:uid="{D08A892E-C750-4D4F-B78B-65966FFB98F1}"/>
    <cellStyle name="Total 2 2 3 6" xfId="2097" xr:uid="{EC435A60-7850-4639-AA76-3652255C1947}"/>
    <cellStyle name="Total 2 2 3 6 2" xfId="6398" xr:uid="{CD537474-F701-4385-9975-905E73056337}"/>
    <cellStyle name="Total 2 2 3 6 2 2" xfId="8984" xr:uid="{58836B45-D0E6-4F0F-91E2-C4A73D57D2C3}"/>
    <cellStyle name="Total 2 2 3 6 2 2 2" xfId="17973" xr:uid="{353C2FE4-C1E1-421F-A287-EC9B4F025B8F}"/>
    <cellStyle name="Total 2 2 3 6 2 2 2 2" xfId="35999" xr:uid="{7BDB052F-F8DB-41F2-9D94-B4BB5F6B6AE9}"/>
    <cellStyle name="Total 2 2 3 6 2 2 3" xfId="25103" xr:uid="{C9124592-1C1E-480C-B9D6-8B71AE0D9896}"/>
    <cellStyle name="Total 2 2 3 6 2 3" xfId="11621" xr:uid="{537A47A4-7A3B-4DFF-AF1D-CB1027A61948}"/>
    <cellStyle name="Total 2 2 3 6 2 3 2" xfId="20610" xr:uid="{AC77ACB3-E6F8-4EBC-8A88-570F196708CD}"/>
    <cellStyle name="Total 2 2 3 6 2 3 2 2" xfId="27915" xr:uid="{B3EB07E2-20B9-43F3-80EE-45734955C82F}"/>
    <cellStyle name="Total 2 2 3 6 2 3 3" xfId="31105" xr:uid="{DA307914-95CA-48AE-BB24-A14E88C64591}"/>
    <cellStyle name="Total 2 2 3 6 2 4" xfId="15387" xr:uid="{7D84B04A-43EF-4BEB-A719-00CAD0C81F9E}"/>
    <cellStyle name="Total 2 2 3 6 2 4 2" xfId="29659" xr:uid="{42C60FE9-E773-4325-B29A-50A77E6BF09A}"/>
    <cellStyle name="Total 2 2 3 6 2 5" xfId="34013" xr:uid="{BA3D7D03-E77C-4281-A1FD-E22B7335775D}"/>
    <cellStyle name="Total 2 2 3 6 2 6" xfId="54047" xr:uid="{AF7D01FE-BE30-4164-9698-ECD4A9B26265}"/>
    <cellStyle name="Total 2 2 3 6 3" xfId="4534" xr:uid="{B3AC4C15-4DF5-48A8-A641-4B7D6FF02866}"/>
    <cellStyle name="Total 2 2 3 6 3 2" xfId="25887" xr:uid="{F4B8582E-DC34-42B5-837F-E76DE46637BA}"/>
    <cellStyle name="Total 2 2 3 6 4" xfId="35528" xr:uid="{F1DEE644-0F5A-47AD-857F-9FCDBBF05568}"/>
    <cellStyle name="Total 2 2 3 6 5" xfId="47379" xr:uid="{EC9265EF-E6E6-4DA3-A59B-935990D625CB}"/>
    <cellStyle name="Total 2 2 3 7" xfId="2907" xr:uid="{68603E8C-5568-4E58-A836-2D1B3660D929}"/>
    <cellStyle name="Total 2 2 3 7 2" xfId="7057" xr:uid="{E35EB090-849D-4E7B-9511-D693A71FD398}"/>
    <cellStyle name="Total 2 2 3 7 2 2" xfId="12183" xr:uid="{0AE1FABA-83E4-4721-8E51-4E83E560FEF1}"/>
    <cellStyle name="Total 2 2 3 7 2 2 2" xfId="21172" xr:uid="{69DAA3F0-A7BC-4963-AC1E-01528EED4F31}"/>
    <cellStyle name="Total 2 2 3 7 2 2 2 2" xfId="25509" xr:uid="{DB814AE9-9750-4C2D-A73F-966E3873F4EA}"/>
    <cellStyle name="Total 2 2 3 7 2 2 3" xfId="31061" xr:uid="{91F674A1-520C-4284-80B7-BF6F65B2829A}"/>
    <cellStyle name="Total 2 2 3 7 2 3" xfId="12985" xr:uid="{E40BE621-D176-4DC6-91CF-C86A8548D5A4}"/>
    <cellStyle name="Total 2 2 3 7 2 3 2" xfId="21974" xr:uid="{7B40F441-FE61-4813-8D5A-BBFE6C222753}"/>
    <cellStyle name="Total 2 2 3 7 2 3 2 2" xfId="43838" xr:uid="{72246076-757E-4C2B-BB49-03C1583BEF21}"/>
    <cellStyle name="Total 2 2 3 7 2 3 3" xfId="29539" xr:uid="{C36B2EB6-2D44-4014-B9EC-53F5CFDBC355}"/>
    <cellStyle name="Total 2 2 3 7 2 4" xfId="16046" xr:uid="{6A3C24C1-D2DC-40CA-BC22-82F73AF2242F}"/>
    <cellStyle name="Total 2 2 3 7 2 4 2" xfId="39349" xr:uid="{8EC1BB22-653E-43C1-BD77-8CFA9DC60806}"/>
    <cellStyle name="Total 2 2 3 7 2 5" xfId="40608" xr:uid="{2E093EAB-A712-4803-80FF-4B91D6138C09}"/>
    <cellStyle name="Total 2 2 3 7 3" xfId="9620" xr:uid="{CDC55F10-53C7-464C-80DA-B8A47315E5FA}"/>
    <cellStyle name="Total 2 2 3 7 3 2" xfId="18609" xr:uid="{D270FEA3-8DB6-4583-B491-ACE86FCA8F56}"/>
    <cellStyle name="Total 2 2 3 7 3 2 2" xfId="28820" xr:uid="{01509AD2-B439-48EF-957F-21B65C696FA8}"/>
    <cellStyle name="Total 2 2 3 7 3 3" xfId="24710" xr:uid="{AD012877-8590-4562-A5CB-04AD5150098F}"/>
    <cellStyle name="Total 2 2 3 7 4" xfId="22203" xr:uid="{E99F107D-E6C9-4F49-B8AC-985FD738E441}"/>
    <cellStyle name="Total 2 2 3 8" xfId="4834" xr:uid="{FF7C4326-87ED-4E8C-97CB-FE55CBE04BE2}"/>
    <cellStyle name="Total 2 2 3 8 2" xfId="7420" xr:uid="{B575A134-FEDF-4C0F-A303-50A67D7642EF}"/>
    <cellStyle name="Total 2 2 3 8 2 2" xfId="16409" xr:uid="{74121CDD-A51D-473A-B7A5-4D23D19F452D}"/>
    <cellStyle name="Total 2 2 3 8 2 2 2" xfId="37014" xr:uid="{428A8194-02E5-4256-A897-99B86A8FD846}"/>
    <cellStyle name="Total 2 2 3 8 2 3" xfId="31752" xr:uid="{E86C8CE3-B02E-40A4-8638-350EC0A450A8}"/>
    <cellStyle name="Total 2 2 3 8 3" xfId="10057" xr:uid="{3344B3EA-740A-485B-AFF5-53AE8A196BE2}"/>
    <cellStyle name="Total 2 2 3 8 3 2" xfId="19046" xr:uid="{AB9D2EC7-9581-4A02-85B2-8B37E4B04AC0}"/>
    <cellStyle name="Total 2 2 3 8 3 2 2" xfId="34069" xr:uid="{73598E6E-D7B5-4CE4-B33C-72BCEDF1E50B}"/>
    <cellStyle name="Total 2 2 3 8 3 3" xfId="26518" xr:uid="{15B5269B-5414-47B5-A9EA-0213110BFE01}"/>
    <cellStyle name="Total 2 2 3 8 4" xfId="13823" xr:uid="{B99D7721-48E0-473D-9F5B-6E0716C669F6}"/>
    <cellStyle name="Total 2 2 3 8 4 2" xfId="29270" xr:uid="{FD781074-F966-4233-AACC-4DEE15AC78FA}"/>
    <cellStyle name="Total 2 2 3 8 5" xfId="41150" xr:uid="{01F8740C-9F83-4CA3-AA81-44BA99463E32}"/>
    <cellStyle name="Total 2 2 3 9" xfId="6742" xr:uid="{877E484B-9E57-4B34-8BC6-AAA42E114D16}"/>
    <cellStyle name="Total 2 2 3 9 2" xfId="11941" xr:uid="{37F69B70-CA62-4ABC-98D4-A879ACA74EA2}"/>
    <cellStyle name="Total 2 2 3 9 2 2" xfId="20930" xr:uid="{DAF8D3AE-8FEF-4D79-8D3E-22F115F33EBA}"/>
    <cellStyle name="Total 2 2 3 9 2 2 2" xfId="24887" xr:uid="{999280F9-5465-4C27-87BB-8DB3C277FBFC}"/>
    <cellStyle name="Total 2 2 3 9 2 3" xfId="25387" xr:uid="{9FBD1CC5-3222-468A-9977-2160862B1E49}"/>
    <cellStyle name="Total 2 2 3 9 3" xfId="15731" xr:uid="{1BA7F0CC-0FF6-4F43-8FDA-C51FE2009238}"/>
    <cellStyle name="Total 2 2 3 9 3 2" xfId="29934" xr:uid="{C386E0C7-F8CA-47C3-9939-0191AF2B87BA}"/>
    <cellStyle name="Total 2 2 3 9 4" xfId="40308" xr:uid="{3C71D35B-5C6C-43A4-9C7E-1CC34965A8BA}"/>
    <cellStyle name="Total 2 2 30" xfId="45193" xr:uid="{D99F7937-3C22-4E50-B333-46910DBB1427}"/>
    <cellStyle name="Total 2 2 30 2" xfId="55743" xr:uid="{50198767-B607-40E4-91B4-B3D3E58610C1}"/>
    <cellStyle name="Total 2 2 30 3" xfId="48960" xr:uid="{D0225BED-06D6-4F87-9507-1DF7EB6B1327}"/>
    <cellStyle name="Total 2 2 31" xfId="45284" xr:uid="{419F984E-6A4E-42D3-890F-E01DD4C2D83A}"/>
    <cellStyle name="Total 2 2 31 2" xfId="57855" xr:uid="{D85DFEE5-90C4-4C3E-9C7C-424A244D019D}"/>
    <cellStyle name="Total 2 2 31 3" xfId="51073" xr:uid="{256C45E7-28D4-460F-AA09-CA6321315697}"/>
    <cellStyle name="Total 2 2 32" xfId="45293" xr:uid="{778B794E-0081-4C70-9811-DB1D00F1E485}"/>
    <cellStyle name="Total 2 2 33" xfId="45362" xr:uid="{3C72CAFF-6E73-4B0B-86E0-64E2895988C6}"/>
    <cellStyle name="Total 2 2 34" xfId="45386" xr:uid="{67225AC7-6290-4B0E-ADD2-933574AE8DBB}"/>
    <cellStyle name="Total 2 2 35" xfId="45425" xr:uid="{4B689DC1-B4CD-4EB3-B4E7-41D2E653D18D}"/>
    <cellStyle name="Total 2 2 36" xfId="45439" xr:uid="{094BF21F-8B17-4CED-BB29-5E986A19B6EA}"/>
    <cellStyle name="Total 2 2 37" xfId="44187" xr:uid="{BF2CF1E1-7069-4FC6-8B82-7FC690E45064}"/>
    <cellStyle name="Total 2 2 38" xfId="45447" xr:uid="{0B98FF99-D026-40FA-9DE8-21E2809CB4E6}"/>
    <cellStyle name="Total 2 2 39" xfId="45475" xr:uid="{2DF5A8E6-2AE2-4BEC-8A82-8DF649C34FF0}"/>
    <cellStyle name="Total 2 2 4" xfId="537" xr:uid="{4FF63E85-6821-4F84-AC20-717FFB38AE93}"/>
    <cellStyle name="Total 2 2 4 10" xfId="44417" xr:uid="{41894568-823B-4F6D-8311-6B96A24AB3F7}"/>
    <cellStyle name="Total 2 2 4 11" xfId="45621" xr:uid="{2DD7E45D-A8C9-43B9-ACEF-E966BF525912}"/>
    <cellStyle name="Total 2 2 4 2" xfId="886" xr:uid="{7C9D52F1-8A9D-452B-944F-E80777F7F8FB}"/>
    <cellStyle name="Total 2 2 4 2 2" xfId="5255" xr:uid="{044288C2-1F66-4C86-8638-9B8524B476CE}"/>
    <cellStyle name="Total 2 2 4 2 2 2" xfId="7841" xr:uid="{A68F6A09-7604-4885-B454-A55179D80038}"/>
    <cellStyle name="Total 2 2 4 2 2 2 2" xfId="16830" xr:uid="{E7E3A4C0-9A16-4688-BDF9-2BFAC1E7E5DE}"/>
    <cellStyle name="Total 2 2 4 2 2 2 2 2" xfId="40856" xr:uid="{F5EC609F-D783-477B-AFC0-8D083A7C37E5}"/>
    <cellStyle name="Total 2 2 4 2 2 2 3" xfId="32610" xr:uid="{7C83A51B-6652-4BEE-84E3-CB1F6FC09026}"/>
    <cellStyle name="Total 2 2 4 2 2 2 4" xfId="56409" xr:uid="{49CA10FC-B404-4B8A-8AB9-5EF632894B28}"/>
    <cellStyle name="Total 2 2 4 2 2 3" xfId="10478" xr:uid="{EEA78068-3AF6-4583-9FBC-8C6C9A922303}"/>
    <cellStyle name="Total 2 2 4 2 2 3 2" xfId="19467" xr:uid="{05874ED6-1133-4755-A6A3-4E7C6CC7EBFE}"/>
    <cellStyle name="Total 2 2 4 2 2 3 2 2" xfId="29370" xr:uid="{7710FC64-3442-4A04-9D6E-AB26616F8E5F}"/>
    <cellStyle name="Total 2 2 4 2 2 3 3" xfId="37841" xr:uid="{ED694B22-2544-45FC-8C6F-BFD39B1A0C9F}"/>
    <cellStyle name="Total 2 2 4 2 2 4" xfId="14244" xr:uid="{DE02B1FC-9058-4825-B4AC-3BC8431951EA}"/>
    <cellStyle name="Total 2 2 4 2 2 4 2" xfId="42504" xr:uid="{3EEE3412-6206-49D7-8C7E-26506B6D5F88}"/>
    <cellStyle name="Total 2 2 4 2 2 5" xfId="35300" xr:uid="{A39E0497-5643-41ED-8991-B9D7ABE9D722}"/>
    <cellStyle name="Total 2 2 4 2 2 6" xfId="49627" xr:uid="{9AE10B9C-58B1-4C1C-88D4-E3C8F86A09D3}"/>
    <cellStyle name="Total 2 2 4 2 3" xfId="3323" xr:uid="{3AC8F031-BFB7-4B67-AEB3-CA1C05560420}"/>
    <cellStyle name="Total 2 2 4 2 3 2" xfId="34096" xr:uid="{F8F547DA-E1E2-44CE-B5C6-75FB25172724}"/>
    <cellStyle name="Total 2 2 4 2 3 2 2" xfId="59093" xr:uid="{FC393EE7-E69E-486D-826A-8C93E62555AC}"/>
    <cellStyle name="Total 2 2 4 2 3 3" xfId="52312" xr:uid="{08E3EA96-70BF-4798-98CF-86D104ECE5C2}"/>
    <cellStyle name="Total 2 2 4 2 4" xfId="42121" xr:uid="{9F1E3E91-A26F-4780-9303-9DA47AA8CF68}"/>
    <cellStyle name="Total 2 2 4 2 4 2" xfId="54551" xr:uid="{C8015785-9F9D-4F33-A4E6-D728EC220A31}"/>
    <cellStyle name="Total 2 2 4 2 4 3" xfId="47744" xr:uid="{08637ADB-FCC8-4715-A1A7-8F1A9D957683}"/>
    <cellStyle name="Total 2 2 4 2 5" xfId="46133" xr:uid="{DD72D183-3ADF-4BDB-A803-BDEA5B65D9A0}"/>
    <cellStyle name="Total 2 2 4 3" xfId="1231" xr:uid="{87719A87-A32C-481D-B309-14BA069CEFE6}"/>
    <cellStyle name="Total 2 2 4 3 2" xfId="5576" xr:uid="{DBA6C582-BD38-4FE5-8331-D6F7AF11515D}"/>
    <cellStyle name="Total 2 2 4 3 2 2" xfId="8162" xr:uid="{071D0B02-1110-47CC-B109-D64CD9E10C49}"/>
    <cellStyle name="Total 2 2 4 3 2 2 2" xfId="17151" xr:uid="{8A9155BB-A338-497A-8BB7-626302144680}"/>
    <cellStyle name="Total 2 2 4 3 2 2 2 2" xfId="27501" xr:uid="{3B23BB8D-01E7-4183-A958-6AFF2CAF6885}"/>
    <cellStyle name="Total 2 2 4 3 2 2 3" xfId="39487" xr:uid="{E5383F38-2E51-4795-92FB-368661AAC6B4}"/>
    <cellStyle name="Total 2 2 4 3 2 2 4" xfId="56814" xr:uid="{54279BE8-4CDC-47D3-935D-E844931A53DA}"/>
    <cellStyle name="Total 2 2 4 3 2 3" xfId="10799" xr:uid="{5872A4CB-8C82-426F-AFEE-425C20DD97E9}"/>
    <cellStyle name="Total 2 2 4 3 2 3 2" xfId="19788" xr:uid="{F82EAD93-15E1-481B-AECF-A314BB9C0DBB}"/>
    <cellStyle name="Total 2 2 4 3 2 3 2 2" xfId="26093" xr:uid="{27B16060-6242-4F29-B032-2B0639A64721}"/>
    <cellStyle name="Total 2 2 4 3 2 3 3" xfId="43922" xr:uid="{6B05B1A4-2C71-46B3-A35D-6F1E190E44AB}"/>
    <cellStyle name="Total 2 2 4 3 2 4" xfId="14565" xr:uid="{01E5BE4A-1A16-41F5-866F-EDAFB5FF7C6F}"/>
    <cellStyle name="Total 2 2 4 3 2 4 2" xfId="24507" xr:uid="{22FDABD8-8D97-49F0-AB17-5BD5DF993C17}"/>
    <cellStyle name="Total 2 2 4 3 2 5" xfId="39565" xr:uid="{E1AAF3D7-F9AF-4268-B6F7-3DFC6D4BEAC0}"/>
    <cellStyle name="Total 2 2 4 3 2 6" xfId="50032" xr:uid="{D8F38438-46DE-4FDA-A953-A6B7F166DC3F}"/>
    <cellStyle name="Total 2 2 4 3 3" xfId="3668" xr:uid="{2FA472EC-5E03-432C-BFAE-44D2636ABB28}"/>
    <cellStyle name="Total 2 2 4 3 3 2" xfId="41333" xr:uid="{814BCBAF-E150-492C-A794-D73774A320D8}"/>
    <cellStyle name="Total 2 2 4 3 3 2 2" xfId="57742" xr:uid="{493D891A-FD2B-4325-9C1F-E21E4F1DB74A}"/>
    <cellStyle name="Total 2 2 4 3 3 3" xfId="50960" xr:uid="{78AB26BB-55C2-44E5-8433-4D40DBFA07FF}"/>
    <cellStyle name="Total 2 2 4 3 4" xfId="29769" xr:uid="{44F740D0-D496-4FB1-82C2-B56A019DFA06}"/>
    <cellStyle name="Total 2 2 4 3 4 2" xfId="54941" xr:uid="{A536571A-178C-42A3-8087-7D15FDC6C173}"/>
    <cellStyle name="Total 2 2 4 3 4 3" xfId="48149" xr:uid="{9F8169DC-A57A-4998-84FC-F921FBA6E6A6}"/>
    <cellStyle name="Total 2 2 4 3 5" xfId="53241" xr:uid="{E75FDFC3-613C-46A1-B7BE-61014B3B0383}"/>
    <cellStyle name="Total 2 2 4 3 6" xfId="46535" xr:uid="{23893417-9992-4700-B647-4F3EFDEB7394}"/>
    <cellStyle name="Total 2 2 4 4" xfId="1575" xr:uid="{546483EC-C27D-48DC-9655-D01B8C381438}"/>
    <cellStyle name="Total 2 2 4 4 2" xfId="5920" xr:uid="{BC0C5D36-C0BF-45CF-97FA-1C619F385E54}"/>
    <cellStyle name="Total 2 2 4 4 2 2" xfId="8506" xr:uid="{22F95D3D-3102-45BE-99B1-DFB7DF78DF0B}"/>
    <cellStyle name="Total 2 2 4 4 2 2 2" xfId="17495" xr:uid="{C2D448A5-D22B-464A-80FB-A2D16B855464}"/>
    <cellStyle name="Total 2 2 4 4 2 2 2 2" xfId="41743" xr:uid="{FF20B08D-4600-4FE8-8B53-06126090BE62}"/>
    <cellStyle name="Total 2 2 4 4 2 2 3" xfId="27543" xr:uid="{B0BA2A5B-4679-448E-94C1-67CDE45C3B06}"/>
    <cellStyle name="Total 2 2 4 4 2 3" xfId="11143" xr:uid="{21BF10D9-EFAF-4C21-9BE5-5792B628FB28}"/>
    <cellStyle name="Total 2 2 4 4 2 3 2" xfId="20132" xr:uid="{1FEF8ACC-9999-409A-B469-B42630136671}"/>
    <cellStyle name="Total 2 2 4 4 2 3 2 2" xfId="41850" xr:uid="{E148CCD5-CF58-414C-81D7-0D686CA66BA4}"/>
    <cellStyle name="Total 2 2 4 4 2 3 3" xfId="34709" xr:uid="{D0786CFA-953F-44CD-AED0-47BCD1513D29}"/>
    <cellStyle name="Total 2 2 4 4 2 4" xfId="14909" xr:uid="{7C657309-DB8A-46B2-BC95-D35960B47282}"/>
    <cellStyle name="Total 2 2 4 4 2 4 2" xfId="28317" xr:uid="{A62F7E76-E2E6-4CBF-AE2C-2EDB5CB946DC}"/>
    <cellStyle name="Total 2 2 4 4 2 5" xfId="35856" xr:uid="{65DAC09E-6A2E-44C7-BFCC-58AFD8F36EA7}"/>
    <cellStyle name="Total 2 2 4 4 2 6" xfId="55937" xr:uid="{2900B559-6F53-4C29-B726-9787237C70E4}"/>
    <cellStyle name="Total 2 2 4 4 3" xfId="4012" xr:uid="{DC643462-F01F-43B7-8FEA-9905C4E3649C}"/>
    <cellStyle name="Total 2 2 4 4 3 2" xfId="39344" xr:uid="{0CB471AF-E6CF-4CD1-871F-A9DA252933D0}"/>
    <cellStyle name="Total 2 2 4 4 4" xfId="37980" xr:uid="{808D883A-F8AE-4F45-AC07-E1CBD473DA07}"/>
    <cellStyle name="Total 2 2 4 4 5" xfId="49155" xr:uid="{855FC480-5ECA-405F-9BC4-2B8B2B1A6DC5}"/>
    <cellStyle name="Total 2 2 4 5" xfId="1887" xr:uid="{1DACE547-BA76-4370-9DD6-E89E2E84E44D}"/>
    <cellStyle name="Total 2 2 4 5 2" xfId="6203" xr:uid="{DA63208B-37A7-4891-8F63-A1BF6109361D}"/>
    <cellStyle name="Total 2 2 4 5 2 2" xfId="8789" xr:uid="{03D005F9-32EC-4329-B131-F8F297D59163}"/>
    <cellStyle name="Total 2 2 4 5 2 2 2" xfId="17778" xr:uid="{2E755F63-FC7D-405F-A7A8-D5DBC5234718}"/>
    <cellStyle name="Total 2 2 4 5 2 2 2 2" xfId="26328" xr:uid="{F4B4FF44-8F28-4636-9C5F-2461B7EDDF0E}"/>
    <cellStyle name="Total 2 2 4 5 2 2 3" xfId="34139" xr:uid="{03846509-A784-4D64-BEB1-04139C1D8375}"/>
    <cellStyle name="Total 2 2 4 5 2 3" xfId="11426" xr:uid="{C1706F35-CA6F-4A04-B812-3FC51B4CF0D4}"/>
    <cellStyle name="Total 2 2 4 5 2 3 2" xfId="20415" xr:uid="{ED6AB70E-7FCB-4D4C-9538-4308BEBCE049}"/>
    <cellStyle name="Total 2 2 4 5 2 3 2 2" xfId="28690" xr:uid="{A9ABF4D2-0118-4963-AFEE-C4CFB8D76BF3}"/>
    <cellStyle name="Total 2 2 4 5 2 3 3" xfId="22913" xr:uid="{72F9909D-5A83-41E3-81A0-28E8A7C85E30}"/>
    <cellStyle name="Total 2 2 4 5 2 4" xfId="15192" xr:uid="{8DD8EA90-5109-4D66-8F3B-6FD9370D29AB}"/>
    <cellStyle name="Total 2 2 4 5 2 4 2" xfId="36553" xr:uid="{0E21168E-B4FE-46DB-8E17-7A6462E002EF}"/>
    <cellStyle name="Total 2 2 4 5 2 5" xfId="34979" xr:uid="{35EBE010-500E-47CA-A598-25298AA519E8}"/>
    <cellStyle name="Total 2 2 4 5 2 6" xfId="58336" xr:uid="{C0160D53-E86E-416D-89A1-FFF0687CCC17}"/>
    <cellStyle name="Total 2 2 4 5 3" xfId="4324" xr:uid="{C99CECB9-8DF1-4B55-9281-9B3252CC55ED}"/>
    <cellStyle name="Total 2 2 4 5 3 2" xfId="42864" xr:uid="{40F11C38-077F-45E7-98A5-3530FA8448EB}"/>
    <cellStyle name="Total 2 2 4 5 4" xfId="36124" xr:uid="{8B79751F-5889-448A-A003-B52DA6A3D434}"/>
    <cellStyle name="Total 2 2 4 5 5" xfId="51554" xr:uid="{19B304FD-79E7-4719-9403-0BBBAD8324E8}"/>
    <cellStyle name="Total 2 2 4 6" xfId="2194" xr:uid="{ABA39F00-63F8-4FD9-B354-9184BA6B50AD}"/>
    <cellStyle name="Total 2 2 4 6 2" xfId="6495" xr:uid="{B56EA90D-E0F3-4F7B-8396-AE22D0C7EC21}"/>
    <cellStyle name="Total 2 2 4 6 2 2" xfId="9081" xr:uid="{EE4B453F-A1AA-492A-BB2E-E3C45C141F3D}"/>
    <cellStyle name="Total 2 2 4 6 2 2 2" xfId="18070" xr:uid="{58ED4F9E-FC58-495F-BEC5-A5B61A85010C}"/>
    <cellStyle name="Total 2 2 4 6 2 2 2 2" xfId="29748" xr:uid="{56EFA39D-5B08-44FD-9765-4EFCA4FF6259}"/>
    <cellStyle name="Total 2 2 4 6 2 2 3" xfId="42589" xr:uid="{DD804B92-0FD5-4A2C-8191-02D817496CB1}"/>
    <cellStyle name="Total 2 2 4 6 2 3" xfId="11718" xr:uid="{6BC4A29E-7B4A-41EC-941C-1CF617CA701D}"/>
    <cellStyle name="Total 2 2 4 6 2 3 2" xfId="20707" xr:uid="{0FC094A0-A392-49C7-AD10-79B20C1DCD42}"/>
    <cellStyle name="Total 2 2 4 6 2 3 2 2" xfId="25274" xr:uid="{E285B579-8D69-429B-9520-61B19DB8AC23}"/>
    <cellStyle name="Total 2 2 4 6 2 3 3" xfId="26704" xr:uid="{99960ED8-2618-493A-A818-D1522EE26A1F}"/>
    <cellStyle name="Total 2 2 4 6 2 4" xfId="15484" xr:uid="{CFB9132E-3E35-4A10-9F6D-3F2AEBDD6D06}"/>
    <cellStyle name="Total 2 2 4 6 2 4 2" xfId="31673" xr:uid="{6310B6E2-5CBA-4A40-B5D4-2530B3FFF94B}"/>
    <cellStyle name="Total 2 2 4 6 2 5" xfId="22737" xr:uid="{60B6577C-E34D-4F5D-B3DE-756D6B558BD7}"/>
    <cellStyle name="Total 2 2 4 6 2 6" xfId="54103" xr:uid="{8DE0557E-0513-4FEE-A436-A55E3EDE74B4}"/>
    <cellStyle name="Total 2 2 4 6 3" xfId="4631" xr:uid="{7B94AB5D-58C2-43C7-AB56-4809E5982CF9}"/>
    <cellStyle name="Total 2 2 4 6 3 2" xfId="22255" xr:uid="{BF3FB13C-73C5-4082-828E-22DDCE07232E}"/>
    <cellStyle name="Total 2 2 4 6 4" xfId="30919" xr:uid="{F5CDF537-A275-4C38-BCC8-C5CA550D2D10}"/>
    <cellStyle name="Total 2 2 4 6 5" xfId="47421" xr:uid="{E44A5C88-EB5C-44E8-B155-D3CC86374F36}"/>
    <cellStyle name="Total 2 2 4 7" xfId="4931" xr:uid="{EE838AFF-4EE3-4E23-A1AF-DEA2FA2E4D4B}"/>
    <cellStyle name="Total 2 2 4 7 2" xfId="7517" xr:uid="{CB99BE36-6218-4071-9599-81925F6FE948}"/>
    <cellStyle name="Total 2 2 4 7 2 2" xfId="16506" xr:uid="{71347570-0C78-4187-9AC9-1105F362DAF8}"/>
    <cellStyle name="Total 2 2 4 7 2 2 2" xfId="36754" xr:uid="{247D42E7-4D7E-410E-A2D3-94022C012FC1}"/>
    <cellStyle name="Total 2 2 4 7 2 3" xfId="29565" xr:uid="{5388F928-5F8D-4216-84A4-8A756D133F8E}"/>
    <cellStyle name="Total 2 2 4 7 3" xfId="10154" xr:uid="{1C9E0443-ED1C-48B5-9E7B-1DE0FE060025}"/>
    <cellStyle name="Total 2 2 4 7 3 2" xfId="19143" xr:uid="{20489525-C1D7-483D-AB0E-2FFB5E64A44A}"/>
    <cellStyle name="Total 2 2 4 7 3 2 2" xfId="28042" xr:uid="{1CB66AD5-CA43-4358-AF35-A9AC8986DECC}"/>
    <cellStyle name="Total 2 2 4 7 3 3" xfId="37837" xr:uid="{AB4FC704-AD2E-4C27-BD26-D72B4B75C662}"/>
    <cellStyle name="Total 2 2 4 7 4" xfId="13920" xr:uid="{F53BB34A-0BC9-42A2-97EF-0E41501699AD}"/>
    <cellStyle name="Total 2 2 4 7 4 2" xfId="27116" xr:uid="{C8786330-83B2-4EE8-9817-86BFE5FBF1E2}"/>
    <cellStyle name="Total 2 2 4 7 5" xfId="30218" xr:uid="{9FDBC533-8161-4B2F-B2B2-44E394B557D6}"/>
    <cellStyle name="Total 2 2 4 8" xfId="2543" xr:uid="{FB30D0C9-CD9D-4DBB-B16E-22B9BC2335FD}"/>
    <cellStyle name="Total 2 2 4 8 2" xfId="27919" xr:uid="{49B6E8B5-95CF-4788-8538-4FB5601B02F7}"/>
    <cellStyle name="Total 2 2 4 9" xfId="35869" xr:uid="{3FADEA39-321D-467B-AE1D-A18A299D5CF5}"/>
    <cellStyle name="Total 2 2 5" xfId="308" xr:uid="{5E13F1B2-66BD-4720-8C23-700FF4D195D3}"/>
    <cellStyle name="Total 2 2 5 2" xfId="4709" xr:uid="{7D5DEBCE-7F67-44DF-9D60-A9745FD19DBD}"/>
    <cellStyle name="Total 2 2 5 2 2" xfId="7295" xr:uid="{5CFB1C3F-ADE8-4B0A-B6B8-F22DE10BF78B}"/>
    <cellStyle name="Total 2 2 5 2 2 2" xfId="16284" xr:uid="{CECE2A78-3E44-4652-A6CB-EF4361E5A23B}"/>
    <cellStyle name="Total 2 2 5 2 2 2 2" xfId="41047" xr:uid="{93313013-B2C1-4061-85BE-FC855FB11387}"/>
    <cellStyle name="Total 2 2 5 2 2 2 3" xfId="56428" xr:uid="{C6B610F2-9FD9-4726-8633-D9627957344A}"/>
    <cellStyle name="Total 2 2 5 2 2 3" xfId="23156" xr:uid="{96E959F0-2D95-48E7-898A-9F210B4E35D4}"/>
    <cellStyle name="Total 2 2 5 2 2 4" xfId="49646" xr:uid="{69356543-CD3C-46B7-93D4-47F6B01E160C}"/>
    <cellStyle name="Total 2 2 5 2 3" xfId="9932" xr:uid="{43AEEF63-A59D-42AD-B170-36C3A847DAEC}"/>
    <cellStyle name="Total 2 2 5 2 3 2" xfId="18921" xr:uid="{DB366128-1C98-4284-83B1-8A7E0B54BEDD}"/>
    <cellStyle name="Total 2 2 5 2 3 2 2" xfId="39908" xr:uid="{3BCD44A1-0619-4C39-95DD-ACF539F3B1B5}"/>
    <cellStyle name="Total 2 2 5 2 3 2 3" xfId="58588" xr:uid="{22E2F693-2F1B-46E0-A5A8-E61FB5254F89}"/>
    <cellStyle name="Total 2 2 5 2 3 3" xfId="35844" xr:uid="{BEB45134-D1A4-425B-9FE9-CE2CB843E177}"/>
    <cellStyle name="Total 2 2 5 2 3 4" xfId="51807" xr:uid="{506307CD-64CD-44AD-80C8-D98E805A7E5F}"/>
    <cellStyle name="Total 2 2 5 2 4" xfId="13698" xr:uid="{5A7B2FA3-B358-4C04-A85E-02B1D5028A66}"/>
    <cellStyle name="Total 2 2 5 2 4 2" xfId="22319" xr:uid="{67BC23F0-6FAF-4E6F-8D2E-D42C3DAF0560}"/>
    <cellStyle name="Total 2 2 5 2 4 2 2" xfId="54567" xr:uid="{68AF0FD3-BCF3-46AB-8C7B-E21BDD9BB3D2}"/>
    <cellStyle name="Total 2 2 5 2 4 3" xfId="47763" xr:uid="{EA20F94B-2900-4075-AE96-54D2DB4AE685}"/>
    <cellStyle name="Total 2 2 5 2 5" xfId="23923" xr:uid="{501B9D75-17ED-41DF-9782-1A4469B7CCCF}"/>
    <cellStyle name="Total 2 2 5 2 6" xfId="46149" xr:uid="{E91A410B-C4A2-4158-8ABF-82E454A7BF12}"/>
    <cellStyle name="Total 2 2 5 3" xfId="2776" xr:uid="{BC1C5FAE-BE0F-4742-B0A1-0CC006B5DA42}"/>
    <cellStyle name="Total 2 2 5 3 2" xfId="29873" xr:uid="{4B286D08-2AF3-486E-B353-8FAF190970A6}"/>
    <cellStyle name="Total 2 2 5 3 2 2" xfId="56830" xr:uid="{0D2FA149-E1EF-45C7-8286-ECECCE16EC41}"/>
    <cellStyle name="Total 2 2 5 3 2 3" xfId="50048" xr:uid="{3F2827D3-BAEA-4649-AF68-5BAA424A3035}"/>
    <cellStyle name="Total 2 2 5 3 3" xfId="52195" xr:uid="{E5072AA1-9643-4547-A38F-933ABBA46D56}"/>
    <cellStyle name="Total 2 2 5 3 3 2" xfId="58976" xr:uid="{EC994062-A9E1-4791-AED2-D7BF7F3033DD}"/>
    <cellStyle name="Total 2 2 5 3 4" xfId="48165" xr:uid="{FF73F5E6-4308-407C-8880-72EED69A7AB3}"/>
    <cellStyle name="Total 2 2 5 3 4 2" xfId="54957" xr:uid="{33B1A784-3261-4D08-A0BC-FA33A320072F}"/>
    <cellStyle name="Total 2 2 5 3 5" xfId="53257" xr:uid="{59419C25-040D-4900-9A20-492B2D100F75}"/>
    <cellStyle name="Total 2 2 5 3 6" xfId="46551" xr:uid="{3A570068-B4F7-4CD7-B581-3143D151D527}"/>
    <cellStyle name="Total 2 2 5 4" xfId="30070" xr:uid="{03D78D98-145E-4D76-82EB-0A80EA5DFEEF}"/>
    <cellStyle name="Total 2 2 5 4 2" xfId="55956" xr:uid="{5C7C7968-D125-45C8-AA6D-804D3E596581}"/>
    <cellStyle name="Total 2 2 5 4 3" xfId="49174" xr:uid="{3FE13C61-B60C-4382-B2F7-8225003E10DE}"/>
    <cellStyle name="Total 2 2 5 5" xfId="44433" xr:uid="{A0FF78FA-144C-48D5-9F3E-40B3B038AF34}"/>
    <cellStyle name="Total 2 2 5 5 2" xfId="55951" xr:uid="{E5868DB9-AD78-4CC8-A1CD-87E9A7422314}"/>
    <cellStyle name="Total 2 2 5 5 3" xfId="49169" xr:uid="{786520A6-8FA6-496F-8D44-64BC98A3E639}"/>
    <cellStyle name="Total 2 2 5 6" xfId="45640" xr:uid="{F71D0507-B623-4F64-B5F6-BC7BC734ECCC}"/>
    <cellStyle name="Total 2 2 5 6 2" xfId="54119" xr:uid="{1A4F1040-F630-4A16-AC1B-BC2B3E6AB913}"/>
    <cellStyle name="Total 2 2 6" xfId="657" xr:uid="{270BD0BB-CCD2-4C17-B524-E7891625453F}"/>
    <cellStyle name="Total 2 2 6 2" xfId="5033" xr:uid="{0192665E-9102-46EE-874F-82E05BF49D77}"/>
    <cellStyle name="Total 2 2 6 2 2" xfId="7619" xr:uid="{F846742B-DA0A-44C5-BED0-3358341033DD}"/>
    <cellStyle name="Total 2 2 6 2 2 2" xfId="16608" xr:uid="{91863E80-37AD-4F49-9C80-1CB1990CC3A4}"/>
    <cellStyle name="Total 2 2 6 2 2 2 2" xfId="43528" xr:uid="{B8D851F6-EFE9-4191-9E04-D3DDA121C733}"/>
    <cellStyle name="Total 2 2 6 2 2 2 3" xfId="56464" xr:uid="{6667B2EE-D088-4D79-9199-A2E85A480960}"/>
    <cellStyle name="Total 2 2 6 2 2 3" xfId="28436" xr:uid="{DA4ADDC1-7B20-4457-AF1D-A5B455AE6BBA}"/>
    <cellStyle name="Total 2 2 6 2 2 4" xfId="49682" xr:uid="{D4A15FE5-C4D1-4066-A2E8-7EF4DED460F6}"/>
    <cellStyle name="Total 2 2 6 2 3" xfId="10256" xr:uid="{7DB50D6B-1124-4BB8-8D81-6D3B0863CBC3}"/>
    <cellStyle name="Total 2 2 6 2 3 2" xfId="19245" xr:uid="{5BF286AA-B566-4E46-9BDF-F909FF55706D}"/>
    <cellStyle name="Total 2 2 6 2 3 2 2" xfId="43649" xr:uid="{0839A1F2-899B-4965-B1E1-885FBB8DCBEA}"/>
    <cellStyle name="Total 2 2 6 2 3 2 3" xfId="58624" xr:uid="{D6256717-6F01-4C58-9E95-87953406CBDE}"/>
    <cellStyle name="Total 2 2 6 2 3 3" xfId="26716" xr:uid="{291EF3FD-2E29-4496-A757-0138353D0A53}"/>
    <cellStyle name="Total 2 2 6 2 3 4" xfId="51843" xr:uid="{6FC1ECD8-7EF9-4FDE-9A02-205C13FAC8D8}"/>
    <cellStyle name="Total 2 2 6 2 4" xfId="14022" xr:uid="{B3C032D8-DF20-49E3-85DF-C8D12FFB6C28}"/>
    <cellStyle name="Total 2 2 6 2 4 2" xfId="28585" xr:uid="{790DEAC1-B18C-426A-B7ED-4899096B355D}"/>
    <cellStyle name="Total 2 2 6 2 4 2 2" xfId="54603" xr:uid="{E0931CFC-9A6C-42AF-A9A0-AA71C655DEFC}"/>
    <cellStyle name="Total 2 2 6 2 4 3" xfId="47799" xr:uid="{8C267678-6ADF-4DF5-825E-701AFC119E05}"/>
    <cellStyle name="Total 2 2 6 2 5" xfId="33544" xr:uid="{88F842BB-329C-4BF6-BA8B-50C29A8FCEA3}"/>
    <cellStyle name="Total 2 2 6 2 6" xfId="46185" xr:uid="{8EACA247-4D1B-4351-A13F-84340B12D91B}"/>
    <cellStyle name="Total 2 2 6 3" xfId="3094" xr:uid="{5150A763-4B8F-40DF-972D-FFD65EBAD3DE}"/>
    <cellStyle name="Total 2 2 6 3 2" xfId="30036" xr:uid="{6F4C7E66-3ACC-478F-BB8B-8402C41705C4}"/>
    <cellStyle name="Total 2 2 6 3 2 2" xfId="56866" xr:uid="{FBA57BAD-326C-49D4-8C09-B1B2E113DCA2}"/>
    <cellStyle name="Total 2 2 6 3 2 3" xfId="50084" xr:uid="{8356A33A-FE36-44D9-8428-3A14D401E25E}"/>
    <cellStyle name="Total 2 2 6 3 3" xfId="50824" xr:uid="{A3B12B28-5D9F-4F7C-AFB4-56F1903D2EDB}"/>
    <cellStyle name="Total 2 2 6 3 3 2" xfId="57606" xr:uid="{A3B198BA-1050-4307-89B9-5D1F13556E86}"/>
    <cellStyle name="Total 2 2 6 3 4" xfId="48201" xr:uid="{E6C9523B-1FEA-45B4-A060-D1FD8624FB3D}"/>
    <cellStyle name="Total 2 2 6 3 4 2" xfId="54993" xr:uid="{02D67F63-F907-443C-81C8-EBF963FD2A66}"/>
    <cellStyle name="Total 2 2 6 3 5" xfId="53293" xr:uid="{F3B02E98-CEFB-4316-9EBC-1C61A4BFBE3E}"/>
    <cellStyle name="Total 2 2 6 3 6" xfId="46587" xr:uid="{6ACD8EAE-2333-43CB-ACA9-3A73E9D4EE32}"/>
    <cellStyle name="Total 2 2 6 4" xfId="31873" xr:uid="{D4A53863-42A1-4C15-AF79-D3F735FDD5E0}"/>
    <cellStyle name="Total 2 2 6 4 2" xfId="55992" xr:uid="{B0686C8B-94AC-49CE-AB2B-B213E854D037}"/>
    <cellStyle name="Total 2 2 6 4 3" xfId="49210" xr:uid="{29279583-5458-48B6-B028-30837DDB9AD4}"/>
    <cellStyle name="Total 2 2 6 5" xfId="44397" xr:uid="{986BFE33-843A-49E8-AD10-D3CBBB88593B}"/>
    <cellStyle name="Total 2 2 6 5 2" xfId="59088" xr:uid="{C5BCC329-73DF-4FC4-9E13-6DB0F8447B3E}"/>
    <cellStyle name="Total 2 2 6 5 3" xfId="52307" xr:uid="{F7229F14-5734-4958-A731-319E513FE6F6}"/>
    <cellStyle name="Total 2 2 6 6" xfId="45676" xr:uid="{7A57EF4D-D07C-443C-BA02-A7E6779FEEA4}"/>
    <cellStyle name="Total 2 2 6 6 2" xfId="54155" xr:uid="{ADAA4263-D3A3-4D7C-8831-0CA09A8099D7}"/>
    <cellStyle name="Total 2 2 7" xfId="1002" xr:uid="{B4140799-1267-4C8A-BA4E-F0F49445B968}"/>
    <cellStyle name="Total 2 2 7 2" xfId="5354" xr:uid="{56421BF2-08DE-47B4-9EFF-E95361CFEA9B}"/>
    <cellStyle name="Total 2 2 7 2 2" xfId="7940" xr:uid="{30732615-ACF6-4D0D-965A-6D5BC5B1CDC6}"/>
    <cellStyle name="Total 2 2 7 2 2 2" xfId="16929" xr:uid="{72F4ADD6-F439-41DF-9DE0-AD4CBCB19DC4}"/>
    <cellStyle name="Total 2 2 7 2 2 2 2" xfId="31348" xr:uid="{1FC3BB76-7F89-4869-8E69-BA4EA2660AA3}"/>
    <cellStyle name="Total 2 2 7 2 2 2 3" xfId="56500" xr:uid="{A41AD3DD-F6FC-4D86-ACEF-591628F601EC}"/>
    <cellStyle name="Total 2 2 7 2 2 3" xfId="28773" xr:uid="{B4653808-CE41-4E3E-81B1-82718C55BB58}"/>
    <cellStyle name="Total 2 2 7 2 2 4" xfId="49718" xr:uid="{F50CB3B3-B773-41DB-A2CB-D2672A0DF77D}"/>
    <cellStyle name="Total 2 2 7 2 3" xfId="10577" xr:uid="{862C589A-D447-4967-BB1D-48B0BF0DE0D1}"/>
    <cellStyle name="Total 2 2 7 2 3 2" xfId="19566" xr:uid="{B32306B3-E195-46B2-80DF-0DEE474F01ED}"/>
    <cellStyle name="Total 2 2 7 2 3 2 2" xfId="32510" xr:uid="{BA4D6502-7DDB-464E-9344-127A49D280A0}"/>
    <cellStyle name="Total 2 2 7 2 3 2 3" xfId="57675" xr:uid="{382626B2-8B27-4FC6-8C97-EB74F75FC523}"/>
    <cellStyle name="Total 2 2 7 2 3 3" xfId="27536" xr:uid="{8922C762-9F49-4ACD-AB97-84D0B6CE8759}"/>
    <cellStyle name="Total 2 2 7 2 3 4" xfId="50893" xr:uid="{0FA02246-4D3E-45B4-A1CE-D1A75E933B19}"/>
    <cellStyle name="Total 2 2 7 2 4" xfId="14343" xr:uid="{CFD39EFA-4152-4F83-B5E0-460239866986}"/>
    <cellStyle name="Total 2 2 7 2 4 2" xfId="41207" xr:uid="{E7DF28DB-7A3C-480E-8AAC-D2EF57AA2120}"/>
    <cellStyle name="Total 2 2 7 2 4 2 2" xfId="54639" xr:uid="{2CE20785-7EF7-4383-AE01-BB2D13DFD562}"/>
    <cellStyle name="Total 2 2 7 2 4 3" xfId="47835" xr:uid="{8F606D31-C4CE-42A8-8A02-A5F3092AC487}"/>
    <cellStyle name="Total 2 2 7 2 5" xfId="40701" xr:uid="{95146E56-FC39-45E0-BB56-02507107CF76}"/>
    <cellStyle name="Total 2 2 7 2 6" xfId="46221" xr:uid="{3A89F638-38CB-4B88-8192-AA90C4CE4783}"/>
    <cellStyle name="Total 2 2 7 3" xfId="3439" xr:uid="{B9F21648-AB3C-4C82-9E84-12653167371A}"/>
    <cellStyle name="Total 2 2 7 3 2" xfId="23782" xr:uid="{AA8917E1-1227-49AB-B963-C10E9F00D071}"/>
    <cellStyle name="Total 2 2 7 3 2 2" xfId="56902" xr:uid="{04E507BF-78D0-47FF-B770-EE774E559BC6}"/>
    <cellStyle name="Total 2 2 7 3 2 3" xfId="50120" xr:uid="{2C77484D-2D87-4918-B525-749A1C84E88E}"/>
    <cellStyle name="Total 2 2 7 3 3" xfId="48968" xr:uid="{AC35721B-AD0A-4AEA-91BA-514BD6FA6AD2}"/>
    <cellStyle name="Total 2 2 7 3 3 2" xfId="55751" xr:uid="{A01E1E48-FDCC-486A-8D9E-9F1AA73CF6B0}"/>
    <cellStyle name="Total 2 2 7 3 4" xfId="48237" xr:uid="{B252E5E8-8F55-4597-8D2F-C807C1FB2DC1}"/>
    <cellStyle name="Total 2 2 7 3 4 2" xfId="55029" xr:uid="{7DBDC9B5-97EE-4332-8795-8CD9DC0483B8}"/>
    <cellStyle name="Total 2 2 7 3 5" xfId="53329" xr:uid="{711EC082-9B7A-4FBC-AFC9-061FC70A78CB}"/>
    <cellStyle name="Total 2 2 7 3 6" xfId="46623" xr:uid="{C2E7ABB6-7046-4CF1-B5E8-D62197022373}"/>
    <cellStyle name="Total 2 2 7 4" xfId="23627" xr:uid="{4880360C-26FC-4C05-B68A-ACDD9C781741}"/>
    <cellStyle name="Total 2 2 7 4 2" xfId="56028" xr:uid="{AA27F4FB-0276-482E-879E-985EE3FAC2DD}"/>
    <cellStyle name="Total 2 2 7 4 3" xfId="49246" xr:uid="{E51B262E-98A5-4F52-9A22-D65E78A63DCC}"/>
    <cellStyle name="Total 2 2 7 5" xfId="44500" xr:uid="{7780AB4E-5C79-48FB-962B-FB86C5E78A6B}"/>
    <cellStyle name="Total 2 2 7 5 2" xfId="58117" xr:uid="{577EF5A1-5C27-4FC8-85D4-9EB1E96005F2}"/>
    <cellStyle name="Total 2 2 7 5 3" xfId="51335" xr:uid="{B036C68F-10C2-4C65-8C3C-B82E089F6EBB}"/>
    <cellStyle name="Total 2 2 7 6" xfId="45712" xr:uid="{967B185D-6DBA-41D5-8306-59CDDFF6C4C8}"/>
    <cellStyle name="Total 2 2 7 6 2" xfId="54191" xr:uid="{0C85B691-7064-42A8-A637-56D92614C08A}"/>
    <cellStyle name="Total 2 2 8" xfId="1346" xr:uid="{1E6A07A8-7C1B-4F52-B583-71C9C1A3C204}"/>
    <cellStyle name="Total 2 2 8 2" xfId="5691" xr:uid="{88B88C6F-B53E-4BDB-AA29-B9DE9BA0E9C9}"/>
    <cellStyle name="Total 2 2 8 2 2" xfId="8277" xr:uid="{13C85F2F-C04C-40C4-98C4-1C3B30043F49}"/>
    <cellStyle name="Total 2 2 8 2 2 2" xfId="17266" xr:uid="{1411F03E-EA49-4CB6-8FB2-CBBFF08AB7F0}"/>
    <cellStyle name="Total 2 2 8 2 2 2 2" xfId="28068" xr:uid="{4BE677EE-61D0-4E5C-A4B5-D19B12D069F1}"/>
    <cellStyle name="Total 2 2 8 2 2 2 3" xfId="56549" xr:uid="{5020D245-9A00-49C7-8A11-3469CC51D03A}"/>
    <cellStyle name="Total 2 2 8 2 2 3" xfId="28894" xr:uid="{E196C7DC-97B7-43F6-9080-1DDF87A8EB37}"/>
    <cellStyle name="Total 2 2 8 2 2 4" xfId="49767" xr:uid="{E9F6F6E5-1DCC-4A5F-90F9-ECE3FC229241}"/>
    <cellStyle name="Total 2 2 8 2 3" xfId="10914" xr:uid="{294D3B54-FBCE-4B25-83DE-8E0466C61A9D}"/>
    <cellStyle name="Total 2 2 8 2 3 2" xfId="19903" xr:uid="{9E63244A-05CA-45B6-B5FB-66F8F5DB8280}"/>
    <cellStyle name="Total 2 2 8 2 3 2 2" xfId="31627" xr:uid="{4DAFABDE-6C7A-4F4A-85A5-9B7A7802E9E0}"/>
    <cellStyle name="Total 2 2 8 2 3 2 3" xfId="58947" xr:uid="{0D81B144-8DE7-4D51-90B1-1FED5AEC27E1}"/>
    <cellStyle name="Total 2 2 8 2 3 3" xfId="36005" xr:uid="{E7B520A0-BE41-4B4D-A2FA-6059315029AB}"/>
    <cellStyle name="Total 2 2 8 2 3 4" xfId="52166" xr:uid="{D6B7AF96-392E-433D-966B-24805AD2B766}"/>
    <cellStyle name="Total 2 2 8 2 4" xfId="14680" xr:uid="{A6D4C94A-E9EE-4F23-A99F-6732C08046DF}"/>
    <cellStyle name="Total 2 2 8 2 4 2" xfId="23246" xr:uid="{60F9DC51-41FB-4E6E-B975-8F66342851BC}"/>
    <cellStyle name="Total 2 2 8 2 4 2 2" xfId="54685" xr:uid="{B2A11407-E43B-4C21-993A-A93F3E73F8B5}"/>
    <cellStyle name="Total 2 2 8 2 4 3" xfId="47884" xr:uid="{8D9113C9-8F22-4C9E-8B62-C2A5E788DD54}"/>
    <cellStyle name="Total 2 2 8 2 5" xfId="38295" xr:uid="{EE51EE6B-E76C-4885-BB71-1B3F1FE843C9}"/>
    <cellStyle name="Total 2 2 8 2 6" xfId="46270" xr:uid="{C36C1477-D927-43BE-A5F1-670BD06313E4}"/>
    <cellStyle name="Total 2 2 8 3" xfId="3783" xr:uid="{E76AEB02-D1A0-47AA-9AAC-8BFCEC11D311}"/>
    <cellStyle name="Total 2 2 8 3 2" xfId="24146" xr:uid="{B68415EE-9164-45D9-957F-06715572B4A1}"/>
    <cellStyle name="Total 2 2 8 3 2 2" xfId="56948" xr:uid="{304A6C97-0B9A-45F6-ADB8-329A836C140F}"/>
    <cellStyle name="Total 2 2 8 3 2 3" xfId="50166" xr:uid="{B7F93258-5D72-4714-BDC6-6BF2BAE7C134}"/>
    <cellStyle name="Total 2 2 8 3 3" xfId="51447" xr:uid="{095E32A6-0880-4A97-8E41-B899AE88D372}"/>
    <cellStyle name="Total 2 2 8 3 3 2" xfId="58229" xr:uid="{7BECA63B-036B-4AE5-83BF-A607630164C8}"/>
    <cellStyle name="Total 2 2 8 3 4" xfId="48283" xr:uid="{7E6BB906-FAF4-408D-9FBF-A2CC76944E45}"/>
    <cellStyle name="Total 2 2 8 3 4 2" xfId="55075" xr:uid="{44085683-BA76-4DD1-89EC-765508796FF3}"/>
    <cellStyle name="Total 2 2 8 3 5" xfId="53375" xr:uid="{C5C4C6E9-DA4D-41CF-8E3D-6CA34FE5036F}"/>
    <cellStyle name="Total 2 2 8 3 6" xfId="46669" xr:uid="{10CA5971-667A-4B0C-B2F3-BDF5A5EEF35D}"/>
    <cellStyle name="Total 2 2 8 4" xfId="30400" xr:uid="{E167D9E3-D0CC-4182-85E2-EBD8E0FC7CB2}"/>
    <cellStyle name="Total 2 2 8 4 2" xfId="56077" xr:uid="{EE0A73CC-071A-40C7-B5E4-959D20F28386}"/>
    <cellStyle name="Total 2 2 8 4 3" xfId="49295" xr:uid="{6BF852D0-F6D4-4BF2-9420-E51ECDD7AA41}"/>
    <cellStyle name="Total 2 2 8 5" xfId="44556" xr:uid="{4EB0B7E8-35C4-4D6F-880E-A038241DAE08}"/>
    <cellStyle name="Total 2 2 8 5 2" xfId="59075" xr:uid="{C62A062C-63D9-4550-9DF1-F01C0627E15A}"/>
    <cellStyle name="Total 2 2 8 5 3" xfId="52294" xr:uid="{C0594493-8C5B-4C2F-AB76-9EBFEE60D89C}"/>
    <cellStyle name="Total 2 2 8 6" xfId="45761" xr:uid="{BC10946C-F80A-4968-92CC-DBB6A5EA70AC}"/>
    <cellStyle name="Total 2 2 8 6 2" xfId="54237" xr:uid="{C3359148-12D5-4CC1-947E-B288AC02EC6A}"/>
    <cellStyle name="Total 2 2 9" xfId="1583" xr:uid="{96DA00E1-EA00-4DF2-AAB7-F01CBB11821D}"/>
    <cellStyle name="Total 2 2 9 2" xfId="5928" xr:uid="{0A1BA914-2527-4688-9FD0-656DAEDE3D6E}"/>
    <cellStyle name="Total 2 2 9 2 2" xfId="8514" xr:uid="{83BBD28F-A927-4784-8C31-AE12099201FC}"/>
    <cellStyle name="Total 2 2 9 2 2 2" xfId="17503" xr:uid="{D0024B6D-855E-4811-B170-766EE05C1911}"/>
    <cellStyle name="Total 2 2 9 2 2 2 2" xfId="31203" xr:uid="{35939A6E-3303-432E-8603-642242237311}"/>
    <cellStyle name="Total 2 2 9 2 2 2 3" xfId="56589" xr:uid="{812BBFFF-8F59-4810-9EFF-2DA197B1CDFF}"/>
    <cellStyle name="Total 2 2 9 2 2 3" xfId="30636" xr:uid="{7AFE43C0-DFBD-49BD-AF72-BAAA0DA03D55}"/>
    <cellStyle name="Total 2 2 9 2 2 4" xfId="49807" xr:uid="{2F4E3AE6-BE1C-4442-8544-BEF99F5DCD7C}"/>
    <cellStyle name="Total 2 2 9 2 3" xfId="11151" xr:uid="{E6695E3C-7491-4BDF-B2CF-E91204625DE4}"/>
    <cellStyle name="Total 2 2 9 2 3 2" xfId="20140" xr:uid="{5A00F8D7-73FB-463F-A965-2131147E958C}"/>
    <cellStyle name="Total 2 2 9 2 3 2 2" xfId="31310" xr:uid="{1345638C-24E1-445C-803F-6063BAC74171}"/>
    <cellStyle name="Total 2 2 9 2 3 2 3" xfId="57619" xr:uid="{A5C06EEF-1BDE-4700-B187-771AB65082EB}"/>
    <cellStyle name="Total 2 2 9 2 3 3" xfId="42801" xr:uid="{99510107-7B64-4137-A7D6-68EE57AAB3E4}"/>
    <cellStyle name="Total 2 2 9 2 3 4" xfId="50837" xr:uid="{B0223658-6135-4611-A508-58D7212216B7}"/>
    <cellStyle name="Total 2 2 9 2 4" xfId="14917" xr:uid="{6FAB34FC-B2F9-47F5-B9C9-6CA4139E058B}"/>
    <cellStyle name="Total 2 2 9 2 4 2" xfId="26201" xr:uid="{2A4F8B07-AFE3-4E01-AA9E-888572FB260F}"/>
    <cellStyle name="Total 2 2 9 2 4 2 2" xfId="54722" xr:uid="{B78A1C82-CCD2-454F-ABD2-56B5F03B3334}"/>
    <cellStyle name="Total 2 2 9 2 4 3" xfId="47924" xr:uid="{8C960856-1669-49C6-BFC3-4CD7501F2CFE}"/>
    <cellStyle name="Total 2 2 9 2 5" xfId="37973" xr:uid="{6A3A5DEC-EC03-4C17-B11D-7470FF63FDA9}"/>
    <cellStyle name="Total 2 2 9 2 6" xfId="46310" xr:uid="{06034D3E-831D-47C6-9C16-A235EFB47805}"/>
    <cellStyle name="Total 2 2 9 3" xfId="4020" xr:uid="{3AAD2790-F084-4EC2-9C89-E21C15A9B8F1}"/>
    <cellStyle name="Total 2 2 9 3 2" xfId="22897" xr:uid="{FB272DFD-D4DD-452B-A2D6-372951B455EF}"/>
    <cellStyle name="Total 2 2 9 3 2 2" xfId="56985" xr:uid="{48475556-7683-4255-B999-1CF534F45D4A}"/>
    <cellStyle name="Total 2 2 9 3 2 3" xfId="50203" xr:uid="{28F034F6-9F1C-4120-A975-F48F070F5446}"/>
    <cellStyle name="Total 2 2 9 3 3" xfId="51483" xr:uid="{59E5820B-0239-4D56-A917-19AC3AA7771C}"/>
    <cellStyle name="Total 2 2 9 3 3 2" xfId="58265" xr:uid="{EB86C629-FD09-453A-8D44-C31033A568EA}"/>
    <cellStyle name="Total 2 2 9 3 4" xfId="48320" xr:uid="{0159EB4D-3DF2-4B77-9C9C-58112CD404CB}"/>
    <cellStyle name="Total 2 2 9 3 4 2" xfId="55112" xr:uid="{39387842-2A10-4A29-8913-B92DE01AFEF1}"/>
    <cellStyle name="Total 2 2 9 3 5" xfId="53412" xr:uid="{F87EC8C0-1CF0-4189-9D5C-B1AF0D7D19BF}"/>
    <cellStyle name="Total 2 2 9 3 6" xfId="46706" xr:uid="{CC732C8B-09F7-4087-8F96-5C75D4BDC979}"/>
    <cellStyle name="Total 2 2 9 4" xfId="27842" xr:uid="{7567B7F8-E0F6-4848-8315-C5D52EA9F60E}"/>
    <cellStyle name="Total 2 2 9 4 2" xfId="56117" xr:uid="{8731BE43-4D94-43A4-95C8-3274D27E7076}"/>
    <cellStyle name="Total 2 2 9 4 3" xfId="49335" xr:uid="{D7B08601-A338-426B-B587-5BC5115F3F7F}"/>
    <cellStyle name="Total 2 2 9 5" xfId="44518" xr:uid="{23E78AE2-24B9-482F-A143-662C93676E7B}"/>
    <cellStyle name="Total 2 2 9 5 2" xfId="59094" xr:uid="{0927A62C-FB27-4BA7-BC04-04BB72780E1E}"/>
    <cellStyle name="Total 2 2 9 5 3" xfId="52313" xr:uid="{0EE66F5A-BE81-45E0-A22A-F6EDB113933F}"/>
    <cellStyle name="Total 2 2 9 6" xfId="45801" xr:uid="{A15907FE-DE06-409B-85FF-303FED2511B3}"/>
    <cellStyle name="Total 2 2 9 6 2" xfId="54274" xr:uid="{265A4EB4-B8F3-4728-88F4-637E92929029}"/>
    <cellStyle name="Total 2 20" xfId="39345" xr:uid="{96804C1C-29EB-4705-B2E2-BEA4FD3D758B}"/>
    <cellStyle name="Total 2 20 2" xfId="44842" xr:uid="{5DEFC595-7A3E-47F0-8D14-5E7D448DD841}"/>
    <cellStyle name="Total 2 20 2 2" xfId="57151" xr:uid="{E9594234-EE66-4F3B-B0B9-D9C2E1E09FCD}"/>
    <cellStyle name="Total 2 20 2 3" xfId="50369" xr:uid="{251A4A67-11F6-43EF-84C7-AB60087AE267}"/>
    <cellStyle name="Total 2 20 3" xfId="51971" xr:uid="{ECE1203A-15FD-4B24-B5D8-21668C94B5F3}"/>
    <cellStyle name="Total 2 20 3 2" xfId="58752" xr:uid="{AAD289E2-13BE-4BAA-BDE7-0E4BB89941C0}"/>
    <cellStyle name="Total 2 20 4" xfId="52245" xr:uid="{C5C92C6A-3C17-4BF9-A348-C5559DFD20C0}"/>
    <cellStyle name="Total 2 20 4 2" xfId="59026" xr:uid="{02D00E3A-6D77-4E50-B634-C9C46B19042A}"/>
    <cellStyle name="Total 2 20 5" xfId="48486" xr:uid="{9CED2D04-18C2-4B71-9553-7E15CE1FAD0A}"/>
    <cellStyle name="Total 2 20 5 2" xfId="55278" xr:uid="{E6D2B3CF-F62F-4F9B-93E9-DA97984D7460}"/>
    <cellStyle name="Total 2 20 6" xfId="53564" xr:uid="{260B11D4-AFD8-4096-8180-CA6A89F35EC1}"/>
    <cellStyle name="Total 2 20 7" xfId="46872" xr:uid="{D394835A-4B2F-4D11-A3E5-9FFAA3F9738D}"/>
    <cellStyle name="Total 2 21" xfId="44874" xr:uid="{D73A19AF-72A1-44D6-B764-17AB20BDDD6D}"/>
    <cellStyle name="Total 2 21 2" xfId="50517" xr:uid="{3910E1B5-5039-4D52-BB3E-21F172E0A77D}"/>
    <cellStyle name="Total 2 21 2 2" xfId="57299" xr:uid="{231282DD-1FFA-45E3-9BE7-052F35159A00}"/>
    <cellStyle name="Total 2 21 3" xfId="52119" xr:uid="{55637680-0FCD-458E-A0F6-F14214019950}"/>
    <cellStyle name="Total 2 21 3 2" xfId="58900" xr:uid="{2AD52EEC-A69C-4A7F-AFC4-029EAD42D8A1}"/>
    <cellStyle name="Total 2 21 4" xfId="49386" xr:uid="{F9B33DD2-D2C1-4A51-ADB1-52DE44220AD3}"/>
    <cellStyle name="Total 2 21 4 2" xfId="56168" xr:uid="{F797A525-7650-445C-A2EF-2E4FF0A96D51}"/>
    <cellStyle name="Total 2 21 5" xfId="48634" xr:uid="{4F923649-C8CF-43EF-9947-72A4D3EEA7DD}"/>
    <cellStyle name="Total 2 21 5 2" xfId="55423" xr:uid="{6D0DC1CA-312F-4829-9158-01B9F2C5D0FB}"/>
    <cellStyle name="Total 2 21 6" xfId="53709" xr:uid="{92B08807-6C13-441E-A925-F09FCD7FFC82}"/>
    <cellStyle name="Total 2 21 7" xfId="47020" xr:uid="{E78343C1-5255-4AAA-B654-34FE1DF749AC}"/>
    <cellStyle name="Total 2 22" xfId="44900" xr:uid="{B62FF983-8B7C-47ED-9C19-4D9901277805}"/>
    <cellStyle name="Total 2 22 2" xfId="50452" xr:uid="{9A1DB872-BD1B-471D-B998-D34A6BEAC66F}"/>
    <cellStyle name="Total 2 22 2 2" xfId="57234" xr:uid="{B7E04929-8BC0-4828-B23B-59373F6FFD14}"/>
    <cellStyle name="Total 2 22 3" xfId="52054" xr:uid="{B9AB9086-42C2-4D76-B8A6-2E3B9D6E052D}"/>
    <cellStyle name="Total 2 22 3 2" xfId="58835" xr:uid="{62EF8F10-44E5-4ABF-841E-E815B15A80D4}"/>
    <cellStyle name="Total 2 22 4" xfId="52343" xr:uid="{B4B027B2-A0AC-4914-A6F2-7AB774ADAB3A}"/>
    <cellStyle name="Total 2 22 4 2" xfId="59124" xr:uid="{CA8EB14E-D6AF-48C9-B42D-8233D070503F}"/>
    <cellStyle name="Total 2 22 5" xfId="48569" xr:uid="{E3106EAA-84AF-4A28-B771-6C8911635FDE}"/>
    <cellStyle name="Total 2 22 5 2" xfId="55358" xr:uid="{2CC72608-F885-40D7-A216-EFF5113BD764}"/>
    <cellStyle name="Total 2 22 6" xfId="53644" xr:uid="{EDB7FF1B-2C6C-4662-A30C-0132CA285C24}"/>
    <cellStyle name="Total 2 22 7" xfId="46955" xr:uid="{E861741F-0B45-4029-BBCA-B4A5EFBBA713}"/>
    <cellStyle name="Total 2 23" xfId="44994" xr:uid="{63E18E6E-BC89-4A4D-8C70-9C2D4A5013C3}"/>
    <cellStyle name="Total 2 23 2" xfId="50451" xr:uid="{06D6768E-EF99-4FC6-BA1B-EF6071929FAD}"/>
    <cellStyle name="Total 2 23 2 2" xfId="57233" xr:uid="{71EF0652-E052-4C77-9FDB-5F720A3668E8}"/>
    <cellStyle name="Total 2 23 3" xfId="52053" xr:uid="{9125FD03-7C39-4FB7-91B9-64AE64E951B4}"/>
    <cellStyle name="Total 2 23 3 2" xfId="58834" xr:uid="{DBDCAC4E-1731-4BCA-B2E0-5F447F00643A}"/>
    <cellStyle name="Total 2 23 4" xfId="52359" xr:uid="{B5976FAE-1BE1-4818-8950-6A06F667E48C}"/>
    <cellStyle name="Total 2 23 4 2" xfId="59140" xr:uid="{1FFEB786-AD1B-4CE8-867F-2035381989F6}"/>
    <cellStyle name="Total 2 23 5" xfId="48568" xr:uid="{AE78906D-ADDC-4041-8092-509728BD7EE3}"/>
    <cellStyle name="Total 2 23 5 2" xfId="55357" xr:uid="{575F2E97-3D73-4371-8ACC-E46A133B6DC8}"/>
    <cellStyle name="Total 2 23 6" xfId="53643" xr:uid="{1DF212A8-AAC1-42F0-9A2E-ED5FD922A517}"/>
    <cellStyle name="Total 2 23 7" xfId="46954" xr:uid="{286C03B7-B14B-4867-8D28-45950AB6C6C4}"/>
    <cellStyle name="Total 2 24" xfId="45002" xr:uid="{19B394E9-AB76-479F-9BE9-B790EB63CA2C}"/>
    <cellStyle name="Total 2 24 2" xfId="50599" xr:uid="{BEAC34FD-9C5D-411A-95BE-88800194D9A0}"/>
    <cellStyle name="Total 2 24 2 2" xfId="57381" xr:uid="{A687C9DA-824E-4CAD-AC4A-82C6DCA0964F}"/>
    <cellStyle name="Total 2 24 3" xfId="52413" xr:uid="{7758542F-73F2-4611-B031-2C72239E8319}"/>
    <cellStyle name="Total 2 24 3 2" xfId="59194" xr:uid="{BB06C9FB-767B-40A7-ADA1-6C5048813B44}"/>
    <cellStyle name="Total 2 24 4" xfId="48716" xr:uid="{C8717A9C-02F9-4D46-A9C7-8CF71854FD1C}"/>
    <cellStyle name="Total 2 24 4 2" xfId="55505" xr:uid="{D8CC704C-9044-407E-AF09-CEF24C8CB006}"/>
    <cellStyle name="Total 2 24 5" xfId="53791" xr:uid="{B83D0028-7E65-4FD2-B730-F982B46D8854}"/>
    <cellStyle name="Total 2 24 6" xfId="47102" xr:uid="{5457100E-9473-40E6-8A78-D36A4BBE6377}"/>
    <cellStyle name="Total 2 25" xfId="45030" xr:uid="{EB1E2DBC-F182-4375-84A4-020CD7F274A6}"/>
    <cellStyle name="Total 2 25 2" xfId="50573" xr:uid="{6B3D0990-B52F-4CF9-9471-CC085F521224}"/>
    <cellStyle name="Total 2 25 2 2" xfId="57355" xr:uid="{9E234C18-DF37-444C-A9EB-E20DE9479EAF}"/>
    <cellStyle name="Total 2 25 3" xfId="52387" xr:uid="{A2F95AAD-037D-4AE1-B8EB-4D7C230291C9}"/>
    <cellStyle name="Total 2 25 3 2" xfId="59168" xr:uid="{6C3E081E-9479-4955-9781-8EC307469774}"/>
    <cellStyle name="Total 2 25 4" xfId="48690" xr:uid="{6BCC5EDD-F410-4D5F-A886-2EB2EF69B6CB}"/>
    <cellStyle name="Total 2 25 4 2" xfId="55479" xr:uid="{998E87C3-EBC3-4140-B132-0A8FD3B66660}"/>
    <cellStyle name="Total 2 25 5" xfId="53765" xr:uid="{B495CDE3-8DBE-4AFC-979C-BF2B33372A7A}"/>
    <cellStyle name="Total 2 25 6" xfId="47076" xr:uid="{FC9EA8FD-F4DF-4D61-A868-795DCB506F70}"/>
    <cellStyle name="Total 2 26" xfId="45045" xr:uid="{2E05F582-C34F-4CB2-BCB1-4DA35C79C131}"/>
    <cellStyle name="Total 2 26 2" xfId="50578" xr:uid="{86C5C7C2-B562-447B-B3CD-0AF03B6C4B4F}"/>
    <cellStyle name="Total 2 26 2 2" xfId="57360" xr:uid="{1DC9573A-7967-4D64-BB35-E9DE3FB76DF6}"/>
    <cellStyle name="Total 2 26 3" xfId="52392" xr:uid="{A1CF1BC8-513D-49EA-88D1-F5FB91699DBA}"/>
    <cellStyle name="Total 2 26 3 2" xfId="59173" xr:uid="{3871C50E-62EE-452E-92AB-2AC8D3DC7B09}"/>
    <cellStyle name="Total 2 26 4" xfId="48695" xr:uid="{0026456F-C0F0-40E6-9D5E-D7E0F0368985}"/>
    <cellStyle name="Total 2 26 4 2" xfId="55484" xr:uid="{B0AD98A6-874F-4F4A-9E74-B8652559A551}"/>
    <cellStyle name="Total 2 26 5" xfId="53770" xr:uid="{D79492E8-6D03-4874-87B2-00168FBC0D91}"/>
    <cellStyle name="Total 2 26 6" xfId="47081" xr:uid="{254270E3-6E22-405B-A0DB-A4104924FD3B}"/>
    <cellStyle name="Total 2 27" xfId="45108" xr:uid="{34687DA9-F919-4372-9BBC-5F2895F085B5}"/>
    <cellStyle name="Total 2 27 2" xfId="50729" xr:uid="{6ACCF049-4656-411B-B090-C087D4405BE1}"/>
    <cellStyle name="Total 2 27 2 2" xfId="57511" xr:uid="{0CB58F50-2A64-48CE-B720-FEB7E340D112}"/>
    <cellStyle name="Total 2 27 3" xfId="52540" xr:uid="{08CFA513-8FDF-4A08-B1C2-0C1569C8B955}"/>
    <cellStyle name="Total 2 27 3 2" xfId="59321" xr:uid="{F92DB72C-BCDC-4D01-86D7-9CDAB5C01B62}"/>
    <cellStyle name="Total 2 27 4" xfId="48837" xr:uid="{EAADEBD9-C111-4E8B-A856-FFE221B34BC6}"/>
    <cellStyle name="Total 2 27 4 2" xfId="55622" xr:uid="{3F4F1CAB-2D17-4CCD-8625-EF95C32BFDDE}"/>
    <cellStyle name="Total 2 27 5" xfId="53918" xr:uid="{FC167E59-639E-4102-B4D9-7D272A5CAF15}"/>
    <cellStyle name="Total 2 27 6" xfId="47232" xr:uid="{D7883896-DB77-4296-979C-249A8C51F96E}"/>
    <cellStyle name="Total 2 28" xfId="45158" xr:uid="{B9A296EE-406E-4C18-A053-EA3C1649743B}"/>
    <cellStyle name="Total 2 28 2" xfId="50684" xr:uid="{6FEF8BD5-0591-403E-936A-89197AF3C47F}"/>
    <cellStyle name="Total 2 28 2 2" xfId="57466" xr:uid="{BE5FC30A-BE58-4D28-BA52-2691B395047E}"/>
    <cellStyle name="Total 2 28 3" xfId="52495" xr:uid="{472B6223-7640-4D4D-B2A5-9B5D34F652F7}"/>
    <cellStyle name="Total 2 28 3 2" xfId="59276" xr:uid="{41E36451-422B-4A43-9AD2-1DD86B1C4E58}"/>
    <cellStyle name="Total 2 28 4" xfId="48799" xr:uid="{E968AFA6-11AF-440C-BB57-D0443984D546}"/>
    <cellStyle name="Total 2 28 4 2" xfId="55585" xr:uid="{12FF5E47-B392-4BFA-B4D0-A8EE5FD04946}"/>
    <cellStyle name="Total 2 28 5" xfId="53873" xr:uid="{CF9FBE4D-338D-4840-B205-9F9D1DBD7A62}"/>
    <cellStyle name="Total 2 28 6" xfId="47187" xr:uid="{ECE15462-C7EB-4373-95B3-D8426A3A2E49}"/>
    <cellStyle name="Total 2 29" xfId="45168" xr:uid="{74730FF1-CE74-4D48-B31B-16001B5DF4CE}"/>
    <cellStyle name="Total 2 29 2" xfId="50758" xr:uid="{DF9695EC-522B-48D0-B232-9B2949F29A84}"/>
    <cellStyle name="Total 2 29 2 2" xfId="57540" xr:uid="{9EB5BAAC-9EB1-469E-B1EF-4B424EFD1036}"/>
    <cellStyle name="Total 2 29 3" xfId="52567" xr:uid="{CD9D619B-906F-40C6-950B-801AFAAEC6DE}"/>
    <cellStyle name="Total 2 29 3 2" xfId="59348" xr:uid="{C3D36538-9435-4F47-A271-E73E5A8CFD9B}"/>
    <cellStyle name="Total 2 29 4" xfId="53945" xr:uid="{8CC3B789-2AE2-4592-A326-0C8D435BB849}"/>
    <cellStyle name="Total 2 29 5" xfId="47262" xr:uid="{BCFB79F8-2973-479D-AC06-9094B40F6EC8}"/>
    <cellStyle name="Total 2 3" xfId="246" xr:uid="{EBDBA703-AD7A-4E39-B30A-609600249E86}"/>
    <cellStyle name="Total 2 3 10" xfId="6548" xr:uid="{6299EFF8-6EBE-4242-B4E6-765B10566734}"/>
    <cellStyle name="Total 2 3 10 2" xfId="11767" xr:uid="{63635FE0-D644-42A5-B160-641D087735D6}"/>
    <cellStyle name="Total 2 3 10 2 2" xfId="20756" xr:uid="{05CD2956-1645-4E8B-BEFF-2175CD6735C5}"/>
    <cellStyle name="Total 2 3 10 2 2 2" xfId="36136" xr:uid="{C9108306-294B-436E-B9F3-FFB0B9E74D6C}"/>
    <cellStyle name="Total 2 3 10 2 2 2 2" xfId="56602" xr:uid="{E2D2E853-FA31-4F67-8C6A-4436F69C2675}"/>
    <cellStyle name="Total 2 3 10 2 2 3" xfId="49820" xr:uid="{D6226DBF-5BED-4CAA-A0B5-7E31B53B892F}"/>
    <cellStyle name="Total 2 3 10 2 3" xfId="40377" xr:uid="{86D3ACED-7331-414C-AD88-5A27083908C8}"/>
    <cellStyle name="Total 2 3 10 2 3 2" xfId="58663" xr:uid="{E0E75897-19BB-4D2C-9390-6858080B3122}"/>
    <cellStyle name="Total 2 3 10 2 3 3" xfId="51882" xr:uid="{1E52FEA7-0BFC-4541-98E4-802C9347AA20}"/>
    <cellStyle name="Total 2 3 10 2 4" xfId="47937" xr:uid="{804D1F4A-CEA6-4726-A0E0-5C635FE09DAB}"/>
    <cellStyle name="Total 2 3 10 2 4 2" xfId="54735" xr:uid="{E46A94DB-5CD0-4807-8047-FCBB27EA7028}"/>
    <cellStyle name="Total 2 3 10 2 5" xfId="46323" xr:uid="{86F18049-BC04-4498-ADD2-33B188BFECAA}"/>
    <cellStyle name="Total 2 3 10 3" xfId="15537" xr:uid="{2A8998C0-6FC0-4894-A495-8ACC982420EB}"/>
    <cellStyle name="Total 2 3 10 3 2" xfId="37859" xr:uid="{31CDC4AF-578C-4DA0-B0BC-9410EA6A01FB}"/>
    <cellStyle name="Total 2 3 10 3 2 2" xfId="56998" xr:uid="{55F07299-B85D-4EB4-B484-FB8CA689981E}"/>
    <cellStyle name="Total 2 3 10 3 2 3" xfId="50216" xr:uid="{0E0172A5-F7F8-43AB-835A-3D432FC8F8D1}"/>
    <cellStyle name="Total 2 3 10 3 3" xfId="51395" xr:uid="{70A3E8DE-3EC6-4805-9589-FEBEA4E871CF}"/>
    <cellStyle name="Total 2 3 10 3 3 2" xfId="58177" xr:uid="{6594A83E-4D2A-4189-AC02-1F93306C0942}"/>
    <cellStyle name="Total 2 3 10 3 4" xfId="48333" xr:uid="{50064640-8496-4E78-A7ED-8136B468CA7E}"/>
    <cellStyle name="Total 2 3 10 3 4 2" xfId="55125" xr:uid="{8855A1A4-3EE6-4F9D-B456-DB5CA0B2225F}"/>
    <cellStyle name="Total 2 3 10 3 5" xfId="53425" xr:uid="{15B8899E-7B22-459D-845A-5B33F51D391C}"/>
    <cellStyle name="Total 2 3 10 3 6" xfId="46719" xr:uid="{42CA4C52-1EED-402F-826A-01F4D89A0757}"/>
    <cellStyle name="Total 2 3 10 4" xfId="37345" xr:uid="{54F43CC2-121C-433F-AAA0-8DA1882080F2}"/>
    <cellStyle name="Total 2 3 10 4 2" xfId="56130" xr:uid="{D6413F0A-7A6F-4753-9421-9112B5C43DB3}"/>
    <cellStyle name="Total 2 3 10 4 3" xfId="49348" xr:uid="{2D97D681-7C0F-41C0-AAF8-FF32C01FBB6C}"/>
    <cellStyle name="Total 2 3 10 5" xfId="44595" xr:uid="{4FA514C0-2A72-492C-98A0-12C725BE0C52}"/>
    <cellStyle name="Total 2 3 10 5 2" xfId="57892" xr:uid="{CDD830FD-9E4D-4CC3-B8A3-67BEFB6C5389}"/>
    <cellStyle name="Total 2 3 10 5 3" xfId="51110" xr:uid="{921CC986-3F60-4622-9CAA-39B6C6E5F895}"/>
    <cellStyle name="Total 2 3 10 6" xfId="45814" xr:uid="{AA994C6A-88A1-4B5E-AA73-412E7D1068D0}"/>
    <cellStyle name="Total 2 3 10 6 2" xfId="54287" xr:uid="{D7AC02EF-7EA0-4C10-8BE8-8D385A71E4F1}"/>
    <cellStyle name="Total 2 3 11" xfId="9130" xr:uid="{72AA264E-E787-4265-AF71-074BD744D50D}"/>
    <cellStyle name="Total 2 3 11 2" xfId="18119" xr:uid="{1C6C80FE-D98E-4AB4-8879-95EDBEF2A948}"/>
    <cellStyle name="Total 2 3 11 2 2" xfId="42180" xr:uid="{B01DE966-1E8A-4FFF-8BAC-6DF16DD95A0A}"/>
    <cellStyle name="Total 2 3 11 2 2 2" xfId="56631" xr:uid="{7F6A2BD7-2C05-4C58-BADE-A3C7415F87F4}"/>
    <cellStyle name="Total 2 3 11 2 2 3" xfId="49849" xr:uid="{1981E3DD-BEAD-4844-95C1-E90E11D0D592}"/>
    <cellStyle name="Total 2 3 11 2 3" xfId="51999" xr:uid="{FC9D0695-8B28-481F-B79E-1C52898C7D04}"/>
    <cellStyle name="Total 2 3 11 2 3 2" xfId="58780" xr:uid="{710DE29D-DF17-4D95-ACBC-5605B1480DE2}"/>
    <cellStyle name="Total 2 3 11 2 4" xfId="47966" xr:uid="{FFD896D4-5F58-4B82-B825-FCBA06ACD294}"/>
    <cellStyle name="Total 2 3 11 2 4 2" xfId="54764" xr:uid="{D5777144-3B4C-4AFB-8CD4-FA9710C2FEE4}"/>
    <cellStyle name="Total 2 3 11 2 5" xfId="46352" xr:uid="{F3909728-158E-4C00-ABEA-DC70AA92F3BE}"/>
    <cellStyle name="Total 2 3 11 3" xfId="38835" xr:uid="{1BD0908C-9048-4B7A-B099-F249FAD7345A}"/>
    <cellStyle name="Total 2 3 11 3 2" xfId="50245" xr:uid="{5591D224-D6CB-4F99-890A-3F1E014A12D9}"/>
    <cellStyle name="Total 2 3 11 3 2 2" xfId="57027" xr:uid="{97DC2DA6-41A3-4604-94DB-4DBDBD7308F3}"/>
    <cellStyle name="Total 2 3 11 3 3" xfId="51860" xr:uid="{45963CC1-9F6B-444A-8940-AA5814E8479E}"/>
    <cellStyle name="Total 2 3 11 3 3 2" xfId="58641" xr:uid="{A5A31EFE-A97E-478B-9D74-8EE9A8206401}"/>
    <cellStyle name="Total 2 3 11 3 4" xfId="48362" xr:uid="{277686F0-1526-4CA0-BD3C-895D5302CF14}"/>
    <cellStyle name="Total 2 3 11 3 4 2" xfId="55154" xr:uid="{F381A31F-7398-45A4-AEB8-D602FFA7FC6B}"/>
    <cellStyle name="Total 2 3 11 3 5" xfId="53452" xr:uid="{363BA2FD-B08E-40A6-A083-3934666CFCE8}"/>
    <cellStyle name="Total 2 3 11 3 6" xfId="46748" xr:uid="{18C3E283-E5E2-497B-85E9-02E11A8797FA}"/>
    <cellStyle name="Total 2 3 11 4" xfId="44628" xr:uid="{C2242EDF-591F-472E-BC33-17F9B66A0C47}"/>
    <cellStyle name="Total 2 3 11 4 2" xfId="56159" xr:uid="{20DA9A79-2DEE-40CA-A3DC-43F8151DE7ED}"/>
    <cellStyle name="Total 2 3 11 4 3" xfId="49377" xr:uid="{83CA7A59-1818-465E-BBEA-90356DB375F3}"/>
    <cellStyle name="Total 2 3 11 5" xfId="51720" xr:uid="{B07A5AAA-8076-449E-A0B2-1FD5ED39CCB1}"/>
    <cellStyle name="Total 2 3 11 5 2" xfId="58501" xr:uid="{E893CECC-CDB1-44BB-AF4F-B8DF32692A3E}"/>
    <cellStyle name="Total 2 3 11 6" xfId="47497" xr:uid="{F800384C-1F49-48B0-A1FC-F67BF026A311}"/>
    <cellStyle name="Total 2 3 11 6 2" xfId="54316" xr:uid="{6E24CFD5-1B32-48E6-BEA3-95FC63457C6C}"/>
    <cellStyle name="Total 2 3 11 7" xfId="45889" xr:uid="{3EC9A3EA-4712-4B5E-95F9-7734131BD02A}"/>
    <cellStyle name="Total 2 3 12" xfId="12270" xr:uid="{F068EA80-98B7-442C-BDD9-381055CA90D5}"/>
    <cellStyle name="Total 2 3 12 2" xfId="21259" xr:uid="{18A3C318-1FA5-4B92-B80A-028C2933FF4B}"/>
    <cellStyle name="Total 2 3 12 2 2" xfId="38851" xr:uid="{59B9CECD-EEBC-4582-B67A-7AB1778C6650}"/>
    <cellStyle name="Total 2 3 12 2 2 2" xfId="56670" xr:uid="{15EEDDFF-E40E-4999-BD23-F12C679B5CDF}"/>
    <cellStyle name="Total 2 3 12 2 2 3" xfId="49888" xr:uid="{2E174BA8-DDDD-45B0-91BB-F70E964E4A90}"/>
    <cellStyle name="Total 2 3 12 2 3" xfId="48921" xr:uid="{B1F878CF-FD71-4AB7-B853-C91DD2451CDB}"/>
    <cellStyle name="Total 2 3 12 2 3 2" xfId="55704" xr:uid="{60513CC8-ED3C-4EEB-AA9C-CA291DA0A28C}"/>
    <cellStyle name="Total 2 3 12 2 4" xfId="48005" xr:uid="{0F4B3A9E-4E6F-4FC0-9DB0-D8D425F5BBBD}"/>
    <cellStyle name="Total 2 3 12 2 4 2" xfId="54800" xr:uid="{D2B0ED2C-634C-47DB-B17D-B753B8741564}"/>
    <cellStyle name="Total 2 3 12 2 5" xfId="46391" xr:uid="{2671C8D9-7926-43ED-BF3B-4524E05AF0FD}"/>
    <cellStyle name="Total 2 3 12 3" xfId="34747" xr:uid="{8AE2A207-ADE0-4836-9F0C-49C07F857F67}"/>
    <cellStyle name="Total 2 3 12 3 2" xfId="50281" xr:uid="{2F4A9BF7-8448-4807-A850-6F888F332488}"/>
    <cellStyle name="Total 2 3 12 3 2 2" xfId="57063" xr:uid="{86D46D81-164D-4A3D-8370-41EDCF172FF4}"/>
    <cellStyle name="Total 2 3 12 3 3" xfId="51154" xr:uid="{CDE9D9BE-5A16-417B-B9A7-1E4C1A16F443}"/>
    <cellStyle name="Total 2 3 12 3 3 2" xfId="57936" xr:uid="{8D0E70FC-9D27-48B3-9EF6-E1D5CFA7D334}"/>
    <cellStyle name="Total 2 3 12 3 4" xfId="48398" xr:uid="{29514786-F871-4B9D-857D-3AF6C9D08F36}"/>
    <cellStyle name="Total 2 3 12 3 4 2" xfId="55190" xr:uid="{A263A6D0-0B8C-4C1E-924A-B5ADB98E80C6}"/>
    <cellStyle name="Total 2 3 12 3 5" xfId="53478" xr:uid="{D10D5275-B46F-44E2-97FD-F41653B4671A}"/>
    <cellStyle name="Total 2 3 12 3 6" xfId="46784" xr:uid="{F2213854-0106-4CED-94C7-344C199F4D19}"/>
    <cellStyle name="Total 2 3 12 4" xfId="44693" xr:uid="{B19A7E55-895F-41A9-BCD9-6AB077A636FF}"/>
    <cellStyle name="Total 2 3 12 4 2" xfId="56198" xr:uid="{2C822959-A752-476A-A086-4280B8225EDC}"/>
    <cellStyle name="Total 2 3 12 4 3" xfId="49416" xr:uid="{B1EC1009-4BD7-4226-B3D8-786DAF501D62}"/>
    <cellStyle name="Total 2 3 12 5" xfId="50971" xr:uid="{43A0A3EB-5F49-4DB5-8823-5A626D22798A}"/>
    <cellStyle name="Total 2 3 12 5 2" xfId="57753" xr:uid="{FED5252E-55F6-4C3C-B95A-8B8DAE624CDF}"/>
    <cellStyle name="Total 2 3 12 6" xfId="47536" xr:uid="{CC990E6D-1259-46FF-9399-1B5F93DA7C73}"/>
    <cellStyle name="Total 2 3 12 6 2" xfId="54352" xr:uid="{EF0B4684-19D0-4393-BE59-FB84E3718670}"/>
    <cellStyle name="Total 2 3 12 7" xfId="45925" xr:uid="{B012E6D7-1F9C-4B38-AE27-4CA890E1E028}"/>
    <cellStyle name="Total 2 3 13" xfId="2252" xr:uid="{C8A7F0AC-6705-4477-977D-FFD022545F27}"/>
    <cellStyle name="Total 2 3 13 2" xfId="40785" xr:uid="{C4637FE9-8F51-40DC-8169-8BE140BE5593}"/>
    <cellStyle name="Total 2 3 13 2 2" xfId="56238" xr:uid="{B8406121-6999-4DBF-999A-395EEC9C5564}"/>
    <cellStyle name="Total 2 3 13 2 3" xfId="49456" xr:uid="{7B204DAE-4E6A-4DA9-B5DD-8928ACCB672E}"/>
    <cellStyle name="Total 2 3 13 3" xfId="44650" xr:uid="{20971DE9-6292-4271-8E2A-311106A6A1BC}"/>
    <cellStyle name="Total 2 3 13 3 2" xfId="57830" xr:uid="{89921E3D-671E-4843-B780-DF45C7248EA8}"/>
    <cellStyle name="Total 2 3 13 3 3" xfId="51048" xr:uid="{F9CF010E-7F63-46DD-BFBA-CA6A07100DA1}"/>
    <cellStyle name="Total 2 3 13 4" xfId="47574" xr:uid="{4DA6E7E3-166C-4C45-A0C3-7D107384CD6A}"/>
    <cellStyle name="Total 2 3 13 4 2" xfId="54386" xr:uid="{DEF80F9F-70B0-4EF1-A6CD-039908B9B461}"/>
    <cellStyle name="Total 2 3 13 5" xfId="45965" xr:uid="{7BFCD760-0776-4DA0-A8D0-03B08C244111}"/>
    <cellStyle name="Total 2 3 14" xfId="13161" xr:uid="{7B41EF5B-5913-4969-8ADC-A2E193370448}"/>
    <cellStyle name="Total 2 3 14 2" xfId="32557" xr:uid="{81D6805F-C017-427F-833D-DDC5F19B9A81}"/>
    <cellStyle name="Total 2 3 14 2 2" xfId="56245" xr:uid="{40BCCC5A-3DBF-4A0B-A468-71CBE8467FBF}"/>
    <cellStyle name="Total 2 3 14 2 3" xfId="49463" xr:uid="{B8FB206C-84FB-4165-97AF-17E1B9F0E1DF}"/>
    <cellStyle name="Total 2 3 14 3" xfId="44709" xr:uid="{20FCC41F-8434-4B06-96D2-786BF373C0E6}"/>
    <cellStyle name="Total 2 3 14 3 2" xfId="58493" xr:uid="{7932DC99-2D5A-4BBC-BD4B-965FB8A4CA7C}"/>
    <cellStyle name="Total 2 3 14 3 3" xfId="51712" xr:uid="{D5C31F95-16FD-4681-B18C-0F302530C428}"/>
    <cellStyle name="Total 2 3 14 4" xfId="47581" xr:uid="{B9E44D78-21D9-41D8-A382-1BFD24379169}"/>
    <cellStyle name="Total 2 3 14 4 2" xfId="54393" xr:uid="{CEB96591-C56F-481D-95C1-E9C2F043EDEE}"/>
    <cellStyle name="Total 2 3 14 5" xfId="52872" xr:uid="{8DCCB146-2466-4CC6-8E2E-40B8D61277E2}"/>
    <cellStyle name="Total 2 3 14 6" xfId="45972" xr:uid="{DCF37F74-AB7D-46CB-B0DC-661B78DC11EA}"/>
    <cellStyle name="Total 2 3 15" xfId="28483" xr:uid="{54AF4EBB-746E-44F2-971A-AE2D30B739E9}"/>
    <cellStyle name="Total 2 3 15 2" xfId="44778" xr:uid="{0CCEF2A9-346E-4FE0-AC8C-FFFAF3463186}"/>
    <cellStyle name="Total 2 3 15 2 2" xfId="57168" xr:uid="{F1DBAE38-9998-4A20-B21E-5CAEF62F0E39}"/>
    <cellStyle name="Total 2 3 15 2 3" xfId="50386" xr:uid="{83476023-D707-4168-8E95-C042161E3AC7}"/>
    <cellStyle name="Total 2 3 15 3" xfId="51050" xr:uid="{9DB162E1-2471-4F4B-AC33-402DCC5D8DBF}"/>
    <cellStyle name="Total 2 3 15 3 2" xfId="57832" xr:uid="{D90DDA8E-25B4-457D-97CF-230F313B18EE}"/>
    <cellStyle name="Total 2 3 15 4" xfId="48503" xr:uid="{BA18C023-6815-43FE-A0BD-C570450062B5}"/>
    <cellStyle name="Total 2 3 15 4 2" xfId="55295" xr:uid="{5678E759-1EE2-4561-852A-1CF7429E9E2A}"/>
    <cellStyle name="Total 2 3 15 5" xfId="53581" xr:uid="{63EA3C2F-E0B1-464C-B4C0-27D000AFE917}"/>
    <cellStyle name="Total 2 3 15 6" xfId="46889" xr:uid="{3AB159C5-6798-4065-8C63-FB0350D4885D}"/>
    <cellStyle name="Total 2 3 16" xfId="44760" xr:uid="{E93EC22D-7D49-42AE-8341-52969787C6A2}"/>
    <cellStyle name="Total 2 3 16 2" xfId="50293" xr:uid="{49D82189-273F-479E-85C2-F9F91634BFF1}"/>
    <cellStyle name="Total 2 3 16 2 2" xfId="57075" xr:uid="{08DFF8CB-D693-4D42-8DE9-F2A07EF53342}"/>
    <cellStyle name="Total 2 3 16 3" xfId="51899" xr:uid="{D1949F0A-280E-467B-8C69-F31B635B2B69}"/>
    <cellStyle name="Total 2 3 16 3 2" xfId="58680" xr:uid="{34597120-6A83-482D-A682-4EFD6F1C12B3}"/>
    <cellStyle name="Total 2 3 16 4" xfId="51423" xr:uid="{08C80B6A-876E-4C5E-BF97-6961196B7C16}"/>
    <cellStyle name="Total 2 3 16 4 2" xfId="58205" xr:uid="{133824F9-67C8-4481-A099-B60E8497382C}"/>
    <cellStyle name="Total 2 3 16 5" xfId="48410" xr:uid="{F77F6A8D-508B-4A26-B50C-2BD249CEFC60}"/>
    <cellStyle name="Total 2 3 16 5 2" xfId="55202" xr:uid="{68C27E06-6C7D-43B4-805F-E4FA93BC2D78}"/>
    <cellStyle name="Total 2 3 16 6" xfId="53488" xr:uid="{699CC821-EA50-4486-A532-1AD97E7CF33F}"/>
    <cellStyle name="Total 2 3 16 7" xfId="46796" xr:uid="{58F58953-C9FB-4F18-99AC-F49FE1A948DA}"/>
    <cellStyle name="Total 2 3 17" xfId="44798" xr:uid="{09917289-2DAE-4F1A-B255-3DAF17664772}"/>
    <cellStyle name="Total 2 3 17 2" xfId="50425" xr:uid="{F8F9D7A1-B5E3-4993-B0C4-36414816EAF6}"/>
    <cellStyle name="Total 2 3 17 2 2" xfId="57207" xr:uid="{19284564-CD58-4F4D-9900-4543B1A3ED56}"/>
    <cellStyle name="Total 2 3 17 3" xfId="52027" xr:uid="{5309B355-ED6B-4214-AD9B-7FC83FDAA138}"/>
    <cellStyle name="Total 2 3 17 3 2" xfId="58808" xr:uid="{9E34D71E-2859-4FD5-827A-7E573988141D}"/>
    <cellStyle name="Total 2 3 17 4" xfId="52298" xr:uid="{A85EC5C1-A4AF-4E14-88E4-AF039B15A62A}"/>
    <cellStyle name="Total 2 3 17 4 2" xfId="59079" xr:uid="{E3FCDF77-F008-4243-850C-B2BB8B128358}"/>
    <cellStyle name="Total 2 3 17 5" xfId="48542" xr:uid="{3090CCC0-6E0B-405A-AAB5-65AD2E554A2A}"/>
    <cellStyle name="Total 2 3 17 5 2" xfId="55331" xr:uid="{68A7A0DB-981B-4E2B-A6A5-5A27EE4CD56B}"/>
    <cellStyle name="Total 2 3 17 6" xfId="53617" xr:uid="{B5305086-F80D-4AB1-AD16-3FB0A9FE6A7C}"/>
    <cellStyle name="Total 2 3 17 7" xfId="46928" xr:uid="{E184EE94-01CB-4C24-9ED7-ACB88F579B5A}"/>
    <cellStyle name="Total 2 3 18" xfId="44797" xr:uid="{07AA5E32-7555-4298-A9B2-80C2C0A1B2DA}"/>
    <cellStyle name="Total 2 3 18 2" xfId="50459" xr:uid="{65FF394A-C836-46ED-B3C9-BCC396E0D184}"/>
    <cellStyle name="Total 2 3 18 2 2" xfId="57241" xr:uid="{E09FAA56-D7D6-46EF-AB1C-D5E8A74BCD74}"/>
    <cellStyle name="Total 2 3 18 3" xfId="52061" xr:uid="{5B2C32E0-97C6-455C-B558-3429F9065E39}"/>
    <cellStyle name="Total 2 3 18 3 2" xfId="58842" xr:uid="{DCD07E8B-2B66-4A7A-8DD5-C477B15C0031}"/>
    <cellStyle name="Total 2 3 18 4" xfId="50801" xr:uid="{9B1BFF13-B4A5-402F-8988-E24845EB3CA8}"/>
    <cellStyle name="Total 2 3 18 4 2" xfId="57583" xr:uid="{D75258DA-6B90-4A84-B183-C5557B97E371}"/>
    <cellStyle name="Total 2 3 18 5" xfId="48576" xr:uid="{74DB5A83-0950-4155-A3FF-B28840CD7BD6}"/>
    <cellStyle name="Total 2 3 18 5 2" xfId="55365" xr:uid="{1338A375-DB7D-4B51-9009-EA5ADD956948}"/>
    <cellStyle name="Total 2 3 18 6" xfId="53651" xr:uid="{8D08EEA4-8384-453F-AA9F-382E95A03861}"/>
    <cellStyle name="Total 2 3 18 7" xfId="46962" xr:uid="{67100B1B-9154-42DD-A65A-93271F173294}"/>
    <cellStyle name="Total 2 3 19" xfId="44860" xr:uid="{2776D5C2-4EFF-433F-80C3-E937DF2F5316}"/>
    <cellStyle name="Total 2 3 19 2" xfId="50509" xr:uid="{CA56D357-A2D4-476C-8A62-A725A86762EA}"/>
    <cellStyle name="Total 2 3 19 2 2" xfId="57291" xr:uid="{AB373308-997C-4869-B8B4-9105D4079BF3}"/>
    <cellStyle name="Total 2 3 19 3" xfId="52111" xr:uid="{40338A50-C4F1-498F-914D-3D943258FFAE}"/>
    <cellStyle name="Total 2 3 19 3 2" xfId="58892" xr:uid="{AA98387B-23CD-4FEA-A4D7-C9579027F138}"/>
    <cellStyle name="Total 2 3 19 4" xfId="49731" xr:uid="{85F8ACCC-2470-4C9F-88C8-E7E80595C334}"/>
    <cellStyle name="Total 2 3 19 4 2" xfId="56513" xr:uid="{F37D7640-478D-429F-B70E-F204D4E1C248}"/>
    <cellStyle name="Total 2 3 19 5" xfId="48626" xr:uid="{20736D93-0EC2-4A85-A99B-9663832382EB}"/>
    <cellStyle name="Total 2 3 19 5 2" xfId="55415" xr:uid="{EACCF587-2D77-4B2D-A676-64878067E473}"/>
    <cellStyle name="Total 2 3 19 6" xfId="53701" xr:uid="{5E95D59F-0B03-49E1-B5C9-5516BFA9ADCD}"/>
    <cellStyle name="Total 2 3 19 7" xfId="47012" xr:uid="{77A35DCD-02CB-41A2-BA69-9FBB22D018C1}"/>
    <cellStyle name="Total 2 3 2" xfId="384" xr:uid="{B61CAA94-DF39-4F7B-87F2-2DBCB5AD467F}"/>
    <cellStyle name="Total 2 3 2 10" xfId="9255" xr:uid="{B3B1DE04-1F46-44BD-9E86-6EE42C8F76A1}"/>
    <cellStyle name="Total 2 3 2 10 2" xfId="18244" xr:uid="{F398C348-0291-428F-9CE6-C146922ADA4B}"/>
    <cellStyle name="Total 2 3 2 10 2 2" xfId="38147" xr:uid="{DCEDF471-2327-4AD3-878D-7D42954A5E22}"/>
    <cellStyle name="Total 2 3 2 10 3" xfId="34296" xr:uid="{DCC85D3D-D1C0-4BC3-B59E-6E27D079384F}"/>
    <cellStyle name="Total 2 3 2 11" xfId="12237" xr:uid="{5A7CF841-B2CD-45EC-BD5E-9E3C9D4B123C}"/>
    <cellStyle name="Total 2 3 2 11 2" xfId="21226" xr:uid="{649FAF31-DEA0-428E-AC4D-F33341755E1B}"/>
    <cellStyle name="Total 2 3 2 11 2 2" xfId="27211" xr:uid="{93DA66D8-9A03-4DAB-8B15-BE3C9BBB587C}"/>
    <cellStyle name="Total 2 3 2 11 3" xfId="25276" xr:uid="{F9E6D85F-AE40-44BC-8962-94FE01D56CE0}"/>
    <cellStyle name="Total 2 3 2 12" xfId="2390" xr:uid="{3DACC290-A5A2-4B5E-99C2-E80492A79215}"/>
    <cellStyle name="Total 2 3 2 12 2" xfId="42979" xr:uid="{90171E57-1784-47C2-BBF8-28836F249C5E}"/>
    <cellStyle name="Total 2 3 2 13" xfId="13299" xr:uid="{7AFFD4CD-7E9F-4936-813D-072A8D1A8816}"/>
    <cellStyle name="Total 2 3 2 13 2" xfId="33113" xr:uid="{194EEA95-5FE0-4919-9EFE-3DEBB3519118}"/>
    <cellStyle name="Total 2 3 2 14" xfId="30823" xr:uid="{1E5EEC0B-6687-4EB7-91F5-620FA9243394}"/>
    <cellStyle name="Total 2 3 2 15" xfId="44324" xr:uid="{1FD703D2-F695-4BD2-B513-34B919278024}"/>
    <cellStyle name="Total 2 3 2 16" xfId="45511" xr:uid="{00692461-E808-4A03-ACDC-799B886268E1}"/>
    <cellStyle name="Total 2 3 2 2" xfId="733" xr:uid="{27C7A0FD-CEF5-4092-8EBF-A5C8F07D56B2}"/>
    <cellStyle name="Total 2 3 2 2 2" xfId="5109" xr:uid="{A7C512E0-FC74-41BE-B3A2-E19D83A479F6}"/>
    <cellStyle name="Total 2 3 2 2 2 2" xfId="7695" xr:uid="{DEC9D097-5A23-4EC1-B884-4486EFDD22A1}"/>
    <cellStyle name="Total 2 3 2 2 2 2 2" xfId="16684" xr:uid="{DD82FC16-56FC-4DB1-B5BC-78650C521A0C}"/>
    <cellStyle name="Total 2 3 2 2 2 2 2 2" xfId="35072" xr:uid="{EC7C6AEA-E279-4129-A95C-CB805F22F23C}"/>
    <cellStyle name="Total 2 3 2 2 2 2 3" xfId="29005" xr:uid="{B7F53243-2CE6-4C45-B3C6-199B7FBD3DB8}"/>
    <cellStyle name="Total 2 3 2 2 2 2 4" xfId="56299" xr:uid="{C157CB09-0183-4ABF-A277-F996D2DADB36}"/>
    <cellStyle name="Total 2 3 2 2 2 3" xfId="10332" xr:uid="{408AB0B7-D859-4CA5-9A0B-E4E707F50D56}"/>
    <cellStyle name="Total 2 3 2 2 2 3 2" xfId="19321" xr:uid="{23AA24F0-AD9F-478D-8708-68C04470A083}"/>
    <cellStyle name="Total 2 3 2 2 2 3 2 2" xfId="39590" xr:uid="{74856592-1C54-4461-98D0-A4A137297BD9}"/>
    <cellStyle name="Total 2 3 2 2 2 3 3" xfId="32228" xr:uid="{26D85DDF-AFCA-406E-866A-F06CCC183C17}"/>
    <cellStyle name="Total 2 3 2 2 2 4" xfId="14098" xr:uid="{0D81BB64-F9B7-44C3-8B97-CCE939A2C448}"/>
    <cellStyle name="Total 2 3 2 2 2 4 2" xfId="42219" xr:uid="{42CFAB6E-CD0E-4070-86A2-C82E257E188A}"/>
    <cellStyle name="Total 2 3 2 2 2 5" xfId="33970" xr:uid="{21A3489E-7F86-425B-9617-B016AC3C759E}"/>
    <cellStyle name="Total 2 3 2 2 2 6" xfId="49517" xr:uid="{5B6EF62F-FFBD-4033-95DA-6409A75DE84B}"/>
    <cellStyle name="Total 2 3 2 2 3" xfId="3170" xr:uid="{3BD2CFF5-26F0-48A4-AD5E-A01B18EC59B6}"/>
    <cellStyle name="Total 2 3 2 2 3 2" xfId="30800" xr:uid="{E15ECC9F-48D8-4CBD-96ED-CE551C34D3C2}"/>
    <cellStyle name="Total 2 3 2 2 3 2 2" xfId="58188" xr:uid="{96D89A9B-AD51-48AF-B17C-FFD702C6CD50}"/>
    <cellStyle name="Total 2 3 2 2 3 3" xfId="51406" xr:uid="{8C7CF329-560B-4331-95E8-2349E27D3504}"/>
    <cellStyle name="Total 2 3 2 2 4" xfId="24678" xr:uid="{4584F989-DC60-463F-A3D2-DB6751BD7361}"/>
    <cellStyle name="Total 2 3 2 2 4 2" xfId="54444" xr:uid="{8A003F59-FC40-4B1C-B3DC-BEAACA1BE52C}"/>
    <cellStyle name="Total 2 3 2 2 4 3" xfId="47634" xr:uid="{ABA389AD-4295-45FD-A339-841923A48841}"/>
    <cellStyle name="Total 2 3 2 2 5" xfId="46026" xr:uid="{4DE82BD6-879F-4D5D-9041-CBE4A1EFAEAC}"/>
    <cellStyle name="Total 2 3 2 3" xfId="1078" xr:uid="{54C3F7CF-EB40-4020-A08C-54F9B6312A10}"/>
    <cellStyle name="Total 2 3 2 3 2" xfId="5430" xr:uid="{A19AB90A-8C2A-4F96-B574-DFC9C0836E59}"/>
    <cellStyle name="Total 2 3 2 3 2 2" xfId="8016" xr:uid="{AF0FC61F-18C9-46A1-B259-0726E790D7D5}"/>
    <cellStyle name="Total 2 3 2 3 2 2 2" xfId="17005" xr:uid="{EFA43282-9A8A-45FA-AB45-4F157B2149D1}"/>
    <cellStyle name="Total 2 3 2 3 2 2 2 2" xfId="31856" xr:uid="{07B5F506-81E5-4681-ACFA-32CAD69CA344}"/>
    <cellStyle name="Total 2 3 2 3 2 2 3" xfId="27411" xr:uid="{7E677C09-41DB-4C22-B723-A060E1F5595C}"/>
    <cellStyle name="Total 2 3 2 3 2 2 4" xfId="56707" xr:uid="{501CCA4E-52A1-45C4-B7C7-8D2E7ADE9720}"/>
    <cellStyle name="Total 2 3 2 3 2 3" xfId="10653" xr:uid="{FAD4A0F3-3FCC-4CB5-A5C1-BE14EE4253C8}"/>
    <cellStyle name="Total 2 3 2 3 2 3 2" xfId="19642" xr:uid="{A88B276C-565E-4ACC-99F7-8AB033389925}"/>
    <cellStyle name="Total 2 3 2 3 2 3 2 2" xfId="33017" xr:uid="{7DD12B26-FAD2-451A-BFC5-4A5F5A69FA21}"/>
    <cellStyle name="Total 2 3 2 3 2 3 3" xfId="24252" xr:uid="{38CA9737-BEB6-4072-9B5F-0EC0928977C0}"/>
    <cellStyle name="Total 2 3 2 3 2 4" xfId="14419" xr:uid="{C697E04B-752A-4339-BC20-C0C9ABC70CD2}"/>
    <cellStyle name="Total 2 3 2 3 2 4 2" xfId="41865" xr:uid="{DB17EFCC-FFFD-45DD-85E7-0B22C9E87DCB}"/>
    <cellStyle name="Total 2 3 2 3 2 5" xfId="41102" xr:uid="{81B3BC65-1948-44AF-A14D-C92A2D8808D7}"/>
    <cellStyle name="Total 2 3 2 3 2 6" xfId="49925" xr:uid="{B31D06E9-887D-4240-A161-5BFDCC136EDC}"/>
    <cellStyle name="Total 2 3 2 3 3" xfId="3515" xr:uid="{E845227F-AD30-41F8-96D8-2D712A084D8D}"/>
    <cellStyle name="Total 2 3 2 3 3 2" xfId="33052" xr:uid="{ECBC442E-C9D4-4FDE-A3CF-061F104F9F11}"/>
    <cellStyle name="Total 2 3 2 3 3 2 2" xfId="58997" xr:uid="{D5807EC9-5357-406F-8BBB-F853036F2D0E}"/>
    <cellStyle name="Total 2 3 2 3 3 3" xfId="52216" xr:uid="{34E8F734-E4B1-47D8-A77D-FEE50FAA17C4}"/>
    <cellStyle name="Total 2 3 2 3 4" xfId="38809" xr:uid="{C0C4BBEE-8124-4799-AB8D-C3677BF2C6D4}"/>
    <cellStyle name="Total 2 3 2 3 4 2" xfId="54834" xr:uid="{68DDF02E-7641-4B83-AC38-22716A23399B}"/>
    <cellStyle name="Total 2 3 2 3 4 3" xfId="48042" xr:uid="{A1936DF8-B11C-4AA7-81BD-204E09B73E1B}"/>
    <cellStyle name="Total 2 3 2 3 5" xfId="53134" xr:uid="{FB243CD0-E29B-494C-8644-6E9D7D224E30}"/>
    <cellStyle name="Total 2 3 2 3 6" xfId="46428" xr:uid="{3B16AD11-BCB1-48E2-A288-CF6AB771C693}"/>
    <cellStyle name="Total 2 3 2 4" xfId="1422" xr:uid="{2ECE5D09-6DA8-48FD-BAA2-4665F9DC74AC}"/>
    <cellStyle name="Total 2 3 2 4 2" xfId="5767" xr:uid="{37450F79-7B6C-4458-A653-7092C3D99C70}"/>
    <cellStyle name="Total 2 3 2 4 2 2" xfId="8353" xr:uid="{EAF741F6-F225-470E-B293-020E93DA2F5A}"/>
    <cellStyle name="Total 2 3 2 4 2 2 2" xfId="17342" xr:uid="{BFC60738-7DB8-4762-9E84-BE438C5E1D10}"/>
    <cellStyle name="Total 2 3 2 4 2 2 2 2" xfId="28698" xr:uid="{B64A5A3F-2303-4EEC-A7EA-E95962A9AC60}"/>
    <cellStyle name="Total 2 3 2 4 2 2 3" xfId="29402" xr:uid="{7C986893-1EFC-4E26-8FB8-11696C951E80}"/>
    <cellStyle name="Total 2 3 2 4 2 3" xfId="10990" xr:uid="{1BF83885-2D9C-4364-A1BA-5563372D2CD9}"/>
    <cellStyle name="Total 2 3 2 4 2 3 2" xfId="19979" xr:uid="{CD045AA6-0CCC-4095-94FC-AC4B9D3C6704}"/>
    <cellStyle name="Total 2 3 2 4 2 3 2 2" xfId="29832" xr:uid="{3A06C6BE-A947-447B-9396-1CD0F7B08157}"/>
    <cellStyle name="Total 2 3 2 4 2 3 3" xfId="26537" xr:uid="{22911C03-705D-4EC5-AF94-1AA0BDC0FC27}"/>
    <cellStyle name="Total 2 3 2 4 2 4" xfId="14756" xr:uid="{60DE8048-ECC4-43AB-A72F-F845853CDAED}"/>
    <cellStyle name="Total 2 3 2 4 2 4 2" xfId="31667" xr:uid="{62E73489-F71C-4F90-85F6-E2F2802F4829}"/>
    <cellStyle name="Total 2 3 2 4 2 5" xfId="41746" xr:uid="{08FF0E8E-C08E-4C65-A4C7-9A2F615600E4}"/>
    <cellStyle name="Total 2 3 2 4 2 6" xfId="55827" xr:uid="{9843D464-BB62-4F28-A4ED-0E824AD0BD0E}"/>
    <cellStyle name="Total 2 3 2 4 3" xfId="3859" xr:uid="{97B7165A-9447-46F8-9863-044B2970BD74}"/>
    <cellStyle name="Total 2 3 2 4 3 2" xfId="30124" xr:uid="{9661E59E-23AC-4D78-9B20-9A97DFBC1E65}"/>
    <cellStyle name="Total 2 3 2 4 4" xfId="23340" xr:uid="{31EE3620-58DA-47F8-B000-4613B7D26BDA}"/>
    <cellStyle name="Total 2 3 2 4 5" xfId="49045" xr:uid="{7A647695-B07F-4431-9213-288F37A9B211}"/>
    <cellStyle name="Total 2 3 2 5" xfId="1288" xr:uid="{C4F0D6AA-992A-4047-8651-7BA46342481E}"/>
    <cellStyle name="Total 2 3 2 5 2" xfId="5633" xr:uid="{6A68107E-3B24-41C8-9B4B-74D2B3E25782}"/>
    <cellStyle name="Total 2 3 2 5 2 2" xfId="8219" xr:uid="{A48BBB07-F567-4CE2-A576-2FD473E2C1CC}"/>
    <cellStyle name="Total 2 3 2 5 2 2 2" xfId="17208" xr:uid="{3B702A14-9ABA-4EC0-92A4-07AB0AE1517C}"/>
    <cellStyle name="Total 2 3 2 5 2 2 2 2" xfId="34271" xr:uid="{49F78979-B3E2-4CE0-9B78-9040A17686AF}"/>
    <cellStyle name="Total 2 3 2 5 2 2 3" xfId="38631" xr:uid="{6E90BE3A-FA20-4CF4-BB4E-37ED3E4EE7C1}"/>
    <cellStyle name="Total 2 3 2 5 2 3" xfId="10856" xr:uid="{B3D92771-B5E2-4F94-96FB-3DDC4EA7C254}"/>
    <cellStyle name="Total 2 3 2 5 2 3 2" xfId="19845" xr:uid="{289F45DF-B86D-4E0C-A7D9-97E4385B6FE0}"/>
    <cellStyle name="Total 2 3 2 5 2 3 2 2" xfId="42717" xr:uid="{D1E7B07C-6900-4EC3-A68D-BEA61E6F9A50}"/>
    <cellStyle name="Total 2 3 2 5 2 3 3" xfId="37810" xr:uid="{E90EAC63-AEEA-4AD0-9CEA-756663E893FD}"/>
    <cellStyle name="Total 2 3 2 5 2 4" xfId="14622" xr:uid="{3F47C913-E0ED-4450-90CA-8F03BBC88BBC}"/>
    <cellStyle name="Total 2 3 2 5 2 4 2" xfId="24863" xr:uid="{30F5B78F-9047-4257-A292-532DB3EEAC2C}"/>
    <cellStyle name="Total 2 3 2 5 2 5" xfId="33105" xr:uid="{99EBC467-9801-47C7-B0D7-161195FA231B}"/>
    <cellStyle name="Total 2 3 2 5 2 6" xfId="57990" xr:uid="{A91BDA4D-B632-4ED8-843F-6C2F366B4405}"/>
    <cellStyle name="Total 2 3 2 5 3" xfId="3725" xr:uid="{868B21C8-880D-4A8B-8897-73057AD90631}"/>
    <cellStyle name="Total 2 3 2 5 3 2" xfId="22815" xr:uid="{10839C78-62E8-41FB-8A5F-FBDBB4738EF7}"/>
    <cellStyle name="Total 2 3 2 5 4" xfId="43030" xr:uid="{591276E1-C1D4-4C13-880E-EC09E6A30AFE}"/>
    <cellStyle name="Total 2 3 2 5 5" xfId="51208" xr:uid="{CC881055-D66F-4035-B676-C6A19AD93660}"/>
    <cellStyle name="Total 2 3 2 6" xfId="2041" xr:uid="{F994092E-D8CE-4165-B80C-C5C1021CD6EA}"/>
    <cellStyle name="Total 2 3 2 6 2" xfId="6349" xr:uid="{D8F7CB1F-AE62-4E74-908B-08AEAEE2E0BC}"/>
    <cellStyle name="Total 2 3 2 6 2 2" xfId="8935" xr:uid="{ABD51E93-A48B-429A-96AE-AEDF00C049FA}"/>
    <cellStyle name="Total 2 3 2 6 2 2 2" xfId="17924" xr:uid="{70C7CF89-F4B3-43C8-8A1B-79200084D456}"/>
    <cellStyle name="Total 2 3 2 6 2 2 2 2" xfId="37951" xr:uid="{117F649C-FA95-467A-BABB-2B4D2FEDE6C8}"/>
    <cellStyle name="Total 2 3 2 6 2 2 3" xfId="32196" xr:uid="{2DEBDF58-72BF-4C51-8918-BD7C3A3F980B}"/>
    <cellStyle name="Total 2 3 2 6 2 3" xfId="11572" xr:uid="{0F469F15-ACE0-49F7-A114-0A029958A0A9}"/>
    <cellStyle name="Total 2 3 2 6 2 3 2" xfId="20561" xr:uid="{7570BC6B-9CD6-4056-B43B-581B4980D048}"/>
    <cellStyle name="Total 2 3 2 6 2 3 2 2" xfId="42633" xr:uid="{0404D475-BAEB-45DF-9BD1-FD4B6184D2C8}"/>
    <cellStyle name="Total 2 3 2 6 2 3 3" xfId="26566" xr:uid="{B8FEDBD4-AEA0-4938-BD19-C449047D9B59}"/>
    <cellStyle name="Total 2 3 2 6 2 4" xfId="15338" xr:uid="{7B9EDDDD-5CEF-498A-9551-08D13E73169A}"/>
    <cellStyle name="Total 2 3 2 6 2 4 2" xfId="33784" xr:uid="{2D31C7CB-ACA6-4409-8542-F99F433E3E1B}"/>
    <cellStyle name="Total 2 3 2 6 2 5" xfId="27081" xr:uid="{90280725-4085-4384-B6EB-E32B34606E30}"/>
    <cellStyle name="Total 2 3 2 6 2 6" xfId="53996" xr:uid="{37A1D71E-0B7B-4BB5-ABC7-3AD1CDD58D76}"/>
    <cellStyle name="Total 2 3 2 6 3" xfId="4478" xr:uid="{6D1583C7-4156-491E-AEE4-45C167E1176D}"/>
    <cellStyle name="Total 2 3 2 6 3 2" xfId="38697" xr:uid="{3DD06379-03C1-4F0C-8949-95E60119C988}"/>
    <cellStyle name="Total 2 3 2 6 4" xfId="22752" xr:uid="{053B31C7-4C86-44C4-B582-FE7FED50B0D8}"/>
    <cellStyle name="Total 2 3 2 6 5" xfId="47328" xr:uid="{72CAAA88-15C9-4E20-A2EE-256595B80462}"/>
    <cellStyle name="Total 2 3 2 7" xfId="2852" xr:uid="{052C2E58-54C1-430F-890F-5265BC84C5CE}"/>
    <cellStyle name="Total 2 3 2 7 2" xfId="7002" xr:uid="{350B9CFC-1F6A-4841-8F4A-860981FAD915}"/>
    <cellStyle name="Total 2 3 2 7 2 2" xfId="12131" xr:uid="{59D28276-3049-4A74-978B-8D8EF72456BD}"/>
    <cellStyle name="Total 2 3 2 7 2 2 2" xfId="21120" xr:uid="{6F28EF64-C69F-4CF2-A604-7108B063D3BE}"/>
    <cellStyle name="Total 2 3 2 7 2 2 2 2" xfId="28360" xr:uid="{C7F4F957-C240-4453-B56A-B425918A349F}"/>
    <cellStyle name="Total 2 3 2 7 2 2 3" xfId="27299" xr:uid="{0B27A36F-C68F-4B25-B328-90B6642C9D80}"/>
    <cellStyle name="Total 2 3 2 7 2 3" xfId="12945" xr:uid="{CEC7135E-45DE-4895-A903-735C0528EE35}"/>
    <cellStyle name="Total 2 3 2 7 2 3 2" xfId="21934" xr:uid="{07645A7A-15DE-4A4C-A6C1-C1E00C260D98}"/>
    <cellStyle name="Total 2 3 2 7 2 3 2 2" xfId="38716" xr:uid="{F2D71DB3-1F1B-4C11-83CD-D71970A30CBB}"/>
    <cellStyle name="Total 2 3 2 7 2 3 3" xfId="30318" xr:uid="{E8D93906-DE86-48CF-B894-8F7D29D9B9EA}"/>
    <cellStyle name="Total 2 3 2 7 2 4" xfId="15991" xr:uid="{651B9412-E2B0-4607-B932-709FE84433A8}"/>
    <cellStyle name="Total 2 3 2 7 2 4 2" xfId="26895" xr:uid="{5170AC2F-0399-45DF-AAF8-D476564DA456}"/>
    <cellStyle name="Total 2 3 2 7 2 5" xfId="36519" xr:uid="{0B9F501F-E413-449E-9596-2A31E613912C}"/>
    <cellStyle name="Total 2 3 2 7 3" xfId="9565" xr:uid="{4C216630-0D1A-46F4-9CBB-26469E307286}"/>
    <cellStyle name="Total 2 3 2 7 3 2" xfId="18554" xr:uid="{AD1B2A44-6CF8-4473-AD01-0D512776D367}"/>
    <cellStyle name="Total 2 3 2 7 3 2 2" xfId="38356" xr:uid="{AC1ED162-0117-458E-957E-3959B4A5D3BD}"/>
    <cellStyle name="Total 2 3 2 7 3 3" xfId="41714" xr:uid="{7BF4CBFA-4346-4A02-BCF2-C480C30E015C}"/>
    <cellStyle name="Total 2 3 2 7 4" xfId="30179" xr:uid="{391CCDC9-1A23-4B55-9403-54EE0B05F7F6}"/>
    <cellStyle name="Total 2 3 2 8" xfId="4785" xr:uid="{F3F06F18-DC71-471F-8988-9257AA8D6D1F}"/>
    <cellStyle name="Total 2 3 2 8 2" xfId="7371" xr:uid="{6D2E9779-552D-4C62-B3D9-490440214755}"/>
    <cellStyle name="Total 2 3 2 8 2 2" xfId="16360" xr:uid="{405A27E7-F15B-4081-BCAC-8DB6239A48E3}"/>
    <cellStyle name="Total 2 3 2 8 2 2 2" xfId="39048" xr:uid="{18BB77E0-7C51-4F3A-9308-F41D6A0ACDE2}"/>
    <cellStyle name="Total 2 3 2 8 2 3" xfId="23445" xr:uid="{D51A131B-4F63-48B4-BF4E-BEFE82D49B79}"/>
    <cellStyle name="Total 2 3 2 8 3" xfId="10008" xr:uid="{E429199E-0845-482F-947B-F00EB07A2E05}"/>
    <cellStyle name="Total 2 3 2 8 3 2" xfId="18997" xr:uid="{7749CB1B-4088-41C0-A1FA-AF5C6D971E92}"/>
    <cellStyle name="Total 2 3 2 8 3 2 2" xfId="27198" xr:uid="{C7DE184D-9F20-4F8D-8E4D-15C3C3F22F1E}"/>
    <cellStyle name="Total 2 3 2 8 3 3" xfId="32231" xr:uid="{7CF3D0BD-B63A-420D-9706-103E899ACBC0}"/>
    <cellStyle name="Total 2 3 2 8 4" xfId="13774" xr:uid="{B3628F5C-6D79-4CC9-B09B-97B9EBE05663}"/>
    <cellStyle name="Total 2 3 2 8 4 2" xfId="40746" xr:uid="{6AE484AF-297A-474A-83A1-E0213BB34FDF}"/>
    <cellStyle name="Total 2 3 2 8 5" xfId="24589" xr:uid="{84C9461F-5CD5-4597-9F63-CC3B2DCD7B0D}"/>
    <cellStyle name="Total 2 3 2 9" xfId="6686" xr:uid="{89847C8E-3D74-43FC-AD2C-A09BE1CFF143}"/>
    <cellStyle name="Total 2 3 2 9 2" xfId="11892" xr:uid="{AAC41EB8-2828-4480-AE9F-6A9A27AAFB1E}"/>
    <cellStyle name="Total 2 3 2 9 2 2" xfId="20881" xr:uid="{E1A47AE5-85F6-492D-97EC-090CC18839CC}"/>
    <cellStyle name="Total 2 3 2 9 2 2 2" xfId="29910" xr:uid="{5278ABB1-16C5-42A3-8A0F-866D45E3123F}"/>
    <cellStyle name="Total 2 3 2 9 2 3" xfId="36081" xr:uid="{6CEF0169-FA80-4629-A824-8B0141F07056}"/>
    <cellStyle name="Total 2 3 2 9 3" xfId="15675" xr:uid="{DDFB03E4-C6B5-4E56-8770-160CDB88A4ED}"/>
    <cellStyle name="Total 2 3 2 9 3 2" xfId="33194" xr:uid="{EF4F7F15-AFEE-4CAD-B883-AA5C03582314}"/>
    <cellStyle name="Total 2 3 2 9 4" xfId="23757" xr:uid="{126968A4-FA5D-4E00-A3E6-460F7A375C81}"/>
    <cellStyle name="Total 2 3 20" xfId="44904" xr:uid="{B5ADA0C2-1F73-40A6-ABB0-A726002BF598}"/>
    <cellStyle name="Total 2 3 20 2" xfId="50346" xr:uid="{E2EFF51C-00DF-45FB-9266-EFFC483FF3BD}"/>
    <cellStyle name="Total 2 3 20 2 2" xfId="57128" xr:uid="{67CCCE92-1108-4155-9084-7702EAEA1913}"/>
    <cellStyle name="Total 2 3 20 3" xfId="51949" xr:uid="{88D12D6F-3BE6-47D5-9D23-BCB57EDF51A5}"/>
    <cellStyle name="Total 2 3 20 3 2" xfId="58730" xr:uid="{66BFF5BF-86E4-405F-A3F0-22BEF9B635B9}"/>
    <cellStyle name="Total 2 3 20 4" xfId="51054" xr:uid="{CDFAF708-344F-4841-B842-40390DEB8D18}"/>
    <cellStyle name="Total 2 3 20 4 2" xfId="57836" xr:uid="{91E21469-AF6C-4CBF-A3F0-58B35808CD28}"/>
    <cellStyle name="Total 2 3 20 5" xfId="48463" xr:uid="{86F2DBE4-1A11-4587-87CA-66BCF9D5BA51}"/>
    <cellStyle name="Total 2 3 20 5 2" xfId="55255" xr:uid="{BC1784D2-6B47-4B32-8EAA-2D176B2CE76A}"/>
    <cellStyle name="Total 2 3 20 6" xfId="53541" xr:uid="{C66EB812-15E6-4348-995E-9260D112C873}"/>
    <cellStyle name="Total 2 3 20 7" xfId="46849" xr:uid="{FE3C4B07-9598-4864-AB47-733332AA6CF0}"/>
    <cellStyle name="Total 2 3 21" xfId="44938" xr:uid="{3BD6DCFA-829F-4D7E-A572-708484F665F5}"/>
    <cellStyle name="Total 2 3 21 2" xfId="50546" xr:uid="{395C3354-2ED1-4850-BCDF-ADD4BCED9FF8}"/>
    <cellStyle name="Total 2 3 21 2 2" xfId="57328" xr:uid="{9CCCB547-63BC-449F-BF0C-C5BBFB1B9097}"/>
    <cellStyle name="Total 2 3 21 3" xfId="52148" xr:uid="{A7C37F0E-2D21-4312-8A84-2A47640F5835}"/>
    <cellStyle name="Total 2 3 21 3 2" xfId="58929" xr:uid="{AC8D482A-AC3D-4731-A615-3707871026D4}"/>
    <cellStyle name="Total 2 3 21 4" xfId="48905" xr:uid="{F411A518-15AE-40A7-BB2C-585C1F8711F2}"/>
    <cellStyle name="Total 2 3 21 4 2" xfId="55686" xr:uid="{A8A1DE25-C77E-4FE8-870C-DF6F0CE4CFC1}"/>
    <cellStyle name="Total 2 3 21 5" xfId="48663" xr:uid="{B751B3C1-C7FD-43A5-ABD6-923B6C6ED676}"/>
    <cellStyle name="Total 2 3 21 5 2" xfId="55452" xr:uid="{0AB4DEB5-A4C2-41C0-A7C8-E1CC58D2713C}"/>
    <cellStyle name="Total 2 3 21 6" xfId="53738" xr:uid="{4580E4DD-3A59-4160-BE98-2EAD7B77DBF7}"/>
    <cellStyle name="Total 2 3 21 7" xfId="47049" xr:uid="{F907239D-84AF-44BB-8753-FDE19B2B0BDA}"/>
    <cellStyle name="Total 2 3 22" xfId="44990" xr:uid="{8E25B9A5-6B78-44EF-823A-AC7A6822CF7D}"/>
    <cellStyle name="Total 2 3 22 2" xfId="50559" xr:uid="{D3E2C4C2-9C39-49B8-BEDB-1FF0F006398A}"/>
    <cellStyle name="Total 2 3 22 2 2" xfId="57341" xr:uid="{F46CA231-7EB7-475F-8AA6-D0DA3F98911C}"/>
    <cellStyle name="Total 2 3 22 3" xfId="52161" xr:uid="{B91756B3-1018-4BA4-A308-5160FC45F93E}"/>
    <cellStyle name="Total 2 3 22 3 2" xfId="58942" xr:uid="{52AF4657-FF6D-4FAA-8EAF-9F5CAB176006}"/>
    <cellStyle name="Total 2 3 22 4" xfId="52373" xr:uid="{63871F49-A469-43DB-A09D-96E371460C0F}"/>
    <cellStyle name="Total 2 3 22 4 2" xfId="59154" xr:uid="{254212FC-C358-4564-AB6C-4532CEFD6671}"/>
    <cellStyle name="Total 2 3 22 5" xfId="48676" xr:uid="{E7BEDE21-BCF3-4545-9BB8-9D3B6ECD67BA}"/>
    <cellStyle name="Total 2 3 22 5 2" xfId="55465" xr:uid="{13AA52D9-7C47-4A15-8B61-DDD8BFABD66C}"/>
    <cellStyle name="Total 2 3 22 6" xfId="53751" xr:uid="{8526B1BD-544F-4A24-B2A7-AEAE81294A91}"/>
    <cellStyle name="Total 2 3 22 7" xfId="47062" xr:uid="{B94E4576-F3DB-45A8-A4DD-3AD50281BAB2}"/>
    <cellStyle name="Total 2 3 23" xfId="45000" xr:uid="{77308E1E-E737-4B0A-ADE4-9575595BC7D9}"/>
    <cellStyle name="Total 2 3 23 2" xfId="50629" xr:uid="{F0CF4480-950C-4ADB-8DC7-F50275176AED}"/>
    <cellStyle name="Total 2 3 23 2 2" xfId="57411" xr:uid="{847664AB-4003-4BAE-8FA4-628F9BDDAC93}"/>
    <cellStyle name="Total 2 3 23 3" xfId="52443" xr:uid="{B580B7BB-FDF8-4B76-8AD5-1BEC5F1105E0}"/>
    <cellStyle name="Total 2 3 23 3 2" xfId="59224" xr:uid="{0E67F0BD-6659-4412-AA11-D410C79F78A6}"/>
    <cellStyle name="Total 2 3 23 4" xfId="48746" xr:uid="{AA738226-D6E2-4EDA-A087-8263EC35B523}"/>
    <cellStyle name="Total 2 3 23 4 2" xfId="55535" xr:uid="{05DA0AC2-F21F-4CF8-9CF4-8F179B9418CF}"/>
    <cellStyle name="Total 2 3 23 5" xfId="53821" xr:uid="{579D301F-DD78-48F9-BFF0-C3D73E626F45}"/>
    <cellStyle name="Total 2 3 23 6" xfId="47132" xr:uid="{29714D93-E6CC-4313-8970-032D20A0F9D0}"/>
    <cellStyle name="Total 2 3 24" xfId="45014" xr:uid="{E691E842-12CE-4E4E-AECF-72953D8EF858}"/>
    <cellStyle name="Total 2 3 24 2" xfId="50563" xr:uid="{53EA1828-7AC3-4E0F-84BD-AC6AB556E039}"/>
    <cellStyle name="Total 2 3 24 2 2" xfId="57345" xr:uid="{AC401D5B-D8CE-4D1E-891C-89F3DA35EFE1}"/>
    <cellStyle name="Total 2 3 24 3" xfId="52377" xr:uid="{054C9B15-21CA-4A6D-B1C5-16F2C93E3378}"/>
    <cellStyle name="Total 2 3 24 3 2" xfId="59158" xr:uid="{3B7B8D45-8D69-4EB2-A177-B311B1BDE200}"/>
    <cellStyle name="Total 2 3 24 4" xfId="48680" xr:uid="{49FEFA7E-C467-4BE7-B420-EAC5B5DE91BD}"/>
    <cellStyle name="Total 2 3 24 4 2" xfId="55469" xr:uid="{AC514C44-9C30-4B63-82B7-962E20CAC5DE}"/>
    <cellStyle name="Total 2 3 24 5" xfId="53755" xr:uid="{1DDA9A16-BE68-4483-9241-A817AC90E6FB}"/>
    <cellStyle name="Total 2 3 24 6" xfId="47066" xr:uid="{4DAFF795-FCE0-4E3A-B639-1F432BFC5FEE}"/>
    <cellStyle name="Total 2 3 25" xfId="45050" xr:uid="{1169D8EE-0085-4660-98FF-389015668A39}"/>
    <cellStyle name="Total 2 3 25 2" xfId="50655" xr:uid="{011D3296-DAD9-406E-A093-282E8575D4FE}"/>
    <cellStyle name="Total 2 3 25 2 2" xfId="57437" xr:uid="{0278465C-B130-4356-8AE9-6C40A373EF4E}"/>
    <cellStyle name="Total 2 3 25 3" xfId="52466" xr:uid="{5663782B-320F-47D7-B9C0-42D0F24A06D8}"/>
    <cellStyle name="Total 2 3 25 3 2" xfId="59247" xr:uid="{555D88EB-9F0A-431D-ACE4-0ABFBF2DB7D0}"/>
    <cellStyle name="Total 2 3 25 4" xfId="48772" xr:uid="{AD2323A6-D5BA-4FFB-80D4-7E06D68161BC}"/>
    <cellStyle name="Total 2 3 25 4 2" xfId="55558" xr:uid="{CB594517-8236-4CDE-AD8E-7133C2E24A5A}"/>
    <cellStyle name="Total 2 3 25 5" xfId="53844" xr:uid="{97DF5441-AC86-403B-A11E-B40FAADC04C6}"/>
    <cellStyle name="Total 2 3 25 6" xfId="47158" xr:uid="{D77FDCA2-B1C5-4FE0-9A62-8865ED1719D0}"/>
    <cellStyle name="Total 2 3 26" xfId="45072" xr:uid="{0CCF7851-E37C-4B77-A409-56C0AF96EF96}"/>
    <cellStyle name="Total 2 3 26 2" xfId="50671" xr:uid="{85CB7E06-C8D2-4555-82E3-D46AA482E8E3}"/>
    <cellStyle name="Total 2 3 26 2 2" xfId="57453" xr:uid="{3C7923E2-01EF-4772-9E69-CA4A4FB081E9}"/>
    <cellStyle name="Total 2 3 26 3" xfId="52482" xr:uid="{E7BAFCBE-F673-4E90-882F-68A667A9B3E1}"/>
    <cellStyle name="Total 2 3 26 3 2" xfId="59263" xr:uid="{767DC60E-1927-461C-9CA4-DBD92AAB2F69}"/>
    <cellStyle name="Total 2 3 26 4" xfId="48788" xr:uid="{89755D64-566D-4532-B53D-3CA2928D9B29}"/>
    <cellStyle name="Total 2 3 26 4 2" xfId="55574" xr:uid="{FE82AEFA-5D51-48B5-8456-14F28E9DD538}"/>
    <cellStyle name="Total 2 3 26 5" xfId="53860" xr:uid="{46C6796B-C9CF-4C5F-A3ED-8483AFE20794}"/>
    <cellStyle name="Total 2 3 26 6" xfId="47174" xr:uid="{04D79AA6-9A46-4005-81D8-6A35D8774A6F}"/>
    <cellStyle name="Total 2 3 27" xfId="45155" xr:uid="{32880C2A-6030-4B58-86B1-485CC83A0339}"/>
    <cellStyle name="Total 2 3 27 2" xfId="50725" xr:uid="{97993F7B-0767-4962-B54E-A9EF22B6A2AC}"/>
    <cellStyle name="Total 2 3 27 2 2" xfId="57507" xr:uid="{6027513B-A2AB-4A5E-9287-AF2E3543A72D}"/>
    <cellStyle name="Total 2 3 27 3" xfId="52536" xr:uid="{E4822AF2-E652-4FA1-9326-52165D597082}"/>
    <cellStyle name="Total 2 3 27 3 2" xfId="59317" xr:uid="{91D7223B-A41C-46A6-B3BF-6184C7767E76}"/>
    <cellStyle name="Total 2 3 27 4" xfId="48833" xr:uid="{4F258C5E-29E9-494D-9234-4A39BDB25B45}"/>
    <cellStyle name="Total 2 3 27 4 2" xfId="55618" xr:uid="{B0171A22-7329-40ED-B875-CD0B65E5250B}"/>
    <cellStyle name="Total 2 3 27 5" xfId="53914" xr:uid="{A93D5575-3D49-4237-B69A-A7D9474E61C6}"/>
    <cellStyle name="Total 2 3 27 6" xfId="47228" xr:uid="{63B0F08D-F5F8-4986-A043-46935CE5D785}"/>
    <cellStyle name="Total 2 3 28" xfId="45141" xr:uid="{C00C026D-B3C3-416A-B0B0-8FF175F59E35}"/>
    <cellStyle name="Total 2 3 28 2" xfId="50738" xr:uid="{6A3D186D-A3C2-4062-AF8F-B760B3FFA709}"/>
    <cellStyle name="Total 2 3 28 2 2" xfId="57520" xr:uid="{83CFD571-3B84-48ED-A68D-961CCC20EDB5}"/>
    <cellStyle name="Total 2 3 28 3" xfId="52547" xr:uid="{43C6C266-1829-4340-980A-E6AC74DC85A2}"/>
    <cellStyle name="Total 2 3 28 3 2" xfId="59328" xr:uid="{1500D124-6B1F-4793-9B47-D6F7A04B0B97}"/>
    <cellStyle name="Total 2 3 28 4" xfId="48845" xr:uid="{0C00B992-147D-4979-866E-90F69D07DD24}"/>
    <cellStyle name="Total 2 3 28 4 2" xfId="55627" xr:uid="{A0A33A5D-E6E8-4FFB-BC65-CB0376D41704}"/>
    <cellStyle name="Total 2 3 28 5" xfId="53925" xr:uid="{AECE89BA-96F3-408A-99B3-658383C0D342}"/>
    <cellStyle name="Total 2 3 28 6" xfId="47242" xr:uid="{C80C8DC0-4D09-4C5D-AE6A-68D524DCF633}"/>
    <cellStyle name="Total 2 3 29" xfId="45247" xr:uid="{B979BE81-CECD-415E-8717-E43A829A3F5A}"/>
    <cellStyle name="Total 2 3 29 2" xfId="50768" xr:uid="{17549AA6-7935-448B-88CD-363E60341CB9}"/>
    <cellStyle name="Total 2 3 29 2 2" xfId="57550" xr:uid="{CECC3FB4-A47D-4766-B731-2E679DAD3BDA}"/>
    <cellStyle name="Total 2 3 29 3" xfId="52577" xr:uid="{3D277B5D-046C-443C-9CF3-AC853E49367B}"/>
    <cellStyle name="Total 2 3 29 3 2" xfId="59358" xr:uid="{8C718C55-0223-493C-A404-ED6E457CC00E}"/>
    <cellStyle name="Total 2 3 29 4" xfId="53955" xr:uid="{8772806F-DE0C-471C-84A1-4F980229C101}"/>
    <cellStyle name="Total 2 3 29 5" xfId="47272" xr:uid="{13B220EC-FA57-4585-8098-D97331B07121}"/>
    <cellStyle name="Total 2 3 3" xfId="595" xr:uid="{A29AEAB8-E308-48A8-BB10-91704DA3BDAD}"/>
    <cellStyle name="Total 2 3 3 2" xfId="4984" xr:uid="{79105977-C9FE-4C39-916A-AFFF704DEA76}"/>
    <cellStyle name="Total 2 3 3 2 2" xfId="7570" xr:uid="{26E461A5-9701-4A1E-8EC3-4DE22A204AC8}"/>
    <cellStyle name="Total 2 3 3 2 2 2" xfId="16559" xr:uid="{EAF7135F-414D-4BAB-8DD9-B5E723106708}"/>
    <cellStyle name="Total 2 3 3 2 2 2 2" xfId="36260" xr:uid="{0F988361-A08E-4BAD-9436-136DBFAB99EC}"/>
    <cellStyle name="Total 2 3 3 2 2 2 3" xfId="56354" xr:uid="{65095E23-5CA5-4E97-A070-FECFB8AEADE2}"/>
    <cellStyle name="Total 2 3 3 2 2 3" xfId="32769" xr:uid="{F83610D3-58A6-410E-A528-1A40B4B1FFFA}"/>
    <cellStyle name="Total 2 3 3 2 2 4" xfId="49572" xr:uid="{E7453806-92CD-4F05-A6CF-85ACD5C481BE}"/>
    <cellStyle name="Total 2 3 3 2 3" xfId="10207" xr:uid="{83643A9D-33E9-4A42-97A7-7E610F9EFD73}"/>
    <cellStyle name="Total 2 3 3 2 3 2" xfId="19196" xr:uid="{6C4CFFE3-8D48-4FFF-8C06-B564994C0B78}"/>
    <cellStyle name="Total 2 3 3 2 3 2 2" xfId="30464" xr:uid="{45982D57-2455-4C1A-9913-43D0EDD341C6}"/>
    <cellStyle name="Total 2 3 3 2 3 2 3" xfId="58535" xr:uid="{32529B95-9252-4F7F-88D6-E71EB65A1589}"/>
    <cellStyle name="Total 2 3 3 2 3 3" xfId="41620" xr:uid="{1EFDF0ED-19EF-44F0-9081-5B4F901F5102}"/>
    <cellStyle name="Total 2 3 3 2 3 4" xfId="51754" xr:uid="{DE3403CE-E585-41A3-B262-86FCD759BD80}"/>
    <cellStyle name="Total 2 3 3 2 4" xfId="13973" xr:uid="{448195AB-2DC2-4D1D-9816-DB3B05AC6F81}"/>
    <cellStyle name="Total 2 3 3 2 4 2" xfId="31774" xr:uid="{5E82D019-2E76-4469-BEDA-B896CC967813}"/>
    <cellStyle name="Total 2 3 3 2 4 2 2" xfId="54499" xr:uid="{7AAE0D8D-CD1A-467D-B4DE-D6CBDAA915A0}"/>
    <cellStyle name="Total 2 3 3 2 4 3" xfId="47689" xr:uid="{C68D2222-1FAB-4A85-AFBE-6469A2F10468}"/>
    <cellStyle name="Total 2 3 3 2 5" xfId="39890" xr:uid="{845E5378-C5D1-49B2-B9D4-276AFF41177F}"/>
    <cellStyle name="Total 2 3 3 2 6" xfId="46081" xr:uid="{41118CD4-5695-4973-95DD-E886528A1E93}"/>
    <cellStyle name="Total 2 3 3 3" xfId="3032" xr:uid="{0DDA5381-8DD8-4549-B288-DEBD0544351F}"/>
    <cellStyle name="Total 2 3 3 3 2" xfId="28669" xr:uid="{8041AFC4-D52B-461D-BD90-6DF293660543}"/>
    <cellStyle name="Total 2 3 3 3 2 2" xfId="56762" xr:uid="{A4D8EECB-3170-4C39-9186-BD07A9445D10}"/>
    <cellStyle name="Total 2 3 3 3 2 3" xfId="49980" xr:uid="{6C6ACE32-A74E-44A6-90B3-654DEA6F3C0F}"/>
    <cellStyle name="Total 2 3 3 3 3" xfId="51861" xr:uid="{3E6D158A-0948-41AB-A2CB-4EF37EA17AFA}"/>
    <cellStyle name="Total 2 3 3 3 3 2" xfId="58642" xr:uid="{4DEF8EDE-00AD-49B2-8B83-35C7B76EFAE9}"/>
    <cellStyle name="Total 2 3 3 3 4" xfId="48097" xr:uid="{47C5AD83-258B-4EA5-A250-FBD15ABDA18B}"/>
    <cellStyle name="Total 2 3 3 3 4 2" xfId="54889" xr:uid="{02E8A836-AFBA-4C4F-B690-3A908B0404F2}"/>
    <cellStyle name="Total 2 3 3 3 5" xfId="53189" xr:uid="{EF722075-C16C-4A3E-9542-6A30A20C899D}"/>
    <cellStyle name="Total 2 3 3 3 6" xfId="46483" xr:uid="{A9ACD78B-C1B0-4970-AD7D-6ADE68EC4529}"/>
    <cellStyle name="Total 2 3 3 4" xfId="25752" xr:uid="{67EAAAEA-2368-4B00-9164-4358BFEE4EF5}"/>
    <cellStyle name="Total 2 3 3 4 2" xfId="55882" xr:uid="{F24F5BFF-19D1-4CE2-BC38-D126F2FA16C4}"/>
    <cellStyle name="Total 2 3 3 4 3" xfId="49100" xr:uid="{1A9D7FDB-C4B3-4B5A-A3C0-5DA575FD3424}"/>
    <cellStyle name="Total 2 3 3 5" xfId="44282" xr:uid="{21D09534-01B9-44FB-B30C-58853566C470}"/>
    <cellStyle name="Total 2 3 3 5 2" xfId="58610" xr:uid="{C69E86FF-2CB0-47FC-9CC5-87714EA45DEC}"/>
    <cellStyle name="Total 2 3 3 5 3" xfId="51829" xr:uid="{6A6784DC-ABDC-485F-A6A1-0EE0EF4AE2AA}"/>
    <cellStyle name="Total 2 3 3 6" xfId="45566" xr:uid="{F5C6B752-02A4-426D-AC2A-3D9D17360366}"/>
    <cellStyle name="Total 2 3 3 6 2" xfId="54051" xr:uid="{CCAEC995-8DB6-4EFE-9AAE-E274CAD269FA}"/>
    <cellStyle name="Total 2 3 30" xfId="45185" xr:uid="{18A303D7-C895-4CF0-A2A5-3FA180767C39}"/>
    <cellStyle name="Total 2 3 30 2" xfId="55718" xr:uid="{A4C6A79F-A87B-483A-A732-591D0B7FF98F}"/>
    <cellStyle name="Total 2 3 30 3" xfId="48935" xr:uid="{5CDC0528-CECF-4158-A577-7682DAE2FBC7}"/>
    <cellStyle name="Total 2 3 31" xfId="45286" xr:uid="{F974F28A-991B-4052-A243-AE37DCE729B4}"/>
    <cellStyle name="Total 2 3 31 2" xfId="58415" xr:uid="{71B2FDB9-684D-4F3E-B211-6CBBF79E3A2C}"/>
    <cellStyle name="Total 2 3 31 3" xfId="51634" xr:uid="{F9924273-2AA9-41CF-A22D-2702476FA407}"/>
    <cellStyle name="Total 2 3 32" xfId="45294" xr:uid="{71E5A539-2437-4452-88DA-1EAA9F7ADD32}"/>
    <cellStyle name="Total 2 3 33" xfId="45367" xr:uid="{C8DE618F-462D-42D4-AC16-430B96824CA1}"/>
    <cellStyle name="Total 2 3 34" xfId="45391" xr:uid="{65440A8F-B6CF-4ECD-855E-13A16E07BA98}"/>
    <cellStyle name="Total 2 3 35" xfId="45427" xr:uid="{A9288C18-1F23-427E-8295-26B4F591C60E}"/>
    <cellStyle name="Total 2 3 36" xfId="45440" xr:uid="{FA976691-B19F-40EB-A3FB-A1CF702945CC}"/>
    <cellStyle name="Total 2 3 37" xfId="44193" xr:uid="{F0BD51C8-23A9-42F4-9355-141638957BBF}"/>
    <cellStyle name="Total 2 3 38" xfId="45448" xr:uid="{D92166D3-4340-46D8-8AA5-78B3CCED2F46}"/>
    <cellStyle name="Total 2 3 39" xfId="45467" xr:uid="{85562E1B-5C08-4398-8CE1-3CEEFC0C571A}"/>
    <cellStyle name="Total 2 3 4" xfId="940" xr:uid="{0DB5091C-9AB4-4D31-A2AA-148BF9B4FD19}"/>
    <cellStyle name="Total 2 3 4 2" xfId="5305" xr:uid="{3BB16295-FEB5-4D17-B903-CD2B8436ADE0}"/>
    <cellStyle name="Total 2 3 4 2 2" xfId="7891" xr:uid="{4D8B2B7D-1BB7-45C4-918D-BCC79AEE62E2}"/>
    <cellStyle name="Total 2 3 4 2 2 2" xfId="16880" xr:uid="{30B94BEF-E86A-4438-9227-9EB4DE621D02}"/>
    <cellStyle name="Total 2 3 4 2 2 2 2" xfId="30536" xr:uid="{B928CECF-7225-461F-B55B-68BBE9133FA1}"/>
    <cellStyle name="Total 2 3 4 2 2 2 3" xfId="56413" xr:uid="{C031C958-2B44-465E-B978-E7A8DBB36AC3}"/>
    <cellStyle name="Total 2 3 4 2 2 3" xfId="37299" xr:uid="{6B0B095B-5AF7-440C-8D99-D1CA87ED2D38}"/>
    <cellStyle name="Total 2 3 4 2 2 4" xfId="49631" xr:uid="{89D6AA90-D49E-4F2F-90E2-6CBE40912648}"/>
    <cellStyle name="Total 2 3 4 2 3" xfId="10528" xr:uid="{65240F47-473B-45F4-8564-BE0434096164}"/>
    <cellStyle name="Total 2 3 4 2 3 2" xfId="19517" xr:uid="{5852FBD3-440E-4552-B1DC-B684D5FFEBBC}"/>
    <cellStyle name="Total 2 3 4 2 3 2 2" xfId="35699" xr:uid="{7524ABCE-2006-4103-866C-2185097E7170}"/>
    <cellStyle name="Total 2 3 4 2 3 2 3" xfId="58978" xr:uid="{8437D0D7-FD25-4A60-A6D5-D6EAA588D639}"/>
    <cellStyle name="Total 2 3 4 2 3 3" xfId="22556" xr:uid="{FAB4043D-F5F5-439B-89B5-D9EA3876AE4A}"/>
    <cellStyle name="Total 2 3 4 2 3 4" xfId="52197" xr:uid="{1D62F4F5-2594-4041-AAAF-D47198F34458}"/>
    <cellStyle name="Total 2 3 4 2 4" xfId="14294" xr:uid="{6B0E7406-DB51-4160-88B5-F93DDE6111EE}"/>
    <cellStyle name="Total 2 3 4 2 4 2" xfId="24650" xr:uid="{71E9A1A6-3649-4284-8032-C96242FA2E46}"/>
    <cellStyle name="Total 2 3 4 2 4 2 2" xfId="54555" xr:uid="{4C9C0ACD-3612-4C83-8C1A-57AAEF86A092}"/>
    <cellStyle name="Total 2 3 4 2 4 3" xfId="47748" xr:uid="{EE4837B5-CA7A-49B3-8F7F-930427FE5941}"/>
    <cellStyle name="Total 2 3 4 2 5" xfId="40142" xr:uid="{DF22300E-4378-4167-A82B-D1824BEE7320}"/>
    <cellStyle name="Total 2 3 4 2 6" xfId="46137" xr:uid="{13DCD06C-70DC-4625-8026-F0F2AC83734A}"/>
    <cellStyle name="Total 2 3 4 3" xfId="3377" xr:uid="{29231DEF-61ED-4FD5-AC2F-F2C758C2387D}"/>
    <cellStyle name="Total 2 3 4 3 2" xfId="32002" xr:uid="{21A3161E-3FAA-458E-9DC4-3487D99D834C}"/>
    <cellStyle name="Total 2 3 4 3 2 2" xfId="56818" xr:uid="{6012768A-E959-4B27-AFF3-5AE874C4ABD1}"/>
    <cellStyle name="Total 2 3 4 3 2 3" xfId="50036" xr:uid="{66ABCB68-E360-4D8A-B56A-23A7CAB59236}"/>
    <cellStyle name="Total 2 3 4 3 3" xfId="51631" xr:uid="{72C0B104-EB3D-487D-97B3-281DFDC5BC95}"/>
    <cellStyle name="Total 2 3 4 3 3 2" xfId="58412" xr:uid="{CA996776-0122-4F00-B46B-F45E3DA30A49}"/>
    <cellStyle name="Total 2 3 4 3 4" xfId="48153" xr:uid="{BB929643-80AC-4789-83AF-52D12D08E4CE}"/>
    <cellStyle name="Total 2 3 4 3 4 2" xfId="54945" xr:uid="{6DC55B52-0201-45CC-A352-516F03C13DB5}"/>
    <cellStyle name="Total 2 3 4 3 5" xfId="53245" xr:uid="{D7B0DA38-901F-4E8D-9317-79CEE6C4B060}"/>
    <cellStyle name="Total 2 3 4 3 6" xfId="46539" xr:uid="{DB7EC8F8-1388-4609-BF8D-2AD4FE2EAF3C}"/>
    <cellStyle name="Total 2 3 4 4" xfId="29734" xr:uid="{644DEAC8-BFEB-409E-B10B-5DF1C4805DD9}"/>
    <cellStyle name="Total 2 3 4 4 2" xfId="55941" xr:uid="{98EC62F4-FDAC-43CD-BBA5-A7055F4CF9C6}"/>
    <cellStyle name="Total 2 3 4 4 3" xfId="49159" xr:uid="{0EE409FE-6609-47DC-96CF-9E31AE2B3910}"/>
    <cellStyle name="Total 2 3 4 5" xfId="44420" xr:uid="{3F12D4A0-B584-4B03-A85F-3EC47066B875}"/>
    <cellStyle name="Total 2 3 4 5 2" xfId="57891" xr:uid="{C9F3DCF5-E505-4F11-804A-BC5A213E94AC}"/>
    <cellStyle name="Total 2 3 4 5 3" xfId="51109" xr:uid="{06B24502-45B7-4891-9CCB-252D09500FF8}"/>
    <cellStyle name="Total 2 3 4 6" xfId="45625" xr:uid="{860E7F44-25DA-4934-B9FC-1D04C800585D}"/>
    <cellStyle name="Total 2 3 4 6 2" xfId="54107" xr:uid="{DA916830-D7B9-4F4D-8183-E41DD66F8E86}"/>
    <cellStyle name="Total 2 3 5" xfId="1284" xr:uid="{8C890788-C72B-4552-81F8-738159F808E1}"/>
    <cellStyle name="Total 2 3 5 2" xfId="5629" xr:uid="{B56FB2E8-6528-4758-B171-183B70990CED}"/>
    <cellStyle name="Total 2 3 5 2 2" xfId="8215" xr:uid="{2E840B0E-C8B6-42C1-88EA-F4108AA4E51F}"/>
    <cellStyle name="Total 2 3 5 2 2 2" xfId="17204" xr:uid="{C33309A9-9292-4552-889A-064B9F3D822B}"/>
    <cellStyle name="Total 2 3 5 2 2 2 2" xfId="42511" xr:uid="{6AEC988C-0C35-4776-8FE9-89E440719563}"/>
    <cellStyle name="Total 2 3 5 2 2 2 3" xfId="56432" xr:uid="{C3DD4477-C9D2-4B4D-9427-D3B3E31B65A9}"/>
    <cellStyle name="Total 2 3 5 2 2 3" xfId="25082" xr:uid="{29D3E880-71BC-499B-B865-8EF39DF0E26A}"/>
    <cellStyle name="Total 2 3 5 2 2 4" xfId="49650" xr:uid="{799DAC41-65E1-426C-B3FA-AB00FFF2D84C}"/>
    <cellStyle name="Total 2 3 5 2 3" xfId="10852" xr:uid="{8133DD90-5512-47A9-AC6F-504FC31209C3}"/>
    <cellStyle name="Total 2 3 5 2 3 2" xfId="19841" xr:uid="{59462FBA-04C2-4B4D-868D-49671E764E62}"/>
    <cellStyle name="Total 2 3 5 2 3 2 2" xfId="29553" xr:uid="{4F6A1304-69C9-4FC4-8258-DDAF631D576C}"/>
    <cellStyle name="Total 2 3 5 2 3 2 3" xfId="58203" xr:uid="{6455AB95-4784-4281-B39F-1DAB2C2DB543}"/>
    <cellStyle name="Total 2 3 5 2 3 3" xfId="44080" xr:uid="{93727EFA-F075-4805-87FC-5F35470F33E8}"/>
    <cellStyle name="Total 2 3 5 2 3 4" xfId="51421" xr:uid="{540993EB-FB3E-4CB8-BBE2-9E585D18DEFA}"/>
    <cellStyle name="Total 2 3 5 2 4" xfId="14618" xr:uid="{E6A63B0B-8263-4FFF-827D-861AD926F35E}"/>
    <cellStyle name="Total 2 3 5 2 4 2" xfId="36392" xr:uid="{DBB93D59-D52D-49F5-9B46-87C7692FE385}"/>
    <cellStyle name="Total 2 3 5 2 4 2 2" xfId="54571" xr:uid="{0DEF4239-5E39-4530-A20C-980638781335}"/>
    <cellStyle name="Total 2 3 5 2 4 3" xfId="47767" xr:uid="{A1BAB370-1031-494D-8116-034CB7B27337}"/>
    <cellStyle name="Total 2 3 5 2 5" xfId="28479" xr:uid="{10E15896-0BCC-4A4B-AD1F-F4C3DA8B6295}"/>
    <cellStyle name="Total 2 3 5 2 6" xfId="46153" xr:uid="{2AB93E0A-F267-4126-BEAC-CAFDD0565B5C}"/>
    <cellStyle name="Total 2 3 5 3" xfId="3721" xr:uid="{4D8075D6-947D-4446-982E-E4541320B3B6}"/>
    <cellStyle name="Total 2 3 5 3 2" xfId="37027" xr:uid="{8AFFE38D-5A13-465C-AC8E-D755B1F69204}"/>
    <cellStyle name="Total 2 3 5 3 2 2" xfId="56834" xr:uid="{F8C926A8-3E5D-41C3-BF80-0521DF06B6A3}"/>
    <cellStyle name="Total 2 3 5 3 2 3" xfId="50052" xr:uid="{F37191FB-B862-438B-9206-13A123EF24D2}"/>
    <cellStyle name="Total 2 3 5 3 3" xfId="51224" xr:uid="{29861F4D-8587-44FC-8D20-7078C1BB0E39}"/>
    <cellStyle name="Total 2 3 5 3 3 2" xfId="58006" xr:uid="{13218534-CD3D-4D58-9270-973F34248E54}"/>
    <cellStyle name="Total 2 3 5 3 4" xfId="48169" xr:uid="{DD15134B-AD9F-4CC5-8BBE-4168E4E95DDC}"/>
    <cellStyle name="Total 2 3 5 3 4 2" xfId="54961" xr:uid="{5E4DF03D-C4EB-47D0-888B-5D072A9BFBD8}"/>
    <cellStyle name="Total 2 3 5 3 5" xfId="53261" xr:uid="{BAA2450F-349D-46FB-ABF0-8DE5BDAA953B}"/>
    <cellStyle name="Total 2 3 5 3 6" xfId="46555" xr:uid="{309815B1-915D-4E4B-80B5-1CBDAAC0BFFE}"/>
    <cellStyle name="Total 2 3 5 4" xfId="28930" xr:uid="{318D03AD-19DA-4ABE-8377-DA0FA1EBCF67}"/>
    <cellStyle name="Total 2 3 5 4 2" xfId="55960" xr:uid="{C33D25E5-BDE8-443C-9B20-E5C11A4B60E9}"/>
    <cellStyle name="Total 2 3 5 4 3" xfId="49178" xr:uid="{02638DD3-3CB5-4741-808A-EE5B105378B9}"/>
    <cellStyle name="Total 2 3 5 5" xfId="44435" xr:uid="{C36DA9AA-D54C-41DC-898A-3AECC59342AE}"/>
    <cellStyle name="Total 2 3 5 5 2" xfId="55791" xr:uid="{5CF2D38F-0D0E-4AC7-98F0-5889DFA94BB2}"/>
    <cellStyle name="Total 2 3 5 5 3" xfId="49008" xr:uid="{0BD30243-D3CA-47AF-BBDD-6AEFB781CF33}"/>
    <cellStyle name="Total 2 3 5 6" xfId="45644" xr:uid="{224DB393-886F-4838-9956-CF04C93F69B3}"/>
    <cellStyle name="Total 2 3 5 6 2" xfId="54123" xr:uid="{485341A5-9C5C-46F0-A845-CAB496D39188}"/>
    <cellStyle name="Total 2 3 6" xfId="1763" xr:uid="{423ACFB7-9636-493C-AEA5-8D1E22C893C0}"/>
    <cellStyle name="Total 2 3 6 2" xfId="6084" xr:uid="{B2A41E97-517B-40C8-B6E5-7AEF06198EB2}"/>
    <cellStyle name="Total 2 3 6 2 2" xfId="8670" xr:uid="{16ACF92C-FB26-4397-A4C6-EF875597AD06}"/>
    <cellStyle name="Total 2 3 6 2 2 2" xfId="17659" xr:uid="{DF898DBB-B6E8-4882-B880-EA80D5376E9D}"/>
    <cellStyle name="Total 2 3 6 2 2 2 2" xfId="30526" xr:uid="{43EFB6BE-E2EF-428B-8CCD-CAEDEC49FFE4}"/>
    <cellStyle name="Total 2 3 6 2 2 2 3" xfId="56468" xr:uid="{23BEBF09-2C1B-40FE-BEAF-0EE38E6F338C}"/>
    <cellStyle name="Total 2 3 6 2 2 3" xfId="41558" xr:uid="{4F49AB6D-640F-47B5-A13C-DECE2F3662F1}"/>
    <cellStyle name="Total 2 3 6 2 2 4" xfId="49686" xr:uid="{DD73AFF6-D13D-4629-B840-54B6D85C0E22}"/>
    <cellStyle name="Total 2 3 6 2 3" xfId="11307" xr:uid="{7AF10990-4553-4613-95E8-FB45BB8D90E3}"/>
    <cellStyle name="Total 2 3 6 2 3 2" xfId="20296" xr:uid="{9E87FCEC-628C-43F9-8788-0EBBC49D71B8}"/>
    <cellStyle name="Total 2 3 6 2 3 2 2" xfId="25360" xr:uid="{B2F07F4C-39B4-4A66-A5F1-C182F6B90677}"/>
    <cellStyle name="Total 2 3 6 2 3 2 3" xfId="58479" xr:uid="{9677C333-D343-4DC8-8FB0-B97771F96B6E}"/>
    <cellStyle name="Total 2 3 6 2 3 3" xfId="40229" xr:uid="{8104DF4C-1F74-4D12-8384-2D24A7381FCB}"/>
    <cellStyle name="Total 2 3 6 2 3 4" xfId="51698" xr:uid="{8F109861-684A-4E20-BDED-788033740033}"/>
    <cellStyle name="Total 2 3 6 2 4" xfId="15073" xr:uid="{546FCF22-FAD0-4B7A-97EF-27628EDD353A}"/>
    <cellStyle name="Total 2 3 6 2 4 2" xfId="35951" xr:uid="{B5B9DE9B-6DB3-49CE-9514-11863B40A92F}"/>
    <cellStyle name="Total 2 3 6 2 4 2 2" xfId="54607" xr:uid="{D4AEDF11-B9B7-407B-9CE6-ACEAA7883CED}"/>
    <cellStyle name="Total 2 3 6 2 4 3" xfId="47803" xr:uid="{1D74407E-8DAD-4DF0-8324-02965054B15D}"/>
    <cellStyle name="Total 2 3 6 2 5" xfId="32766" xr:uid="{C0C09914-A681-4A74-9C6F-05950F08522F}"/>
    <cellStyle name="Total 2 3 6 2 6" xfId="46189" xr:uid="{5A64CD45-B743-4C68-9778-5A5E4268A27F}"/>
    <cellStyle name="Total 2 3 6 3" xfId="4200" xr:uid="{0C8D07C9-0CCA-47D9-9183-BCA8230CA3B9}"/>
    <cellStyle name="Total 2 3 6 3 2" xfId="23353" xr:uid="{A5BA95D0-F6F6-4104-8D5E-DA1A931BA314}"/>
    <cellStyle name="Total 2 3 6 3 2 2" xfId="56870" xr:uid="{76CE8642-0D6E-4285-BA05-9FE9DF01A325}"/>
    <cellStyle name="Total 2 3 6 3 2 3" xfId="50088" xr:uid="{FB189EF4-E34E-4EA2-84EA-A55B6DE1D6A1}"/>
    <cellStyle name="Total 2 3 6 3 3" xfId="52213" xr:uid="{92FFC240-8A8C-4E21-A73F-0448CE751CAC}"/>
    <cellStyle name="Total 2 3 6 3 3 2" xfId="58994" xr:uid="{96F49E88-41E2-4C33-9666-2262FFCF183C}"/>
    <cellStyle name="Total 2 3 6 3 4" xfId="48205" xr:uid="{A19C05E4-E466-4517-B6F5-65A99A722E28}"/>
    <cellStyle name="Total 2 3 6 3 4 2" xfId="54997" xr:uid="{42E73E30-FA2E-4B7C-BF28-772DF4D68560}"/>
    <cellStyle name="Total 2 3 6 3 5" xfId="53297" xr:uid="{43AF616C-9D55-4C37-8BD9-7209EBCEF961}"/>
    <cellStyle name="Total 2 3 6 3 6" xfId="46591" xr:uid="{63EC1A6B-F4D7-4967-929D-215BFF357C04}"/>
    <cellStyle name="Total 2 3 6 4" xfId="36222" xr:uid="{21B9B459-C815-42D0-B777-C2D5F85F53F0}"/>
    <cellStyle name="Total 2 3 6 4 2" xfId="55996" xr:uid="{0D849007-8172-4A22-A5A8-1FB8755CAD55}"/>
    <cellStyle name="Total 2 3 6 4 3" xfId="49214" xr:uid="{1F7F5077-F508-423C-8310-B99F6605B19C}"/>
    <cellStyle name="Total 2 3 6 5" xfId="44440" xr:uid="{6C65ECCB-9FF6-4A97-BC59-1994A92DE061}"/>
    <cellStyle name="Total 2 3 6 5 2" xfId="59001" xr:uid="{B85B368E-A72E-4F83-8ACA-C125D8351A45}"/>
    <cellStyle name="Total 2 3 6 5 3" xfId="52220" xr:uid="{C861D2FE-8A32-476E-B9D5-58FF7BCD57A2}"/>
    <cellStyle name="Total 2 3 6 6" xfId="45680" xr:uid="{0FC700E7-A3B9-4074-8031-1ACEF48E2A89}"/>
    <cellStyle name="Total 2 3 6 6 2" xfId="54159" xr:uid="{92F2A0EB-7FE3-48C8-8B4B-90E200525A15}"/>
    <cellStyle name="Total 2 3 7" xfId="1926" xr:uid="{4E7D593A-76FB-4869-AD1B-B52D9AD00037}"/>
    <cellStyle name="Total 2 3 7 2" xfId="6241" xr:uid="{E139D369-64EF-42B4-B2E8-10F632229B26}"/>
    <cellStyle name="Total 2 3 7 2 2" xfId="8827" xr:uid="{5D114B6E-43F2-44B3-BEC8-B3709C8E6595}"/>
    <cellStyle name="Total 2 3 7 2 2 2" xfId="17816" xr:uid="{512A1387-6FC4-41AB-AD13-F104C7E8F0C8}"/>
    <cellStyle name="Total 2 3 7 2 2 2 2" xfId="43631" xr:uid="{EA88F571-9CC8-41F2-917F-88E36FBCF381}"/>
    <cellStyle name="Total 2 3 7 2 2 2 3" xfId="56504" xr:uid="{C7AB76BD-0028-4C42-A95D-139061AA0730}"/>
    <cellStyle name="Total 2 3 7 2 2 3" xfId="42824" xr:uid="{074A3B8F-9837-468A-97F4-75EC6505B309}"/>
    <cellStyle name="Total 2 3 7 2 2 4" xfId="49722" xr:uid="{BBFD2D23-6D6A-4465-A861-4CE126EEE234}"/>
    <cellStyle name="Total 2 3 7 2 3" xfId="11464" xr:uid="{71305B43-23AE-4B7A-8F0F-1598ED8B912A}"/>
    <cellStyle name="Total 2 3 7 2 3 2" xfId="20453" xr:uid="{BC8594D6-5B85-42CE-8CB3-F29DEF7128FA}"/>
    <cellStyle name="Total 2 3 7 2 3 2 2" xfId="28877" xr:uid="{8C1AEA5D-5E07-4E67-BD51-C3BC8BCF27C2}"/>
    <cellStyle name="Total 2 3 7 2 3 2 3" xfId="59147" xr:uid="{25BE4E85-185A-4188-B8C4-6AA9A0436F18}"/>
    <cellStyle name="Total 2 3 7 2 3 3" xfId="34506" xr:uid="{5D598155-76E0-4350-8598-A5F11B942B9F}"/>
    <cellStyle name="Total 2 3 7 2 3 4" xfId="52366" xr:uid="{D0B3D44D-4E55-4882-BB53-DF486F615160}"/>
    <cellStyle name="Total 2 3 7 2 4" xfId="15230" xr:uid="{6049EFEB-0BA1-45EE-8730-CD807D0FB6B7}"/>
    <cellStyle name="Total 2 3 7 2 4 2" xfId="36740" xr:uid="{9F601FEE-BFC4-4B3E-A569-E9C364267F9A}"/>
    <cellStyle name="Total 2 3 7 2 4 2 2" xfId="54643" xr:uid="{2EBE210D-C1EE-456F-BAA0-BBCB8F6D8798}"/>
    <cellStyle name="Total 2 3 7 2 4 3" xfId="47839" xr:uid="{7CB824B1-CC1C-4B1F-B081-348EF2B754E7}"/>
    <cellStyle name="Total 2 3 7 2 5" xfId="35277" xr:uid="{C1ED9E46-9470-48BD-827D-15B614A6C6C1}"/>
    <cellStyle name="Total 2 3 7 2 6" xfId="46225" xr:uid="{F399F6D1-5584-4A28-BB28-6B320598FE0C}"/>
    <cellStyle name="Total 2 3 7 3" xfId="4363" xr:uid="{C9DBD2D8-7C44-411B-8897-707C2078EA61}"/>
    <cellStyle name="Total 2 3 7 3 2" xfId="32551" xr:uid="{A1075CD9-C062-442D-B4B7-2B71DA6495FC}"/>
    <cellStyle name="Total 2 3 7 3 2 2" xfId="56906" xr:uid="{FBB000BF-C0FF-47FF-8EAB-9A981738941B}"/>
    <cellStyle name="Total 2 3 7 3 2 3" xfId="50124" xr:uid="{4375DE59-6E4B-4BEC-A44B-40B69EA6252B}"/>
    <cellStyle name="Total 2 3 7 3 3" xfId="49641" xr:uid="{9B5D06B8-67F8-4BCC-BA7C-576DA4F92BDF}"/>
    <cellStyle name="Total 2 3 7 3 3 2" xfId="56423" xr:uid="{DFDD05AD-4FAD-4149-B8A5-4821AD472C7E}"/>
    <cellStyle name="Total 2 3 7 3 4" xfId="48241" xr:uid="{CC6DE9E7-34F7-4FF4-A931-956DFBA7A8C7}"/>
    <cellStyle name="Total 2 3 7 3 4 2" xfId="55033" xr:uid="{6952CC45-DA7E-465F-8FD6-1C6157ECA8FF}"/>
    <cellStyle name="Total 2 3 7 3 5" xfId="53333" xr:uid="{7F0FDDE0-5F0E-4FB7-B035-6CC11014A460}"/>
    <cellStyle name="Total 2 3 7 3 6" xfId="46627" xr:uid="{F4AF5CD3-095F-44E2-A9B1-9FBFF1AB8119}"/>
    <cellStyle name="Total 2 3 7 4" xfId="35343" xr:uid="{2ABBE99C-8268-491E-B2FE-D7D81684DC3F}"/>
    <cellStyle name="Total 2 3 7 4 2" xfId="56032" xr:uid="{FA6C32AB-BB36-4FBF-A9F9-6ADB23E6794B}"/>
    <cellStyle name="Total 2 3 7 4 3" xfId="49250" xr:uid="{688B3EC6-C83C-49B5-BA02-12FFF64D382A}"/>
    <cellStyle name="Total 2 3 7 5" xfId="44502" xr:uid="{DB50D449-C36B-41EE-845A-D8565C120D2A}"/>
    <cellStyle name="Total 2 3 7 5 2" xfId="57679" xr:uid="{F56FFDE1-0D1A-4BA6-800D-1C83F9C8195C}"/>
    <cellStyle name="Total 2 3 7 5 3" xfId="50897" xr:uid="{AD447BF5-5B67-4DED-A842-98D7F79B8617}"/>
    <cellStyle name="Total 2 3 7 6" xfId="45716" xr:uid="{8709A602-6E40-48C1-B879-9CC9988F3DB7}"/>
    <cellStyle name="Total 2 3 7 6 2" xfId="54195" xr:uid="{384C68F3-41F2-4ECA-94FD-F0477277B17B}"/>
    <cellStyle name="Total 2 3 8" xfId="2714" xr:uid="{CB81070F-F8DB-4BE8-9CF8-93260FF09323}"/>
    <cellStyle name="Total 2 3 8 2" xfId="6904" xr:uid="{EA6F08E6-9201-4784-99DF-C0093317C8F9}"/>
    <cellStyle name="Total 2 3 8 2 2" xfId="12045" xr:uid="{8A11AC2F-9079-47AF-AD01-1177189B71F5}"/>
    <cellStyle name="Total 2 3 8 2 2 2" xfId="21034" xr:uid="{E0082F0E-5555-4DDB-8156-41C3533EEAC9}"/>
    <cellStyle name="Total 2 3 8 2 2 2 2" xfId="25165" xr:uid="{201988D8-275C-42FF-95D4-B94B57033883}"/>
    <cellStyle name="Total 2 3 8 2 2 2 3" xfId="56553" xr:uid="{C30E4FA1-1FF3-4DBF-B78D-51981D87D972}"/>
    <cellStyle name="Total 2 3 8 2 2 3" xfId="41655" xr:uid="{1C034851-9CE6-437A-9384-786568138E05}"/>
    <cellStyle name="Total 2 3 8 2 2 4" xfId="49771" xr:uid="{7858FB83-29CE-4E7D-8628-3E8009FEF8D4}"/>
    <cellStyle name="Total 2 3 8 2 3" xfId="12865" xr:uid="{ABCE0FAD-7292-40E7-9AF1-2E3C8520DF2C}"/>
    <cellStyle name="Total 2 3 8 2 3 2" xfId="21854" xr:uid="{5039D9BF-F612-4BAF-80A8-FCFB81EEAFF8}"/>
    <cellStyle name="Total 2 3 8 2 3 2 2" xfId="37388" xr:uid="{003322E3-10C4-4FC6-BB08-781090925493}"/>
    <cellStyle name="Total 2 3 8 2 3 2 3" xfId="58681" xr:uid="{1A7D8A9B-32F1-4285-AD85-788BF2BC2E88}"/>
    <cellStyle name="Total 2 3 8 2 3 3" xfId="37881" xr:uid="{CD302CB3-394C-4F2F-BF73-251E0BEDFB64}"/>
    <cellStyle name="Total 2 3 8 2 3 4" xfId="51900" xr:uid="{0CD1027B-D7C6-46D6-B3AF-B6E4FD51CB65}"/>
    <cellStyle name="Total 2 3 8 2 4" xfId="15893" xr:uid="{7BED7EB2-E56E-4631-B5B2-78F95CA67181}"/>
    <cellStyle name="Total 2 3 8 2 4 2" xfId="30126" xr:uid="{3ED8C041-5376-4335-8555-AE1A192B1ABF}"/>
    <cellStyle name="Total 2 3 8 2 4 2 2" xfId="54689" xr:uid="{8774C28E-7C01-4D3E-8073-BC61F4CB8C73}"/>
    <cellStyle name="Total 2 3 8 2 4 3" xfId="47888" xr:uid="{3AE02710-CBA2-4EDC-843B-5EFD2073640B}"/>
    <cellStyle name="Total 2 3 8 2 5" xfId="24394" xr:uid="{F1894E25-9241-4745-873C-F9339CC127C2}"/>
    <cellStyle name="Total 2 3 8 2 6" xfId="46274" xr:uid="{879C8C7A-DCD9-416D-82D8-FA5BC413E72F}"/>
    <cellStyle name="Total 2 3 8 3" xfId="9475" xr:uid="{DE111037-DBFA-454E-AFE8-03D95FC3B397}"/>
    <cellStyle name="Total 2 3 8 3 2" xfId="18464" xr:uid="{82D1ED5F-B412-45A1-A4B7-B44B2E4DACFB}"/>
    <cellStyle name="Total 2 3 8 3 2 2" xfId="26349" xr:uid="{E003926E-C2BA-4B5B-841B-A7A669EB761D}"/>
    <cellStyle name="Total 2 3 8 3 2 2 2" xfId="56952" xr:uid="{6D6755FB-F090-463C-8624-6E925BEA88DC}"/>
    <cellStyle name="Total 2 3 8 3 2 3" xfId="50170" xr:uid="{2C1F54F6-5849-49E4-9611-71CB9DCCC98F}"/>
    <cellStyle name="Total 2 3 8 3 3" xfId="33764" xr:uid="{C65002E0-7AB0-43EF-A5B5-F2E8C650FD2A}"/>
    <cellStyle name="Total 2 3 8 3 3 2" xfId="57770" xr:uid="{E67E4F3F-87BE-4F0D-B900-3041A30573F0}"/>
    <cellStyle name="Total 2 3 8 3 3 3" xfId="50988" xr:uid="{44EA3CA3-86DB-480D-8570-2A28D3952988}"/>
    <cellStyle name="Total 2 3 8 3 4" xfId="48287" xr:uid="{51818CC6-2EB8-4E85-806C-53129EA7A1C6}"/>
    <cellStyle name="Total 2 3 8 3 4 2" xfId="55079" xr:uid="{DDEF8061-B2C9-4B9F-986B-360619781FFA}"/>
    <cellStyle name="Total 2 3 8 3 5" xfId="53379" xr:uid="{B5E6F86C-A34E-4B6A-8465-4950F424BBC7}"/>
    <cellStyle name="Total 2 3 8 3 6" xfId="46673" xr:uid="{528DE7B1-6BEE-42DF-9479-58255BE07B0E}"/>
    <cellStyle name="Total 2 3 8 4" xfId="42208" xr:uid="{0873E875-AB4A-428B-9EF9-E0DAA033512D}"/>
    <cellStyle name="Total 2 3 8 4 2" xfId="56081" xr:uid="{455F40EF-8E75-449D-B8AF-7DF49BAEC40F}"/>
    <cellStyle name="Total 2 3 8 4 3" xfId="49299" xr:uid="{A0FF8674-A85C-4E94-AA3A-006A000A35EA}"/>
    <cellStyle name="Total 2 3 8 5" xfId="44560" xr:uid="{DDD4D01F-C8F5-4D80-856F-7DFE2E595198}"/>
    <cellStyle name="Total 2 3 8 5 2" xfId="58962" xr:uid="{332DC84A-49E3-438A-BB5B-C0C1A7505D5C}"/>
    <cellStyle name="Total 2 3 8 5 3" xfId="52181" xr:uid="{4A0948A0-1EA1-4DC9-AD27-719768EAF557}"/>
    <cellStyle name="Total 2 3 8 6" xfId="45765" xr:uid="{6D0B370C-FA7A-4B62-A1A4-F78143D490A9}"/>
    <cellStyle name="Total 2 3 8 6 2" xfId="54241" xr:uid="{CD04DE2D-0333-4819-92CE-A48C91C03B0B}"/>
    <cellStyle name="Total 2 3 9" xfId="4660" xr:uid="{FE65956D-E2B2-4478-B95D-CAD27408688E}"/>
    <cellStyle name="Total 2 3 9 2" xfId="7246" xr:uid="{EE2C8923-CCCC-4A9B-93E4-2568F8FD700F}"/>
    <cellStyle name="Total 2 3 9 2 2" xfId="16235" xr:uid="{D213DE53-9E8F-4055-BD6A-943718149BC7}"/>
    <cellStyle name="Total 2 3 9 2 2 2" xfId="24516" xr:uid="{23357203-A708-483F-971A-97C3ADD63FA3}"/>
    <cellStyle name="Total 2 3 9 2 2 2 2" xfId="56593" xr:uid="{5E971172-AE47-4480-8F73-AFFC461A2D0A}"/>
    <cellStyle name="Total 2 3 9 2 2 3" xfId="49811" xr:uid="{FD84772C-B34D-4027-83EC-75897237161E}"/>
    <cellStyle name="Total 2 3 9 2 3" xfId="33763" xr:uid="{DDF4679E-F1A3-4276-B4F4-66B810286F62}"/>
    <cellStyle name="Total 2 3 9 2 3 2" xfId="59035" xr:uid="{448FBA67-F640-4E4C-B235-174A87AA27D9}"/>
    <cellStyle name="Total 2 3 9 2 3 3" xfId="52254" xr:uid="{D9CB616B-6FEF-4CB3-96F3-D120544E28F9}"/>
    <cellStyle name="Total 2 3 9 2 4" xfId="47928" xr:uid="{3FFA8AD7-C384-42F6-BEC6-4E4865F55B07}"/>
    <cellStyle name="Total 2 3 9 2 4 2" xfId="54726" xr:uid="{93C50B0A-3FE7-4B7B-A301-4EC3081D1B98}"/>
    <cellStyle name="Total 2 3 9 2 5" xfId="46314" xr:uid="{834FA887-E031-4CC4-A51E-2CCF3ED7FF5D}"/>
    <cellStyle name="Total 2 3 9 3" xfId="9883" xr:uid="{F3431A44-9425-4FB3-9C62-3F20F3A8BC3A}"/>
    <cellStyle name="Total 2 3 9 3 2" xfId="18872" xr:uid="{FDC70C36-3F66-4FE4-BA1C-36C6B6321A08}"/>
    <cellStyle name="Total 2 3 9 3 2 2" xfId="28191" xr:uid="{39F3DCF0-AC80-4465-93E2-596B76501FA2}"/>
    <cellStyle name="Total 2 3 9 3 2 2 2" xfId="56989" xr:uid="{68F3A0B3-2DAF-4011-9550-3E7313182692}"/>
    <cellStyle name="Total 2 3 9 3 2 3" xfId="50207" xr:uid="{019E9F10-94EE-4E61-8365-E9643D6F562A}"/>
    <cellStyle name="Total 2 3 9 3 3" xfId="24212" xr:uid="{1A89F02B-FBED-48ED-81DE-D5BED04A888D}"/>
    <cellStyle name="Total 2 3 9 3 3 2" xfId="57845" xr:uid="{AF62852A-F504-40C4-A97A-4BE5AA18BFC3}"/>
    <cellStyle name="Total 2 3 9 3 3 3" xfId="51063" xr:uid="{7D23DC9F-67D2-476F-8DDC-3C8A49132C2F}"/>
    <cellStyle name="Total 2 3 9 3 4" xfId="48324" xr:uid="{3466F4AE-3A5E-4B9B-87E5-B9CBBF389C9A}"/>
    <cellStyle name="Total 2 3 9 3 4 2" xfId="55116" xr:uid="{2E226230-373E-4AED-9208-7D9CF6114E18}"/>
    <cellStyle name="Total 2 3 9 3 5" xfId="53416" xr:uid="{DF973E5A-A60F-40D7-A38E-149BCFEEBE31}"/>
    <cellStyle name="Total 2 3 9 3 6" xfId="46710" xr:uid="{6DFAF1D7-9E22-443F-8625-FD519BB19F3F}"/>
    <cellStyle name="Total 2 3 9 4" xfId="13649" xr:uid="{31E2350B-862B-47B5-BF13-E26FB2B5EE7B}"/>
    <cellStyle name="Total 2 3 9 4 2" xfId="33793" xr:uid="{C9A2BE91-A6C2-4E50-BC70-8BEFBD1995AF}"/>
    <cellStyle name="Total 2 3 9 4 2 2" xfId="56121" xr:uid="{E39BCCA1-E435-4AF9-A82D-90A278BB75A2}"/>
    <cellStyle name="Total 2 3 9 4 3" xfId="49339" xr:uid="{992566E6-AC15-478F-B18B-B6117A920F7A}"/>
    <cellStyle name="Total 2 3 9 5" xfId="43186" xr:uid="{B0D842A0-0085-4F15-A0D0-10582EEE9819}"/>
    <cellStyle name="Total 2 3 9 5 2" xfId="59000" xr:uid="{EE19F581-5485-47C0-A285-CB2E47D2EDD0}"/>
    <cellStyle name="Total 2 3 9 5 3" xfId="52219" xr:uid="{E8D897EE-B4F8-438A-B340-2E9307AFEAF5}"/>
    <cellStyle name="Total 2 3 9 6" xfId="44575" xr:uid="{55C2A086-E725-4193-ACC2-0D9969187FFC}"/>
    <cellStyle name="Total 2 3 9 6 2" xfId="54278" xr:uid="{DA42438F-0C35-4E44-AFB2-23254D04520A}"/>
    <cellStyle name="Total 2 3 9 6 3" xfId="47465" xr:uid="{CB165CA9-DBB6-4BCD-B9B8-7D8BABDF57A8}"/>
    <cellStyle name="Total 2 3 9 7" xfId="45805" xr:uid="{0E167A5D-B39E-4417-AB0F-571CAFE60E3B}"/>
    <cellStyle name="Total 2 30" xfId="45219" xr:uid="{113C43DB-6FCD-4F25-B320-1666C15BCA1D}"/>
    <cellStyle name="Total 2 30 2" xfId="55766" xr:uid="{5E74CE65-FBD7-4509-87C1-BCB23D74CCF4}"/>
    <cellStyle name="Total 2 30 3" xfId="48983" xr:uid="{428B96C7-E8EE-44AB-85F6-8F851E2FA36A}"/>
    <cellStyle name="Total 2 31" xfId="45227" xr:uid="{E01D6C2A-BEA4-47BB-9B97-78BAC0735310}"/>
    <cellStyle name="Total 2 31 2" xfId="59120" xr:uid="{09ECD092-0210-4015-B257-DB300D5CFA1F}"/>
    <cellStyle name="Total 2 31 3" xfId="52339" xr:uid="{6719879F-747D-4F95-9556-DF84B4B17820}"/>
    <cellStyle name="Total 2 32" xfId="45289" xr:uid="{CDCB1373-543B-49EB-B278-DB161C03BBC6}"/>
    <cellStyle name="Total 2 32 2" xfId="52622" xr:uid="{1174242C-53BC-4618-AB0B-0F95E3F74E3C}"/>
    <cellStyle name="Total 2 33" xfId="45325" xr:uid="{00364600-B757-4EDE-A92B-51120F1F7CEC}"/>
    <cellStyle name="Total 2 34" xfId="45348" xr:uid="{E0458325-8C77-4769-BA41-ED84FB5A3038}"/>
    <cellStyle name="Total 2 35" xfId="45339" xr:uid="{D8A2C7D2-3D87-4390-A91B-D5FAC1DCEEB9}"/>
    <cellStyle name="Total 2 36" xfId="45429" xr:uid="{A9938AB4-D7BB-4C8C-9F11-4D9B28AD4C38}"/>
    <cellStyle name="Total 2 37" xfId="44244" xr:uid="{CE88A8B5-2706-470A-82E7-EDADC801704D}"/>
    <cellStyle name="Total 2 38" xfId="44140" xr:uid="{739C3814-9852-4099-A409-CB0367654C3B}"/>
    <cellStyle name="Total 2 39" xfId="45485" xr:uid="{A3B5435A-4054-4473-B345-68E4E1F91342}"/>
    <cellStyle name="Total 2 4" xfId="240" xr:uid="{1C0B27E8-FEB6-435D-9328-182BD9C7C783}"/>
    <cellStyle name="Total 2 4 10" xfId="6542" xr:uid="{D0A32BF6-668B-429F-AC1B-03FEFA221F7D}"/>
    <cellStyle name="Total 2 4 10 2" xfId="11761" xr:uid="{B73A512B-D546-4B77-B062-E134EDCDA4CE}"/>
    <cellStyle name="Total 2 4 10 2 2" xfId="20750" xr:uid="{C286410E-2FE1-4B07-B094-359E9759C59B}"/>
    <cellStyle name="Total 2 4 10 2 2 2" xfId="39203" xr:uid="{61A09198-57FB-4416-A20F-029CCCFA0D3A}"/>
    <cellStyle name="Total 2 4 10 2 2 2 2" xfId="56518" xr:uid="{3B61B5A9-F415-4C26-A4C3-B6F869881EB8}"/>
    <cellStyle name="Total 2 4 10 2 2 3" xfId="49736" xr:uid="{3F2B65FF-34B4-453F-A1FB-6E9F45271F38}"/>
    <cellStyle name="Total 2 4 10 2 3" xfId="33379" xr:uid="{396D6BBC-BC9D-4191-927A-BADC264271E0}"/>
    <cellStyle name="Total 2 4 10 2 3 2" xfId="57907" xr:uid="{59918FB3-C768-44B1-889F-92B1E3644A4B}"/>
    <cellStyle name="Total 2 4 10 2 3 3" xfId="51125" xr:uid="{B9E3F4A8-7B55-4AA2-9AD4-6FA9A1B9EBC4}"/>
    <cellStyle name="Total 2 4 10 2 4" xfId="47853" xr:uid="{7EE1DD14-3039-41B0-84B7-AE6FDB5C8B76}"/>
    <cellStyle name="Total 2 4 10 2 4 2" xfId="54654" xr:uid="{3D53272F-3B07-4322-A1A6-3385B091EE8F}"/>
    <cellStyle name="Total 2 4 10 2 5" xfId="46239" xr:uid="{004AC066-1DFE-4EB9-9602-4CD401898785}"/>
    <cellStyle name="Total 2 4 10 3" xfId="15531" xr:uid="{48B15319-1496-4873-AF87-9D6485F47E0B}"/>
    <cellStyle name="Total 2 4 10 3 2" xfId="35874" xr:uid="{B507AA58-3E70-4015-ADBD-C60D4ACCC2CA}"/>
    <cellStyle name="Total 2 4 10 3 2 2" xfId="56917" xr:uid="{85E682D0-45EF-468C-99CA-6F0B8181BABD}"/>
    <cellStyle name="Total 2 4 10 3 2 3" xfId="50135" xr:uid="{DB9ACDAD-40CB-4CCC-80B4-608EBF3A51AA}"/>
    <cellStyle name="Total 2 4 10 3 3" xfId="48891" xr:uid="{E447E59F-8AB9-4FF8-A326-C378364F8ED4}"/>
    <cellStyle name="Total 2 4 10 3 3 2" xfId="55672" xr:uid="{4814FC95-F490-41D6-865E-9A36498055C1}"/>
    <cellStyle name="Total 2 4 10 3 4" xfId="48252" xr:uid="{FE105F58-9865-4A36-8D8E-951A60CF1A97}"/>
    <cellStyle name="Total 2 4 10 3 4 2" xfId="55044" xr:uid="{B9C78405-6293-47A9-ADD0-AC4DFFEAA4A2}"/>
    <cellStyle name="Total 2 4 10 3 5" xfId="53344" xr:uid="{DA18DA88-DEEE-478C-90C5-BA38DCAC7348}"/>
    <cellStyle name="Total 2 4 10 3 6" xfId="46638" xr:uid="{62D710CD-F4CD-4364-A6CF-7ACC360F156F}"/>
    <cellStyle name="Total 2 4 10 4" xfId="43435" xr:uid="{984C3D22-13DE-42B1-93EE-6704CE863D05}"/>
    <cellStyle name="Total 2 4 10 4 2" xfId="56046" xr:uid="{C5C99ADF-1A38-44D0-9E77-33F727A270AD}"/>
    <cellStyle name="Total 2 4 10 4 3" xfId="49264" xr:uid="{6638F268-2F52-4DAA-AC78-A5BC1DA1F047}"/>
    <cellStyle name="Total 2 4 10 5" xfId="44590" xr:uid="{2AEC67C0-BB65-4D84-AC51-9D0C9DD9F51A}"/>
    <cellStyle name="Total 2 4 10 5 2" xfId="57979" xr:uid="{85466BE3-9372-48A2-8948-BF16292E130E}"/>
    <cellStyle name="Total 2 4 10 5 3" xfId="51197" xr:uid="{990C44D0-1675-4551-BE1D-A9DE304D0664}"/>
    <cellStyle name="Total 2 4 10 6" xfId="45730" xr:uid="{FF842162-B60F-4606-8635-91865B09B99D}"/>
    <cellStyle name="Total 2 4 10 6 2" xfId="54206" xr:uid="{677E3EBB-25F8-4B95-9175-8B5F8DEFB766}"/>
    <cellStyle name="Total 2 4 11" xfId="9124" xr:uid="{E231BDA8-E1FD-48E7-8C46-D95D9BCAB55F}"/>
    <cellStyle name="Total 2 4 11 2" xfId="18113" xr:uid="{7549DB36-BB0F-4C15-8712-575343AF5D90}"/>
    <cellStyle name="Total 2 4 11 2 2" xfId="36266" xr:uid="{F0C6154B-AB99-4BE7-A441-96785F39A9AC}"/>
    <cellStyle name="Total 2 4 11 2 2 2" xfId="56635" xr:uid="{C92CB07D-F5B6-4EC4-93B8-B0D80318BC1E}"/>
    <cellStyle name="Total 2 4 11 2 2 3" xfId="49853" xr:uid="{E2B13FFA-A1C5-4877-B36E-7753D51DFF9F}"/>
    <cellStyle name="Total 2 4 11 2 3" xfId="51515" xr:uid="{B4AAEB42-0103-4C21-8C89-B91E88D9E04A}"/>
    <cellStyle name="Total 2 4 11 2 3 2" xfId="58297" xr:uid="{650E9721-A6FF-4A33-83F9-4CE98F14E3EE}"/>
    <cellStyle name="Total 2 4 11 2 4" xfId="47970" xr:uid="{47D45280-EF75-47CB-BF33-B0B7F95DBA3B}"/>
    <cellStyle name="Total 2 4 11 2 4 2" xfId="54768" xr:uid="{034E5774-2262-4277-AA33-CEBA5D396F7D}"/>
    <cellStyle name="Total 2 4 11 2 5" xfId="46356" xr:uid="{FA4940E7-1E1B-435F-B7FA-C9C53318178A}"/>
    <cellStyle name="Total 2 4 11 3" xfId="28686" xr:uid="{79120E7E-478A-4E0F-BF99-CA09E2D0731A}"/>
    <cellStyle name="Total 2 4 11 3 2" xfId="50249" xr:uid="{C0753858-1B8D-4578-8B7E-58B2F34F97BA}"/>
    <cellStyle name="Total 2 4 11 3 2 2" xfId="57031" xr:uid="{13AE1F55-782D-4337-B2D9-BDF54288101F}"/>
    <cellStyle name="Total 2 4 11 3 3" xfId="51810" xr:uid="{72EA8B2F-2615-4E7B-A59D-832D2665B9DC}"/>
    <cellStyle name="Total 2 4 11 3 3 2" xfId="58591" xr:uid="{15ADEB06-314E-4F2F-A18A-E386AEC4FD8F}"/>
    <cellStyle name="Total 2 4 11 3 4" xfId="48366" xr:uid="{25C27999-490A-4C26-9985-9B0343B51D57}"/>
    <cellStyle name="Total 2 4 11 3 4 2" xfId="55158" xr:uid="{C7C2D7A4-5657-4011-99A6-297D35D2090E}"/>
    <cellStyle name="Total 2 4 11 3 5" xfId="53456" xr:uid="{E787E8F3-CCC4-4539-B618-F5A8CAA6C4F8}"/>
    <cellStyle name="Total 2 4 11 3 6" xfId="46752" xr:uid="{3241748A-71EE-453B-A1B2-227B79C3A857}"/>
    <cellStyle name="Total 2 4 11 4" xfId="44617" xr:uid="{2398ECD0-6DB8-49C8-992E-8892F6FD43E9}"/>
    <cellStyle name="Total 2 4 11 4 2" xfId="56163" xr:uid="{CD604D23-4A5E-44EB-BF3B-DE492CE6B4E1}"/>
    <cellStyle name="Total 2 4 11 4 3" xfId="49381" xr:uid="{20F2D735-A4E3-4D98-AC75-C782ECEC43B8}"/>
    <cellStyle name="Total 2 4 11 5" xfId="51331" xr:uid="{D5D2EB6A-FF8B-4A0B-9ECE-BC05C393BC70}"/>
    <cellStyle name="Total 2 4 11 5 2" xfId="58113" xr:uid="{7285A948-E3FD-4C86-B04E-C848E23CD763}"/>
    <cellStyle name="Total 2 4 11 6" xfId="47501" xr:uid="{81F7965C-F9FB-4C30-BABF-014FEC01FCAF}"/>
    <cellStyle name="Total 2 4 11 6 2" xfId="54320" xr:uid="{7CB9734E-2310-42E3-970F-BFBD2D2B6E6F}"/>
    <cellStyle name="Total 2 4 11 7" xfId="45893" xr:uid="{927D504A-1516-462F-8FD7-2E5E2C81D040}"/>
    <cellStyle name="Total 2 4 12" xfId="12599" xr:uid="{8C4A48FE-1320-40C1-951D-823CE2A3078C}"/>
    <cellStyle name="Total 2 4 12 2" xfId="21588" xr:uid="{C9E1F562-AC6C-4D9E-B3B5-1D3AE3A549A6}"/>
    <cellStyle name="Total 2 4 12 2 2" xfId="31270" xr:uid="{C8DA2D7E-E04E-4189-9497-8AD2C7C0F0E4}"/>
    <cellStyle name="Total 2 4 12 2 2 2" xfId="56674" xr:uid="{F6E0B315-1F52-42E6-81D3-91D592E5C508}"/>
    <cellStyle name="Total 2 4 12 2 2 3" xfId="49892" xr:uid="{16A269B8-4B5E-4CDF-8849-1579D7370D8B}"/>
    <cellStyle name="Total 2 4 12 2 3" xfId="49310" xr:uid="{BA0ED06D-F9F1-4018-A928-91EE9DFF750F}"/>
    <cellStyle name="Total 2 4 12 2 3 2" xfId="56092" xr:uid="{C287F84C-8344-4CFD-BD90-14DFA22CE240}"/>
    <cellStyle name="Total 2 4 12 2 4" xfId="48009" xr:uid="{448F0620-5B53-46B3-8DDC-DEA1CBF714B1}"/>
    <cellStyle name="Total 2 4 12 2 4 2" xfId="54804" xr:uid="{8CE60D13-D497-4288-8606-5189C09E1371}"/>
    <cellStyle name="Total 2 4 12 2 5" xfId="46395" xr:uid="{913D6DA0-4CB5-413D-9918-5EB3CF916B73}"/>
    <cellStyle name="Total 2 4 12 3" xfId="35767" xr:uid="{7082FBC0-2B7A-4E97-BA83-379AA5BF1529}"/>
    <cellStyle name="Total 2 4 12 3 2" xfId="50285" xr:uid="{E265D56B-8E64-40AA-BB41-729F30151B24}"/>
    <cellStyle name="Total 2 4 12 3 2 2" xfId="57067" xr:uid="{8922A8E4-F077-4C82-8A44-A91CA1375F8B}"/>
    <cellStyle name="Total 2 4 12 3 3" xfId="51846" xr:uid="{598A771B-498F-4845-8A59-DBEEAFCF62EF}"/>
    <cellStyle name="Total 2 4 12 3 3 2" xfId="58627" xr:uid="{D8BFA43C-A2F0-4165-8B95-47315FF7AB97}"/>
    <cellStyle name="Total 2 4 12 3 4" xfId="48402" xr:uid="{57D0A002-43C0-4CEF-A3DC-F81B5E60ADBA}"/>
    <cellStyle name="Total 2 4 12 3 4 2" xfId="55194" xr:uid="{34600C1B-55C3-4DD8-A1A7-F849214C9F99}"/>
    <cellStyle name="Total 2 4 12 3 5" xfId="53481" xr:uid="{04FDF30A-3C59-43B8-B704-2C906E424D94}"/>
    <cellStyle name="Total 2 4 12 3 6" xfId="46788" xr:uid="{BBD2F82D-8A45-47F3-8566-882011B6E33C}"/>
    <cellStyle name="Total 2 4 12 4" xfId="44694" xr:uid="{4B3E539F-1569-4558-8A05-8C5C9ABF554E}"/>
    <cellStyle name="Total 2 4 12 4 2" xfId="56202" xr:uid="{92CF2B96-70BC-4788-8006-940CA3E5EFD6}"/>
    <cellStyle name="Total 2 4 12 4 3" xfId="49420" xr:uid="{322BFF1F-49C3-4A35-97D7-95B626478E00}"/>
    <cellStyle name="Total 2 4 12 5" xfId="51684" xr:uid="{505705F0-541C-4A60-B17A-4A65C4E11C84}"/>
    <cellStyle name="Total 2 4 12 5 2" xfId="58465" xr:uid="{99929CAB-5CC0-440D-8DDD-8561157C7E49}"/>
    <cellStyle name="Total 2 4 12 6" xfId="47540" xr:uid="{9E5763C2-9908-49A3-85B4-DE790CE98C66}"/>
    <cellStyle name="Total 2 4 12 6 2" xfId="54356" xr:uid="{55F72A68-7B96-412B-8CBE-209ADD246DE0}"/>
    <cellStyle name="Total 2 4 12 7" xfId="45929" xr:uid="{AC8A55ED-B907-4CB3-89F2-94D3D9B80EDC}"/>
    <cellStyle name="Total 2 4 13" xfId="2246" xr:uid="{C4C18963-3EE6-4BB0-AC3D-BFFA62B61F81}"/>
    <cellStyle name="Total 2 4 13 2" xfId="25633" xr:uid="{925150BF-33BF-4C73-A87E-C52B2FC359F2}"/>
    <cellStyle name="Total 2 4 13 2 2" xfId="56273" xr:uid="{DD092450-5697-452F-AFA0-ED09157C45DC}"/>
    <cellStyle name="Total 2 4 13 2 3" xfId="49491" xr:uid="{5CD6FB74-C03D-4DB2-99EA-CE329BBC14E9}"/>
    <cellStyle name="Total 2 4 13 3" xfId="44663" xr:uid="{043C2BC1-EAEB-45E6-94E4-11642082A2EC}"/>
    <cellStyle name="Total 2 4 13 3 2" xfId="58283" xr:uid="{13B79912-B318-4968-97DA-34139614ABF9}"/>
    <cellStyle name="Total 2 4 13 3 3" xfId="51501" xr:uid="{A6FD35F0-5A87-4E2C-A4F0-4E3BEEAA5550}"/>
    <cellStyle name="Total 2 4 13 4" xfId="47608" xr:uid="{FD3B2F1F-ABC9-4A31-8A3F-CDA652036826}"/>
    <cellStyle name="Total 2 4 13 4 2" xfId="54419" xr:uid="{73D89F61-F174-4467-A051-CB9C97A4994A}"/>
    <cellStyle name="Total 2 4 13 5" xfId="46000" xr:uid="{E19CC3E8-4BC9-45F5-8E52-97C65CD24783}"/>
    <cellStyle name="Total 2 4 14" xfId="13155" xr:uid="{DA4C060C-DA62-4F1A-A1AE-FC5FF4D3A68B}"/>
    <cellStyle name="Total 2 4 14 2" xfId="27008" xr:uid="{5C65D071-3135-4388-814C-A07E110CEDCF}"/>
    <cellStyle name="Total 2 4 14 2 2" xfId="56688" xr:uid="{72CDD2B7-D48A-4F3C-A91A-FB9748CF5055}"/>
    <cellStyle name="Total 2 4 14 2 3" xfId="49906" xr:uid="{A4C95334-5DE7-4A10-89DB-ACC9C3BEC93F}"/>
    <cellStyle name="Total 2 4 14 3" xfId="44740" xr:uid="{AC8CE0C1-CEE0-4670-90C1-355209898B39}"/>
    <cellStyle name="Total 2 4 14 3 2" xfId="58507" xr:uid="{EA08EE93-AB0A-4186-BF8A-D89D9676631C}"/>
    <cellStyle name="Total 2 4 14 3 3" xfId="51726" xr:uid="{0F0565DD-CFC2-43A9-977D-59E063751D51}"/>
    <cellStyle name="Total 2 4 14 4" xfId="48023" xr:uid="{5F78F9A3-FBCF-49BA-A6EB-A94AAE2C7128}"/>
    <cellStyle name="Total 2 4 14 4 2" xfId="54815" xr:uid="{021392C1-9EE3-4A71-BFB0-7C6652DCF4FC}"/>
    <cellStyle name="Total 2 4 14 5" xfId="53118" xr:uid="{1D3E6631-1912-4053-84EA-CBF2273DD0F0}"/>
    <cellStyle name="Total 2 4 14 6" xfId="46409" xr:uid="{B27B3F64-EBF2-4721-B406-FC2FFE4001F8}"/>
    <cellStyle name="Total 2 4 15" xfId="34170" xr:uid="{F361F97C-9C6E-4D4E-9FA2-C7F438A5AABD}"/>
    <cellStyle name="Total 2 4 15 2" xfId="44779" xr:uid="{8EDF8FEF-A4B5-49F8-B7C2-2AA0963AD7A3}"/>
    <cellStyle name="Total 2 4 15 2 2" xfId="57172" xr:uid="{462247AB-DA2B-42B7-83EC-D7DFF6274FFB}"/>
    <cellStyle name="Total 2 4 15 2 3" xfId="50390" xr:uid="{1619EB7C-0277-40EE-BE63-5AA151C830DC}"/>
    <cellStyle name="Total 2 4 15 3" xfId="51745" xr:uid="{3F607D74-FE14-4E6D-8A5A-5EC60104EE96}"/>
    <cellStyle name="Total 2 4 15 3 2" xfId="58526" xr:uid="{0C63D629-8977-411D-A633-D85A52CFE9B6}"/>
    <cellStyle name="Total 2 4 15 4" xfId="48507" xr:uid="{5EA18315-FC66-4044-BCC1-BB82B64A9E55}"/>
    <cellStyle name="Total 2 4 15 4 2" xfId="55299" xr:uid="{3358907F-82E4-41B6-BA44-D8B0D5BD035B}"/>
    <cellStyle name="Total 2 4 15 5" xfId="53585" xr:uid="{8331737E-2236-43C0-97A3-95A992683F75}"/>
    <cellStyle name="Total 2 4 15 6" xfId="46893" xr:uid="{AEDFBDE3-ECD5-4A54-A243-7CCDC7A00797}"/>
    <cellStyle name="Total 2 4 16" xfId="44756" xr:uid="{09642710-6DEF-4324-BF9C-28659FC8EDD0}"/>
    <cellStyle name="Total 2 4 16 2" xfId="50329" xr:uid="{6DBB463B-A8DD-4005-8662-F3525340C3D1}"/>
    <cellStyle name="Total 2 4 16 2 2" xfId="57111" xr:uid="{D3C03978-B670-4572-88C5-A825E87C9A34}"/>
    <cellStyle name="Total 2 4 16 3" xfId="51933" xr:uid="{C68C3FE9-61EC-48CF-86E7-BED057052250}"/>
    <cellStyle name="Total 2 4 16 3 2" xfId="58714" xr:uid="{A9591D9B-5DEB-4A7F-8856-B951EF4D5123}"/>
    <cellStyle name="Total 2 4 16 4" xfId="51701" xr:uid="{B20E5B36-0481-4606-90F8-7266C0A933AF}"/>
    <cellStyle name="Total 2 4 16 4 2" xfId="58482" xr:uid="{F3FA9030-A1BE-4B10-979A-025318593B01}"/>
    <cellStyle name="Total 2 4 16 5" xfId="48446" xr:uid="{9E2136D0-911F-4F26-966B-628C5F7C52DE}"/>
    <cellStyle name="Total 2 4 16 5 2" xfId="55238" xr:uid="{E20D273A-443B-4644-A71B-316FC6E39CC6}"/>
    <cellStyle name="Total 2 4 16 6" xfId="53524" xr:uid="{C255FC00-CC02-4700-B386-5106A955D8F1}"/>
    <cellStyle name="Total 2 4 16 7" xfId="46832" xr:uid="{85234363-8F70-449F-9C2D-3B13309BAC84}"/>
    <cellStyle name="Total 2 4 17" xfId="44811" xr:uid="{7F911546-0E67-4C6C-8F06-E6827061AE47}"/>
    <cellStyle name="Total 2 4 17 2" xfId="50429" xr:uid="{C89C9453-C716-45D6-98AC-09FA006FC5FC}"/>
    <cellStyle name="Total 2 4 17 2 2" xfId="57211" xr:uid="{F54B274C-00EC-400A-A26C-25830EEAF6CD}"/>
    <cellStyle name="Total 2 4 17 3" xfId="52031" xr:uid="{E86AB30F-42C0-4253-9777-173C56341E8D}"/>
    <cellStyle name="Total 2 4 17 3 2" xfId="58812" xr:uid="{6620A99D-8E41-4A54-8D78-A5FD74D0DBBC}"/>
    <cellStyle name="Total 2 4 17 4" xfId="52229" xr:uid="{DCB9B3EB-9E51-4B93-9BFD-868939715CA7}"/>
    <cellStyle name="Total 2 4 17 4 2" xfId="59010" xr:uid="{FCFF5CBC-B327-4A6B-9B8E-23C198CF4ED3}"/>
    <cellStyle name="Total 2 4 17 5" xfId="48546" xr:uid="{315B5294-EB27-456F-9D07-6F5C79EF91E3}"/>
    <cellStyle name="Total 2 4 17 5 2" xfId="55335" xr:uid="{BAF85D0C-2971-432B-A615-AD22C37DEA86}"/>
    <cellStyle name="Total 2 4 17 6" xfId="53621" xr:uid="{14D0782C-C926-46CF-9870-BC5980B9BBE3}"/>
    <cellStyle name="Total 2 4 17 7" xfId="46932" xr:uid="{BDE2E7A0-6567-4E30-93F5-F34662A165F6}"/>
    <cellStyle name="Total 2 4 18" xfId="44793" xr:uid="{C336111B-30C7-47A2-99D7-5070C3DA0D8A}"/>
    <cellStyle name="Total 2 4 18 2" xfId="50463" xr:uid="{6203E4D7-9429-4A1F-B073-AE782D8D6465}"/>
    <cellStyle name="Total 2 4 18 2 2" xfId="57245" xr:uid="{3D4FC9E6-5AA3-438C-8A8F-2DD126D68F61}"/>
    <cellStyle name="Total 2 4 18 3" xfId="52065" xr:uid="{D9C01272-D407-4BBD-91C5-49EF37820F34}"/>
    <cellStyle name="Total 2 4 18 3 2" xfId="58846" xr:uid="{57A454D7-B36D-4AD7-8FE1-E5FF96069D1E}"/>
    <cellStyle name="Total 2 4 18 4" xfId="51881" xr:uid="{53133B11-8D5F-474E-B1BE-6930CB47640E}"/>
    <cellStyle name="Total 2 4 18 4 2" xfId="58662" xr:uid="{F00E58DC-CDA2-4EBE-BC7F-0538639C995C}"/>
    <cellStyle name="Total 2 4 18 5" xfId="48580" xr:uid="{33C92922-94BC-49C1-AE9B-CF8560D546EC}"/>
    <cellStyle name="Total 2 4 18 5 2" xfId="55369" xr:uid="{C50FF89D-FBB8-45AC-9045-368B0C464466}"/>
    <cellStyle name="Total 2 4 18 6" xfId="53655" xr:uid="{ED827601-AB54-4877-B2CA-560438D83C09}"/>
    <cellStyle name="Total 2 4 18 7" xfId="46966" xr:uid="{85739F9B-F433-482E-BAF5-52B1F28A0F16}"/>
    <cellStyle name="Total 2 4 19" xfId="44864" xr:uid="{51686DDA-416B-4B4C-BFD5-0D48F6CB9243}"/>
    <cellStyle name="Total 2 4 19 2" xfId="50512" xr:uid="{B512358A-B816-4CE0-BB2E-C6172C82D4BF}"/>
    <cellStyle name="Total 2 4 19 2 2" xfId="57294" xr:uid="{A688C4E0-9630-4621-BD02-1929889236BB}"/>
    <cellStyle name="Total 2 4 19 3" xfId="52114" xr:uid="{5B00F42D-5F6F-438F-8E36-10EAF365ABB6}"/>
    <cellStyle name="Total 2 4 19 3 2" xfId="58895" xr:uid="{92A38953-F32C-4A4D-AF82-072A85966E07}"/>
    <cellStyle name="Total 2 4 19 4" xfId="49308" xr:uid="{90263A85-F7C3-4D17-9E50-EEDA17579177}"/>
    <cellStyle name="Total 2 4 19 4 2" xfId="56090" xr:uid="{6B808A1F-0E5D-40EF-AAFA-DFFB1F919C13}"/>
    <cellStyle name="Total 2 4 19 5" xfId="48629" xr:uid="{D5DE0D28-075E-4F07-9240-E3320679014F}"/>
    <cellStyle name="Total 2 4 19 5 2" xfId="55418" xr:uid="{3AAD58F5-A5D2-430F-B9E0-35404CDA9DD3}"/>
    <cellStyle name="Total 2 4 19 6" xfId="53704" xr:uid="{31811C91-E5D1-4454-8CA6-68121D3154D3}"/>
    <cellStyle name="Total 2 4 19 7" xfId="47015" xr:uid="{E809505D-3FF9-4282-98DB-8CE4DF633D64}"/>
    <cellStyle name="Total 2 4 2" xfId="378" xr:uid="{8D991AE7-5A93-4F9F-90AB-BE7B4F466AB9}"/>
    <cellStyle name="Total 2 4 2 10" xfId="9249" xr:uid="{E0F6F636-1183-4F5C-9C3C-BBF1515D155A}"/>
    <cellStyle name="Total 2 4 2 10 2" xfId="18238" xr:uid="{F4284029-E5F6-4BA2-8FFE-E8E6A1AAC5AC}"/>
    <cellStyle name="Total 2 4 2 10 2 2" xfId="22661" xr:uid="{8036766B-C546-4CE7-BEB4-DB8E1DAF22D9}"/>
    <cellStyle name="Total 2 4 2 10 3" xfId="27622" xr:uid="{691857C8-36CA-4AE0-B18D-3D97F25856FE}"/>
    <cellStyle name="Total 2 4 2 11" xfId="12586" xr:uid="{945E944D-6215-4111-95B4-FBBC84884C07}"/>
    <cellStyle name="Total 2 4 2 11 2" xfId="21575" xr:uid="{F94DF3CA-1C69-494D-B7ED-ACE4BF8CC9D8}"/>
    <cellStyle name="Total 2 4 2 11 2 2" xfId="36714" xr:uid="{4EB0409E-9543-4ACA-8335-300812A1F707}"/>
    <cellStyle name="Total 2 4 2 11 3" xfId="36763" xr:uid="{A5C60B0F-9D63-44A4-B2B5-835B72ED6F3E}"/>
    <cellStyle name="Total 2 4 2 12" xfId="2384" xr:uid="{AB4B69F1-F590-4901-B961-5289AA92D5B4}"/>
    <cellStyle name="Total 2 4 2 12 2" xfId="32457" xr:uid="{612E9B02-F053-449C-AF9C-CF8BEDE20594}"/>
    <cellStyle name="Total 2 4 2 13" xfId="13293" xr:uid="{36228CBA-D313-4ABB-8BBB-8B2B1C45A671}"/>
    <cellStyle name="Total 2 4 2 13 2" xfId="35672" xr:uid="{0E94082E-0D92-4B17-9A0D-E60EC81B801E}"/>
    <cellStyle name="Total 2 4 2 14" xfId="43725" xr:uid="{C4EF10FE-960F-4352-AB9E-0CC5B9ED9AAA}"/>
    <cellStyle name="Total 2 4 2 15" xfId="44328" xr:uid="{6E19BBC3-0762-4491-96AD-EE773909665D}"/>
    <cellStyle name="Total 2 4 2 16" xfId="45507" xr:uid="{19775B8C-B9AB-42FA-BEFC-72D5D88FB0F6}"/>
    <cellStyle name="Total 2 4 2 2" xfId="727" xr:uid="{935A75DF-036C-4625-97D3-9B706941A808}"/>
    <cellStyle name="Total 2 4 2 2 2" xfId="5103" xr:uid="{75F4DDB5-02CE-4DB4-A865-D0ACDEC386F3}"/>
    <cellStyle name="Total 2 4 2 2 2 2" xfId="7689" xr:uid="{F5C26119-90A0-442E-B872-1E6137B4912F}"/>
    <cellStyle name="Total 2 4 2 2 2 2 2" xfId="16678" xr:uid="{B8CDF62E-6882-4161-A0BB-126204FC8819}"/>
    <cellStyle name="Total 2 4 2 2 2 2 2 2" xfId="31405" xr:uid="{BB28E9D6-C9F2-4F44-9B23-F70953989D07}"/>
    <cellStyle name="Total 2 4 2 2 2 2 3" xfId="34982" xr:uid="{832F6439-4A1A-4029-861F-18447620213F}"/>
    <cellStyle name="Total 2 4 2 2 2 2 4" xfId="56295" xr:uid="{D6DDC02D-CB75-4710-972A-A2D6B714B7FA}"/>
    <cellStyle name="Total 2 4 2 2 2 3" xfId="10326" xr:uid="{AA5A81D1-915D-4AA1-8EB2-F28847AA471F}"/>
    <cellStyle name="Total 2 4 2 2 2 3 2" xfId="19315" xr:uid="{09FED2D9-B3CF-4AEF-96F7-B8FCE6432714}"/>
    <cellStyle name="Total 2 4 2 2 2 3 2 2" xfId="29337" xr:uid="{C7B7CBF2-CED3-41C0-A6BA-C6A759F0D0EF}"/>
    <cellStyle name="Total 2 4 2 2 2 3 3" xfId="22633" xr:uid="{45980805-A035-46A6-9110-2F3303229529}"/>
    <cellStyle name="Total 2 4 2 2 2 4" xfId="14092" xr:uid="{94527DEF-B070-4ADF-AEB7-B2787CD2F2F5}"/>
    <cellStyle name="Total 2 4 2 2 2 4 2" xfId="36299" xr:uid="{8318EC07-2D22-4FF3-B5EC-2CBCCD1C1DB5}"/>
    <cellStyle name="Total 2 4 2 2 2 5" xfId="24871" xr:uid="{CE8C33B5-E630-47F1-84C1-0F2A3FF8706B}"/>
    <cellStyle name="Total 2 4 2 2 2 6" xfId="49513" xr:uid="{52914437-7B4F-4F74-955B-714C671B4708}"/>
    <cellStyle name="Total 2 4 2 2 3" xfId="3164" xr:uid="{66B100A4-8C22-43A5-8F67-01C0879A4802}"/>
    <cellStyle name="Total 2 4 2 2 3 2" xfId="43702" xr:uid="{1C03D820-DA51-401C-8B8C-BE2677E8FC4A}"/>
    <cellStyle name="Total 2 4 2 2 3 2 2" xfId="57983" xr:uid="{29D5074C-53BD-43C7-879D-1DE57FC5BF24}"/>
    <cellStyle name="Total 2 4 2 2 3 3" xfId="51201" xr:uid="{26D74112-619E-4F94-BB16-EE14F7DCE5E8}"/>
    <cellStyle name="Total 2 4 2 2 4" xfId="36965" xr:uid="{BFC559F2-FF7F-4CA2-B140-BCACB3AC8AD0}"/>
    <cellStyle name="Total 2 4 2 2 4 2" xfId="54440" xr:uid="{C4661AFE-6C0C-45BE-B07E-9D80B320F413}"/>
    <cellStyle name="Total 2 4 2 2 4 3" xfId="47630" xr:uid="{72448F34-CBEA-4BB0-8557-A8B110221DE5}"/>
    <cellStyle name="Total 2 4 2 2 5" xfId="46022" xr:uid="{286A737D-5DB0-4FB4-BBF2-9B99E0570AA5}"/>
    <cellStyle name="Total 2 4 2 3" xfId="1072" xr:uid="{587B6F88-0C39-41D2-8C26-7A96969A6AD1}"/>
    <cellStyle name="Total 2 4 2 3 2" xfId="5424" xr:uid="{8BD76C39-EA1E-4D2B-8E7B-FE4B446053D7}"/>
    <cellStyle name="Total 2 4 2 3 2 2" xfId="8010" xr:uid="{C5BF2930-402A-448D-ABA5-0C31E7FB2734}"/>
    <cellStyle name="Total 2 4 2 3 2 2 2" xfId="16999" xr:uid="{2E1980A6-EE5F-41FB-8E07-FF231F0D61BC}"/>
    <cellStyle name="Total 2 4 2 3 2 2 2 2" xfId="38549" xr:uid="{A11383D6-6BAC-4F99-8C99-FEA3CFB2870B}"/>
    <cellStyle name="Total 2 4 2 3 2 2 3" xfId="30254" xr:uid="{43A8B9FA-1E8B-4E72-8006-65B8B65C9A11}"/>
    <cellStyle name="Total 2 4 2 3 2 2 4" xfId="56703" xr:uid="{F6DED2FE-BA3F-4BB4-96C1-D60CE133AE38}"/>
    <cellStyle name="Total 2 4 2 3 2 3" xfId="10647" xr:uid="{9D7FFBA7-26D5-452C-920E-A49BAB5D9C93}"/>
    <cellStyle name="Total 2 4 2 3 2 3 2" xfId="19636" xr:uid="{772D30F5-B0BB-4F7F-9EDE-D806C6DD97B3}"/>
    <cellStyle name="Total 2 4 2 3 2 3 2 2" xfId="27588" xr:uid="{C282DB46-A36B-4EFD-81CD-C24FF298DC36}"/>
    <cellStyle name="Total 2 4 2 3 2 3 3" xfId="27040" xr:uid="{13AFAEE2-C8D4-4C80-80BB-653C258E21AB}"/>
    <cellStyle name="Total 2 4 2 3 2 4" xfId="14413" xr:uid="{6C06174D-6CDF-41E7-AFAE-2D5925DD9260}"/>
    <cellStyle name="Total 2 4 2 3 2 4 2" xfId="28571" xr:uid="{19FA799C-03E8-44EF-BC63-98A81AE90927}"/>
    <cellStyle name="Total 2 4 2 3 2 5" xfId="25949" xr:uid="{9A47DB26-3CA6-4E81-88E5-1A817F1F5ADD}"/>
    <cellStyle name="Total 2 4 2 3 2 6" xfId="49921" xr:uid="{61401F21-28A2-40E2-9FC5-E065DBBF3C09}"/>
    <cellStyle name="Total 2 4 2 3 3" xfId="3509" xr:uid="{37462BB3-6DEE-4768-B655-41727C9B23FF}"/>
    <cellStyle name="Total 2 4 2 3 3 2" xfId="31166" xr:uid="{5D9D320B-C7E4-444A-8CB1-CF5BF8F46A11}"/>
    <cellStyle name="Total 2 4 2 3 3 2 2" xfId="59052" xr:uid="{C167FD1C-7E43-4A92-8CF3-AFD57BC12579}"/>
    <cellStyle name="Total 2 4 2 3 3 3" xfId="52271" xr:uid="{649589E3-60B3-4CE5-9BD3-6BEA0405805D}"/>
    <cellStyle name="Total 2 4 2 3 4" xfId="28660" xr:uid="{B2305267-3990-43E6-AF55-B1B9AD3EDC6E}"/>
    <cellStyle name="Total 2 4 2 3 4 2" xfId="54830" xr:uid="{5E4988CA-6B47-42FC-8590-BC1BF2FFAB82}"/>
    <cellStyle name="Total 2 4 2 3 4 3" xfId="48038" xr:uid="{64441EEC-9F83-458C-880B-A95D83A986F5}"/>
    <cellStyle name="Total 2 4 2 3 5" xfId="53130" xr:uid="{B8D41800-905F-4023-984A-54C9AA726283}"/>
    <cellStyle name="Total 2 4 2 3 6" xfId="46424" xr:uid="{87E8ED25-54B7-49EE-AC90-AADE5DD376E7}"/>
    <cellStyle name="Total 2 4 2 4" xfId="1416" xr:uid="{6283A02F-BC58-42DB-B382-E4C6809BA9A5}"/>
    <cellStyle name="Total 2 4 2 4 2" xfId="5761" xr:uid="{3523FFF4-1088-40CC-9F17-5272A28C475C}"/>
    <cellStyle name="Total 2 4 2 4 2 2" xfId="8347" xr:uid="{E531ECA5-E22D-4434-AD8C-D095E330EC35}"/>
    <cellStyle name="Total 2 4 2 4 2 2 2" xfId="17336" xr:uid="{EA6A9D86-3A29-41DB-AF87-C76D0BF36143}"/>
    <cellStyle name="Total 2 4 2 4 2 2 2 2" xfId="34619" xr:uid="{56EA3CEB-1033-42CA-BB1C-38CD9C5838E2}"/>
    <cellStyle name="Total 2 4 2 4 2 2 3" xfId="35261" xr:uid="{FE6D7E18-A9FC-4935-8FB0-4137DD8006BD}"/>
    <cellStyle name="Total 2 4 2 4 2 3" xfId="10984" xr:uid="{525B9197-7088-4B9A-B780-1890856837F2}"/>
    <cellStyle name="Total 2 4 2 4 2 3 2" xfId="19973" xr:uid="{DCC62721-3C7F-4BE9-9985-30C16E1F2709}"/>
    <cellStyle name="Total 2 4 2 4 2 3 2 2" xfId="41771" xr:uid="{32B3CB6F-85F8-49D4-901B-199D28229B54}"/>
    <cellStyle name="Total 2 4 2 4 2 3 3" xfId="26743" xr:uid="{150F3345-F622-4F9A-990B-91CBD1BA3538}"/>
    <cellStyle name="Total 2 4 2 4 2 4" xfId="14750" xr:uid="{56896E55-8F49-4643-AF2A-F871D0B642F9}"/>
    <cellStyle name="Total 2 4 2 4 2 4 2" xfId="38360" xr:uid="{7550BD19-6CFE-45D9-8CC2-6DC51FD52497}"/>
    <cellStyle name="Total 2 4 2 4 2 5" xfId="29650" xr:uid="{18687F3D-3AD7-4186-8A85-6B220E77CE8D}"/>
    <cellStyle name="Total 2 4 2 4 2 6" xfId="55823" xr:uid="{5CA1111F-CCC4-43DE-BD96-23E06F112B0B}"/>
    <cellStyle name="Total 2 4 2 4 3" xfId="3853" xr:uid="{990BF116-8090-4097-A3FF-B7279C79D742}"/>
    <cellStyle name="Total 2 4 2 4 3 2" xfId="42063" xr:uid="{5ED7409A-E8E6-4728-80CE-C2BEF93F1A7D}"/>
    <cellStyle name="Total 2 4 2 4 4" xfId="39823" xr:uid="{161A2E97-9AAD-4042-95DC-85EBBCB55CC9}"/>
    <cellStyle name="Total 2 4 2 4 5" xfId="49041" xr:uid="{51C37F43-731F-4884-A086-5E4CB5F340FE}"/>
    <cellStyle name="Total 2 4 2 5" xfId="1301" xr:uid="{2642842A-19B2-4CA8-9F57-A9BBA2A191B4}"/>
    <cellStyle name="Total 2 4 2 5 2" xfId="5646" xr:uid="{A165F461-C001-4049-B535-06D756D8ED34}"/>
    <cellStyle name="Total 2 4 2 5 2 2" xfId="8232" xr:uid="{8F676DC5-DD45-4DBC-80E4-90918BD7E101}"/>
    <cellStyle name="Total 2 4 2 5 2 2 2" xfId="17221" xr:uid="{8DA1ADB4-4638-4E17-AE84-C688B8CB84DA}"/>
    <cellStyle name="Total 2 4 2 5 2 2 2 2" xfId="29575" xr:uid="{2F60F912-E3FC-4193-A267-B0A79331D2B6}"/>
    <cellStyle name="Total 2 4 2 5 2 2 3" xfId="26185" xr:uid="{6532CFCE-15F4-40CC-91DF-2047E3FC6C8C}"/>
    <cellStyle name="Total 2 4 2 5 2 3" xfId="10869" xr:uid="{A25807D9-BA04-421F-9E51-83680A4B4A3B}"/>
    <cellStyle name="Total 2 4 2 5 2 3 2" xfId="19858" xr:uid="{1FB8E243-BE64-444B-B657-7530C10C30A2}"/>
    <cellStyle name="Total 2 4 2 5 2 3 2 2" xfId="28913" xr:uid="{00F03FFE-C518-41B1-91CE-AC34F5B0180D}"/>
    <cellStyle name="Total 2 4 2 5 2 3 3" xfId="34700" xr:uid="{810064C1-0DE4-4E6A-A90D-35F30A5FB10F}"/>
    <cellStyle name="Total 2 4 2 5 2 4" xfId="14635" xr:uid="{3B8E3AD7-C100-40D6-ABF6-BBA014B5ADF8}"/>
    <cellStyle name="Total 2 4 2 5 2 4 2" xfId="37282" xr:uid="{094C7293-48CF-4FDE-B98C-1C653DD37C67}"/>
    <cellStyle name="Total 2 4 2 5 2 5" xfId="34841" xr:uid="{D9D1F187-1977-4128-AD5A-3D3E37D7E6B8}"/>
    <cellStyle name="Total 2 4 2 5 2 6" xfId="59029" xr:uid="{3F784A70-3E91-4291-93B1-594AAF2CF820}"/>
    <cellStyle name="Total 2 4 2 5 3" xfId="3738" xr:uid="{6CA27559-0D0F-4EEA-9481-6AEE3705645E}"/>
    <cellStyle name="Total 2 4 2 5 3 2" xfId="41010" xr:uid="{8D91A29D-1A64-4CB6-A119-C735C0F41BBA}"/>
    <cellStyle name="Total 2 4 2 5 4" xfId="32638" xr:uid="{C41F4D74-FB8D-40DC-B8E1-5D930758FA7A}"/>
    <cellStyle name="Total 2 4 2 5 5" xfId="52248" xr:uid="{64B1D994-C90F-479D-90B4-20E66D6CFEA6}"/>
    <cellStyle name="Total 2 4 2 6" xfId="2035" xr:uid="{EE8C0F5E-E758-4644-A700-2893D6CE132A}"/>
    <cellStyle name="Total 2 4 2 6 2" xfId="6343" xr:uid="{0743E545-A1E5-49AE-9086-7AC0A6FCC37B}"/>
    <cellStyle name="Total 2 4 2 6 2 2" xfId="8929" xr:uid="{0FC53EED-9C33-4680-BD45-8BC44FB6D660}"/>
    <cellStyle name="Total 2 4 2 6 2 2 2" xfId="17918" xr:uid="{6AA9F7F6-E125-47A2-8BD6-0D01D2EAF8C0}"/>
    <cellStyle name="Total 2 4 2 6 2 2 2 2" xfId="35629" xr:uid="{8A95897C-01B4-4B1B-9C0E-05C8B7DDBA37}"/>
    <cellStyle name="Total 2 4 2 6 2 2 3" xfId="37257" xr:uid="{F81440D2-BDD9-4060-90D1-CCD067A9A5D6}"/>
    <cellStyle name="Total 2 4 2 6 2 3" xfId="11566" xr:uid="{F4D0F830-E293-470A-8A2C-7D975B7FF044}"/>
    <cellStyle name="Total 2 4 2 6 2 3 2" xfId="20555" xr:uid="{1B1D9096-48E2-46B3-BAEA-47A2CD788A5C}"/>
    <cellStyle name="Total 2 4 2 6 2 3 2 2" xfId="32122" xr:uid="{BA919E5D-9537-4FE1-A200-E18D16014092}"/>
    <cellStyle name="Total 2 4 2 6 2 3 3" xfId="26838" xr:uid="{20AE3165-785D-48FE-8F83-41CC96E72C29}"/>
    <cellStyle name="Total 2 4 2 6 2 4" xfId="15332" xr:uid="{437C5489-D23A-4D83-B0D0-772A791D49CC}"/>
    <cellStyle name="Total 2 4 2 6 2 4 2" xfId="24685" xr:uid="{54604E30-25CB-4C48-BDEE-53B755EA0B2E}"/>
    <cellStyle name="Total 2 4 2 6 2 5" xfId="29955" xr:uid="{8964AE54-7C93-4C32-B4D4-BC0D78F3F85E}"/>
    <cellStyle name="Total 2 4 2 6 2 6" xfId="53992" xr:uid="{7FEC2C7C-EF17-421D-8A8A-015236832398}"/>
    <cellStyle name="Total 2 4 2 6 3" xfId="4472" xr:uid="{6225CF7A-DC3A-4B28-9C0F-1F03727ED9B0}"/>
    <cellStyle name="Total 2 4 2 6 3 2" xfId="36723" xr:uid="{4C8C068B-BC2D-4776-B600-971E3224126A}"/>
    <cellStyle name="Total 2 4 2 6 4" xfId="40817" xr:uid="{8AF6E301-2401-4BFC-B45A-6DAF8E02D882}"/>
    <cellStyle name="Total 2 4 2 6 5" xfId="47324" xr:uid="{91382F58-CB32-4A39-921E-A81EE0FBDB22}"/>
    <cellStyle name="Total 2 4 2 7" xfId="2846" xr:uid="{A1281188-11CA-4C25-B80B-FF158E6FABD8}"/>
    <cellStyle name="Total 2 4 2 7 2" xfId="6996" xr:uid="{AAC073E7-D644-4A5D-9F64-502A0C810528}"/>
    <cellStyle name="Total 2 4 2 7 2 2" xfId="12125" xr:uid="{A2F207E7-1ECA-4D66-B9E6-4AB095BFD043}"/>
    <cellStyle name="Total 2 4 2 7 2 2 2" xfId="21114" xr:uid="{A41A3697-61A5-48B1-9211-139FD0D8FA6F}"/>
    <cellStyle name="Total 2 4 2 7 2 2 2 2" xfId="34047" xr:uid="{35754866-2F49-4836-A9A2-0D1BEF0A1328}"/>
    <cellStyle name="Total 2 4 2 7 2 2 3" xfId="30142" xr:uid="{9ED666F5-0E9D-4E08-AEB4-FA97D962064A}"/>
    <cellStyle name="Total 2 4 2 7 2 3" xfId="12939" xr:uid="{52D7E145-875A-4D56-99F1-F13E8C79DEBA}"/>
    <cellStyle name="Total 2 4 2 7 2 3 2" xfId="21928" xr:uid="{C253CC2E-F5E7-4D9A-87EC-AF51DB300FE9}"/>
    <cellStyle name="Total 2 4 2 7 2 3 2 2" xfId="34838" xr:uid="{71F3F0BD-3A58-4F21-A690-CC743529D2C7}"/>
    <cellStyle name="Total 2 4 2 7 2 3 3" xfId="42258" xr:uid="{FCEBBF37-A0ED-4F99-838F-F59191F070BE}"/>
    <cellStyle name="Total 2 4 2 7 2 4" xfId="15985" xr:uid="{5B7A63D4-CB05-4090-90BF-C5A7C78A6C46}"/>
    <cellStyle name="Total 2 4 2 7 2 4 2" xfId="33168" xr:uid="{FC4D14E8-B98C-4B9F-9551-CC27E31DB4A6}"/>
    <cellStyle name="Total 2 4 2 7 2 5" xfId="39541" xr:uid="{E5292CDE-47C7-40BC-88D4-985D9D3910E5}"/>
    <cellStyle name="Total 2 4 2 7 3" xfId="9559" xr:uid="{7254BA2F-12B2-4286-9B47-767CD844FBBE}"/>
    <cellStyle name="Total 2 4 2 7 3 2" xfId="18548" xr:uid="{DC3E53EA-CBAE-4609-9C3C-5A8841C942D4}"/>
    <cellStyle name="Total 2 4 2 7 3 2 2" xfId="22877" xr:uid="{967A1B10-800D-4740-852B-003C63E551B6}"/>
    <cellStyle name="Total 2 4 2 7 3 3" xfId="35792" xr:uid="{51A57264-24E0-43A1-BB96-92C8F162E331}"/>
    <cellStyle name="Total 2 4 2 7 4" xfId="42119" xr:uid="{F1010957-8C84-4003-A19B-3BECEE9169C7}"/>
    <cellStyle name="Total 2 4 2 8" xfId="4779" xr:uid="{CB2FA353-3CC7-4BE4-AE37-7B53A4BE49D2}"/>
    <cellStyle name="Total 2 4 2 8 2" xfId="7365" xr:uid="{1A2C0A53-8AF1-4661-8736-25175579D753}"/>
    <cellStyle name="Total 2 4 2 8 2 2" xfId="16354" xr:uid="{34B383A7-C188-4E6D-91BB-08A9BAD7DDF9}"/>
    <cellStyle name="Total 2 4 2 8 2 2 2" xfId="28795" xr:uid="{0472FC85-7EF7-4D99-8959-0D4E3CBEEC9A}"/>
    <cellStyle name="Total 2 4 2 8 2 3" xfId="27858" xr:uid="{206838B7-3360-44DA-99F4-E769522F3C6C}"/>
    <cellStyle name="Total 2 4 2 8 3" xfId="10002" xr:uid="{583E0AE3-F774-46B0-B166-58CEDF29A486}"/>
    <cellStyle name="Total 2 4 2 8 3 2" xfId="18991" xr:uid="{94F9CE14-4C08-4DD6-B045-1C569D73BA68}"/>
    <cellStyle name="Total 2 4 2 8 3 2 2" xfId="30049" xr:uid="{F6ED2783-FEF0-4413-9356-A68E345DC837}"/>
    <cellStyle name="Total 2 4 2 8 3 3" xfId="22637" xr:uid="{F3882CEC-868D-4779-A460-B4F679AEB37D}"/>
    <cellStyle name="Total 2 4 2 8 4" xfId="13768" xr:uid="{48564C66-D760-44EA-A528-668A42B56395}"/>
    <cellStyle name="Total 2 4 2 8 4 2" xfId="25594" xr:uid="{AA86D3A3-06A1-450B-9C48-81B10AE52350}"/>
    <cellStyle name="Total 2 4 2 8 5" xfId="36876" xr:uid="{06494F75-F531-4FAD-9C56-E161A06AF29E}"/>
    <cellStyle name="Total 2 4 2 9" xfId="6680" xr:uid="{FAC8093B-1BC2-46E5-BA68-931ADF4EFB39}"/>
    <cellStyle name="Total 2 4 2 9 2" xfId="11886" xr:uid="{FE651C8C-06B7-411B-854D-D3A18119D093}"/>
    <cellStyle name="Total 2 4 2 9 2 2" xfId="20875" xr:uid="{8AA61261-CE8A-4A2D-B81E-5D7C8AAF87C0}"/>
    <cellStyle name="Total 2 4 2 9 2 2 2" xfId="41849" xr:uid="{791DF69D-6050-4D94-8A2D-A9AAF63EB536}"/>
    <cellStyle name="Total 2 4 2 9 2 3" xfId="37779" xr:uid="{68BE6021-94C5-4CB6-B203-59C544708560}"/>
    <cellStyle name="Total 2 4 2 9 3" xfId="15669" xr:uid="{B8C6DEF6-E1A6-4675-A210-F3BC11EDA9A6}"/>
    <cellStyle name="Total 2 4 2 9 3 2" xfId="40087" xr:uid="{2ACBF79F-DB72-4A6B-8901-0E49EC8B9D8D}"/>
    <cellStyle name="Total 2 4 2 9 4" xfId="37277" xr:uid="{8800B711-6181-4C29-BFE0-7BBC5D31D175}"/>
    <cellStyle name="Total 2 4 20" xfId="44903" xr:uid="{A2DB5B0E-36BC-4541-A1E1-4101A24D3EB7}"/>
    <cellStyle name="Total 2 4 20 2" xfId="50448" xr:uid="{6A4F7312-201F-42EA-A8D4-A80277999C23}"/>
    <cellStyle name="Total 2 4 20 2 2" xfId="57230" xr:uid="{22F47945-C505-4280-9A56-EEF64FA2E196}"/>
    <cellStyle name="Total 2 4 20 3" xfId="52050" xr:uid="{BB54806C-B6CB-4EFB-AE00-8C1EA4E6C051}"/>
    <cellStyle name="Total 2 4 20 3 2" xfId="58831" xr:uid="{E7A695B5-B31F-4063-BF07-610A81AF7E80}"/>
    <cellStyle name="Total 2 4 20 4" xfId="51615" xr:uid="{6EDDBA5A-FEF8-4091-BD3F-5D101BA1E3C3}"/>
    <cellStyle name="Total 2 4 20 4 2" xfId="58396" xr:uid="{2CF7943F-2A03-45AD-AED7-AA181B3B20F7}"/>
    <cellStyle name="Total 2 4 20 5" xfId="48565" xr:uid="{70487F49-AF91-4DF3-A535-7E125EB8F918}"/>
    <cellStyle name="Total 2 4 20 5 2" xfId="55354" xr:uid="{E037A5D5-1AED-4E84-B083-18D6C4011D59}"/>
    <cellStyle name="Total 2 4 20 6" xfId="53640" xr:uid="{B83A7F2C-2195-45DD-9E1A-97AF5DF427E9}"/>
    <cellStyle name="Total 2 4 20 7" xfId="46951" xr:uid="{0F081EC6-3FF0-4679-9817-A35C43F7B1F7}"/>
    <cellStyle name="Total 2 4 21" xfId="44969" xr:uid="{4229E9CB-E36D-4A62-8149-797474C0AC16}"/>
    <cellStyle name="Total 2 4 21 2" xfId="50548" xr:uid="{DBB728CC-7D85-47CA-A751-1B122ADFF925}"/>
    <cellStyle name="Total 2 4 21 2 2" xfId="57330" xr:uid="{7D45C8EE-BD33-490C-A13D-5DDB19F731F3}"/>
    <cellStyle name="Total 2 4 21 3" xfId="52150" xr:uid="{5B2DDDF6-91C1-4025-8348-F42B42631D71}"/>
    <cellStyle name="Total 2 4 21 3 2" xfId="58931" xr:uid="{CA81CEDA-AE5A-4A8B-B6C4-17A813C60776}"/>
    <cellStyle name="Total 2 4 21 4" xfId="48912" xr:uid="{09A97895-8B3A-4ECC-8FEA-C5D6EDA2504D}"/>
    <cellStyle name="Total 2 4 21 4 2" xfId="55695" xr:uid="{EA5B3706-6A8C-48FF-B6ED-679FF0D7F10A}"/>
    <cellStyle name="Total 2 4 21 5" xfId="48665" xr:uid="{8F09A2B8-CAED-45A5-AA0C-3801565AA329}"/>
    <cellStyle name="Total 2 4 21 5 2" xfId="55454" xr:uid="{685FCF16-D2BD-4D45-A9EA-0DCF5BF9BF12}"/>
    <cellStyle name="Total 2 4 21 6" xfId="53740" xr:uid="{AF1C90C2-0D8C-4CBE-81EA-AC27EA37164F}"/>
    <cellStyle name="Total 2 4 21 7" xfId="47051" xr:uid="{3B58BCE1-0243-4ADD-9786-559A7E3931E8}"/>
    <cellStyle name="Total 2 4 22" xfId="44992" xr:uid="{8E6DB676-3331-4917-B053-721A6D17DE47}"/>
    <cellStyle name="Total 2 4 22 2" xfId="50560" xr:uid="{9FE10F19-CEFE-47AE-B459-8DE9D658D1B7}"/>
    <cellStyle name="Total 2 4 22 2 2" xfId="57342" xr:uid="{E448A5FF-A9B9-43EF-8248-4C937CC15D9F}"/>
    <cellStyle name="Total 2 4 22 3" xfId="52162" xr:uid="{7E1ACB58-19F6-4AEA-A2A9-6976B7E4B8CC}"/>
    <cellStyle name="Total 2 4 22 3 2" xfId="58943" xr:uid="{4C7ABFCF-E218-45B4-B0FB-9272150057F2}"/>
    <cellStyle name="Total 2 4 22 4" xfId="52374" xr:uid="{AF2D91DC-ADF4-450D-BFDB-7998ED2A95DA}"/>
    <cellStyle name="Total 2 4 22 4 2" xfId="59155" xr:uid="{C4706211-ADB5-472B-8148-998555A5416E}"/>
    <cellStyle name="Total 2 4 22 5" xfId="48677" xr:uid="{88FF6D41-450A-4C40-AA08-3889DC4A8470}"/>
    <cellStyle name="Total 2 4 22 5 2" xfId="55466" xr:uid="{489C33EB-2F11-489A-B5EB-E00BD77617F5}"/>
    <cellStyle name="Total 2 4 22 6" xfId="53752" xr:uid="{4756403C-DAD1-4EFD-9361-981103B6A5F8}"/>
    <cellStyle name="Total 2 4 22 7" xfId="47063" xr:uid="{4F7EADAB-D062-4DC5-8233-C3E9C4611D58}"/>
    <cellStyle name="Total 2 4 23" xfId="45001" xr:uid="{3186D667-2309-4A96-B1C7-3EBE76F8FDE0}"/>
    <cellStyle name="Total 2 4 23 2" xfId="50633" xr:uid="{5D2A8AD5-E548-41F4-8907-8420EAF62091}"/>
    <cellStyle name="Total 2 4 23 2 2" xfId="57415" xr:uid="{D3F8FA15-5D79-4BCF-A24F-942F102A678E}"/>
    <cellStyle name="Total 2 4 23 3" xfId="52447" xr:uid="{718A3C4F-62F3-4D56-BDFC-2A122E6EF2DA}"/>
    <cellStyle name="Total 2 4 23 3 2" xfId="59228" xr:uid="{47841D01-76D5-4B8E-897B-85C3141AD9E7}"/>
    <cellStyle name="Total 2 4 23 4" xfId="48750" xr:uid="{6A8B5FF2-B93F-4134-8B8B-BC7F2CFB4E09}"/>
    <cellStyle name="Total 2 4 23 4 2" xfId="55539" xr:uid="{229406A0-82DD-4FCC-8760-F457B4FA9885}"/>
    <cellStyle name="Total 2 4 23 5" xfId="53825" xr:uid="{C06070C8-439F-4F3E-B469-C4D2CC92295F}"/>
    <cellStyle name="Total 2 4 23 6" xfId="47136" xr:uid="{81F168DE-9E5E-4A5E-8196-569F533656E0}"/>
    <cellStyle name="Total 2 4 24" xfId="45015" xr:uid="{8A672D09-EFF4-4E55-97A5-BB1D272D0231}"/>
    <cellStyle name="Total 2 4 24 2" xfId="50589" xr:uid="{9D79247B-353D-4EBD-9596-440A79E67B11}"/>
    <cellStyle name="Total 2 4 24 2 2" xfId="57371" xr:uid="{5B9AD1D8-5CFA-4FCA-8212-67834E81C725}"/>
    <cellStyle name="Total 2 4 24 3" xfId="52403" xr:uid="{639A28A6-2B9D-4009-BA2E-750B36769CD8}"/>
    <cellStyle name="Total 2 4 24 3 2" xfId="59184" xr:uid="{C91A9D2A-4B43-453F-8131-CABB93C0E52C}"/>
    <cellStyle name="Total 2 4 24 4" xfId="48706" xr:uid="{94E52FBD-9B61-479D-8B59-93388EC5CC9B}"/>
    <cellStyle name="Total 2 4 24 4 2" xfId="55495" xr:uid="{CE1E5320-F5DE-49FA-A133-FE3E54914B98}"/>
    <cellStyle name="Total 2 4 24 5" xfId="53781" xr:uid="{98EC534F-DFC2-43E1-8165-8BFFA28AA888}"/>
    <cellStyle name="Total 2 4 24 6" xfId="47092" xr:uid="{CAB9AAE7-C564-4526-8574-628EBDDF999C}"/>
    <cellStyle name="Total 2 4 25" xfId="45056" xr:uid="{53C40D19-1916-43D0-8843-10445B98160D}"/>
    <cellStyle name="Total 2 4 25 2" xfId="50659" xr:uid="{0CC4102A-DA5E-4939-8894-2D16601AD218}"/>
    <cellStyle name="Total 2 4 25 2 2" xfId="57441" xr:uid="{60645372-B8D5-45A3-B4B0-379BF6D546F5}"/>
    <cellStyle name="Total 2 4 25 3" xfId="52470" xr:uid="{04AB31F6-1299-42A5-B341-9EF2F5D66E30}"/>
    <cellStyle name="Total 2 4 25 3 2" xfId="59251" xr:uid="{FAB2E959-3D80-47D1-B862-2F5FD9942F50}"/>
    <cellStyle name="Total 2 4 25 4" xfId="48776" xr:uid="{6AB9B7F8-CD65-46F7-B14B-41EF2B8836C9}"/>
    <cellStyle name="Total 2 4 25 4 2" xfId="55562" xr:uid="{75E03640-3508-4C08-B3A7-A95FC04E3F37}"/>
    <cellStyle name="Total 2 4 25 5" xfId="53848" xr:uid="{D18DA9F6-2A60-4056-91DE-04726998F44C}"/>
    <cellStyle name="Total 2 4 25 6" xfId="47162" xr:uid="{4CBE4603-CD01-4CF2-BA26-D919B638FD95}"/>
    <cellStyle name="Total 2 4 26" xfId="45110" xr:uid="{57FF2622-2F61-4962-8FB1-5A08823F6257}"/>
    <cellStyle name="Total 2 4 26 2" xfId="50675" xr:uid="{54060C68-F091-47DD-B77F-0C32F3CD8F3C}"/>
    <cellStyle name="Total 2 4 26 2 2" xfId="57457" xr:uid="{A9E62F2B-DC4E-440A-AE9B-F0C424829C7A}"/>
    <cellStyle name="Total 2 4 26 3" xfId="52486" xr:uid="{AAE10598-4A25-4EC8-B395-5BE6F6A58399}"/>
    <cellStyle name="Total 2 4 26 3 2" xfId="59267" xr:uid="{DD69ED90-E662-4F29-8D35-E57E0594E337}"/>
    <cellStyle name="Total 2 4 26 4" xfId="48792" xr:uid="{31BD0E6B-5F3D-4790-B50B-4C237720E8F5}"/>
    <cellStyle name="Total 2 4 26 4 2" xfId="55578" xr:uid="{0F6F3999-2882-457D-B3DF-BC43EC08A286}"/>
    <cellStyle name="Total 2 4 26 5" xfId="53864" xr:uid="{5B564B86-02D3-47E7-8DCF-C946C4D398A7}"/>
    <cellStyle name="Total 2 4 26 6" xfId="47178" xr:uid="{13214898-5460-470A-A07A-F0FB91B7C0FE}"/>
    <cellStyle name="Total 2 4 27" xfId="45157" xr:uid="{90A1BD4F-003B-4A2B-96F0-087459BA7335}"/>
    <cellStyle name="Total 2 4 27 2" xfId="50728" xr:uid="{54C61E4A-72C4-4C5E-9490-DC3E2B643D8A}"/>
    <cellStyle name="Total 2 4 27 2 2" xfId="57510" xr:uid="{CA5E92EE-2578-425E-94E7-ED5381BFDA49}"/>
    <cellStyle name="Total 2 4 27 3" xfId="52539" xr:uid="{BCD273C7-BA50-40F1-A166-BDF87BBDF457}"/>
    <cellStyle name="Total 2 4 27 3 2" xfId="59320" xr:uid="{49AC09C8-1206-4E6D-8FD9-C5777661BDB3}"/>
    <cellStyle name="Total 2 4 27 4" xfId="48836" xr:uid="{202D0954-6DB3-4E0B-8ED3-23C0DEB2DA17}"/>
    <cellStyle name="Total 2 4 27 4 2" xfId="55621" xr:uid="{6A3532CF-F6A7-4E18-A913-FF8DA5EF3A65}"/>
    <cellStyle name="Total 2 4 27 5" xfId="53917" xr:uid="{E3A41979-A4E7-44B3-8CCC-93543C2B244D}"/>
    <cellStyle name="Total 2 4 27 6" xfId="47231" xr:uid="{B8FD0970-8AC7-42AA-BAB0-E749B031A01E}"/>
    <cellStyle name="Total 2 4 28" xfId="45119" xr:uid="{5614EB65-4B55-4C69-B22D-704A9EFD9678}"/>
    <cellStyle name="Total 2 4 28 2" xfId="50742" xr:uid="{268BF4F2-289F-48E0-A80C-B553B0F2BCCC}"/>
    <cellStyle name="Total 2 4 28 2 2" xfId="57524" xr:uid="{F7B80B03-F724-41AC-AF76-9A7FD3DD0DEB}"/>
    <cellStyle name="Total 2 4 28 3" xfId="52551" xr:uid="{49381C26-AEEC-4F76-8E17-263057B03F01}"/>
    <cellStyle name="Total 2 4 28 3 2" xfId="59332" xr:uid="{C04B7C02-5A78-4B7E-AA6F-47F8D5758E83}"/>
    <cellStyle name="Total 2 4 28 4" xfId="48849" xr:uid="{0826DEC7-A6D7-4EA9-AC73-9BAE9FCCD2FE}"/>
    <cellStyle name="Total 2 4 28 4 2" xfId="55631" xr:uid="{BF505913-1EFE-4316-B1D3-6D7FAF7BF754}"/>
    <cellStyle name="Total 2 4 28 5" xfId="53929" xr:uid="{9FB64736-4A64-4B93-8383-7BE7AF848168}"/>
    <cellStyle name="Total 2 4 28 6" xfId="47246" xr:uid="{1E1CE4FB-3670-41B3-BBBA-7805C6BB07AA}"/>
    <cellStyle name="Total 2 4 29" xfId="45250" xr:uid="{F22DEB08-6A8B-4E7C-8D54-05456DA39526}"/>
    <cellStyle name="Total 2 4 29 2" xfId="50772" xr:uid="{7792BF04-BC3C-4F80-8627-D7D33B210CE6}"/>
    <cellStyle name="Total 2 4 29 2 2" xfId="57554" xr:uid="{656B5428-41E4-4892-A4F6-5D8ADEC72C7F}"/>
    <cellStyle name="Total 2 4 29 3" xfId="52581" xr:uid="{4ED0A3C9-1685-4444-BF90-4F59EB766C32}"/>
    <cellStyle name="Total 2 4 29 3 2" xfId="59362" xr:uid="{73227F3B-93E5-41D6-B0AB-5A85AC2A7F77}"/>
    <cellStyle name="Total 2 4 29 4" xfId="53959" xr:uid="{047DBA1E-5A6E-4616-A952-7FF3D7026C96}"/>
    <cellStyle name="Total 2 4 29 5" xfId="47276" xr:uid="{B029FBC2-2531-481C-8F93-F1FCBE9265D8}"/>
    <cellStyle name="Total 2 4 3" xfId="589" xr:uid="{296BD066-B4E7-4515-9DBA-1C12604319CA}"/>
    <cellStyle name="Total 2 4 3 2" xfId="4978" xr:uid="{75498835-C5EB-4AC9-A4DE-0AC2344D239A}"/>
    <cellStyle name="Total 2 4 3 2 2" xfId="7564" xr:uid="{FA34660B-EFF7-4A89-B57D-8D9D8B8E5505}"/>
    <cellStyle name="Total 2 4 3 2 2 2" xfId="16553" xr:uid="{54353FBD-0F01-4F6F-991D-F2D6079FB6C9}"/>
    <cellStyle name="Total 2 4 3 2 2 2 2" xfId="39303" xr:uid="{516B70F0-85EB-4E17-B33B-4F4AB1ED7931}"/>
    <cellStyle name="Total 2 4 3 2 2 2 3" xfId="56358" xr:uid="{64EDF10E-A085-428D-A292-D393B9AEBDF1}"/>
    <cellStyle name="Total 2 4 3 2 2 3" xfId="27259" xr:uid="{D75E254B-AE38-47EF-BD0D-04EBBF3E06C5}"/>
    <cellStyle name="Total 2 4 3 2 2 4" xfId="49576" xr:uid="{38A0CD41-5628-42B6-A58D-C31F8420F1A9}"/>
    <cellStyle name="Total 2 4 3 2 3" xfId="10201" xr:uid="{93E3331C-0443-428E-A407-0764AF8325DC}"/>
    <cellStyle name="Total 2 4 3 2 3 2" xfId="19190" xr:uid="{F0B06B41-A1B3-4CEB-BBA7-3BA9286AF593}"/>
    <cellStyle name="Total 2 4 3 2 3 2 2" xfId="42404" xr:uid="{98E403CE-EFBC-4363-9298-6CA4A6A14B8A}"/>
    <cellStyle name="Total 2 4 3 2 3 2 3" xfId="58148" xr:uid="{6D841909-20AE-44DB-AB41-134BC18C991D}"/>
    <cellStyle name="Total 2 4 3 2 3 3" xfId="24225" xr:uid="{A6C2B76C-FCD2-479C-9FD1-7F43186B19F3}"/>
    <cellStyle name="Total 2 4 3 2 3 4" xfId="51366" xr:uid="{0E05C007-C323-41DB-A343-157DEBD04252}"/>
    <cellStyle name="Total 2 4 3 2 4" xfId="13967" xr:uid="{4FBF5EAE-F360-44AD-9F4C-1DB4FBC6A610}"/>
    <cellStyle name="Total 2 4 3 2 4 2" xfId="38467" xr:uid="{EAEA8479-FA3E-4C04-BA03-99F1F137808A}"/>
    <cellStyle name="Total 2 4 3 2 4 2 2" xfId="54503" xr:uid="{6AEC99D2-9C3F-421D-B1C9-8C3EA84BF846}"/>
    <cellStyle name="Total 2 4 3 2 4 3" xfId="47693" xr:uid="{830B1AF3-C474-49DF-BDA8-3C240A77F286}"/>
    <cellStyle name="Total 2 4 3 2 5" xfId="22396" xr:uid="{66E034E3-3612-45DE-B404-D75B2766FC80}"/>
    <cellStyle name="Total 2 4 3 2 6" xfId="46085" xr:uid="{0C390F88-5087-4D5B-8B83-FA1F5D5AFD2B}"/>
    <cellStyle name="Total 2 4 3 3" xfId="3026" xr:uid="{1EDA691E-1C34-4A68-8003-CF825B46DA25}"/>
    <cellStyle name="Total 2 4 3 3 2" xfId="34592" xr:uid="{3ADCF2E1-24AF-47A1-849D-0185781F2665}"/>
    <cellStyle name="Total 2 4 3 3 2 2" xfId="56766" xr:uid="{D3DB6518-F63C-4C09-8407-4E0E10C0E966}"/>
    <cellStyle name="Total 2 4 3 3 2 3" xfId="49984" xr:uid="{8ABA476D-D6F7-4A3D-9FFC-49C53592765C}"/>
    <cellStyle name="Total 2 4 3 3 3" xfId="51811" xr:uid="{6FB20CE0-DF6A-43F6-BFCF-7F929F243F4A}"/>
    <cellStyle name="Total 2 4 3 3 3 2" xfId="58592" xr:uid="{2F826BE7-D71B-4799-96C7-1120C16ADD30}"/>
    <cellStyle name="Total 2 4 3 3 4" xfId="48101" xr:uid="{15B687EE-9BE7-4AF9-8933-20D807395195}"/>
    <cellStyle name="Total 2 4 3 3 4 2" xfId="54893" xr:uid="{EA1A7EAD-C607-40FB-A3FD-7B226830A9B1}"/>
    <cellStyle name="Total 2 4 3 3 5" xfId="53193" xr:uid="{59CB2B72-9DB6-4B4D-8C7E-504CEE4AEF92}"/>
    <cellStyle name="Total 2 4 3 3 6" xfId="46487" xr:uid="{1E517346-E7E4-4FB3-A5F6-931A29FB742E}"/>
    <cellStyle name="Total 2 4 3 4" xfId="23508" xr:uid="{5F7E11B3-1EE4-42D7-B06B-F556DBFF830C}"/>
    <cellStyle name="Total 2 4 3 4 2" xfId="55886" xr:uid="{D325F96C-85B9-4568-82DD-679C337836A8}"/>
    <cellStyle name="Total 2 4 3 4 3" xfId="49104" xr:uid="{637F373B-117E-4564-AA67-BB72D41A4897}"/>
    <cellStyle name="Total 2 4 3 5" xfId="44342" xr:uid="{3700FC49-AE67-4F11-BC44-F4945B8781E5}"/>
    <cellStyle name="Total 2 4 3 5 2" xfId="59121" xr:uid="{ECB06ECA-E297-46BD-818F-D107BD544942}"/>
    <cellStyle name="Total 2 4 3 5 3" xfId="52340" xr:uid="{27C095B2-B7FF-4DD4-B5CE-7D60943063C1}"/>
    <cellStyle name="Total 2 4 3 6" xfId="45570" xr:uid="{9EA4D77A-0DA5-4DDB-97DA-3D33C029CADD}"/>
    <cellStyle name="Total 2 4 3 6 2" xfId="54055" xr:uid="{3C74C8B8-C0ED-45A7-954E-0550E007F71F}"/>
    <cellStyle name="Total 2 4 30" xfId="45254" xr:uid="{5AE962E9-6769-410D-A2AF-B5CAFB8FE6B2}"/>
    <cellStyle name="Total 2 4 30 2" xfId="55784" xr:uid="{7CD35416-8CB7-47C4-8EF1-BF2C7D6DDB87}"/>
    <cellStyle name="Total 2 4 30 3" xfId="49001" xr:uid="{8D53208C-BCEC-4378-9A67-5C1E357ACA8B}"/>
    <cellStyle name="Total 2 4 31" xfId="45287" xr:uid="{0E58B1D6-1CB7-4EF9-943C-576EBCE38073}"/>
    <cellStyle name="Total 2 4 31 2" xfId="56514" xr:uid="{36C06850-EEE3-4DCB-B892-7314613EB6BF}"/>
    <cellStyle name="Total 2 4 31 3" xfId="49732" xr:uid="{B359CF68-05B4-4CDB-8FBF-7396C3B30A5C}"/>
    <cellStyle name="Total 2 4 32" xfId="45295" xr:uid="{B6C8B285-5537-4803-8733-D05388DEA78B}"/>
    <cellStyle name="Total 2 4 33" xfId="45371" xr:uid="{F384429B-852E-454B-9D0D-44F4AD0F1AAD}"/>
    <cellStyle name="Total 2 4 34" xfId="45395" xr:uid="{FBEF97AB-06CC-4B1C-9AD9-A3F39775696B}"/>
    <cellStyle name="Total 2 4 35" xfId="45428" xr:uid="{69846469-580A-4E10-9455-0AB2A43875DA}"/>
    <cellStyle name="Total 2 4 36" xfId="45441" xr:uid="{7F4BF111-2F39-4688-8A00-4F6C7E25C47F}"/>
    <cellStyle name="Total 2 4 37" xfId="44197" xr:uid="{1EF976B5-5E74-42A9-A14F-E945B8B5758D}"/>
    <cellStyle name="Total 2 4 38" xfId="45449" xr:uid="{D4115FC9-ED03-4B54-9624-24149259A0EA}"/>
    <cellStyle name="Total 2 4 39" xfId="45491" xr:uid="{E0813401-5F45-49F8-AEA1-698E6B1155DB}"/>
    <cellStyle name="Total 2 4 4" xfId="934" xr:uid="{044C21C8-CA15-4E0D-9AE2-26C75B197F94}"/>
    <cellStyle name="Total 2 4 4 2" xfId="5299" xr:uid="{A6CE5554-A2E8-45E6-BAEC-59ACF44B75FC}"/>
    <cellStyle name="Total 2 4 4 2 2" xfId="7885" xr:uid="{9E664051-17EF-4CD9-A2DD-92A74B5C33E8}"/>
    <cellStyle name="Total 2 4 4 2 2 2" xfId="16874" xr:uid="{CFB5B76C-13A6-4CF6-A969-D1DAF8C2FD15}"/>
    <cellStyle name="Total 2 4 4 2 2 2 2" xfId="34718" xr:uid="{DE6B922E-B49A-453B-9012-47FCA5FC250D}"/>
    <cellStyle name="Total 2 4 4 2 2 2 3" xfId="56417" xr:uid="{6DA876B4-8647-47DE-8686-CF2DECC59413}"/>
    <cellStyle name="Total 2 4 4 2 2 3" xfId="43389" xr:uid="{C32365B9-C24A-404B-9E19-159551615917}"/>
    <cellStyle name="Total 2 4 4 2 2 4" xfId="49635" xr:uid="{74A48910-25E2-4F32-88A4-CF308B4C38B7}"/>
    <cellStyle name="Total 2 4 4 2 3" xfId="10522" xr:uid="{E5D99F46-24F6-46E6-8C3B-00AFBC188E6A}"/>
    <cellStyle name="Total 2 4 4 2 3 2" xfId="19511" xr:uid="{D0A9E3D7-A862-45C3-8A5F-13EFC4EE0EB4}"/>
    <cellStyle name="Total 2 4 4 2 3 2 2" xfId="26469" xr:uid="{D55115AB-629A-4D46-947A-EBA5C3C9DF31}"/>
    <cellStyle name="Total 2 4 4 2 3 2 3" xfId="57584" xr:uid="{96010DFF-A81E-4523-B7D3-E7B8111056CB}"/>
    <cellStyle name="Total 2 4 4 2 3 3" xfId="35707" xr:uid="{FEEF52D8-E3ED-4C4A-B062-4AA11FA59D94}"/>
    <cellStyle name="Total 2 4 4 2 3 4" xfId="50802" xr:uid="{41E4BC35-1455-4389-8A2D-703513E0848D}"/>
    <cellStyle name="Total 2 4 4 2 4" xfId="14288" xr:uid="{89C64796-4396-41B6-A308-34F1CEE51FAC}"/>
    <cellStyle name="Total 2 4 4 2 4 2" xfId="36937" xr:uid="{5FE25BDF-7D32-47BA-9B38-83A4B390AF17}"/>
    <cellStyle name="Total 2 4 4 2 4 2 2" xfId="54559" xr:uid="{E751137D-9BB0-462C-8CDE-CFC574208D5C}"/>
    <cellStyle name="Total 2 4 4 2 4 3" xfId="47752" xr:uid="{6EAA8C22-2983-4654-B758-0214344E2A60}"/>
    <cellStyle name="Total 2 4 4 2 5" xfId="30671" xr:uid="{47D4FAC6-F9FC-4B7F-88ED-A87DD70CC87E}"/>
    <cellStyle name="Total 2 4 4 2 6" xfId="46141" xr:uid="{9969B8C7-C36B-4BD5-BB19-6EC960E53D1E}"/>
    <cellStyle name="Total 2 4 4 3" xfId="3371" xr:uid="{5F2D3F6C-7549-49FB-9EAB-FE35BC55396D}"/>
    <cellStyle name="Total 2 4 4 3 2" xfId="24015" xr:uid="{56EC5EFB-1424-4D3D-88B8-55F49391B735}"/>
    <cellStyle name="Total 2 4 4 3 2 2" xfId="56822" xr:uid="{E667E380-164E-4630-93C0-BFCB054B2AB1}"/>
    <cellStyle name="Total 2 4 4 3 2 3" xfId="50040" xr:uid="{95983B8B-E16F-4CC0-B1D4-D73B5EDF901B}"/>
    <cellStyle name="Total 2 4 4 3 3" xfId="51294" xr:uid="{38255BA8-36D6-4D9F-8BD3-982B76B5168B}"/>
    <cellStyle name="Total 2 4 4 3 3 2" xfId="58076" xr:uid="{4BE66BF7-35CD-43BB-9106-A20A15F47A8F}"/>
    <cellStyle name="Total 2 4 4 3 4" xfId="48157" xr:uid="{33167426-C94F-476B-AF0B-CB366A900384}"/>
    <cellStyle name="Total 2 4 4 3 4 2" xfId="54949" xr:uid="{2CF54741-1CB1-439E-B5DB-5C73A25A815D}"/>
    <cellStyle name="Total 2 4 4 3 5" xfId="53249" xr:uid="{89CBFCC3-10AF-435D-9E80-42503B3AEAF0}"/>
    <cellStyle name="Total 2 4 4 3 6" xfId="46543" xr:uid="{5FB52ADB-AD32-4F77-B643-860A2B5F072B}"/>
    <cellStyle name="Total 2 4 4 4" xfId="42475" xr:uid="{9139C847-C102-48AA-B322-A51A9C626880}"/>
    <cellStyle name="Total 2 4 4 4 2" xfId="55945" xr:uid="{C754A01F-C0FD-45EF-9A7E-AA27A1CC0426}"/>
    <cellStyle name="Total 2 4 4 4 3" xfId="49163" xr:uid="{D7EF4EDC-946C-40D7-9907-F9D20800C012}"/>
    <cellStyle name="Total 2 4 4 5" xfId="44422" xr:uid="{DF9DAADE-9D2B-4320-B34D-6927A022B2CC}"/>
    <cellStyle name="Total 2 4 4 5 2" xfId="58584" xr:uid="{1AF3A817-7F60-4EDF-9D22-28C832ED4FEB}"/>
    <cellStyle name="Total 2 4 4 5 3" xfId="51803" xr:uid="{AA633072-BAA9-4772-9ADA-0941AB930838}"/>
    <cellStyle name="Total 2 4 4 6" xfId="45629" xr:uid="{FA157379-1384-4EA6-82F2-26A15E447102}"/>
    <cellStyle name="Total 2 4 4 6 2" xfId="54111" xr:uid="{91502637-BFD5-4FE8-B7E5-9C0FAEF927A4}"/>
    <cellStyle name="Total 2 4 5" xfId="1278" xr:uid="{6E0EBA51-A258-4116-8F37-C1F6A2C3EB30}"/>
    <cellStyle name="Total 2 4 5 2" xfId="5623" xr:uid="{0B8A4A7E-BC87-4A8D-89A0-B923C57A1D21}"/>
    <cellStyle name="Total 2 4 5 2 2" xfId="8209" xr:uid="{608DBEC5-8560-4668-92E2-FAD15A6E20C3}"/>
    <cellStyle name="Total 2 4 5 2 2 2" xfId="17198" xr:uid="{87493001-FDA5-4943-ADA0-D5342DD0D288}"/>
    <cellStyle name="Total 2 4 5 2 2 2 2" xfId="31988" xr:uid="{6FE2ECA3-ED86-427B-8B84-8572A084BC79}"/>
    <cellStyle name="Total 2 4 5 2 2 2 3" xfId="56436" xr:uid="{89E8FDB8-40CF-4816-9FB9-1538156F7BAD}"/>
    <cellStyle name="Total 2 4 5 2 2 3" xfId="30538" xr:uid="{61887F78-5068-4E32-AF39-CDD2A1764FCC}"/>
    <cellStyle name="Total 2 4 5 2 2 4" xfId="49654" xr:uid="{EC359A7C-3C22-45FD-8A37-34196C0F20F0}"/>
    <cellStyle name="Total 2 4 5 2 3" xfId="10846" xr:uid="{068780B7-65D3-44C4-85EF-DC8F64277DFE}"/>
    <cellStyle name="Total 2 4 5 2 3 2" xfId="19835" xr:uid="{0F7AB30B-D99E-40BC-9606-F85AA4C196C4}"/>
    <cellStyle name="Total 2 4 5 2 3 2 2" xfId="27756" xr:uid="{39E76933-51C4-4CE5-A182-42B68D840E72}"/>
    <cellStyle name="Total 2 4 5 2 3 2 3" xfId="57741" xr:uid="{FF62E641-ED4F-45F2-8A9E-F2ACFC89D295}"/>
    <cellStyle name="Total 2 4 5 2 3 3" xfId="40504" xr:uid="{9FCE84D4-85E8-4F30-BF92-F9B20598D47C}"/>
    <cellStyle name="Total 2 4 5 2 3 4" xfId="50959" xr:uid="{4FD763EA-D395-4FD7-97DD-0FDE952BED7D}"/>
    <cellStyle name="Total 2 4 5 2 4" xfId="14612" xr:uid="{C21A5400-F2B9-41EB-9AEB-170DBE609D50}"/>
    <cellStyle name="Total 2 4 5 2 4 2" xfId="39435" xr:uid="{0BAFF2A3-4FDA-4821-A04B-72873CA5FADD}"/>
    <cellStyle name="Total 2 4 5 2 4 2 2" xfId="54575" xr:uid="{0901D611-3A9B-4FFE-A78F-E4F5DFF85C63}"/>
    <cellStyle name="Total 2 4 5 2 4 3" xfId="47771" xr:uid="{7083A40D-A0DE-4D14-BB74-2403CC3682A0}"/>
    <cellStyle name="Total 2 4 5 2 5" xfId="34166" xr:uid="{88DD0FC6-E902-49FB-A6CD-905129147C21}"/>
    <cellStyle name="Total 2 4 5 2 6" xfId="46157" xr:uid="{3BC9FE22-8912-4680-A829-F9BB03796BF3}"/>
    <cellStyle name="Total 2 4 5 3" xfId="3715" xr:uid="{7B6068C4-D545-4848-8CC9-6678F8160267}"/>
    <cellStyle name="Total 2 4 5 3 2" xfId="43118" xr:uid="{6EE5E384-763D-41BD-B3B9-EC5EA9333B3A}"/>
    <cellStyle name="Total 2 4 5 3 2 2" xfId="56838" xr:uid="{51BC0567-2E26-4FB1-9449-10B7720981CF}"/>
    <cellStyle name="Total 2 4 5 3 2 3" xfId="50056" xr:uid="{E6D8F079-3E26-422A-BBB5-577B39B092E5}"/>
    <cellStyle name="Total 2 4 5 3 3" xfId="51174" xr:uid="{0A66861D-DC96-42C0-80C9-076638513667}"/>
    <cellStyle name="Total 2 4 5 3 3 2" xfId="57956" xr:uid="{88112669-C42D-4861-9413-0942748BA63A}"/>
    <cellStyle name="Total 2 4 5 3 4" xfId="48173" xr:uid="{B57C155D-60BE-4189-A446-6BF7051A3255}"/>
    <cellStyle name="Total 2 4 5 3 4 2" xfId="54965" xr:uid="{1BD2C569-2798-4DD3-9954-BB831F993BCD}"/>
    <cellStyle name="Total 2 4 5 3 5" xfId="53265" xr:uid="{5D7A4950-20AA-4B43-89C7-408AFA8A2709}"/>
    <cellStyle name="Total 2 4 5 3 6" xfId="46559" xr:uid="{1C7E9F3E-1339-4794-B891-8F6514AB3DB9}"/>
    <cellStyle name="Total 2 4 5 4" xfId="34890" xr:uid="{DB994316-A82B-4E07-B96E-68C5EC1E9706}"/>
    <cellStyle name="Total 2 4 5 4 2" xfId="55964" xr:uid="{24A04D11-7A8D-4AFC-9579-2360F75A7799}"/>
    <cellStyle name="Total 2 4 5 4 3" xfId="49182" xr:uid="{71C745EA-5622-475D-9830-5FEEBB3F1A55}"/>
    <cellStyle name="Total 2 4 5 5" xfId="44437" xr:uid="{3856A339-5085-45B8-AC2B-2C56657B953E}"/>
    <cellStyle name="Total 2 4 5 5 2" xfId="57931" xr:uid="{0CAF916F-24EA-423D-9725-9320347BC893}"/>
    <cellStyle name="Total 2 4 5 5 3" xfId="51149" xr:uid="{849C6588-49A3-400E-9DFC-10D7480A8381}"/>
    <cellStyle name="Total 2 4 5 6" xfId="45648" xr:uid="{14D6103E-73DA-4F38-97DB-C386D9A725BD}"/>
    <cellStyle name="Total 2 4 5 6 2" xfId="54127" xr:uid="{C2006102-285E-46CE-80B9-3F8483962B3A}"/>
    <cellStyle name="Total 2 4 6" xfId="1666" xr:uid="{8D9D6294-B610-45B3-9000-947325CCCECF}"/>
    <cellStyle name="Total 2 4 6 2" xfId="5994" xr:uid="{6947F5A0-C048-4F62-87A6-A9A1028B801D}"/>
    <cellStyle name="Total 2 4 6 2 2" xfId="8580" xr:uid="{B9B4E1F3-B190-491E-AB6E-E432C480C7F6}"/>
    <cellStyle name="Total 2 4 6 2 2 2" xfId="17569" xr:uid="{00478AFF-0BC7-4C43-97AE-21EF8BB34B52}"/>
    <cellStyle name="Total 2 4 6 2 2 2 2" xfId="33794" xr:uid="{6F4E0303-107A-47B6-B4BB-A30C51F3DE3A}"/>
    <cellStyle name="Total 2 4 6 2 2 2 3" xfId="56472" xr:uid="{E8AFC6E2-DC4C-4716-AB81-1BEE9FE168CC}"/>
    <cellStyle name="Total 2 4 6 2 2 3" xfId="35012" xr:uid="{DB87AB10-B9FC-45AE-BB21-6D6A3FB8A5FC}"/>
    <cellStyle name="Total 2 4 6 2 2 4" xfId="49690" xr:uid="{FDDD181F-8B4E-4951-BEA6-370549DC73B2}"/>
    <cellStyle name="Total 2 4 6 2 3" xfId="11217" xr:uid="{F8AD345D-619F-49D7-AEFE-C1A19F7CCA54}"/>
    <cellStyle name="Total 2 4 6 2 3 2" xfId="20206" xr:uid="{3CEDE72B-9023-44EA-BF2E-955FE73BF512}"/>
    <cellStyle name="Total 2 4 6 2 3 2 2" xfId="23829" xr:uid="{E861E562-858B-4F80-AFB8-407607D3154E}"/>
    <cellStyle name="Total 2 4 6 2 3 2 3" xfId="58085" xr:uid="{DC1A67EF-F9BE-4429-93DC-F4E56CF82D7F}"/>
    <cellStyle name="Total 2 4 6 2 3 3" xfId="41641" xr:uid="{DDE07BAE-2955-465B-9D64-01F2E45C4993}"/>
    <cellStyle name="Total 2 4 6 2 3 4" xfId="51303" xr:uid="{6588F23C-B137-4A3D-8133-B19080B69CA6}"/>
    <cellStyle name="Total 2 4 6 2 4" xfId="14983" xr:uid="{BA78927B-5F20-478B-A390-F30840D80D5A}"/>
    <cellStyle name="Total 2 4 6 2 4 2" xfId="25744" xr:uid="{00BA768D-CC1F-4675-84FA-AC2D029BF726}"/>
    <cellStyle name="Total 2 4 6 2 4 2 2" xfId="54611" xr:uid="{2BB2C841-287D-4F07-9DAA-8E999F925B67}"/>
    <cellStyle name="Total 2 4 6 2 4 3" xfId="47807" xr:uid="{99CC515D-FEC3-4972-B894-F497E725B58E}"/>
    <cellStyle name="Total 2 4 6 2 5" xfId="29610" xr:uid="{816D6C91-ECDD-484F-9599-F649495128A8}"/>
    <cellStyle name="Total 2 4 6 2 6" xfId="46193" xr:uid="{5D655401-C1F9-4D1A-8752-8A2AD6EDE955}"/>
    <cellStyle name="Total 2 4 6 3" xfId="4103" xr:uid="{76C5DD74-6A88-40DD-BC2D-FF1BA2CA5C2C}"/>
    <cellStyle name="Total 2 4 6 3 2" xfId="29374" xr:uid="{4075905B-4C7E-4DC2-8DF0-24C559BE336E}"/>
    <cellStyle name="Total 2 4 6 3 2 2" xfId="56874" xr:uid="{DF52FED8-E606-4BE2-AC1A-6036314F04BA}"/>
    <cellStyle name="Total 2 4 6 3 2 3" xfId="50092" xr:uid="{49D7D526-6495-4214-84CE-89258F2CEE1C}"/>
    <cellStyle name="Total 2 4 6 3 3" xfId="51232" xr:uid="{906246A0-A00C-47EF-BADB-CA50A058F228}"/>
    <cellStyle name="Total 2 4 6 3 3 2" xfId="58014" xr:uid="{4F783771-CEB6-43F8-A1C3-652E740CBDF3}"/>
    <cellStyle name="Total 2 4 6 3 4" xfId="48209" xr:uid="{74503A9E-B563-4340-AC17-E070967927D9}"/>
    <cellStyle name="Total 2 4 6 3 4 2" xfId="55001" xr:uid="{8CB9C1F4-AEF5-4CDB-B677-CE42940A70E4}"/>
    <cellStyle name="Total 2 4 6 3 5" xfId="53301" xr:uid="{2FE638A5-EC08-4253-9165-1BBD08408062}"/>
    <cellStyle name="Total 2 4 6 3 6" xfId="46595" xr:uid="{726EEBCC-5B7E-4E11-86CC-A1385B5328C8}"/>
    <cellStyle name="Total 2 4 6 4" xfId="26290" xr:uid="{6212B3CD-7D6D-47E4-9C4E-B68804513D41}"/>
    <cellStyle name="Total 2 4 6 4 2" xfId="56000" xr:uid="{3CFF4732-069C-4371-97EE-8D65E9A3862E}"/>
    <cellStyle name="Total 2 4 6 4 3" xfId="49218" xr:uid="{D917EA45-8D61-4E08-BDE4-3084D2ED1735}"/>
    <cellStyle name="Total 2 4 6 5" xfId="44414" xr:uid="{E6CA38CF-074A-48F8-8349-BC11F0D3B09B}"/>
    <cellStyle name="Total 2 4 6 5 2" xfId="58016" xr:uid="{54182815-15B1-4C7B-85FE-004C56AF525B}"/>
    <cellStyle name="Total 2 4 6 5 3" xfId="51234" xr:uid="{85D3F37E-2C79-4810-8FDC-44C038EC24A0}"/>
    <cellStyle name="Total 2 4 6 6" xfId="45684" xr:uid="{BBB7B783-65F6-48A3-804B-EC903537C934}"/>
    <cellStyle name="Total 2 4 6 6 2" xfId="54163" xr:uid="{4BE46BA1-2070-49DB-B5B0-3C287F299107}"/>
    <cellStyle name="Total 2 4 7" xfId="1768" xr:uid="{FE63C195-056B-4ACC-8BB5-A8B226B7E8F0}"/>
    <cellStyle name="Total 2 4 7 2" xfId="6089" xr:uid="{14E3C391-56CF-4B25-9692-D5274EF75FCE}"/>
    <cellStyle name="Total 2 4 7 2 2" xfId="8675" xr:uid="{A7660344-FFAB-4C85-9A5C-5525B95E686A}"/>
    <cellStyle name="Total 2 4 7 2 2 2" xfId="17664" xr:uid="{B29D3858-3941-4B7A-85BA-44A8878124FB}"/>
    <cellStyle name="Total 2 4 7 2 2 2 2" xfId="37493" xr:uid="{2BBBDF9D-81C1-44A1-A076-E227CE7317FA}"/>
    <cellStyle name="Total 2 4 7 2 2 2 3" xfId="56508" xr:uid="{8ACAE184-F7B3-43A7-BD56-C23132BBA3B3}"/>
    <cellStyle name="Total 2 4 7 2 2 3" xfId="42660" xr:uid="{3BDA4145-BC09-457C-95F6-82F77A0215CE}"/>
    <cellStyle name="Total 2 4 7 2 2 4" xfId="49726" xr:uid="{09CA0DD6-AD79-4146-A6DB-033B9918034A}"/>
    <cellStyle name="Total 2 4 7 2 3" xfId="11312" xr:uid="{DEC8AC8F-5E46-44CA-A31A-0F94B2FA3618}"/>
    <cellStyle name="Total 2 4 7 2 3 2" xfId="20301" xr:uid="{BB546EF7-D1A7-4E66-AF26-BB5B4B8DB81B}"/>
    <cellStyle name="Total 2 4 7 2 3 2 2" xfId="26853" xr:uid="{11D34577-EC81-4C7D-85B9-2A1DA52B0620}"/>
    <cellStyle name="Total 2 4 7 2 3 2 3" xfId="59027" xr:uid="{F1CECF33-195D-4741-9232-1729026BB3CD}"/>
    <cellStyle name="Total 2 4 7 2 3 3" xfId="33321" xr:uid="{BD611699-6248-43AC-ACDC-D6863D24F214}"/>
    <cellStyle name="Total 2 4 7 2 3 4" xfId="52246" xr:uid="{2D0BFF5D-9BF3-466F-B45D-AED5DCC93FA0}"/>
    <cellStyle name="Total 2 4 7 2 4" xfId="15078" xr:uid="{6052E8FC-5FD4-4846-A6D0-FAECFC5FC273}"/>
    <cellStyle name="Total 2 4 7 2 4 2" xfId="28781" xr:uid="{B4C9966C-1FE0-40B0-84BE-6921FE334EBD}"/>
    <cellStyle name="Total 2 4 7 2 4 2 2" xfId="54647" xr:uid="{9360366E-161F-41E7-B4AD-249F32567EB4}"/>
    <cellStyle name="Total 2 4 7 2 4 3" xfId="47843" xr:uid="{03582E8B-6143-47F1-B03F-E72E90E7E307}"/>
    <cellStyle name="Total 2 4 7 2 5" xfId="33879" xr:uid="{1994A8D1-92E4-43B8-B7D1-65B2C153724B}"/>
    <cellStyle name="Total 2 4 7 2 6" xfId="46229" xr:uid="{0688CCA6-9986-48A2-9946-560FD11CD23C}"/>
    <cellStyle name="Total 2 4 7 3" xfId="4205" xr:uid="{DF8A60C9-D8C9-49DE-B4DC-B2BE487ECDD4}"/>
    <cellStyle name="Total 2 4 7 3 2" xfId="38034" xr:uid="{6EC4D754-D897-49C4-AF03-E6B755636B85}"/>
    <cellStyle name="Total 2 4 7 3 2 2" xfId="56910" xr:uid="{814CF9FF-55B2-46F7-89C5-7541624AED62}"/>
    <cellStyle name="Total 2 4 7 3 2 3" xfId="50128" xr:uid="{9DF54F0E-B5EB-49A6-99E1-6BD740D36A30}"/>
    <cellStyle name="Total 2 4 7 3 3" xfId="48990" xr:uid="{DA85ADDC-D776-4B51-B92F-E1F955B74A0B}"/>
    <cellStyle name="Total 2 4 7 3 3 2" xfId="55773" xr:uid="{EBDBD0B4-F1ED-4B90-9E8A-474DE595F98B}"/>
    <cellStyle name="Total 2 4 7 3 4" xfId="48245" xr:uid="{DAB25DC7-F154-4431-9D34-7D4F143C1970}"/>
    <cellStyle name="Total 2 4 7 3 4 2" xfId="55037" xr:uid="{9476429E-A7BF-4FD1-AEAF-332BD34F7705}"/>
    <cellStyle name="Total 2 4 7 3 5" xfId="53337" xr:uid="{99565953-78F8-4913-84E6-ABBF745BA8DE}"/>
    <cellStyle name="Total 2 4 7 3 6" xfId="46631" xr:uid="{82860230-5C2C-46DB-8F4B-76774CB5BED3}"/>
    <cellStyle name="Total 2 4 7 4" xfId="32733" xr:uid="{29C0642A-77A5-41B6-90E1-55C99DAC482F}"/>
    <cellStyle name="Total 2 4 7 4 2" xfId="56036" xr:uid="{2878EB33-4B67-40B0-A7E0-257C74E46186}"/>
    <cellStyle name="Total 2 4 7 4 3" xfId="49254" xr:uid="{4578A019-5000-44B7-A1C1-89CA23717144}"/>
    <cellStyle name="Total 2 4 7 5" xfId="44503" xr:uid="{7BEFF542-5839-4CC1-B897-B19D6B088457}"/>
    <cellStyle name="Total 2 4 7 5 2" xfId="59152" xr:uid="{ADE46424-BEFF-44B9-A9B9-836CFA9E004B}"/>
    <cellStyle name="Total 2 4 7 5 3" xfId="52371" xr:uid="{215838EA-DAC4-4DB7-8C34-3F1FBD3C4EE9}"/>
    <cellStyle name="Total 2 4 7 6" xfId="45720" xr:uid="{6008A013-1E58-4D55-B769-DC60BAC06C1F}"/>
    <cellStyle name="Total 2 4 7 6 2" xfId="54199" xr:uid="{3C6993B1-6F82-4B6A-BA0B-FD97EE43BA94}"/>
    <cellStyle name="Total 2 4 8" xfId="2708" xr:uid="{DABB679D-E1DC-4684-9453-39018159E9D2}"/>
    <cellStyle name="Total 2 4 8 2" xfId="6898" xr:uid="{257E85FD-F8FC-4576-8CBA-01AF92F5FA04}"/>
    <cellStyle name="Total 2 4 8 2 2" xfId="12039" xr:uid="{485B7A73-89B7-4C2B-BA38-C41AA69F399C}"/>
    <cellStyle name="Total 2 4 8 2 2 2" xfId="21028" xr:uid="{89D77A9E-4F1E-4637-BCC2-4B2E7EF82FED}"/>
    <cellStyle name="Total 2 4 8 2 2 2 2" xfId="26802" xr:uid="{83D8FA10-22AF-4857-A259-96D4B3AAC7AA}"/>
    <cellStyle name="Total 2 4 8 2 2 2 3" xfId="56557" xr:uid="{C9EB1DD6-2D6D-4655-9C73-4B9534AB63C0}"/>
    <cellStyle name="Total 2 4 8 2 2 3" xfId="24260" xr:uid="{0164E18C-37B0-41D8-8739-144444FC186C}"/>
    <cellStyle name="Total 2 4 8 2 2 4" xfId="49775" xr:uid="{BE99EB07-76F0-4736-AEFB-FE77E846CE32}"/>
    <cellStyle name="Total 2 4 8 2 3" xfId="12859" xr:uid="{1409D77C-8A30-4177-B4B3-2B02CE66EC13}"/>
    <cellStyle name="Total 2 4 8 2 3 2" xfId="21848" xr:uid="{64E0DA08-D5B2-485A-8D47-FE52BD280A20}"/>
    <cellStyle name="Total 2 4 8 2 3 2 2" xfId="43478" xr:uid="{0D8270D0-BD75-4BA1-9002-09896E18B7B1}"/>
    <cellStyle name="Total 2 4 8 2 3 2 3" xfId="58321" xr:uid="{49637508-F98E-4BEA-AA3C-99932F343B19}"/>
    <cellStyle name="Total 2 4 8 2 3 3" xfId="22360" xr:uid="{91A0094F-6B66-4F56-A27B-6D98B7ACCD1C}"/>
    <cellStyle name="Total 2 4 8 2 3 4" xfId="51539" xr:uid="{9B82DCB4-6810-450B-85B3-3C5FEB14BC1B}"/>
    <cellStyle name="Total 2 4 8 2 4" xfId="15887" xr:uid="{CF110036-EF41-4336-941D-E40D2CB7E2FD}"/>
    <cellStyle name="Total 2 4 8 2 4 2" xfId="42065" xr:uid="{14B7DA25-889A-4C37-A30E-174483FB9083}"/>
    <cellStyle name="Total 2 4 8 2 4 2 2" xfId="54693" xr:uid="{A69F5098-22B2-4BEE-B24A-E6A893AD0B93}"/>
    <cellStyle name="Total 2 4 8 2 4 3" xfId="47892" xr:uid="{ADE6601F-F8F4-4C45-8F76-1FEAB39E401C}"/>
    <cellStyle name="Total 2 4 8 2 5" xfId="33280" xr:uid="{2770416C-7CBC-458B-A127-4103B9BF53B5}"/>
    <cellStyle name="Total 2 4 8 2 6" xfId="46278" xr:uid="{CD2BF307-C4B1-41F6-8259-1D8C7DAD6A38}"/>
    <cellStyle name="Total 2 4 8 3" xfId="9469" xr:uid="{A7E4699D-C429-4C2C-843F-00F3F1FE813E}"/>
    <cellStyle name="Total 2 4 8 3 2" xfId="18458" xr:uid="{A22A41B7-ECF7-4C60-A573-5F468A744BA0}"/>
    <cellStyle name="Total 2 4 8 3 2 2" xfId="37429" xr:uid="{884C0DFE-E52D-4AA6-B760-DED8BDE63B5C}"/>
    <cellStyle name="Total 2 4 8 3 2 2 2" xfId="56956" xr:uid="{9A9A6A97-0182-49CC-9ABA-DF539DCC17C7}"/>
    <cellStyle name="Total 2 4 8 3 2 3" xfId="50174" xr:uid="{50404803-2B86-4795-9358-E5CB3D72EC5E}"/>
    <cellStyle name="Total 2 4 8 3 3" xfId="24666" xr:uid="{78C6BF2B-EE5B-40A8-9472-BE9A18475779}"/>
    <cellStyle name="Total 2 4 8 3 3 2" xfId="58475" xr:uid="{4CEBC16F-0130-4EC3-BA8A-4295555184C5}"/>
    <cellStyle name="Total 2 4 8 3 3 3" xfId="51694" xr:uid="{AABA133C-8DF6-4AAB-BA84-D4FE0146A912}"/>
    <cellStyle name="Total 2 4 8 3 4" xfId="48291" xr:uid="{075461BA-4DEA-4A69-A832-3E87F36FE1B1}"/>
    <cellStyle name="Total 2 4 8 3 4 2" xfId="55083" xr:uid="{ECFF8A67-0D26-4514-82AC-FB1F0AFE468B}"/>
    <cellStyle name="Total 2 4 8 3 5" xfId="53383" xr:uid="{3B108ABB-45D9-4572-A797-6A86E8DD13B9}"/>
    <cellStyle name="Total 2 4 8 3 6" xfId="46677" xr:uid="{8E406B32-9709-49DF-B05D-4013C5270ED8}"/>
    <cellStyle name="Total 2 4 8 4" xfId="36294" xr:uid="{DB30F975-8FE1-4E3A-9B68-9D233AA76DE2}"/>
    <cellStyle name="Total 2 4 8 4 2" xfId="56085" xr:uid="{B0C3BD80-22DC-4C11-BDAF-520A37A99EE5}"/>
    <cellStyle name="Total 2 4 8 4 3" xfId="49303" xr:uid="{5FF5FD72-814B-4A80-8444-0070AF5F3B72}"/>
    <cellStyle name="Total 2 4 8 5" xfId="44563" xr:uid="{2DB06482-53C2-4D6E-9770-F03B87F44BA6}"/>
    <cellStyle name="Total 2 4 8 5 2" xfId="58703" xr:uid="{1B77F0B9-B486-4177-B857-C92FE0CB9583}"/>
    <cellStyle name="Total 2 4 8 5 3" xfId="51922" xr:uid="{7034BE6E-B50A-48FA-A149-D567DA69E27E}"/>
    <cellStyle name="Total 2 4 8 6" xfId="45769" xr:uid="{897D2C4D-DE5F-4590-AC9F-6A051FB84914}"/>
    <cellStyle name="Total 2 4 8 6 2" xfId="54245" xr:uid="{59FEC256-760A-43E9-8C08-DEDB739ADFF3}"/>
    <cellStyle name="Total 2 4 9" xfId="4654" xr:uid="{46DF63C0-8398-4D84-AFA7-76BF912F822A}"/>
    <cellStyle name="Total 2 4 9 2" xfId="7240" xr:uid="{7E54EC94-68F4-441E-BBE6-61231E1427F4}"/>
    <cellStyle name="Total 2 4 9 2 2" xfId="16229" xr:uid="{85E9DA20-4D7C-4AEF-9366-DFEF7ECE070B}"/>
    <cellStyle name="Total 2 4 9 2 2 2" xfId="35772" xr:uid="{C95FC828-2E24-4DE8-970F-C9AF34B29A73}"/>
    <cellStyle name="Total 2 4 9 2 2 2 2" xfId="56597" xr:uid="{1AB8C4A8-C6E1-46CD-82D0-A95C409CA831}"/>
    <cellStyle name="Total 2 4 9 2 2 3" xfId="49815" xr:uid="{00CCC8BC-FDB9-403F-8E48-EF232757227F}"/>
    <cellStyle name="Total 2 4 9 2 3" xfId="24665" xr:uid="{488C9F5E-F90C-4F1A-B293-5B700C0C3CDB}"/>
    <cellStyle name="Total 2 4 9 2 3 2" xfId="58000" xr:uid="{066E3E46-AB80-4661-9F12-DBBA69F87DAA}"/>
    <cellStyle name="Total 2 4 9 2 3 3" xfId="51218" xr:uid="{A6CE4DCE-B5BE-4C34-985D-E464B82ACE1F}"/>
    <cellStyle name="Total 2 4 9 2 4" xfId="47932" xr:uid="{8A34A747-0978-4291-BA75-56264E055968}"/>
    <cellStyle name="Total 2 4 9 2 4 2" xfId="54730" xr:uid="{CC2C1729-57F5-4455-B0DE-FFD73BCF4211}"/>
    <cellStyle name="Total 2 4 9 2 5" xfId="46318" xr:uid="{E544AEAA-B2CB-481A-85AF-B829DC7D9885}"/>
    <cellStyle name="Total 2 4 9 3" xfId="9877" xr:uid="{5A008734-2E4E-464A-B3F7-A61090FD06A7}"/>
    <cellStyle name="Total 2 4 9 3 2" xfId="18866" xr:uid="{0C554B35-3357-4B01-9AE4-BBD9514650CF}"/>
    <cellStyle name="Total 2 4 9 3 2 2" xfId="33878" xr:uid="{7C16B0E9-3034-4CD0-AA72-AE34A22BFDA1}"/>
    <cellStyle name="Total 2 4 9 3 2 2 2" xfId="56993" xr:uid="{6B566BA0-0453-421C-9232-2A53F391AAA8}"/>
    <cellStyle name="Total 2 4 9 3 2 3" xfId="50211" xr:uid="{1E66BAD2-9C42-4019-AF23-C673649ACA02}"/>
    <cellStyle name="Total 2 4 9 3 3" xfId="26936" xr:uid="{0BC4FEB1-A7C1-4AAA-8427-73D7D1B7604D}"/>
    <cellStyle name="Total 2 4 9 3 3 2" xfId="57840" xr:uid="{0552E863-767A-4188-A9A9-EE59883C1F18}"/>
    <cellStyle name="Total 2 4 9 3 3 3" xfId="51058" xr:uid="{E30D0958-53B7-4F96-9758-15F2AC9A14B4}"/>
    <cellStyle name="Total 2 4 9 3 4" xfId="48328" xr:uid="{760E2BBA-987C-40C2-BC23-4FC26F137169}"/>
    <cellStyle name="Total 2 4 9 3 4 2" xfId="55120" xr:uid="{D8980AE7-99CA-47A7-8125-6FC58B2806C8}"/>
    <cellStyle name="Total 2 4 9 3 5" xfId="53420" xr:uid="{4818478E-0FA5-4D10-BD81-CE7B3CBA9F15}"/>
    <cellStyle name="Total 2 4 9 3 6" xfId="46714" xr:uid="{93D19BD8-B44B-477A-B4E9-9DD2B0678ACC}"/>
    <cellStyle name="Total 2 4 9 4" xfId="13643" xr:uid="{C929FB60-73DD-46D2-AF7C-8B09263ECC33}"/>
    <cellStyle name="Total 2 4 9 4 2" xfId="24694" xr:uid="{A1400ABD-A4BB-435D-9CE6-43C3F9E79327}"/>
    <cellStyle name="Total 2 4 9 4 2 2" xfId="56125" xr:uid="{5B823486-605A-409C-9DCB-9E1C82EC2FC5}"/>
    <cellStyle name="Total 2 4 9 4 3" xfId="49343" xr:uid="{1F616D0B-D72E-401C-A47E-3AC396E5D496}"/>
    <cellStyle name="Total 2 4 9 5" xfId="32663" xr:uid="{44C7E96F-58D9-4A1D-AE7B-5D49777CE212}"/>
    <cellStyle name="Total 2 4 9 5 2" xfId="58766" xr:uid="{5CEB8134-6582-42B9-9420-D7C9B5D8970B}"/>
    <cellStyle name="Total 2 4 9 5 3" xfId="51985" xr:uid="{ACE9607E-7CC5-4BFE-9542-DAB9752C815D}"/>
    <cellStyle name="Total 2 4 9 6" xfId="44517" xr:uid="{A61FFCC1-8AAF-4EB0-B7C3-EA958B0B8D35}"/>
    <cellStyle name="Total 2 4 9 6 2" xfId="54282" xr:uid="{6D437338-C2A8-43C2-B3DF-0CA702F433DB}"/>
    <cellStyle name="Total 2 4 9 6 3" xfId="47469" xr:uid="{D1166EEA-69D2-4DBE-A530-A057102C9E8A}"/>
    <cellStyle name="Total 2 4 9 7" xfId="45809" xr:uid="{9D00BF5D-A318-4CD8-9EB4-E295DF71024E}"/>
    <cellStyle name="Total 2 5" xfId="227" xr:uid="{955C943A-E675-4546-A38E-F5FA71EAF295}"/>
    <cellStyle name="Total 2 5 10" xfId="9111" xr:uid="{A3D069A2-26EE-4A1C-83ED-59A2C326665C}"/>
    <cellStyle name="Total 2 5 10 2" xfId="18100" xr:uid="{43C9FB70-C614-407B-B822-3C8894309719}"/>
    <cellStyle name="Total 2 5 10 2 2" xfId="42043" xr:uid="{1C193D8D-BE94-4C80-A3D4-C57D0BB661C9}"/>
    <cellStyle name="Total 2 5 10 3" xfId="24185" xr:uid="{DC7E2017-C392-413C-93A7-8928E8CFB92C}"/>
    <cellStyle name="Total 2 5 11" xfId="9821" xr:uid="{D02C5758-3DDA-41E6-9994-9215C50F3511}"/>
    <cellStyle name="Total 2 5 11 2" xfId="18810" xr:uid="{11BBEECE-33BE-437F-8789-909842C47547}"/>
    <cellStyle name="Total 2 5 11 2 2" xfId="26504" xr:uid="{7EE3DD49-55F5-4111-B652-0BE6A8C60904}"/>
    <cellStyle name="Total 2 5 11 3" xfId="25382" xr:uid="{2A7607BF-990F-4C37-83D8-F38CFA516C2F}"/>
    <cellStyle name="Total 2 5 12" xfId="2233" xr:uid="{A4631483-51DD-423E-A331-347BF1146997}"/>
    <cellStyle name="Total 2 5 12 2" xfId="38933" xr:uid="{65D5C882-C3C8-438F-BCB3-5F02B88F22DD}"/>
    <cellStyle name="Total 2 5 13" xfId="13142" xr:uid="{4EBD2D71-CCF8-4D4D-A8E8-CF545BB678A1}"/>
    <cellStyle name="Total 2 5 13 2" xfId="32427" xr:uid="{5B9B707C-9DC6-4807-B923-DF82A4EF26F8}"/>
    <cellStyle name="Total 2 5 14" xfId="25345" xr:uid="{93DD4782-BC1F-410F-924D-001A5A44E90B}"/>
    <cellStyle name="Total 2 5 15" xfId="44292" xr:uid="{2865FF72-E3A5-4E61-BA42-5E7CCC07CC88}"/>
    <cellStyle name="Total 2 5 16" xfId="45529" xr:uid="{8DA643AF-8AEA-4082-AC66-D772FA6B003F}"/>
    <cellStyle name="Total 2 5 2" xfId="576" xr:uid="{EE52AA96-C929-4194-A23A-30A16DFC2B57}"/>
    <cellStyle name="Total 2 5 2 2" xfId="4965" xr:uid="{10A47920-8307-4391-A2FC-066F597FC523}"/>
    <cellStyle name="Total 2 5 2 2 2" xfId="7551" xr:uid="{2EE914E6-861A-4139-A6C6-46E55EB773EE}"/>
    <cellStyle name="Total 2 5 2 2 2 2" xfId="16540" xr:uid="{83D0F0FA-67FD-476D-A9F6-78354E870830}"/>
    <cellStyle name="Total 2 5 2 2 2 2 2" xfId="36106" xr:uid="{7FD0F15D-5697-4ACB-BF44-E4F2063CD789}"/>
    <cellStyle name="Total 2 5 2 2 2 3" xfId="32633" xr:uid="{E1E1077F-689D-4F32-880B-B4AB95BED12E}"/>
    <cellStyle name="Total 2 5 2 2 2 4" xfId="56317" xr:uid="{39947FD8-95EB-4658-B570-A14744750093}"/>
    <cellStyle name="Total 2 5 2 2 3" xfId="10188" xr:uid="{E01F2062-2FD9-4EE8-958F-108C8F0D1620}"/>
    <cellStyle name="Total 2 5 2 2 3 2" xfId="19177" xr:uid="{6EFC650B-6A8E-45B9-9168-4E9EC93EF94F}"/>
    <cellStyle name="Total 2 5 2 2 3 2 2" xfId="30339" xr:uid="{5FF4D37B-6766-4086-A6C6-EBD0C4CEEF29}"/>
    <cellStyle name="Total 2 5 2 2 3 3" xfId="32112" xr:uid="{F6C96264-183B-4242-9545-3870CAAE1CBB}"/>
    <cellStyle name="Total 2 5 2 2 4" xfId="13954" xr:uid="{52CF8CFA-85D0-4917-90A8-ED68897EABFE}"/>
    <cellStyle name="Total 2 5 2 2 4 2" xfId="31651" xr:uid="{6E3200EF-A6B6-4C0F-AA8A-CAC56BD6A380}"/>
    <cellStyle name="Total 2 5 2 2 5" xfId="38552" xr:uid="{E4576C2D-4DE5-4D16-88EE-CEA3372E4502}"/>
    <cellStyle name="Total 2 5 2 2 6" xfId="49535" xr:uid="{2CB5A4FE-4FA8-4267-8E78-E9DD128ACD8C}"/>
    <cellStyle name="Total 2 5 2 3" xfId="3013" xr:uid="{C129028A-5952-4DC8-8A5F-07EC6B061A13}"/>
    <cellStyle name="Total 2 5 2 3 2" xfId="28419" xr:uid="{C5C49F81-D260-46C3-8388-668263D0C7B2}"/>
    <cellStyle name="Total 2 5 2 3 2 2" xfId="58061" xr:uid="{3929BE0D-4A88-4CAE-AFF3-A4C4FE4DB31C}"/>
    <cellStyle name="Total 2 5 2 3 3" xfId="51279" xr:uid="{4C3C4290-FBB7-4CCD-8AC9-626084DAAB98}"/>
    <cellStyle name="Total 2 5 2 4" xfId="25622" xr:uid="{61698F26-DA66-4C10-9E59-ACEFA5600101}"/>
    <cellStyle name="Total 2 5 2 4 2" xfId="54462" xr:uid="{763950FC-4380-4626-8C46-515DFBF9E827}"/>
    <cellStyle name="Total 2 5 2 4 3" xfId="47652" xr:uid="{25F30517-085A-4E5B-A9B3-5879192737B1}"/>
    <cellStyle name="Total 2 5 2 5" xfId="46044" xr:uid="{9D13EC28-1935-4658-B891-292970D60F14}"/>
    <cellStyle name="Total 2 5 3" xfId="921" xr:uid="{7126877E-DAC7-4227-8AB8-211DE341194C}"/>
    <cellStyle name="Total 2 5 3 2" xfId="5286" xr:uid="{A5C8324B-7BC7-4C9B-8225-0EE64081F41B}"/>
    <cellStyle name="Total 2 5 3 2 2" xfId="7872" xr:uid="{0C969563-E2B1-4DDC-A4CC-E0331E6F94B3}"/>
    <cellStyle name="Total 2 5 3 2 2 2" xfId="16861" xr:uid="{2AE8322C-802E-4963-BC51-56CE78CDC444}"/>
    <cellStyle name="Total 2 5 3 2 2 2 2" xfId="38400" xr:uid="{284E9D2D-2CEE-4322-973F-5CD5750FF7BB}"/>
    <cellStyle name="Total 2 5 3 2 2 3" xfId="37179" xr:uid="{8A440CF1-F084-4869-8B4D-1473E8A5C362}"/>
    <cellStyle name="Total 2 5 3 2 2 4" xfId="56725" xr:uid="{FA82DAF1-D525-4A61-8D1F-C69C8C7DB2A9}"/>
    <cellStyle name="Total 2 5 3 2 3" xfId="10509" xr:uid="{D4DADE88-38CC-41F7-8324-7040B4F3FE7B}"/>
    <cellStyle name="Total 2 5 3 2 3 2" xfId="19498" xr:uid="{7E6ECF60-5B44-4C2D-944C-7953F9AC91B5}"/>
    <cellStyle name="Total 2 5 3 2 3 2 2" xfId="34191" xr:uid="{00A7BF42-64EF-4C43-B45E-C24410B181EB}"/>
    <cellStyle name="Total 2 5 3 2 3 3" xfId="41328" xr:uid="{9AB4786A-6C3E-44A2-A6EB-A60380908FE5}"/>
    <cellStyle name="Total 2 5 3 2 4" xfId="14275" xr:uid="{C43A4BD8-C13A-4968-9009-8B65213D6BB3}"/>
    <cellStyle name="Total 2 5 3 2 4 2" xfId="24520" xr:uid="{49123DD9-043B-451D-8212-30C7157D3187}"/>
    <cellStyle name="Total 2 5 3 2 5" xfId="39656" xr:uid="{C6A4BED1-A277-4875-B250-3F7A8C55196C}"/>
    <cellStyle name="Total 2 5 3 2 6" xfId="49943" xr:uid="{57345914-B0DA-44BE-B0E2-383AA89EF6E7}"/>
    <cellStyle name="Total 2 5 3 3" xfId="3358" xr:uid="{262EDA64-BD63-445B-AD0C-8C9E546691BC}"/>
    <cellStyle name="Total 2 5 3 3 2" xfId="32347" xr:uid="{821D9E8C-6072-4B92-A6D2-664DBF597E6A}"/>
    <cellStyle name="Total 2 5 3 3 2 2" xfId="55728" xr:uid="{F8A0C5F8-E9D6-4062-B010-01935915A884}"/>
    <cellStyle name="Total 2 5 3 3 3" xfId="48945" xr:uid="{155E2261-D376-4EA1-B638-F569F2607735}"/>
    <cellStyle name="Total 2 5 3 4" xfId="22129" xr:uid="{967A7CE8-977E-40EB-9B26-88DD071BE61F}"/>
    <cellStyle name="Total 2 5 3 4 2" xfId="54852" xr:uid="{1DE61A2E-819C-4453-89C7-119C06E9C6F9}"/>
    <cellStyle name="Total 2 5 3 4 3" xfId="48060" xr:uid="{7B4EC812-B077-4E41-86EB-0BBE9E4C1CFD}"/>
    <cellStyle name="Total 2 5 3 5" xfId="53152" xr:uid="{E7B43C43-D14A-4834-9BF7-8A321225C016}"/>
    <cellStyle name="Total 2 5 3 6" xfId="46446" xr:uid="{5D396A38-E915-4F42-9AE6-453C1FE9595D}"/>
    <cellStyle name="Total 2 5 4" xfId="1265" xr:uid="{A017AB0F-C962-4D2D-BFEE-60768CBC3DEE}"/>
    <cellStyle name="Total 2 5 4 2" xfId="5610" xr:uid="{A192CE52-D54D-4754-914E-CD4B033CA9E2}"/>
    <cellStyle name="Total 2 5 4 2 2" xfId="8196" xr:uid="{53B83991-B10A-4E49-888E-8446E486C5FF}"/>
    <cellStyle name="Total 2 5 4 2 2 2" xfId="17185" xr:uid="{FA5EFCEB-DF2F-41AD-9EA2-2CF288A6DB7A}"/>
    <cellStyle name="Total 2 5 4 2 2 2 2" xfId="29770" xr:uid="{77B37E22-7A0B-4514-A517-F2FF04E442B2}"/>
    <cellStyle name="Total 2 5 4 2 2 3" xfId="25306" xr:uid="{262E6D32-FC85-490D-A18C-8873E27557E4}"/>
    <cellStyle name="Total 2 5 4 2 3" xfId="10833" xr:uid="{B1AD3240-FDDB-4FFE-BB49-AB201B1B453A}"/>
    <cellStyle name="Total 2 5 4 2 3 2" xfId="19822" xr:uid="{816380ED-CC40-4AD2-AF4D-F830AD353EB8}"/>
    <cellStyle name="Total 2 5 4 2 3 2 2" xfId="23213" xr:uid="{A5DDFF54-DDAF-4388-BB2A-533472EA3ED2}"/>
    <cellStyle name="Total 2 5 4 2 3 3" xfId="34649" xr:uid="{04CCB3EF-CCB6-4574-96FD-76FEC6DF3E9F}"/>
    <cellStyle name="Total 2 5 4 2 4" xfId="14599" xr:uid="{E2EDE7CB-4505-4202-93B1-15296708A71A}"/>
    <cellStyle name="Total 2 5 4 2 4 2" xfId="36254" xr:uid="{9DEDAE3F-F78F-421D-A944-7E728FA9B0A3}"/>
    <cellStyle name="Total 2 5 4 2 5" xfId="28581" xr:uid="{F4DC2E02-67A0-4573-AC41-2BAADCA73333}"/>
    <cellStyle name="Total 2 5 4 2 6" xfId="55845" xr:uid="{E98FC91B-C934-4A47-BC56-ED1161173B69}"/>
    <cellStyle name="Total 2 5 4 3" xfId="3702" xr:uid="{1CAA40CE-1CBC-4FB0-90D4-3B181650088D}"/>
    <cellStyle name="Total 2 5 4 3 2" xfId="36896" xr:uid="{3ADD8ACA-53B7-45A8-BB5E-41BFBFAD8A5C}"/>
    <cellStyle name="Total 2 5 4 4" xfId="33147" xr:uid="{2A60C717-CA5C-49AC-A09F-1CF545A1C1BA}"/>
    <cellStyle name="Total 2 5 4 5" xfId="49063" xr:uid="{D31EB3A8-EEB2-4387-8933-01055F522E84}"/>
    <cellStyle name="Total 2 5 5" xfId="1764" xr:uid="{64BC3E2E-B98C-4469-8246-296870C65AA2}"/>
    <cellStyle name="Total 2 5 5 2" xfId="6085" xr:uid="{B487B45C-13AF-48B6-B208-0120F15251CC}"/>
    <cellStyle name="Total 2 5 5 2 2" xfId="8671" xr:uid="{267BCC93-7BD4-41BA-9052-DA7B20F574A1}"/>
    <cellStyle name="Total 2 5 5 2 2 2" xfId="17660" xr:uid="{B168E6E9-77D4-4A49-BE8A-D15B781EC30B}"/>
    <cellStyle name="Total 2 5 5 2 2 2 2" xfId="39732" xr:uid="{D7F0D657-D098-460B-9733-01D51FA95ECE}"/>
    <cellStyle name="Total 2 5 5 2 2 3" xfId="28664" xr:uid="{36077295-FE17-4657-ABFE-46C6D8761920}"/>
    <cellStyle name="Total 2 5 5 2 3" xfId="11308" xr:uid="{A82788C0-530F-4B8F-A2DF-CEF601FAAD1B}"/>
    <cellStyle name="Total 2 5 5 2 3 2" xfId="20297" xr:uid="{D0C68455-6D3E-42C2-8305-87535B1C8695}"/>
    <cellStyle name="Total 2 5 5 2 3 2 2" xfId="33346" xr:uid="{964A016A-5066-4BFD-90AC-7D1C6B1F12C8}"/>
    <cellStyle name="Total 2 5 5 2 3 3" xfId="32243" xr:uid="{422491C6-8CE6-4926-A134-A37F145EF0D0}"/>
    <cellStyle name="Total 2 5 5 2 4" xfId="15074" xr:uid="{18155155-014C-4EE8-B85F-EA5E72070141}"/>
    <cellStyle name="Total 2 5 5 2 4 2" xfId="23241" xr:uid="{360E4526-B9B4-4BE3-923D-6E1F4D0F72EA}"/>
    <cellStyle name="Total 2 5 5 2 5" xfId="42176" xr:uid="{9C9DC21D-7580-484C-AD53-0C72378F859A}"/>
    <cellStyle name="Total 2 5 5 2 6" xfId="58569" xr:uid="{23FBBD8D-E6A7-4241-8835-AA58C764FC0D}"/>
    <cellStyle name="Total 2 5 5 3" xfId="4201" xr:uid="{BE7AC01F-AB36-4DCF-A8FC-89B4199C69AD}"/>
    <cellStyle name="Total 2 5 5 3 2" xfId="24485" xr:uid="{C1FFBB6A-7804-490F-957D-B7B891406193}"/>
    <cellStyle name="Total 2 5 5 4" xfId="35150" xr:uid="{A310AF0F-4066-4A8E-90B2-26DAD36354BE}"/>
    <cellStyle name="Total 2 5 5 5" xfId="51788" xr:uid="{893A2F55-5088-4C47-B951-EDBD6014F5A8}"/>
    <cellStyle name="Total 2 5 6" xfId="1670" xr:uid="{0E2742D7-A1A0-4D93-9D45-B4A9D31FE8CB}"/>
    <cellStyle name="Total 2 5 6 2" xfId="5998" xr:uid="{D2A05274-1866-485A-972A-BB0005987E7F}"/>
    <cellStyle name="Total 2 5 6 2 2" xfId="8584" xr:uid="{EA441D55-505E-482A-861C-24CD0EC8E3AB}"/>
    <cellStyle name="Total 2 5 6 2 2 2" xfId="17573" xr:uid="{36EC3221-36F6-4DA5-A482-A203292A9940}"/>
    <cellStyle name="Total 2 5 6 2 2 2 2" xfId="31551" xr:uid="{E45D4447-5728-4B2C-9B48-CF063A4E3A35}"/>
    <cellStyle name="Total 2 5 6 2 2 3" xfId="32611" xr:uid="{8CC710B8-38DE-4BA2-B6E8-CC00724F1266}"/>
    <cellStyle name="Total 2 5 6 2 3" xfId="11221" xr:uid="{87A024F8-31F8-4090-B63F-996A8C9159A4}"/>
    <cellStyle name="Total 2 5 6 2 3 2" xfId="20210" xr:uid="{61087408-74FA-4C6F-9CDC-773AEDC0460E}"/>
    <cellStyle name="Total 2 5 6 2 3 2 2" xfId="29369" xr:uid="{4D6507B3-9936-486D-914E-85402444C455}"/>
    <cellStyle name="Total 2 5 6 2 3 3" xfId="42723" xr:uid="{DBBFECA3-5A5E-4EB9-857A-09147BFF897B}"/>
    <cellStyle name="Total 2 5 6 2 4" xfId="14987" xr:uid="{6F9665E0-00B5-45FE-ACCF-76ED167D336D}"/>
    <cellStyle name="Total 2 5 6 2 4 2" xfId="39293" xr:uid="{2704C777-605A-4F82-B954-CFBD228FBE43}"/>
    <cellStyle name="Total 2 5 6 2 5" xfId="30901" xr:uid="{6CA3C71B-2062-4838-9485-1C7C6C1709D7}"/>
    <cellStyle name="Total 2 5 6 2 6" xfId="54014" xr:uid="{D7F06B75-A4FC-4866-B07F-D0F19A6D9920}"/>
    <cellStyle name="Total 2 5 6 3" xfId="4107" xr:uid="{EB31C3A6-90F2-43BD-8E6B-10F01432980A}"/>
    <cellStyle name="Total 2 5 6 3 2" xfId="43474" xr:uid="{5D72E99A-453E-4814-A6DF-5A9A45E9D096}"/>
    <cellStyle name="Total 2 5 6 4" xfId="39839" xr:uid="{15174D89-631E-4F73-BF30-977C0C518409}"/>
    <cellStyle name="Total 2 5 6 5" xfId="47346" xr:uid="{66ED5A73-39A0-4EF0-87D8-EFA4A9236B82}"/>
    <cellStyle name="Total 2 5 7" xfId="2695" xr:uid="{CE0FBFE7-B8D2-4E98-91F5-1A0A133F3BB8}"/>
    <cellStyle name="Total 2 5 7 2" xfId="6885" xr:uid="{F261BD57-03E5-4E30-8EC2-E7B662E22876}"/>
    <cellStyle name="Total 2 5 7 2 2" xfId="12026" xr:uid="{BFF6461C-A2AE-4058-A3CC-72D5BA6C799D}"/>
    <cellStyle name="Total 2 5 7 2 2 2" xfId="21015" xr:uid="{ED5CEFBC-9185-4F72-BC30-0CC757ABB0EC}"/>
    <cellStyle name="Total 2 5 7 2 2 2 2" xfId="41396" xr:uid="{5CAF828A-5724-4BE9-8CB6-3A59199955F0}"/>
    <cellStyle name="Total 2 5 7 2 2 3" xfId="32248" xr:uid="{32C945DB-4FF6-4C84-A29A-986E45547BEE}"/>
    <cellStyle name="Total 2 5 7 2 3" xfId="12849" xr:uid="{84CA51C8-89BC-4C4D-B6C7-F4B47C6D52DE}"/>
    <cellStyle name="Total 2 5 7 2 3 2" xfId="21838" xr:uid="{37A4B0B2-11E5-4836-B898-FF5BC0676FD4}"/>
    <cellStyle name="Total 2 5 7 2 3 2 2" xfId="34475" xr:uid="{AB061603-AD07-4C2B-8099-59B66D131638}"/>
    <cellStyle name="Total 2 5 7 2 3 3" xfId="42928" xr:uid="{19FD2977-8FA8-4ACE-85DD-C481A0AC116E}"/>
    <cellStyle name="Total 2 5 7 2 4" xfId="15874" xr:uid="{5EF31714-9B56-4091-B571-E743487B842B}"/>
    <cellStyle name="Total 2 5 7 2 4 2" xfId="29996" xr:uid="{A48255C3-C8D9-4115-9611-7AEC8245E556}"/>
    <cellStyle name="Total 2 5 7 2 5" xfId="43765" xr:uid="{F7AFF174-5A8B-4CA5-9E88-4D79B937D220}"/>
    <cellStyle name="Total 2 5 7 3" xfId="9456" xr:uid="{18875012-05E6-460B-BDFE-D65AE4B32D64}"/>
    <cellStyle name="Total 2 5 7 3 2" xfId="18445" xr:uid="{CCA1ED76-318D-4AD2-A2CB-E2F473487D4B}"/>
    <cellStyle name="Total 2 5 7 3 2 2" xfId="25010" xr:uid="{1ECC5A5E-4A13-4E23-97E5-26124DC104B9}"/>
    <cellStyle name="Total 2 5 7 3 3" xfId="33634" xr:uid="{ABDE7654-2A09-4D79-B996-5825C68CB09D}"/>
    <cellStyle name="Total 2 5 7 4" xfId="42071" xr:uid="{B64A5B2D-24E7-48D4-B462-88A5A2A58633}"/>
    <cellStyle name="Total 2 5 8" xfId="4641" xr:uid="{9E840134-989C-48B7-A047-AB325A603343}"/>
    <cellStyle name="Total 2 5 8 2" xfId="7227" xr:uid="{992FD7F5-67AC-447A-AFEB-4547D1ED9468}"/>
    <cellStyle name="Total 2 5 8 2 2" xfId="16216" xr:uid="{12C834A0-BB2D-43B5-8FFE-8FB3A2EA42DC}"/>
    <cellStyle name="Total 2 5 8 2 2 2" xfId="34826" xr:uid="{9FFD3DB5-1BD5-4D4F-B18C-6FEAE21ED58E}"/>
    <cellStyle name="Total 2 5 8 2 3" xfId="33633" xr:uid="{86319812-2BE7-447C-B940-90C0267A8D80}"/>
    <cellStyle name="Total 2 5 8 3" xfId="9864" xr:uid="{2FF3F890-A58E-42B0-A88F-32EC3E0CEEBF}"/>
    <cellStyle name="Total 2 5 8 3 2" xfId="18853" xr:uid="{1636AB0C-2ECF-4E0F-8B70-FFF3990325CB}"/>
    <cellStyle name="Total 2 5 8 3 2 2" xfId="28054" xr:uid="{3C64A52F-5859-4622-914B-47F30A29BB50}"/>
    <cellStyle name="Total 2 5 8 3 3" xfId="22310" xr:uid="{B1E304B7-497B-4FD8-94D3-6D6022EEF024}"/>
    <cellStyle name="Total 2 5 8 4" xfId="13630" xr:uid="{C7E5DE4B-CC82-4EFC-85CB-2B5F8A11A8AC}"/>
    <cellStyle name="Total 2 5 8 4 2" xfId="33660" xr:uid="{8EA2CC7A-3952-4C88-BA7C-D13177502A8F}"/>
    <cellStyle name="Total 2 5 8 5" xfId="43055" xr:uid="{E36AE786-8208-49E4-8233-DC1D4A51960D}"/>
    <cellStyle name="Total 2 5 9" xfId="6529" xr:uid="{552284E2-05EB-4886-B2BE-1D2D705285D6}"/>
    <cellStyle name="Total 2 5 9 2" xfId="11748" xr:uid="{D2F16186-3189-4366-8F32-6B2019D9F5AA}"/>
    <cellStyle name="Total 2 5 9 2 2" xfId="20737" xr:uid="{60FA89FE-7184-4D38-9249-373DE3081C2F}"/>
    <cellStyle name="Total 2 5 9 2 2 2" xfId="37584" xr:uid="{597EF88D-75B0-4A22-8EEA-0FBC7C963EDA}"/>
    <cellStyle name="Total 2 5 9 2 3" xfId="36666" xr:uid="{6ED4B270-D5D5-43ED-8693-5F6E5FDB5482}"/>
    <cellStyle name="Total 2 5 9 3" xfId="15518" xr:uid="{4B117E44-0C87-4ED5-826C-6A29A510ADEC}"/>
    <cellStyle name="Total 2 5 9 3 2" xfId="34535" xr:uid="{5788880E-9CCF-4280-8CB2-623976DFD96D}"/>
    <cellStyle name="Total 2 5 9 4" xfId="37222" xr:uid="{7C30D487-1C1A-40B8-9D69-AEA07BB30323}"/>
    <cellStyle name="Total 2 6" xfId="365" xr:uid="{0EBAAD24-07F6-4EE5-A788-77D78B19F7D0}"/>
    <cellStyle name="Total 2 6 10" xfId="9236" xr:uid="{6AA46B71-5950-4E99-8DBA-E4BFCF838D8F}"/>
    <cellStyle name="Total 2 6 10 2" xfId="18225" xr:uid="{7A9A604A-E5CD-44F3-8917-8994E5406D5C}"/>
    <cellStyle name="Total 2 6 10 2 2" xfId="38017" xr:uid="{C21A3160-B979-4B03-B44E-E9805E375717}"/>
    <cellStyle name="Total 2 6 10 3" xfId="32958" xr:uid="{0309A0ED-F1D2-4D2C-A5C0-3F227CBCB3EC}"/>
    <cellStyle name="Total 2 6 11" xfId="12653" xr:uid="{C52C1834-FA37-4028-B0FF-930A2418CF6E}"/>
    <cellStyle name="Total 2 6 11 2" xfId="21642" xr:uid="{4D8D0DD7-184A-4AF8-B24F-8498A90E3242}"/>
    <cellStyle name="Total 2 6 11 2 2" xfId="43095" xr:uid="{9AA56BC6-8AFE-40AC-B681-29D868D66E7F}"/>
    <cellStyle name="Total 2 6 11 3" xfId="31633" xr:uid="{1AE72ED4-7F05-4F3C-A5B4-DE728294107B}"/>
    <cellStyle name="Total 2 6 12" xfId="2371" xr:uid="{88900B28-62E3-4734-AD5C-2BC846034CB6}"/>
    <cellStyle name="Total 2 6 12 2" xfId="24053" xr:uid="{157C2AFB-18EE-4420-BC75-9549CFAE446E}"/>
    <cellStyle name="Total 2 6 13" xfId="13280" xr:uid="{829DBE36-8304-42CA-9CD2-884E47CD8920}"/>
    <cellStyle name="Total 2 6 13 2" xfId="28487" xr:uid="{44CF94C7-16D3-4931-ABDD-B2F5C3450302}"/>
    <cellStyle name="Total 2 6 14" xfId="30447" xr:uid="{50F5D6EB-CD6B-4134-B682-9B57BDBFA9B9}"/>
    <cellStyle name="Total 2 6 15" xfId="44312" xr:uid="{FD9A0B19-1847-46FA-AD6F-16418063243F}"/>
    <cellStyle name="Total 2 6 16" xfId="45548" xr:uid="{F78CF7CB-5095-46D3-AC83-D14CBDE7BC86}"/>
    <cellStyle name="Total 2 6 2" xfId="714" xr:uid="{0F7504CD-6D53-476D-A262-1A72CF0E96C2}"/>
    <cellStyle name="Total 2 6 2 2" xfId="5090" xr:uid="{010B22E4-0430-4F98-96F0-6FD9ACC2C9C9}"/>
    <cellStyle name="Total 2 6 2 2 2" xfId="7676" xr:uid="{5A549E90-2C0D-42D0-B635-17779B7B968A}"/>
    <cellStyle name="Total 2 6 2 2 2 2" xfId="16665" xr:uid="{940E1314-C403-48DC-807D-9499E13921C6}"/>
    <cellStyle name="Total 2 6 2 2 2 2 2" xfId="22258" xr:uid="{4AEA3A5E-1134-42C8-BC90-CBBDB432F8A9}"/>
    <cellStyle name="Total 2 6 2 2 2 3" xfId="28875" xr:uid="{892C90E0-7769-4B6D-817B-E99D16EDEE75}"/>
    <cellStyle name="Total 2 6 2 2 2 4" xfId="56336" xr:uid="{E0D55D3B-1237-42A8-9B65-59E899604687}"/>
    <cellStyle name="Total 2 6 2 2 3" xfId="10313" xr:uid="{A7C9C932-22F1-46E7-A01D-F0995B5A06CE}"/>
    <cellStyle name="Total 2 6 2 2 3 2" xfId="19302" xr:uid="{F4078165-03D9-4B3D-9FFC-B5AF84C4317D}"/>
    <cellStyle name="Total 2 6 2 2 3 2 2" xfId="39467" xr:uid="{0ADD20CD-40C9-44D9-A4A7-122E90EBB356}"/>
    <cellStyle name="Total 2 6 2 2 3 3" xfId="40190" xr:uid="{06154287-1973-45D5-A8CA-738CE12839B0}"/>
    <cellStyle name="Total 2 6 2 2 4" xfId="14079" xr:uid="{96217855-B674-4DB2-AAE5-F3E0B2159590}"/>
    <cellStyle name="Total 2 6 2 2 4 2" xfId="42076" xr:uid="{70854C56-A4B5-4A26-8DB2-2F3F974A14FA}"/>
    <cellStyle name="Total 2 6 2 2 5" xfId="33926" xr:uid="{E7F52CD6-BD4A-434E-A68F-413DE33F800C}"/>
    <cellStyle name="Total 2 6 2 2 6" xfId="49554" xr:uid="{B2C00B28-C090-47E4-B5BE-576C34BC96FE}"/>
    <cellStyle name="Total 2 6 2 3" xfId="3151" xr:uid="{C6BDFD96-3FF0-4347-BA11-58008F7E6A4A}"/>
    <cellStyle name="Total 2 6 2 3 2" xfId="30332" xr:uid="{E1176356-F702-4CC5-89E9-82E2FF099644}"/>
    <cellStyle name="Total 2 6 2 3 2 2" xfId="57921" xr:uid="{06DB3DF7-76DA-4E26-86CE-D41CCF9BD38A}"/>
    <cellStyle name="Total 2 6 2 3 3" xfId="51139" xr:uid="{05E7037E-4DA4-4D96-99C7-4D07A2DAA9EC}"/>
    <cellStyle name="Total 2 6 2 4" xfId="24548" xr:uid="{B4C7A8AA-8BC0-4723-94C3-3D642CB622B6}"/>
    <cellStyle name="Total 2 6 2 4 2" xfId="54481" xr:uid="{3F7A4124-0A7F-4E5D-896D-454976BC74AB}"/>
    <cellStyle name="Total 2 6 2 4 3" xfId="47671" xr:uid="{BB80AAA6-117A-4F6D-BE0B-9CB89BD35635}"/>
    <cellStyle name="Total 2 6 2 5" xfId="46063" xr:uid="{B7C38680-6315-4E6D-8F74-73B29FC87A96}"/>
    <cellStyle name="Total 2 6 3" xfId="1059" xr:uid="{F2BD7D4C-1AB1-4D4F-AC90-56436402F8A8}"/>
    <cellStyle name="Total 2 6 3 2" xfId="5411" xr:uid="{BC68E536-6E38-4534-AD4A-AD3A96CEC625}"/>
    <cellStyle name="Total 2 6 3 2 2" xfId="7997" xr:uid="{08C2CE32-4D8B-486D-8FC6-104CEDEFD84C}"/>
    <cellStyle name="Total 2 6 3 2 2 2" xfId="16986" xr:uid="{2B656F9C-25D4-4D57-B54A-3969CECF3DE8}"/>
    <cellStyle name="Total 2 6 3 2 2 2 2" xfId="31688" xr:uid="{D3657A53-D40C-474E-9BF1-15CD2EA59F0C}"/>
    <cellStyle name="Total 2 6 3 2 2 3" xfId="27274" xr:uid="{35C12026-6B24-4C01-A936-BF97B7CD62DE}"/>
    <cellStyle name="Total 2 6 3 2 2 4" xfId="56744" xr:uid="{F1D2FF42-0462-4BA2-AA11-3E334EC5D369}"/>
    <cellStyle name="Total 2 6 3 2 3" xfId="10634" xr:uid="{9D946C23-911D-4A11-B0FE-834D19F04AA7}"/>
    <cellStyle name="Total 2 6 3 2 3 2" xfId="19623" xr:uid="{C302E0EB-B36F-47A5-B7C6-9BD5C0C0BE52}"/>
    <cellStyle name="Total 2 6 3 2 3 2 2" xfId="32932" xr:uid="{8679BA86-BF02-400A-9965-2FB66BFA9F31}"/>
    <cellStyle name="Total 2 6 3 2 3 3" xfId="22499" xr:uid="{96E12814-84CE-4E19-B70E-503B5C1D1CED}"/>
    <cellStyle name="Total 2 6 3 2 4" xfId="14400" xr:uid="{963FCACB-8E4E-49EF-99DA-E5785016A7A8}"/>
    <cellStyle name="Total 2 6 3 2 4 2" xfId="39052" xr:uid="{78D41899-0C68-4557-8200-091A737B5CC0}"/>
    <cellStyle name="Total 2 6 3 2 5" xfId="41125" xr:uid="{758ECA20-9176-4B11-8EF0-AF7B5779D806}"/>
    <cellStyle name="Total 2 6 3 2 6" xfId="49962" xr:uid="{2E2DC3C8-21BC-4BCD-8E32-998733887C1B}"/>
    <cellStyle name="Total 2 6 3 3" xfId="3496" xr:uid="{9CD193BE-BC4A-42D5-9FDB-36E59A94C6EF}"/>
    <cellStyle name="Total 2 6 3 3 2" xfId="38770" xr:uid="{D849D954-B3F9-470E-940D-4130172D10E6}"/>
    <cellStyle name="Total 2 6 3 3 2 2" xfId="58406" xr:uid="{5BDB4CE2-7AE5-45C1-892E-67D0986559DF}"/>
    <cellStyle name="Total 2 6 3 3 3" xfId="51625" xr:uid="{598DEEE1-5A78-46D3-B692-27CF18221AC9}"/>
    <cellStyle name="Total 2 6 3 4" xfId="24159" xr:uid="{B3391D0C-3D46-422F-AC3F-4CACA874F83A}"/>
    <cellStyle name="Total 2 6 3 4 2" xfId="54871" xr:uid="{F902D1DD-7B06-42D1-BC82-A953C344AE56}"/>
    <cellStyle name="Total 2 6 3 4 3" xfId="48079" xr:uid="{25DD5887-3ACF-42A0-8A84-57F91D0C4B86}"/>
    <cellStyle name="Total 2 6 3 5" xfId="53171" xr:uid="{A51A5A28-3E86-43F0-BDFA-41D119207788}"/>
    <cellStyle name="Total 2 6 3 6" xfId="46465" xr:uid="{9B0510ED-5B52-4F8A-8938-6DF1A493CCFE}"/>
    <cellStyle name="Total 2 6 4" xfId="1403" xr:uid="{BEE69650-68A3-40F1-9508-B90B73C0BB3A}"/>
    <cellStyle name="Total 2 6 4 2" xfId="5748" xr:uid="{C6CEBC83-2356-4478-8B33-8BB6247C2C97}"/>
    <cellStyle name="Total 2 6 4 2 2" xfId="8334" xr:uid="{516DC68B-6A2D-4200-B34C-B07E955528AE}"/>
    <cellStyle name="Total 2 6 4 2 2 2" xfId="17323" xr:uid="{349C6E9D-60BE-4390-890A-9D1A56F2102B}"/>
    <cellStyle name="Total 2 6 4 2 2 2 2" xfId="28446" xr:uid="{3F1C2A11-7257-40DF-AEF4-EACFC6560BFC}"/>
    <cellStyle name="Total 2 6 4 2 2 3" xfId="29123" xr:uid="{A002559C-EA63-456D-93E8-246BF94F45B7}"/>
    <cellStyle name="Total 2 6 4 2 3" xfId="10971" xr:uid="{FFAB30E8-9FEA-4441-B298-DD99C971A465}"/>
    <cellStyle name="Total 2 6 4 2 3 2" xfId="19960" xr:uid="{B0806290-2A02-4120-8909-4D630899C0F2}"/>
    <cellStyle name="Total 2 6 4 2 3 2 2" xfId="32160" xr:uid="{822D5786-0241-4A6A-A138-B3619A90A36F}"/>
    <cellStyle name="Total 2 6 4 2 3 3" xfId="35419" xr:uid="{91018364-3AE8-438A-A454-68E70943A7CF}"/>
    <cellStyle name="Total 2 6 4 2 4" xfId="14737" xr:uid="{D6C82DCB-F2F1-4F03-9DD4-E6D98574EED2}"/>
    <cellStyle name="Total 2 6 4 2 4 2" xfId="31530" xr:uid="{F9C6B32C-6AA4-400E-B1D1-56774F5F16B3}"/>
    <cellStyle name="Total 2 6 4 2 5" xfId="39874" xr:uid="{571EEF94-2651-44B8-9EF9-564E7BE055A6}"/>
    <cellStyle name="Total 2 6 4 2 6" xfId="55864" xr:uid="{A4FB2D26-CB2A-458D-803C-EDF129B378DA}"/>
    <cellStyle name="Total 2 6 4 3" xfId="3840" xr:uid="{A2C64D21-D85F-4243-8012-9270E58B8CF9}"/>
    <cellStyle name="Total 2 6 4 3 2" xfId="29994" xr:uid="{D1A3A0A7-63D0-4F92-9359-FDB2B3F2D17A}"/>
    <cellStyle name="Total 2 6 4 4" xfId="33491" xr:uid="{9904FCFC-FDCB-4F3E-83A9-C4B1D8704F5A}"/>
    <cellStyle name="Total 2 6 4 5" xfId="49082" xr:uid="{C2CB7EBB-B0BD-4B8E-A7D6-3BA344984292}"/>
    <cellStyle name="Total 2 6 5" xfId="544" xr:uid="{51B06509-1FC4-41AA-83F2-BB665123CFAE}"/>
    <cellStyle name="Total 2 6 5 2" xfId="4938" xr:uid="{D48B453C-EEA9-4684-A176-0AA30F8A77C6}"/>
    <cellStyle name="Total 2 6 5 2 2" xfId="7524" xr:uid="{B67AE1B6-4F7B-4CB5-8621-EEF47AC27970}"/>
    <cellStyle name="Total 2 6 5 2 2 2" xfId="16513" xr:uid="{E5DFA73C-B1D2-49B2-9593-192474ED63D8}"/>
    <cellStyle name="Total 2 6 5 2 2 2 2" xfId="25361" xr:uid="{71EC45E1-97E7-4B0B-BFCE-C27C994F1521}"/>
    <cellStyle name="Total 2 6 5 2 2 3" xfId="26851" xr:uid="{3867C5F2-9271-43C8-A1D4-745943DAFD2B}"/>
    <cellStyle name="Total 2 6 5 2 3" xfId="10161" xr:uid="{3962BC2F-D9AA-4470-8DE3-30DB723E74A7}"/>
    <cellStyle name="Total 2 6 5 2 3 2" xfId="19150" xr:uid="{93F3A738-AB8D-4FFB-89F6-9BE5511F816A}"/>
    <cellStyle name="Total 2 6 5 2 3 2 2" xfId="24767" xr:uid="{31955CD1-D1AA-4989-ABB2-45D88293571C}"/>
    <cellStyle name="Total 2 6 5 2 3 3" xfId="31143" xr:uid="{3442EBEC-D6D2-475C-ABAB-C3C1A9C4D659}"/>
    <cellStyle name="Total 2 6 5 2 4" xfId="13927" xr:uid="{E0764526-A389-4D90-A334-F089033428DE}"/>
    <cellStyle name="Total 2 6 5 2 4 2" xfId="42054" xr:uid="{7B44BE02-F5B6-4250-A4BE-7D28B449DFA2}"/>
    <cellStyle name="Total 2 6 5 2 5" xfId="36381" xr:uid="{4FE8EE10-FF59-43C5-A468-6FA8537F6EA5}"/>
    <cellStyle name="Total 2 6 5 2 6" xfId="59102" xr:uid="{1EA60A43-FB49-4797-A083-C05C0263CF1C}"/>
    <cellStyle name="Total 2 6 5 3" xfId="2981" xr:uid="{4E0AFEAB-A447-4001-A965-D56A46830D28}"/>
    <cellStyle name="Total 2 6 5 3 2" xfId="23733" xr:uid="{770BD0D8-6B52-42A8-B07D-7DB0E082F31E}"/>
    <cellStyle name="Total 2 6 5 4" xfId="25417" xr:uid="{087D6A26-8867-4CE7-AF1F-A141FC994246}"/>
    <cellStyle name="Total 2 6 5 5" xfId="52321" xr:uid="{79B7C81D-1CDD-4596-9C09-7F6BA249F118}"/>
    <cellStyle name="Total 2 6 6" xfId="2022" xr:uid="{DAA3AECA-59EC-4AB6-B6BB-50CBF5DC71A9}"/>
    <cellStyle name="Total 2 6 6 2" xfId="6330" xr:uid="{4C5E8C7B-2CF4-4C74-A7C8-63FB18BE9747}"/>
    <cellStyle name="Total 2 6 6 2 2" xfId="8916" xr:uid="{DFD5E711-9A63-497F-8196-743FFA0A0A73}"/>
    <cellStyle name="Total 2 6 6 2 2 2" xfId="17905" xr:uid="{E7CD485A-339C-4A67-91A5-CC4292A297AC}"/>
    <cellStyle name="Total 2 6 6 2 2 2 2" xfId="29447" xr:uid="{B062075F-BF23-47D7-9512-B1D525E4D4BE}"/>
    <cellStyle name="Total 2 6 6 2 2 3" xfId="24838" xr:uid="{1D0FDF84-777F-4286-9BFA-FB246E19795E}"/>
    <cellStyle name="Total 2 6 6 2 3" xfId="11553" xr:uid="{4DBCED85-934F-41BE-9E02-C338F417933C}"/>
    <cellStyle name="Total 2 6 6 2 3 2" xfId="20542" xr:uid="{DDD7030C-3ABA-4AFE-B06B-CF3F1DBF62EB}"/>
    <cellStyle name="Total 2 6 6 2 3 2 2" xfId="35560" xr:uid="{EB759501-8193-418A-BABA-9E5F24398741}"/>
    <cellStyle name="Total 2 6 6 2 3 3" xfId="35602" xr:uid="{C9284146-D5CA-4120-A116-38AEAB88660F}"/>
    <cellStyle name="Total 2 6 6 2 4" xfId="15319" xr:uid="{002F7D4C-D002-495C-A248-16C34E4B1D51}"/>
    <cellStyle name="Total 2 6 6 2 4 2" xfId="33854" xr:uid="{E00A0496-2DC1-4D70-A5C5-1908BFA1098C}"/>
    <cellStyle name="Total 2 6 6 2 5" xfId="30966" xr:uid="{8F7C4C1F-9397-4709-B4DE-28F295B1EB45}"/>
    <cellStyle name="Total 2 6 6 2 6" xfId="54033" xr:uid="{BAA6AA80-DF90-4AA2-B66D-B2A04ADD2547}"/>
    <cellStyle name="Total 2 6 6 3" xfId="4459" xr:uid="{8ED27156-8224-4A4D-874C-DDEF953F5CF0}"/>
    <cellStyle name="Total 2 6 6 3 2" xfId="24306" xr:uid="{928061E3-B976-4D68-9783-A95C57E8ABBB}"/>
    <cellStyle name="Total 2 6 6 4" xfId="22599" xr:uid="{DE099B56-027C-482D-A8C1-F92A044F7D28}"/>
    <cellStyle name="Total 2 6 6 5" xfId="47365" xr:uid="{8245561E-1805-4DE6-AF33-5D5F6B96F5CC}"/>
    <cellStyle name="Total 2 6 7" xfId="2833" xr:uid="{1A3ADD75-85C2-4C20-BC69-E422DF17CB9E}"/>
    <cellStyle name="Total 2 6 7 2" xfId="6983" xr:uid="{CEBAEC32-722E-4881-B2FB-CFE178257C26}"/>
    <cellStyle name="Total 2 6 7 2 2" xfId="12112" xr:uid="{44E72C7C-930F-4125-981A-FE1679655A33}"/>
    <cellStyle name="Total 2 6 7 2 2 2" xfId="21101" xr:uid="{E08748D8-0C18-4200-A908-28AED5AE1CDA}"/>
    <cellStyle name="Total 2 6 7 2 2 2 2" xfId="28204" xr:uid="{9D21671B-6255-4E70-B309-EE89C4D5EBB4}"/>
    <cellStyle name="Total 2 6 7 2 2 3" xfId="27145" xr:uid="{F98FF756-F177-41E5-B1D8-738DACBF4C35}"/>
    <cellStyle name="Total 2 6 7 2 3" xfId="12929" xr:uid="{2487FBF8-0757-4116-A82D-557EF1B1CBFF}"/>
    <cellStyle name="Total 2 6 7 2 3 2" xfId="21918" xr:uid="{DF6F9D74-DDAA-4855-86D8-A7684AF4E269}"/>
    <cellStyle name="Total 2 6 7 2 3 2 2" xfId="38665" xr:uid="{6C1C45BC-9767-4411-A33B-069F594838B2}"/>
    <cellStyle name="Total 2 6 7 2 3 3" xfId="40992" xr:uid="{5DB647D8-5814-4F8E-9512-8F36C3BA8E4D}"/>
    <cellStyle name="Total 2 6 7 2 4" xfId="15972" xr:uid="{5C087166-7FF8-4B7E-81C9-677CCFD368FE}"/>
    <cellStyle name="Total 2 6 7 2 4 2" xfId="27822" xr:uid="{096A591B-1D1C-4FA2-B5BF-4C3BF082FDF0}"/>
    <cellStyle name="Total 2 6 7 2 5" xfId="36358" xr:uid="{0F0CD848-B132-4B43-9E62-300A2ED535FC}"/>
    <cellStyle name="Total 2 6 7 3" xfId="9546" xr:uid="{56455D3F-46DE-4ADE-9EFF-525002EE2D3D}"/>
    <cellStyle name="Total 2 6 7 3 2" xfId="18535" xr:uid="{C926F42C-BC18-49EA-B7E9-BAAB4F0F0D76}"/>
    <cellStyle name="Total 2 6 7 3 2 2" xfId="38220" xr:uid="{B60AA8A9-A19A-46C6-890B-E7DBEF787333}"/>
    <cellStyle name="Total 2 6 7 3 3" xfId="41802" xr:uid="{1D204ADB-A11B-4BE8-AF66-A583A391F9D7}"/>
    <cellStyle name="Total 2 6 7 4" xfId="30044" xr:uid="{1F851AAB-D1EA-45BC-AFB2-87C0FEC0B2BF}"/>
    <cellStyle name="Total 2 6 8" xfId="4766" xr:uid="{28F08B0B-B5D8-4E52-BC76-E38804259A10}"/>
    <cellStyle name="Total 2 6 8 2" xfId="7352" xr:uid="{0F87FC19-1697-48AA-9C45-11CBD9A340BF}"/>
    <cellStyle name="Total 2 6 8 2 2" xfId="16341" xr:uid="{33992930-F4FD-4CA9-A701-723CDB7321A7}"/>
    <cellStyle name="Total 2 6 8 2 2 2" xfId="41581" xr:uid="{489A71E6-7998-4891-BE9F-93B94EDF7978}"/>
    <cellStyle name="Total 2 6 8 2 3" xfId="23315" xr:uid="{E2618ED4-E269-4444-8119-66B853F18BB7}"/>
    <cellStyle name="Total 2 6 8 3" xfId="9989" xr:uid="{E332B01A-8639-4B8F-9426-E562C5FCE07D}"/>
    <cellStyle name="Total 2 6 8 3 2" xfId="18978" xr:uid="{3BF899ED-BD90-43E3-B8C2-A5EBE77B06B3}"/>
    <cellStyle name="Total 2 6 8 3 2 2" xfId="27043" xr:uid="{EF3FF292-BF40-48AF-A2F3-F0B26FDAD7F4}"/>
    <cellStyle name="Total 2 6 8 3 3" xfId="40193" xr:uid="{BE02FEF0-03B7-420A-9852-6AD18DB5F944}"/>
    <cellStyle name="Total 2 6 8 4" xfId="13755" xr:uid="{DFC4B9E5-3F45-4632-AC11-10DFE7DF2DF6}"/>
    <cellStyle name="Total 2 6 8 4 2" xfId="38869" xr:uid="{AFBF1135-9696-4E77-9349-DE34D96C92E1}"/>
    <cellStyle name="Total 2 6 8 5" xfId="24459" xr:uid="{4E1F0AD8-AC7B-4345-8239-6E7BFD2AF9B6}"/>
    <cellStyle name="Total 2 6 9" xfId="6667" xr:uid="{5FDE78EE-F75E-4DE6-99D5-582D6172B8DA}"/>
    <cellStyle name="Total 2 6 9 2" xfId="11873" xr:uid="{F9948B1B-19AA-4D1C-B718-44A36CD8AA08}"/>
    <cellStyle name="Total 2 6 9 2 2" xfId="20862" xr:uid="{BB447F83-3BF3-450D-AC60-08547E84C633}"/>
    <cellStyle name="Total 2 6 9 2 2 2" xfId="29781" xr:uid="{C1F0C174-6F41-423A-99ED-766BE75C4ADF}"/>
    <cellStyle name="Total 2 6 9 2 3" xfId="30894" xr:uid="{DEA133EE-348A-4924-BA87-BDB0BC0797B6}"/>
    <cellStyle name="Total 2 6 9 3" xfId="15656" xr:uid="{05CFE5F6-5F74-4410-B8F0-E35FA3E330FD}"/>
    <cellStyle name="Total 2 6 9 3 2" xfId="36490" xr:uid="{9CA58046-E7B7-4433-85B9-BE9F91CA1D9A}"/>
    <cellStyle name="Total 2 6 9 4" xfId="24858" xr:uid="{65260004-AF0E-4217-B148-DD0A3AA8A021}"/>
    <cellStyle name="Total 2 7" xfId="489" xr:uid="{1CA9E4B7-8A2A-4783-97CE-4B4ABF1ED759}"/>
    <cellStyle name="Total 2 7 10" xfId="44279" xr:uid="{08A23F69-FFBF-478D-B46C-C6AF02C1AF29}"/>
    <cellStyle name="Total 2 7 11" xfId="45599" xr:uid="{DEC587E2-7220-4C6B-80E0-CA26FD76E4AB}"/>
    <cellStyle name="Total 2 7 2" xfId="838" xr:uid="{6C11F180-DF23-49D3-942E-59EFC523A702}"/>
    <cellStyle name="Total 2 7 2 2" xfId="5207" xr:uid="{CEE046CD-63EE-49EA-ADC0-6B8DA3349B29}"/>
    <cellStyle name="Total 2 7 2 2 2" xfId="7793" xr:uid="{5EFFB7B6-DD38-4CE6-A586-0C6BE9D676AC}"/>
    <cellStyle name="Total 2 7 2 2 2 2" xfId="16782" xr:uid="{24F29078-22E2-4424-9EAA-8927C110B42A}"/>
    <cellStyle name="Total 2 7 2 2 2 2 2" xfId="32319" xr:uid="{D7543A47-6104-4850-844A-83ADD872B4BA}"/>
    <cellStyle name="Total 2 7 2 2 2 3" xfId="37887" xr:uid="{BCE95A6C-EA49-48DB-A927-8B90C4096EF3}"/>
    <cellStyle name="Total 2 7 2 2 2 4" xfId="56387" xr:uid="{3DB37B05-1112-452A-8DDC-163230AB9258}"/>
    <cellStyle name="Total 2 7 2 2 3" xfId="10430" xr:uid="{264F8816-3F7A-467B-BFA5-2021907F7D65}"/>
    <cellStyle name="Total 2 7 2 2 3 2" xfId="19419" xr:uid="{76E766B6-DEBA-469B-BDD6-2846FED9A2F1}"/>
    <cellStyle name="Total 2 7 2 2 3 2 2" xfId="36999" xr:uid="{79CF63C5-F240-48D4-8343-5EC9573162DB}"/>
    <cellStyle name="Total 2 7 2 2 3 3" xfId="36036" xr:uid="{E99074CF-178A-44E5-9095-185D4A9B844D}"/>
    <cellStyle name="Total 2 7 2 2 4" xfId="14196" xr:uid="{1DB759CA-80B9-46F5-9CF0-5507F859E904}"/>
    <cellStyle name="Total 2 7 2 2 4 2" xfId="37624" xr:uid="{B63E94CE-E393-4BFE-AE39-ED2CFA9C1531}"/>
    <cellStyle name="Total 2 7 2 2 5" xfId="33585" xr:uid="{30061AF1-DB1D-4DFC-A92A-5BFBF97EA5DB}"/>
    <cellStyle name="Total 2 7 2 2 6" xfId="49605" xr:uid="{9CB87BCB-29F1-45CB-9A70-C7455F8447CA}"/>
    <cellStyle name="Total 2 7 2 3" xfId="3275" xr:uid="{1863B066-8E47-464B-95AC-E5F3C0C8482F}"/>
    <cellStyle name="Total 2 7 2 3 2" xfId="36231" xr:uid="{CE5203D6-5507-4187-A728-C1FEB18B00EA}"/>
    <cellStyle name="Total 2 7 2 3 2 2" xfId="55812" xr:uid="{D023B2CD-987B-4329-9144-7A686C5327A5}"/>
    <cellStyle name="Total 2 7 2 3 3" xfId="49030" xr:uid="{BA1A375D-415B-4BF5-A34C-2B0F45174FF7}"/>
    <cellStyle name="Total 2 7 2 4" xfId="40595" xr:uid="{7C61701C-4372-4425-9848-0D31F5EB5ACE}"/>
    <cellStyle name="Total 2 7 2 4 2" xfId="54529" xr:uid="{0EF7240C-1219-4D29-8816-5ABEA88FEE33}"/>
    <cellStyle name="Total 2 7 2 4 3" xfId="47722" xr:uid="{0D2E06B2-A03D-4B80-A069-36E0F6F4002E}"/>
    <cellStyle name="Total 2 7 2 5" xfId="46111" xr:uid="{C7950D2D-F098-4AD2-85B1-961DBAB4999A}"/>
    <cellStyle name="Total 2 7 3" xfId="1183" xr:uid="{B29172C2-622F-46B8-A97B-16CF7ED669A4}"/>
    <cellStyle name="Total 2 7 3 2" xfId="5528" xr:uid="{26312200-76DC-476C-B142-7DE171377E59}"/>
    <cellStyle name="Total 2 7 3 2 2" xfId="8114" xr:uid="{602AF3E8-D5AD-4B01-8CED-E2A47CC015AB}"/>
    <cellStyle name="Total 2 7 3 2 2 2" xfId="17103" xr:uid="{865E7E65-531D-4A6E-AD92-B5B445D16950}"/>
    <cellStyle name="Total 2 7 3 2 2 2 2" xfId="38254" xr:uid="{A1CBB909-E9EC-4D18-A0D4-CB66CF02C724}"/>
    <cellStyle name="Total 2 7 3 2 2 3" xfId="23442" xr:uid="{068AEB6C-347C-4BF5-816E-2A883C08E232}"/>
    <cellStyle name="Total 2 7 3 2 2 4" xfId="56792" xr:uid="{325BAE68-46D6-497A-A976-B358098A5F01}"/>
    <cellStyle name="Total 2 7 3 2 3" xfId="10751" xr:uid="{72685160-2EFF-490F-A6C5-F30F078B4BED}"/>
    <cellStyle name="Total 2 7 3 2 3 2" xfId="19740" xr:uid="{7CF3D6C6-3A75-4B60-B06D-2067E48C9AFD}"/>
    <cellStyle name="Total 2 7 3 2 3 2 2" xfId="27209" xr:uid="{77F729D3-994F-4DEB-8222-112B504D3BA2}"/>
    <cellStyle name="Total 2 7 3 2 3 3" xfId="26471" xr:uid="{77D8AE04-1819-4409-B6AF-CD0ECFE63A55}"/>
    <cellStyle name="Total 2 7 3 2 4" xfId="14517" xr:uid="{A1862CBC-F35C-4944-AAEB-E9C79A1D2F60}"/>
    <cellStyle name="Total 2 7 3 2 4 2" xfId="26576" xr:uid="{CBF334A2-B47D-446C-8996-BAEF3EFCED16}"/>
    <cellStyle name="Total 2 7 3 2 5" xfId="23560" xr:uid="{52D2F463-13F9-4F40-9F10-56B027EB2175}"/>
    <cellStyle name="Total 2 7 3 2 6" xfId="50010" xr:uid="{C1FC0F23-83A7-45C7-8D20-A6A243F3C0D4}"/>
    <cellStyle name="Total 2 7 3 3" xfId="3620" xr:uid="{14F94921-9E43-4EF8-87F8-78A3587F3684}"/>
    <cellStyle name="Total 2 7 3 3 2" xfId="37309" xr:uid="{A986AAE1-2620-4832-ACAA-B62F30194F63}"/>
    <cellStyle name="Total 2 7 3 3 2 2" xfId="58982" xr:uid="{2E37BDFC-94AB-461B-B41A-696D73186011}"/>
    <cellStyle name="Total 2 7 3 3 3" xfId="52201" xr:uid="{30D61291-C143-4096-A28A-D23099F82199}"/>
    <cellStyle name="Total 2 7 3 4" xfId="24957" xr:uid="{B4F5F1B0-86B1-48C7-9601-066455B21BBD}"/>
    <cellStyle name="Total 2 7 3 4 2" xfId="54919" xr:uid="{E9162716-76B8-4F06-843D-ED9819F8884E}"/>
    <cellStyle name="Total 2 7 3 4 3" xfId="48127" xr:uid="{6C776A69-378C-468B-9557-15A7138BB953}"/>
    <cellStyle name="Total 2 7 3 5" xfId="53219" xr:uid="{6E13C564-61B5-4141-902B-C993CF3C6A13}"/>
    <cellStyle name="Total 2 7 3 6" xfId="46513" xr:uid="{E5DE56DA-1E55-4521-9DC2-CCAD6FCE33C3}"/>
    <cellStyle name="Total 2 7 4" xfId="1527" xr:uid="{BD1DAE0B-BFBF-487C-9F50-6FFAF2129F49}"/>
    <cellStyle name="Total 2 7 4 2" xfId="5872" xr:uid="{4113AF61-018F-4FB0-A4DA-15AFD33AF7A5}"/>
    <cellStyle name="Total 2 7 4 2 2" xfId="8458" xr:uid="{5D2796F3-FF25-408F-8DB2-D10CDF62CF75}"/>
    <cellStyle name="Total 2 7 4 2 2 2" xfId="17447" xr:uid="{D9AE1993-6E89-4F0B-AF08-14A4E2E5952E}"/>
    <cellStyle name="Total 2 7 4 2 2 2 2" xfId="35835" xr:uid="{525DF6C6-E8BE-4890-A187-A3E2C4C4814B}"/>
    <cellStyle name="Total 2 7 4 2 2 3" xfId="38247" xr:uid="{1749A10B-2556-4ED6-97DD-73AA2E7A7A2D}"/>
    <cellStyle name="Total 2 7 4 2 3" xfId="11095" xr:uid="{3DBD862D-854F-47FC-8DBE-B48A180B9CAF}"/>
    <cellStyle name="Total 2 7 4 2 3 2" xfId="20084" xr:uid="{30F7C1D2-8A2C-4481-9EF7-D5AC290157B0}"/>
    <cellStyle name="Total 2 7 4 2 3 2 2" xfId="31906" xr:uid="{5B965AAD-AFD3-44FA-8BC1-97F41D78E69D}"/>
    <cellStyle name="Total 2 7 4 2 3 3" xfId="26281" xr:uid="{C0ED950B-019F-4C7F-9810-8C342A70E307}"/>
    <cellStyle name="Total 2 7 4 2 4" xfId="14861" xr:uid="{94A6F2ED-B202-41A7-95A6-6B87CAB914EA}"/>
    <cellStyle name="Total 2 7 4 2 4 2" xfId="41982" xr:uid="{0D220455-54E3-4172-873E-CCB906616D42}"/>
    <cellStyle name="Total 2 7 4 2 5" xfId="38590" xr:uid="{9D20256E-8F79-498A-A7F3-9E2452283A2A}"/>
    <cellStyle name="Total 2 7 4 2 6" xfId="55915" xr:uid="{C2B47B12-F541-4CA2-BA04-DED5817CC76D}"/>
    <cellStyle name="Total 2 7 4 3" xfId="3964" xr:uid="{1BF925C4-9E51-4E22-89DF-7BD6852D09A4}"/>
    <cellStyle name="Total 2 7 4 3 2" xfId="24423" xr:uid="{AB66A400-EDBA-4E89-8167-61E73B80A957}"/>
    <cellStyle name="Total 2 7 4 4" xfId="40127" xr:uid="{3968CE6A-A816-4FCC-B48C-BD27E6F0540E}"/>
    <cellStyle name="Total 2 7 4 5" xfId="49133" xr:uid="{ABC8868C-E995-42BD-868E-FAC8164A1568}"/>
    <cellStyle name="Total 2 7 5" xfId="1839" xr:uid="{860E7A95-D5B7-4BC8-BCB9-0510163E4013}"/>
    <cellStyle name="Total 2 7 5 2" xfId="6155" xr:uid="{1598FDDB-03FB-4BE9-B7AF-6875FDD81CF6}"/>
    <cellStyle name="Total 2 7 5 2 2" xfId="8741" xr:uid="{22CF5DEE-CEF3-49AB-8D3B-E34583CD57DD}"/>
    <cellStyle name="Total 2 7 5 2 2 2" xfId="17730" xr:uid="{E33F4EFD-56C5-4343-BF03-D0940046F20A}"/>
    <cellStyle name="Total 2 7 5 2 2 2 2" xfId="39411" xr:uid="{397CA2D2-241D-4F5F-A423-E7015D6734D9}"/>
    <cellStyle name="Total 2 7 5 2 2 3" xfId="36281" xr:uid="{190E947F-931A-4A1F-BB31-9B7B712AA1ED}"/>
    <cellStyle name="Total 2 7 5 2 3" xfId="11378" xr:uid="{C2FB4C68-E439-4182-AAB6-6796E02857B8}"/>
    <cellStyle name="Total 2 7 5 2 3 2" xfId="20367" xr:uid="{A5B2BDFF-1CA8-4EC0-AC5B-F5AC669B8FEA}"/>
    <cellStyle name="Total 2 7 5 2 3 2 2" xfId="42337" xr:uid="{8C9B0298-5107-4A32-8257-873B1E64D8FD}"/>
    <cellStyle name="Total 2 7 5 2 3 3" xfId="32109" xr:uid="{C818F625-AC39-417C-8C7F-A930BE0F6EBF}"/>
    <cellStyle name="Total 2 7 5 2 4" xfId="15144" xr:uid="{8E6AA538-A076-4499-B536-F2382C1B404D}"/>
    <cellStyle name="Total 2 7 5 2 4 2" xfId="25827" xr:uid="{70E79424-8215-41D3-A921-0AD1A87E31A4}"/>
    <cellStyle name="Total 2 7 5 2 5" xfId="33271" xr:uid="{CAB37C6E-C5A3-43E6-998F-FBFBEFF7A997}"/>
    <cellStyle name="Total 2 7 5 2 6" xfId="59085" xr:uid="{07DCD996-8289-4019-9DE5-F1789DBABFD8}"/>
    <cellStyle name="Total 2 7 5 3" xfId="4276" xr:uid="{948101A8-DDD2-4566-B8A4-AF3F1B4476C5}"/>
    <cellStyle name="Total 2 7 5 3 2" xfId="23861" xr:uid="{30457629-6252-441C-8E79-8B998EC4D26B}"/>
    <cellStyle name="Total 2 7 5 4" xfId="33235" xr:uid="{C2EC7978-DA78-498F-BA33-E306E1A183FC}"/>
    <cellStyle name="Total 2 7 5 5" xfId="52304" xr:uid="{125F6196-2B4C-409E-9F5A-B021DD359FE9}"/>
    <cellStyle name="Total 2 7 6" xfId="2146" xr:uid="{3579972A-8CA5-4D57-8C51-AA787BE67EFB}"/>
    <cellStyle name="Total 2 7 6 2" xfId="6447" xr:uid="{EB5DB50B-818A-4CAA-81E0-986AECD57AB8}"/>
    <cellStyle name="Total 2 7 6 2 2" xfId="9033" xr:uid="{59965DE2-C522-4C4B-B31A-1D7A1211E74F}"/>
    <cellStyle name="Total 2 7 6 2 2 2" xfId="18022" xr:uid="{779E89B3-7339-4C6D-BD30-703D3A6D9908}"/>
    <cellStyle name="Total 2 7 6 2 2 2 2" xfId="42486" xr:uid="{39760168-1828-4B89-8DE8-C387CF67D64E}"/>
    <cellStyle name="Total 2 7 6 2 2 3" xfId="35037" xr:uid="{9F3243F0-7F8E-4853-9CE8-A820E9181372}"/>
    <cellStyle name="Total 2 7 6 2 3" xfId="11670" xr:uid="{BA54AE54-5236-4150-9936-4C0F4A118233}"/>
    <cellStyle name="Total 2 7 6 2 3 2" xfId="20659" xr:uid="{27BE39E7-961C-4EAD-8788-AF26153D9B1C}"/>
    <cellStyle name="Total 2 7 6 2 3 2 2" xfId="38370" xr:uid="{DA2CF0FE-35FB-44E9-8B25-E9D749FC1AB2}"/>
    <cellStyle name="Total 2 7 6 2 3 3" xfId="42772" xr:uid="{086A79F0-321E-46E4-BE74-6E0B388D463C}"/>
    <cellStyle name="Total 2 7 6 2 4" xfId="15436" xr:uid="{612CFF53-0985-4925-955A-6A0F83412B24}"/>
    <cellStyle name="Total 2 7 6 2 4 2" xfId="24569" xr:uid="{9A7B9A5C-446B-4434-AF76-7280FB6B772E}"/>
    <cellStyle name="Total 2 7 6 2 5" xfId="29670" xr:uid="{F3717826-8E29-49DF-A794-A0677D3A3541}"/>
    <cellStyle name="Total 2 7 6 2 6" xfId="54081" xr:uid="{6F34E442-2999-46C0-8205-0714407C5B15}"/>
    <cellStyle name="Total 2 7 6 3" xfId="4583" xr:uid="{DA373452-A834-4844-BCAE-1C6783F779FD}"/>
    <cellStyle name="Total 2 7 6 3 2" xfId="35606" xr:uid="{2F56F570-8F5B-4C3C-9CDB-ADFEF0A1E0EB}"/>
    <cellStyle name="Total 2 7 6 4" xfId="34063" xr:uid="{A71FF05A-32D0-486D-AC1C-490CCDC03441}"/>
    <cellStyle name="Total 2 7 6 5" xfId="47404" xr:uid="{89A73CBD-1DAD-46AD-80C7-B62DD6712049}"/>
    <cellStyle name="Total 2 7 7" xfId="4883" xr:uid="{15284B6C-3598-4FB0-9F90-8A6087D129C2}"/>
    <cellStyle name="Total 2 7 7 2" xfId="7469" xr:uid="{24F4EB26-B56A-4CED-8A10-80BB37790943}"/>
    <cellStyle name="Total 2 7 7 2 2" xfId="16458" xr:uid="{18784DFE-7B6F-4214-9066-648EE8F09422}"/>
    <cellStyle name="Total 2 7 7 2 2 2" xfId="26085" xr:uid="{D2036E83-E92C-436D-B465-044D722E1B68}"/>
    <cellStyle name="Total 2 7 7 2 3" xfId="41352" xr:uid="{CCEF52BD-7D47-44F8-8F06-AC6F3A0BD39B}"/>
    <cellStyle name="Total 2 7 7 3" xfId="10106" xr:uid="{8DF479C2-6AB3-4CCC-B0FC-91FC841A918F}"/>
    <cellStyle name="Total 2 7 7 3 2" xfId="19095" xr:uid="{83D8D55C-AECF-4A2B-AED5-39101C51E677}"/>
    <cellStyle name="Total 2 7 7 3 2 2" xfId="25140" xr:uid="{730FB5DF-0D9B-4E06-8C76-5D570A58F1C0}"/>
    <cellStyle name="Total 2 7 7 3 3" xfId="36030" xr:uid="{A23DD814-24F3-40DE-9784-9244C9ACB8FB}"/>
    <cellStyle name="Total 2 7 7 4" xfId="13872" xr:uid="{FE779295-43A4-4FBE-878A-706BF3990023}"/>
    <cellStyle name="Total 2 7 7 4 2" xfId="25250" xr:uid="{42F30E9E-871B-42A6-AA0F-D8A18B4FA7A8}"/>
    <cellStyle name="Total 2 7 7 5" xfId="22537" xr:uid="{AD697876-A640-464E-B135-7A732DE1DED3}"/>
    <cellStyle name="Total 2 7 8" xfId="2495" xr:uid="{7903D4AB-03BA-4E22-81C6-DAA8EDDEF6A4}"/>
    <cellStyle name="Total 2 7 8 2" xfId="29641" xr:uid="{85665435-DF3A-4955-AA17-02B6E9EFD1C7}"/>
    <cellStyle name="Total 2 7 9" xfId="39484" xr:uid="{4FF304C5-291D-4903-B58A-52F147EF1A89}"/>
    <cellStyle name="Total 2 8" xfId="210" xr:uid="{24E0CC75-5A06-4072-97CB-918C51867C33}"/>
    <cellStyle name="Total 2 8 2" xfId="2561" xr:uid="{B6ACE043-C208-473C-BBEB-45ADE0F8891A}"/>
    <cellStyle name="Total 2 8 2 2" xfId="6802" xr:uid="{F66851CB-6143-43C8-897B-75D33F89E9F7}"/>
    <cellStyle name="Total 2 8 2 2 2" xfId="15791" xr:uid="{BB6CF86A-1729-41A6-9444-6AA0F47C00BA}"/>
    <cellStyle name="Total 2 8 2 2 2 2" xfId="41149" xr:uid="{A878231D-CAC8-4C87-B30E-07C2360BDA75}"/>
    <cellStyle name="Total 2 8 2 2 2 3" xfId="56401" xr:uid="{FE2C0BF6-5617-48BE-9AB0-DDA7540EAD18}"/>
    <cellStyle name="Total 2 8 2 2 3" xfId="27110" xr:uid="{A6213B46-266E-4F35-8AAB-E37FD3A164DB}"/>
    <cellStyle name="Total 2 8 2 2 4" xfId="49619" xr:uid="{FBA8D8F3-E08D-4E6A-BF51-37AB995B236E}"/>
    <cellStyle name="Total 2 8 2 3" xfId="9372" xr:uid="{400A4468-7E9E-4B1C-8C2A-AE32ED7EF45C}"/>
    <cellStyle name="Total 2 8 2 3 2" xfId="18361" xr:uid="{E6D0CD68-C5C2-4E24-908B-57FA63A89E33}"/>
    <cellStyle name="Total 2 8 2 3 2 2" xfId="38882" xr:uid="{504B8183-025D-44B4-B961-FBBE71E19BCB}"/>
    <cellStyle name="Total 2 8 2 3 2 3" xfId="58053" xr:uid="{0899259E-02FF-46DC-A436-C38B4394F60E}"/>
    <cellStyle name="Total 2 8 2 3 3" xfId="30338" xr:uid="{D2D01F85-3C68-4681-879A-D19A1CF7DBC0}"/>
    <cellStyle name="Total 2 8 2 3 4" xfId="51271" xr:uid="{2287560A-573F-4B9A-863C-0DABA848C6F9}"/>
    <cellStyle name="Total 2 8 2 4" xfId="13415" xr:uid="{4913DA37-222A-43BB-96F6-0801FD46955F}"/>
    <cellStyle name="Total 2 8 2 4 2" xfId="26594" xr:uid="{0D180562-7FDD-4F63-AC93-0918BC16A94E}"/>
    <cellStyle name="Total 2 8 2 4 2 2" xfId="54543" xr:uid="{26F98BF1-0919-4749-A502-460FEC5E66DC}"/>
    <cellStyle name="Total 2 8 2 4 3" xfId="47736" xr:uid="{04B99BDA-75AE-4131-A19F-7EEF7B2351AC}"/>
    <cellStyle name="Total 2 8 2 5" xfId="40902" xr:uid="{7ADCD2AC-43E3-4DBB-9532-3C8CC6BEACA2}"/>
    <cellStyle name="Total 2 8 2 6" xfId="46125" xr:uid="{60EAA0F6-F0A9-48CD-94C8-9F562B4C0497}"/>
    <cellStyle name="Total 2 8 3" xfId="2678" xr:uid="{03D20FBB-020F-4422-AD4A-DA04BE313339}"/>
    <cellStyle name="Total 2 8 3 2" xfId="38095" xr:uid="{E94E92B3-5066-4C2D-A9E7-D12E5CBFD384}"/>
    <cellStyle name="Total 2 8 3 2 2" xfId="56806" xr:uid="{07A6FA29-C9D0-4BC6-8B03-E8F0D9DAA678}"/>
    <cellStyle name="Total 2 8 3 2 3" xfId="50024" xr:uid="{4BE60B8B-3FB3-401F-880F-52C005A85F90}"/>
    <cellStyle name="Total 2 8 3 3" xfId="51808" xr:uid="{5BEB0569-7922-4B92-8C92-BE1EB8388F6E}"/>
    <cellStyle name="Total 2 8 3 3 2" xfId="58589" xr:uid="{DB8EC33D-6994-41B3-B018-5FBC062EF7C3}"/>
    <cellStyle name="Total 2 8 3 4" xfId="48141" xr:uid="{DFB3094D-4AA8-4982-B7B9-A5BB741DBD36}"/>
    <cellStyle name="Total 2 8 3 4 2" xfId="54933" xr:uid="{27B86A50-47AF-405C-996D-4DA35A3BB816}"/>
    <cellStyle name="Total 2 8 3 5" xfId="53233" xr:uid="{5D647374-72F7-4C6E-ACD5-6109799A08A3}"/>
    <cellStyle name="Total 2 8 3 6" xfId="46527" xr:uid="{CF313290-63AC-4D59-972A-DAA795006ED6}"/>
    <cellStyle name="Total 2 8 4" xfId="26904" xr:uid="{EAFC56D9-116A-45D5-BE7F-94319CBE03D9}"/>
    <cellStyle name="Total 2 8 4 2" xfId="55929" xr:uid="{99B478F1-34FB-467D-AF77-AB96526AEBF3}"/>
    <cellStyle name="Total 2 8 4 3" xfId="49147" xr:uid="{132E18A0-9F06-4838-99CE-030E8DB37B48}"/>
    <cellStyle name="Total 2 8 5" xfId="44411" xr:uid="{D7175CAC-8CA7-4BCB-809A-4CC5DB3F5832}"/>
    <cellStyle name="Total 2 8 5 2" xfId="58632" xr:uid="{664D726E-6B80-4C98-9D08-35FE1D10A515}"/>
    <cellStyle name="Total 2 8 5 3" xfId="51851" xr:uid="{13DCFF13-AECF-48B7-A9ED-47EB00024B5A}"/>
    <cellStyle name="Total 2 8 6" xfId="45613" xr:uid="{7D250F53-BCE7-477B-9622-46C9956C1F34}"/>
    <cellStyle name="Total 2 8 6 2" xfId="54095" xr:uid="{95BC256D-E5BE-4741-93A7-97BA5FD150E0}"/>
    <cellStyle name="Total 2 9" xfId="559" xr:uid="{A29B8D68-EDE5-4722-A8EF-5C9A3A6365A0}"/>
    <cellStyle name="Total 2 9 2" xfId="4950" xr:uid="{704BB49C-849C-4228-B29A-CE89FFC5F4AA}"/>
    <cellStyle name="Total 2 9 2 2" xfId="7536" xr:uid="{258ACBEC-698F-4941-B647-BB136D26AC65}"/>
    <cellStyle name="Total 2 9 2 2 2" xfId="16525" xr:uid="{4BB2850A-FA47-4B0B-BF76-F9512EA5252A}"/>
    <cellStyle name="Total 2 9 2 2 2 2" xfId="24512" xr:uid="{1130BDFC-7BF9-4DD6-8487-A6A99D0B380D}"/>
    <cellStyle name="Total 2 9 2 2 2 3" xfId="56450" xr:uid="{892C4117-ECBC-46EA-A805-531510234281}"/>
    <cellStyle name="Total 2 9 2 2 3" xfId="25629" xr:uid="{70D2A854-D66E-4F23-8164-8A2D900D3A72}"/>
    <cellStyle name="Total 2 9 2 2 4" xfId="49668" xr:uid="{9A646C0C-71F0-4E6E-AAF9-7143FF2CC794}"/>
    <cellStyle name="Total 2 9 2 3" xfId="10173" xr:uid="{3E7F0E12-D368-4914-A5D8-E3B41BEC4FDF}"/>
    <cellStyle name="Total 2 9 2 3 2" xfId="19162" xr:uid="{C8436EF4-7EBF-40FA-B578-1329F45AFC43}"/>
    <cellStyle name="Total 2 9 2 3 2 2" xfId="28179" xr:uid="{7B608646-F41B-4546-B6E8-7568A96FE367}"/>
    <cellStyle name="Total 2 9 2 3 2 3" xfId="59112" xr:uid="{E734BA19-A358-44E4-8777-FF979B0CBC26}"/>
    <cellStyle name="Total 2 9 2 3 3" xfId="34401" xr:uid="{F9E6418F-ED52-47DE-A261-F8EBD557CD6E}"/>
    <cellStyle name="Total 2 9 2 3 4" xfId="52331" xr:uid="{85DC90DA-7E04-4BBC-B6E1-9440A8797CA3}"/>
    <cellStyle name="Total 2 9 2 4" xfId="13939" xr:uid="{FCC33821-9835-4F7C-80A3-FCB0F3A448D8}"/>
    <cellStyle name="Total 2 9 2 4 2" xfId="27271" xr:uid="{584F9CF5-F74A-44AD-A5AB-CDB720CD9128}"/>
    <cellStyle name="Total 2 9 2 4 2 2" xfId="54589" xr:uid="{4811D8B7-9E3A-4FD8-8F27-0A073C359BEA}"/>
    <cellStyle name="Total 2 9 2 4 3" xfId="47785" xr:uid="{9F3B02E4-6B9D-4462-9AC8-DF57B67C6278}"/>
    <cellStyle name="Total 2 9 2 5" xfId="30313" xr:uid="{B5C6FD0C-D9EC-475F-A0A7-74B9261DD16D}"/>
    <cellStyle name="Total 2 9 2 6" xfId="46171" xr:uid="{AFF98C23-7463-4492-AFEB-159FEA00685F}"/>
    <cellStyle name="Total 2 9 3" xfId="2996" xr:uid="{920931F3-4899-4224-98A8-3ACF1476B4B3}"/>
    <cellStyle name="Total 2 9 3 2" xfId="27496" xr:uid="{5F627CA3-763B-4BB2-B4A6-1CCF0FE89D65}"/>
    <cellStyle name="Total 2 9 3 2 2" xfId="56852" xr:uid="{5FE7B348-B0E4-43D0-8B65-DE46FE03273B}"/>
    <cellStyle name="Total 2 9 3 2 3" xfId="50070" xr:uid="{60238348-B091-4E6F-874D-B674118D4106}"/>
    <cellStyle name="Total 2 9 3 3" xfId="51730" xr:uid="{44BDA3EF-E364-477A-B4B1-DF9647284B37}"/>
    <cellStyle name="Total 2 9 3 3 2" xfId="58511" xr:uid="{7B121791-DCCC-4BF8-99EA-F5FBC6918A58}"/>
    <cellStyle name="Total 2 9 3 4" xfId="48187" xr:uid="{C90C5B77-D269-4F36-BF68-C87BC039E801}"/>
    <cellStyle name="Total 2 9 3 4 2" xfId="54979" xr:uid="{D82CCA81-1124-4774-A00F-1860A9D2AEFF}"/>
    <cellStyle name="Total 2 9 3 5" xfId="53279" xr:uid="{01CF398A-A008-4E5F-ACE4-A9E8A42209B6}"/>
    <cellStyle name="Total 2 9 3 6" xfId="46573" xr:uid="{D805AFE7-F5B6-4BA5-BD80-A0B26663EFE7}"/>
    <cellStyle name="Total 2 9 4" xfId="26286" xr:uid="{1F877782-27C1-4D5D-BAE2-DACA5AB56484}"/>
    <cellStyle name="Total 2 9 4 2" xfId="55978" xr:uid="{C05574AA-0C5B-4DD2-BA66-ED6BD41E2EE2}"/>
    <cellStyle name="Total 2 9 4 3" xfId="49196" xr:uid="{8315A33E-59DB-4224-B1C5-E518B7618122}"/>
    <cellStyle name="Total 2 9 5" xfId="44441" xr:uid="{3F39E51C-A9C4-4BB9-8C39-D615523A21D3}"/>
    <cellStyle name="Total 2 9 5 2" xfId="58153" xr:uid="{B2FCFF93-E510-4B7A-B7B5-9EEE34F5EFB2}"/>
    <cellStyle name="Total 2 9 5 3" xfId="51371" xr:uid="{E1866E0E-2B54-4D2B-A088-F738FABDDBEB}"/>
    <cellStyle name="Total 2 9 6" xfId="45662" xr:uid="{D1B7423E-B557-4ADE-B44A-96A12F68B741}"/>
    <cellStyle name="Total 2 9 6 2" xfId="54141" xr:uid="{742825FE-6ACD-44F8-96FC-B98D45F387B9}"/>
    <cellStyle name="Total 3" xfId="121" xr:uid="{51DB8093-1A60-4B7B-89EE-6B521B9E8899}"/>
    <cellStyle name="Total 3 10" xfId="908" xr:uid="{A36F494B-43C5-4FCD-BD20-0B256820E23B}"/>
    <cellStyle name="Total 3 10 2" xfId="5275" xr:uid="{A82A1F02-F47E-4D9B-AD66-8965D849C948}"/>
    <cellStyle name="Total 3 10 2 2" xfId="7861" xr:uid="{96E2629E-1620-4B0E-804E-DD5AAF53C9AB}"/>
    <cellStyle name="Total 3 10 2 2 2" xfId="16850" xr:uid="{BD791085-9868-4688-9B54-97F7E9E725CF}"/>
    <cellStyle name="Total 3 10 2 2 2 2" xfId="28140" xr:uid="{EDF13402-1371-435D-AA19-2DF46D85B4A0}"/>
    <cellStyle name="Total 3 10 2 2 2 3" xfId="56616" xr:uid="{F9C3DEE9-6A70-4C69-B5DD-43DB745D6A57}"/>
    <cellStyle name="Total 3 10 2 2 3" xfId="42156" xr:uid="{6B7F5555-6E2D-4318-B901-B5EE563035C9}"/>
    <cellStyle name="Total 3 10 2 2 4" xfId="49834" xr:uid="{AF089491-F52A-457A-9CC8-A1C01601261F}"/>
    <cellStyle name="Total 3 10 2 3" xfId="10498" xr:uid="{DA6A937B-BB71-462B-8796-C95E67956736}"/>
    <cellStyle name="Total 3 10 2 3 2" xfId="19487" xr:uid="{3FD11BE3-F7A9-405D-914C-0CE4A9DD9A96}"/>
    <cellStyle name="Total 3 10 2 3 2 2" xfId="25310" xr:uid="{5F2375E3-0F2F-4BD3-86D8-988FB1247505}"/>
    <cellStyle name="Total 3 10 2 3 2 3" xfId="58269" xr:uid="{ABAE7EEB-6E0D-410A-9F7F-AC7B6493E052}"/>
    <cellStyle name="Total 3 10 2 3 3" xfId="43778" xr:uid="{26A33679-A9B4-47DC-BF97-EFFB486D68FA}"/>
    <cellStyle name="Total 3 10 2 3 4" xfId="51487" xr:uid="{AC4598BD-9D0A-4F64-AFF9-B88012AC5089}"/>
    <cellStyle name="Total 3 10 2 4" xfId="14264" xr:uid="{508D0973-E5E6-40F8-B626-293A216CBCEA}"/>
    <cellStyle name="Total 3 10 2 4 2" xfId="33327" xr:uid="{44304B2C-A8C5-41C2-8B12-DC4D89923238}"/>
    <cellStyle name="Total 3 10 2 4 2 2" xfId="54749" xr:uid="{8D453A6C-BEA6-4F84-A4AE-73E6FC025496}"/>
    <cellStyle name="Total 3 10 2 4 3" xfId="47951" xr:uid="{49A6FEAF-0E43-4CDF-8264-DE02A30F528B}"/>
    <cellStyle name="Total 3 10 2 5" xfId="23101" xr:uid="{93D37387-EF1A-4689-BEAC-35183CFC0C31}"/>
    <cellStyle name="Total 3 10 2 6" xfId="46337" xr:uid="{2B6E22C0-7011-4D55-BD12-3986999DCA44}"/>
    <cellStyle name="Total 3 10 3" xfId="3345" xr:uid="{6EC0740B-2A37-4A78-B4F5-CEEEBEC4A8E4}"/>
    <cellStyle name="Total 3 10 3 2" xfId="40145" xr:uid="{74CF746A-A7FE-4FD1-AF0A-A77B50F6A3AE}"/>
    <cellStyle name="Total 3 10 3 2 2" xfId="57012" xr:uid="{4854DC32-14E0-4E5A-AD41-5E12769EF33F}"/>
    <cellStyle name="Total 3 10 3 2 3" xfId="50230" xr:uid="{1CD44E02-FDA8-483F-9F30-B0D4FFD1FCD4}"/>
    <cellStyle name="Total 3 10 3 3" xfId="52368" xr:uid="{425F34D8-41AF-4403-BE23-9B584389E119}"/>
    <cellStyle name="Total 3 10 3 3 2" xfId="59149" xr:uid="{582BAD7B-3158-45F2-9FB5-262C714C791C}"/>
    <cellStyle name="Total 3 10 3 4" xfId="48347" xr:uid="{DA3BCA71-C256-4043-9690-FB7360F9EE82}"/>
    <cellStyle name="Total 3 10 3 4 2" xfId="55139" xr:uid="{27A7BEF7-A3CA-4D74-BDD9-8FD18FEAE55D}"/>
    <cellStyle name="Total 3 10 3 5" xfId="53437" xr:uid="{4DCEF685-7087-4F53-8E63-CDE13F528922}"/>
    <cellStyle name="Total 3 10 3 6" xfId="46733" xr:uid="{EB4E1686-5019-43FD-9E9F-82F2F6AFC88B}"/>
    <cellStyle name="Total 3 10 4" xfId="25948" xr:uid="{04B20197-378A-4B01-A4E8-F3A5FE1891CC}"/>
    <cellStyle name="Total 3 10 4 2" xfId="56144" xr:uid="{19ADC1E7-85FE-4B3E-A8AE-A507455586CF}"/>
    <cellStyle name="Total 3 10 4 3" xfId="49362" xr:uid="{A35C0533-2920-4948-AF9D-311C4A70AA88}"/>
    <cellStyle name="Total 3 10 5" xfId="44537" xr:uid="{554CD966-06E2-449D-8C00-2AD809E926B6}"/>
    <cellStyle name="Total 3 10 5 2" xfId="58386" xr:uid="{FD75B957-B909-4103-9D7C-65043B38AADE}"/>
    <cellStyle name="Total 3 10 5 3" xfId="51605" xr:uid="{115268D9-F1C8-4668-A42F-7D94A94BAD4F}"/>
    <cellStyle name="Total 3 10 6" xfId="47482" xr:uid="{6194893A-0C0B-4096-915B-907BF63AB5B8}"/>
    <cellStyle name="Total 3 10 6 2" xfId="54301" xr:uid="{53DA619F-29DE-42BA-976E-7D60870D879C}"/>
    <cellStyle name="Total 3 10 7" xfId="45874" xr:uid="{92A892E3-9C0E-4CDC-97E1-6FDDB9A99612}"/>
    <cellStyle name="Total 3 11" xfId="1252" xr:uid="{D7D5444A-2F61-4CB3-A5A0-3681E6C44672}"/>
    <cellStyle name="Total 3 11 2" xfId="5597" xr:uid="{5BCEFBD8-3345-4AFE-AD13-C92A9EAC1761}"/>
    <cellStyle name="Total 3 11 2 2" xfId="8183" xr:uid="{7A8C5DDB-C78C-48BA-9471-48045BA85D30}"/>
    <cellStyle name="Total 3 11 2 2 2" xfId="17172" xr:uid="{A3C70A0A-58A9-4EB1-A768-A43559D05FEE}"/>
    <cellStyle name="Total 3 11 2 2 2 2" xfId="42620" xr:uid="{4013ED91-29B7-4178-89C8-BD3B2E055128}"/>
    <cellStyle name="Total 3 11 2 2 2 3" xfId="56655" xr:uid="{909C2A7C-4CA0-4699-A70D-36666334D187}"/>
    <cellStyle name="Total 3 11 2 2 3" xfId="31680" xr:uid="{C922F3AA-A39A-45F1-A125-8C3F4F1453AB}"/>
    <cellStyle name="Total 3 11 2 2 4" xfId="49873" xr:uid="{3C5D44D0-784E-4E5E-9D2C-30E2DD4CC993}"/>
    <cellStyle name="Total 3 11 2 3" xfId="10820" xr:uid="{32C48017-54DC-47FC-8DCF-F7938BE6D228}"/>
    <cellStyle name="Total 3 11 2 3 2" xfId="19809" xr:uid="{B3F1AFE2-B070-4909-9ED3-33BE82282307}"/>
    <cellStyle name="Total 3 11 2 3 2 2" xfId="43976" xr:uid="{18BDC124-114A-43F7-B696-8BFFD7CBA33E}"/>
    <cellStyle name="Total 3 11 2 3 2 3" xfId="58299" xr:uid="{93C98B84-371D-4584-88DA-4A017A0D8070}"/>
    <cellStyle name="Total 3 11 2 3 3" xfId="37765" xr:uid="{B04733C7-F8A5-4A43-9D30-049858EFBDC4}"/>
    <cellStyle name="Total 3 11 2 3 4" xfId="51517" xr:uid="{135DCA18-C2C9-4775-BB86-5A5B631024EE}"/>
    <cellStyle name="Total 3 11 2 4" xfId="14586" xr:uid="{C43846BF-0A06-4950-8C02-3E45E6BAD00D}"/>
    <cellStyle name="Total 3 11 2 4 2" xfId="42032" xr:uid="{109B4C5D-9218-40C6-9A18-5CDDF35C90C4}"/>
    <cellStyle name="Total 3 11 2 4 2 2" xfId="54785" xr:uid="{23D7CECD-0DA8-4C36-99B3-51541D3BE7CA}"/>
    <cellStyle name="Total 3 11 2 4 3" xfId="47990" xr:uid="{9B228BC3-9A6B-48CF-BB58-E459C3EDCE69}"/>
    <cellStyle name="Total 3 11 2 5" xfId="41495" xr:uid="{00E8033B-2E01-4B0A-BB07-258442B4C1EC}"/>
    <cellStyle name="Total 3 11 2 6" xfId="46376" xr:uid="{62E29E3A-8225-4364-BAD0-F7936443974F}"/>
    <cellStyle name="Total 3 11 3" xfId="3689" xr:uid="{406BA758-F719-4349-A464-059F8F6F8CE0}"/>
    <cellStyle name="Total 3 11 3 2" xfId="24479" xr:uid="{C77BC6D7-2AF6-4A79-8809-A10FCE5B37BF}"/>
    <cellStyle name="Total 3 11 3 2 2" xfId="57048" xr:uid="{265E8C86-4248-4B3C-91D0-AA8015CC2828}"/>
    <cellStyle name="Total 3 11 3 2 3" xfId="50266" xr:uid="{912985EF-0553-4322-B114-741C8527C916}"/>
    <cellStyle name="Total 3 11 3 3" xfId="50875" xr:uid="{4A939862-7BD4-4951-8CEE-CA3D35E7AE61}"/>
    <cellStyle name="Total 3 11 3 3 2" xfId="57657" xr:uid="{482A068E-9154-4B55-BC62-50CF7C624F2D}"/>
    <cellStyle name="Total 3 11 3 4" xfId="48383" xr:uid="{2A61BE8B-6F50-4E94-90C6-BE1B8D5D06A2}"/>
    <cellStyle name="Total 3 11 3 4 2" xfId="55175" xr:uid="{9262D66F-B3B0-41CF-93BD-50D51970F80B}"/>
    <cellStyle name="Total 3 11 3 5" xfId="46769" xr:uid="{088E4E2F-B759-4D3A-8744-1CE4656876F9}"/>
    <cellStyle name="Total 3 11 4" xfId="38659" xr:uid="{701A9D6D-4C25-4193-AF2D-5D495A7DD3D3}"/>
    <cellStyle name="Total 3 11 4 2" xfId="56183" xr:uid="{E2D53B0E-D9F4-488D-9DB3-7C5509FBE835}"/>
    <cellStyle name="Total 3 11 4 3" xfId="49401" xr:uid="{EC6D9825-9395-4FBF-9FC9-C5F9A7CB0A6A}"/>
    <cellStyle name="Total 3 11 5" xfId="44611" xr:uid="{58019F95-1A1C-4714-912C-8A931FB50D53}"/>
    <cellStyle name="Total 3 11 5 2" xfId="58672" xr:uid="{DC29F7B8-5413-49B9-8A2E-CAE16D93A231}"/>
    <cellStyle name="Total 3 11 5 3" xfId="51891" xr:uid="{E5CBF8B7-FFAA-48D3-87EE-45A7AE99682D}"/>
    <cellStyle name="Total 3 11 6" xfId="47521" xr:uid="{1D9B3533-5B1D-4ABF-811E-2447A614BF1D}"/>
    <cellStyle name="Total 3 11 6 2" xfId="54337" xr:uid="{7B831B74-3E6F-410C-AC6A-B24D1BDBB54F}"/>
    <cellStyle name="Total 3 11 7" xfId="45910" xr:uid="{C0106108-10D1-4EED-AA88-DE8C35D41409}"/>
    <cellStyle name="Total 3 12" xfId="1652" xr:uid="{C8F6F601-A498-461E-BF07-4E0ECE36B960}"/>
    <cellStyle name="Total 3 12 2" xfId="5982" xr:uid="{17C7F4D6-2AE7-41DB-9FEF-086934B46985}"/>
    <cellStyle name="Total 3 12 2 2" xfId="8568" xr:uid="{4610CAAD-1FF6-4B6E-BCEF-F44FE85900BC}"/>
    <cellStyle name="Total 3 12 2 2 2" xfId="17557" xr:uid="{56866B1D-5A33-42A6-B7F1-72EE7F8160C9}"/>
    <cellStyle name="Total 3 12 2 2 2 2" xfId="36981" xr:uid="{BBBA9640-FE1E-4A60-B059-3E1417E038D9}"/>
    <cellStyle name="Total 3 12 2 2 3" xfId="38044" xr:uid="{B7C0E75C-517A-4E41-BDF5-4DFFCD4AC4AA}"/>
    <cellStyle name="Total 3 12 2 2 4" xfId="56251" xr:uid="{8D49517C-7E91-4455-A595-66876A7BF2A3}"/>
    <cellStyle name="Total 3 12 2 3" xfId="11205" xr:uid="{9B7F8C80-9741-4204-994B-09E93BF61092}"/>
    <cellStyle name="Total 3 12 2 3 2" xfId="20194" xr:uid="{8C1C831A-BE88-4DDC-B814-363ACE6783CB}"/>
    <cellStyle name="Total 3 12 2 3 2 2" xfId="43328" xr:uid="{2296280C-981E-4CBC-992C-EEAAF956D510}"/>
    <cellStyle name="Total 3 12 2 3 3" xfId="27025" xr:uid="{3C883DB2-B930-4C19-BB43-028978380754}"/>
    <cellStyle name="Total 3 12 2 4" xfId="14971" xr:uid="{637FB4C4-645B-4938-B8B8-763E7075A0F0}"/>
    <cellStyle name="Total 3 12 2 4 2" xfId="27913" xr:uid="{39A57D91-C4CD-4465-8917-B02C78071B71}"/>
    <cellStyle name="Total 3 12 2 5" xfId="31948" xr:uid="{480B4CCD-C447-464D-9F1B-21E97158F167}"/>
    <cellStyle name="Total 3 12 2 6" xfId="49469" xr:uid="{63D21B82-A298-416B-9E5E-C9F04B5754E0}"/>
    <cellStyle name="Total 3 12 3" xfId="4089" xr:uid="{59107547-A545-4FB5-86A1-F64909D03807}"/>
    <cellStyle name="Total 3 12 3 2" xfId="34469" xr:uid="{9751C878-E7F5-4D67-A508-4F356241E9C7}"/>
    <cellStyle name="Total 3 12 3 2 2" xfId="58447" xr:uid="{A3C2BF79-90C5-4A23-90B2-DA769F6452FD}"/>
    <cellStyle name="Total 3 12 3 3" xfId="51666" xr:uid="{FA010288-155F-4747-AD2C-D19B16DEB273}"/>
    <cellStyle name="Total 3 12 4" xfId="25955" xr:uid="{599F00ED-BF15-4299-A6E9-3D5B7494011C}"/>
    <cellStyle name="Total 3 12 4 2" xfId="54399" xr:uid="{BACA18A1-4CBA-417F-AA26-8D5F44081ACE}"/>
    <cellStyle name="Total 3 12 4 3" xfId="47587" xr:uid="{CD79AB53-50B7-4DFF-BB76-02EA89D5687B}"/>
    <cellStyle name="Total 3 12 5" xfId="44630" xr:uid="{7DAA027B-0FAA-4A41-BA2F-4105626E793E}"/>
    <cellStyle name="Total 3 12 6" xfId="45978" xr:uid="{EB7D649E-7C17-4A7D-BC05-650C5CFE9F30}"/>
    <cellStyle name="Total 3 13" xfId="170" xr:uid="{B9AF8A29-BD78-4206-ABDD-D4552B9ABCC8}"/>
    <cellStyle name="Total 3 13 2" xfId="2592" xr:uid="{0C95E7B1-406A-45BE-BA40-C218BE406E70}"/>
    <cellStyle name="Total 3 13 2 2" xfId="6833" xr:uid="{F2B2C978-A94E-4552-9FAA-D021C6A06BEF}"/>
    <cellStyle name="Total 3 13 2 2 2" xfId="15822" xr:uid="{AE2BECDE-5554-49CF-9ABF-C4DF52B5D71A}"/>
    <cellStyle name="Total 3 13 2 2 2 2" xfId="39872" xr:uid="{6D7B91C3-9D2A-453F-A234-32682B298F94}"/>
    <cellStyle name="Total 3 13 2 2 3" xfId="43298" xr:uid="{6AE23443-ED67-4C38-AD3F-F4CF36DE981C}"/>
    <cellStyle name="Total 3 13 2 2 4" xfId="56213" xr:uid="{E307D9D8-F21A-43D9-B85B-62A90695810D}"/>
    <cellStyle name="Total 3 13 2 3" xfId="9403" xr:uid="{958FB2D5-36FF-4CE2-AEE3-2F4E09D5592E}"/>
    <cellStyle name="Total 3 13 2 3 2" xfId="18392" xr:uid="{6ADAB6D1-9F25-4233-B851-61952A871B6E}"/>
    <cellStyle name="Total 3 13 2 3 2 2" xfId="38182" xr:uid="{7A464681-E483-4F5E-81CF-9D44441A649D}"/>
    <cellStyle name="Total 3 13 2 3 3" xfId="34329" xr:uid="{BD424AA2-3334-4BAC-AEB5-D89645A2E570}"/>
    <cellStyle name="Total 3 13 2 4" xfId="13446" xr:uid="{924E6DEE-ACEC-4CAC-9D64-7263EEABD202}"/>
    <cellStyle name="Total 3 13 2 4 2" xfId="26239" xr:uid="{70686569-D7A2-4134-B8E2-9D901173E6E7}"/>
    <cellStyle name="Total 3 13 2 5" xfId="38426" xr:uid="{7F342BBE-D460-4936-9037-28807C1EBD8D}"/>
    <cellStyle name="Total 3 13 2 6" xfId="49431" xr:uid="{30722B0B-4C40-49D4-9D5F-62B1EA5EA1AB}"/>
    <cellStyle name="Total 3 13 3" xfId="2638" xr:uid="{43827DED-77A5-4DEA-A6AE-96E1C74950C5}"/>
    <cellStyle name="Total 3 13 3 2" xfId="28679" xr:uid="{BBF76E51-0A04-4D98-8440-7555F0D46E77}"/>
    <cellStyle name="Total 3 13 3 2 2" xfId="59101" xr:uid="{80F643BD-38A2-4649-87EB-71F6B57E138B}"/>
    <cellStyle name="Total 3 13 3 3" xfId="52320" xr:uid="{A88525B3-56E2-415A-841D-F02C28C1452D}"/>
    <cellStyle name="Total 3 13 4" xfId="42791" xr:uid="{003CA521-6F88-42AC-9858-20DE7E931547}"/>
    <cellStyle name="Total 3 13 4 2" xfId="54364" xr:uid="{A27C81CC-3AFF-4D33-81DC-71722480536D}"/>
    <cellStyle name="Total 3 13 4 3" xfId="47551" xr:uid="{D394114E-A887-4F84-8033-867D72FF0A1E}"/>
    <cellStyle name="Total 3 13 5" xfId="44646" xr:uid="{BE4CA2D1-7E85-4091-B00D-DA0C25B6162E}"/>
    <cellStyle name="Total 3 13 6" xfId="45940" xr:uid="{9606058C-58CC-4130-9F9D-7744C03C25B4}"/>
    <cellStyle name="Total 3 14" xfId="2973" xr:uid="{F45B39A8-9F28-4675-B160-4DF1C78BAB52}"/>
    <cellStyle name="Total 3 14 2" xfId="7123" xr:uid="{A43E7C51-C6DB-4D23-890B-7454042C59F2}"/>
    <cellStyle name="Total 3 14 2 2" xfId="16112" xr:uid="{26D0F8AB-9624-41BE-B8BD-961405D3B066}"/>
    <cellStyle name="Total 3 14 2 2 2" xfId="39725" xr:uid="{6D86B2B9-888C-47FA-8510-BAAF531CCAF4}"/>
    <cellStyle name="Total 3 14 2 2 3" xfId="57098" xr:uid="{69B6FE9B-B5C2-4DB7-A12D-053DD08D8AAD}"/>
    <cellStyle name="Total 3 14 2 3" xfId="43272" xr:uid="{BDD0ABA9-7E1D-438C-9EA5-7A072806FFA4}"/>
    <cellStyle name="Total 3 14 2 4" xfId="50316" xr:uid="{69839A35-BA80-42BA-BF1A-D215F0BC3808}"/>
    <cellStyle name="Total 3 14 3" xfId="9686" xr:uid="{2136AB63-FFB3-4C8F-80F1-0A9336204E3C}"/>
    <cellStyle name="Total 3 14 3 2" xfId="18675" xr:uid="{71D41BBC-9315-4C26-BEB7-74C4E1026038}"/>
    <cellStyle name="Total 3 14 3 2 2" xfId="27994" xr:uid="{E933426C-799D-411F-8FD3-7131803B9184}"/>
    <cellStyle name="Total 3 14 3 2 3" xfId="58367" xr:uid="{21830BE3-3D63-44DF-9BEC-35A4AF98B8B8}"/>
    <cellStyle name="Total 3 14 3 3" xfId="40458" xr:uid="{3D49592D-2B0C-43E8-901E-29C863298963}"/>
    <cellStyle name="Total 3 14 3 4" xfId="51585" xr:uid="{848CF1CD-6857-4A63-96D5-8BD52D1FF91C}"/>
    <cellStyle name="Total 3 14 4" xfId="13526" xr:uid="{4184274C-0772-46B3-87B9-C05C48896759}"/>
    <cellStyle name="Total 3 14 4 2" xfId="26914" xr:uid="{340260D9-7D68-4E5C-B0A1-B5776D2BC81B}"/>
    <cellStyle name="Total 3 14 4 2 2" xfId="55225" xr:uid="{C45C7B49-3EA9-4ED8-87D6-A3986291648C}"/>
    <cellStyle name="Total 3 14 4 3" xfId="48433" xr:uid="{15632AFB-27B7-4D51-AFF8-2BF54FEA9DCF}"/>
    <cellStyle name="Total 3 14 5" xfId="31622" xr:uid="{43469A45-A3C9-4B91-9DF6-6C420972FAF5}"/>
    <cellStyle name="Total 3 14 5 2" xfId="53511" xr:uid="{84AFC0AD-78CE-43B1-A129-DD43BE543CEB}"/>
    <cellStyle name="Total 3 14 6" xfId="44701" xr:uid="{3180BE1D-B240-4C93-9061-5B4CAC7B1C8F}"/>
    <cellStyle name="Total 3 14 7" xfId="46819" xr:uid="{1A2DB572-6EDB-417F-8869-A3DEB6C5A81B}"/>
    <cellStyle name="Total 3 15" xfId="6516" xr:uid="{F288640C-D07F-4AAF-8A9B-C75EB6DC27F8}"/>
    <cellStyle name="Total 3 15 2" xfId="11737" xr:uid="{CEB535AB-11EB-4E84-A783-82476571283B}"/>
    <cellStyle name="Total 3 15 2 2" xfId="20726" xr:uid="{E5E96C7D-556A-4931-8E24-7008BE454A2E}"/>
    <cellStyle name="Total 3 15 2 2 2" xfId="27786" xr:uid="{8A4DE5C5-F9A5-4808-A312-E28025EEF5C3}"/>
    <cellStyle name="Total 3 15 2 2 3" xfId="57089" xr:uid="{59DC0F62-DEAC-4880-8A48-B234744EC005}"/>
    <cellStyle name="Total 3 15 2 3" xfId="34708" xr:uid="{BCA920D6-B79F-4CC5-8D53-FA112ACD8B77}"/>
    <cellStyle name="Total 3 15 2 4" xfId="50307" xr:uid="{F87DD5CE-8B47-46A5-9C8B-0A7F5B27F6EA}"/>
    <cellStyle name="Total 3 15 3" xfId="15505" xr:uid="{827C35CA-B356-45FA-ADC4-A94FD81E27F8}"/>
    <cellStyle name="Total 3 15 3 2" xfId="28365" xr:uid="{E70F87DB-BF54-4F86-8A29-CC53D613709D}"/>
    <cellStyle name="Total 3 15 3 2 2" xfId="58694" xr:uid="{E9437B67-B803-4AEC-9BBB-A84FDBAA6DE7}"/>
    <cellStyle name="Total 3 15 3 3" xfId="51913" xr:uid="{FD810FDF-6B22-4C16-BE8A-7EC3F4CA0B19}"/>
    <cellStyle name="Total 3 15 4" xfId="24803" xr:uid="{83A39D37-7ED7-409B-9AAD-F864237AD2F0}"/>
    <cellStyle name="Total 3 15 4 2" xfId="58392" xr:uid="{AE6FB56F-214D-4164-8FF7-DFE5C81609D8}"/>
    <cellStyle name="Total 3 15 4 3" xfId="51611" xr:uid="{5BEA6292-D327-40B4-84ED-00FFC5A21C60}"/>
    <cellStyle name="Total 3 15 5" xfId="44771" xr:uid="{5B83F838-4543-4B54-AAA8-6AB08A4DCFCC}"/>
    <cellStyle name="Total 3 15 5 2" xfId="55216" xr:uid="{265E24AD-9718-47C9-BF92-4711DA91A780}"/>
    <cellStyle name="Total 3 15 5 3" xfId="48424" xr:uid="{DEE02E39-5AEE-45F1-88D0-DBFCBBB7382B}"/>
    <cellStyle name="Total 3 15 6" xfId="53502" xr:uid="{AC638887-579A-4802-8DFF-CF5305CCD473}"/>
    <cellStyle name="Total 3 15 7" xfId="46810" xr:uid="{A28FBD20-797C-4EBA-A8B9-899952A655DF}"/>
    <cellStyle name="Total 3 16" xfId="9100" xr:uid="{63722155-9E4F-4334-B07D-013949CD1114}"/>
    <cellStyle name="Total 3 16 2" xfId="18089" xr:uid="{22750AC6-90C5-4810-A84B-36F00BE2E409}"/>
    <cellStyle name="Total 3 16 2 2" xfId="31373" xr:uid="{719D3DD4-AE31-45CA-A4CE-D7E35FF80E53}"/>
    <cellStyle name="Total 3 16 2 2 2" xfId="57082" xr:uid="{C666E873-C5D5-46A9-94BB-B422F4247A65}"/>
    <cellStyle name="Total 3 16 2 3" xfId="50300" xr:uid="{FC5C7C66-4280-4218-906B-46225EED271F}"/>
    <cellStyle name="Total 3 16 3" xfId="43531" xr:uid="{00F29A5A-37CC-4551-9875-E5DE8371C2A4}"/>
    <cellStyle name="Total 3 16 3 2" xfId="58687" xr:uid="{07BF88DD-8349-4C66-B35A-CAA3D14577B5}"/>
    <cellStyle name="Total 3 16 3 3" xfId="51906" xr:uid="{E31C6E06-798D-4C8E-B279-98B816F26C56}"/>
    <cellStyle name="Total 3 16 4" xfId="44817" xr:uid="{545C3829-45BA-4D7E-83F2-E1788E142F80}"/>
    <cellStyle name="Total 3 16 4 2" xfId="57710" xr:uid="{187D3570-9C5F-40C2-B379-A37CDF2F3FE1}"/>
    <cellStyle name="Total 3 16 4 3" xfId="50928" xr:uid="{AAC32018-7ECF-404B-BADE-7B730A204663}"/>
    <cellStyle name="Total 3 16 5" xfId="48417" xr:uid="{229F2A60-2E5F-4762-8E48-360BF9E5C561}"/>
    <cellStyle name="Total 3 16 5 2" xfId="55209" xr:uid="{1BF5218E-7A09-4B13-AB1D-1B94C2B26BD3}"/>
    <cellStyle name="Total 3 16 6" xfId="53495" xr:uid="{EBE3997D-201E-4C58-B9AF-B85D64EEDBD3}"/>
    <cellStyle name="Total 3 16 7" xfId="46803" xr:uid="{2441DFB8-B316-49E3-A8E3-FF3BDCD12DB2}"/>
    <cellStyle name="Total 3 17" xfId="9804" xr:uid="{450C6F83-42C1-4122-9DE8-E994C7D35D79}"/>
    <cellStyle name="Total 3 17 2" xfId="18793" xr:uid="{C6666F3E-EFFE-465D-9E60-FCD253A33142}"/>
    <cellStyle name="Total 3 17 2 2" xfId="38650" xr:uid="{590032DC-7492-426C-90CA-1D4AA82CCE26}"/>
    <cellStyle name="Total 3 17 2 2 2" xfId="57110" xr:uid="{CFF3264B-8B68-49BF-BBA3-BE81622F7C85}"/>
    <cellStyle name="Total 3 17 2 3" xfId="50328" xr:uid="{1F10F567-C811-427B-A594-54ED3C868785}"/>
    <cellStyle name="Total 3 17 3" xfId="33337" xr:uid="{D5FBED6F-100F-4977-ACF4-F24BFC887FE1}"/>
    <cellStyle name="Total 3 17 3 2" xfId="58713" xr:uid="{C9528249-BCF9-48C9-B866-88BBEDCDE167}"/>
    <cellStyle name="Total 3 17 3 3" xfId="51932" xr:uid="{0984E3F1-DAEC-4AF0-98B0-233557BDD007}"/>
    <cellStyle name="Total 3 17 4" xfId="44845" xr:uid="{AD3A174C-82AD-47F2-BD1C-C9073EED0C95}"/>
    <cellStyle name="Total 3 17 4 2" xfId="55818" xr:uid="{0E29EEBA-1035-4AD4-94B0-F7C34B56FBB9}"/>
    <cellStyle name="Total 3 17 4 3" xfId="49036" xr:uid="{D062376D-1455-4699-9953-D6BE629EEC68}"/>
    <cellStyle name="Total 3 17 5" xfId="48445" xr:uid="{498A6F27-44F8-45CF-A363-40FDD8FBA357}"/>
    <cellStyle name="Total 3 17 5 2" xfId="55237" xr:uid="{09EE4FE3-453D-4810-91FC-5A2F1AC73548}"/>
    <cellStyle name="Total 3 17 6" xfId="53523" xr:uid="{13D4B3A5-0F40-4D38-83D0-4AFDF6F49B0E}"/>
    <cellStyle name="Total 3 17 7" xfId="46831" xr:uid="{0D6DF225-E9A0-4D4C-BE81-79B5CF2877FE}"/>
    <cellStyle name="Total 3 18" xfId="2220" xr:uid="{23022EC1-C128-44EE-AD6D-2169FC8C8607}"/>
    <cellStyle name="Total 3 18 2" xfId="30935" xr:uid="{6F90C9B8-9573-4865-A600-F28D604F2789}"/>
    <cellStyle name="Total 3 18 2 2" xfId="57144" xr:uid="{82BBD08B-1F1D-496E-9E78-2DC7582440CF}"/>
    <cellStyle name="Total 3 18 2 3" xfId="50362" xr:uid="{8069BBCC-B3E6-45F8-9389-E9E1B139039C}"/>
    <cellStyle name="Total 3 18 3" xfId="44877" xr:uid="{A159564D-9856-4AB9-B772-4C2B03993446}"/>
    <cellStyle name="Total 3 18 3 2" xfId="58745" xr:uid="{E16F97A8-4273-4C8C-A021-F205257B1879}"/>
    <cellStyle name="Total 3 18 3 3" xfId="51964" xr:uid="{E1CD7B13-7B39-4C26-99C9-AD25E88EE79C}"/>
    <cellStyle name="Total 3 18 4" xfId="51622" xr:uid="{73FDE349-5592-4B78-B9FC-B7295A6B9B5A}"/>
    <cellStyle name="Total 3 18 4 2" xfId="58403" xr:uid="{3C5E9877-F013-46E6-890F-BA601899D122}"/>
    <cellStyle name="Total 3 18 5" xfId="48479" xr:uid="{C8728E9B-401D-4C3A-86B7-947A8F2AA837}"/>
    <cellStyle name="Total 3 18 5 2" xfId="55271" xr:uid="{B976183E-3148-44C3-A9BF-4F8105C302AA}"/>
    <cellStyle name="Total 3 18 6" xfId="53557" xr:uid="{A83E2CDA-B832-402C-8DB1-73F7E3481ACE}"/>
    <cellStyle name="Total 3 18 7" xfId="46865" xr:uid="{11D769BE-2AE7-4D8D-86A3-36E6AF3B01D1}"/>
    <cellStyle name="Total 3 19" xfId="13129" xr:uid="{5FE6AEBA-9FF5-48CC-8DCE-31A3F191CE60}"/>
    <cellStyle name="Total 3 19 2" xfId="24016" xr:uid="{03177303-66F6-4ABF-84B1-3B58E105E690}"/>
    <cellStyle name="Total 3 19 2 2" xfId="57158" xr:uid="{64881CE9-8AEC-4441-B286-C15B9BE6C383}"/>
    <cellStyle name="Total 3 19 2 3" xfId="50376" xr:uid="{9C4734D9-5873-4D2F-8DFD-1ED63F334064}"/>
    <cellStyle name="Total 3 19 3" xfId="44963" xr:uid="{4D1C58FF-3C0F-4099-AAAE-0712B0124997}"/>
    <cellStyle name="Total 3 19 3 2" xfId="58759" xr:uid="{AD531A5F-8E97-4F56-9886-A9B7E36878CB}"/>
    <cellStyle name="Total 3 19 3 3" xfId="51978" xr:uid="{A90798E9-5358-4763-810B-B526D4262869}"/>
    <cellStyle name="Total 3 19 4" xfId="51183" xr:uid="{C2FB240F-CC84-4B08-BCF2-0C3607FE2D4B}"/>
    <cellStyle name="Total 3 19 4 2" xfId="57965" xr:uid="{B89337C0-79BE-444F-BD3D-1EF265A459E0}"/>
    <cellStyle name="Total 3 19 5" xfId="48493" xr:uid="{701480C8-300E-4D27-AD97-A4BF95264694}"/>
    <cellStyle name="Total 3 19 5 2" xfId="55285" xr:uid="{4C519037-BCE0-49D2-B3BB-B087DEAD5664}"/>
    <cellStyle name="Total 3 19 6" xfId="53571" xr:uid="{9C25E9BF-ADDD-4618-9C58-085D4B8B4379}"/>
    <cellStyle name="Total 3 19 7" xfId="46879" xr:uid="{4051CD31-1111-4414-9DA0-58C14F2FE54E}"/>
    <cellStyle name="Total 3 2" xfId="158" xr:uid="{69FCA3FB-8F2F-4710-A566-60CB027B1E16}"/>
    <cellStyle name="Total 3 2 10" xfId="1969" xr:uid="{81E521F5-100E-4789-B720-34083686899D}"/>
    <cellStyle name="Total 3 2 10 2" xfId="6277" xr:uid="{A08A6DAB-599F-4365-88B3-712DA67E312D}"/>
    <cellStyle name="Total 3 2 10 2 2" xfId="8863" xr:uid="{65035434-978F-4EC2-B611-B3D29954DBA2}"/>
    <cellStyle name="Total 3 2 10 2 2 2" xfId="17852" xr:uid="{996CE439-88C4-4C17-8AA7-46B4EE76D68B}"/>
    <cellStyle name="Total 3 2 10 2 2 2 2" xfId="43170" xr:uid="{AFE3DB45-FA93-46CB-81EF-5E345D8D1EF7}"/>
    <cellStyle name="Total 3 2 10 2 2 3" xfId="25687" xr:uid="{B27C8F0D-E8C1-4433-A7AE-6D44AB2B8A8D}"/>
    <cellStyle name="Total 3 2 10 2 3" xfId="11500" xr:uid="{8BD7A146-5C13-4D1E-9880-59C4EE46F559}"/>
    <cellStyle name="Total 3 2 10 2 3 2" xfId="20489" xr:uid="{19114540-5793-4BF6-A079-010CC81C879B}"/>
    <cellStyle name="Total 3 2 10 2 3 2 2" xfId="32721" xr:uid="{5E4848E6-98B0-4917-A9D8-2FF2BC02F99A}"/>
    <cellStyle name="Total 3 2 10 2 3 3" xfId="22704" xr:uid="{5D12BE9B-0149-4149-BABD-63A864A7ED88}"/>
    <cellStyle name="Total 3 2 10 2 4" xfId="15266" xr:uid="{AF814C41-542E-4935-B96E-5DC2601B89D5}"/>
    <cellStyle name="Total 3 2 10 2 4 2" xfId="29724" xr:uid="{FF54B0F4-451F-4B84-BA31-E4040F501699}"/>
    <cellStyle name="Total 3 2 10 2 5" xfId="27621" xr:uid="{FBA25ABA-8CB8-43E5-8497-A2D4A82A35E0}"/>
    <cellStyle name="Total 3 2 10 3" xfId="4406" xr:uid="{8FAA1898-217E-4C8E-8702-FA3849ADC81A}"/>
    <cellStyle name="Total 3 2 10 3 2" xfId="33985" xr:uid="{37F37153-BD92-42B5-A592-28FB3A1D8793}"/>
    <cellStyle name="Total 3 2 10 4" xfId="28809" xr:uid="{2D965744-77AB-4AD2-AA22-599BBCBF030C}"/>
    <cellStyle name="Total 3 2 11" xfId="2718" xr:uid="{1D94DE93-CAED-4484-B206-FB0D53FC5FF4}"/>
    <cellStyle name="Total 3 2 11 2" xfId="6908" xr:uid="{B7728B44-A032-4761-BC9E-56B104B071F3}"/>
    <cellStyle name="Total 3 2 11 2 2" xfId="15897" xr:uid="{79C6CEF9-2A05-40B9-AD06-A5174CD58AA9}"/>
    <cellStyle name="Total 3 2 11 2 2 2" xfId="28081" xr:uid="{BF441339-7145-44C5-8FBB-680F990C8503}"/>
    <cellStyle name="Total 3 2 11 2 3" xfId="37943" xr:uid="{E06B7C53-B407-4B44-999F-BBA16D28B8BE}"/>
    <cellStyle name="Total 3 2 11 3" xfId="9479" xr:uid="{75FC5188-ECDC-42B5-99B5-9D19DEE401AA}"/>
    <cellStyle name="Total 3 2 11 3 2" xfId="18468" xr:uid="{3D6DC1C2-2604-4B18-A27F-F4A2762E798F}"/>
    <cellStyle name="Total 3 2 11 3 2 2" xfId="39898" xr:uid="{6F38BBC3-7723-4703-B3F7-8B6ABA9D4942}"/>
    <cellStyle name="Total 3 2 11 3 3" xfId="31521" xr:uid="{CD5B120D-42FC-4C40-BAF5-2BB40655B686}"/>
    <cellStyle name="Total 3 2 11 4" xfId="13490" xr:uid="{3F534205-6DA5-4B8F-B9FE-A1F62A109660}"/>
    <cellStyle name="Total 3 2 11 4 2" xfId="27160" xr:uid="{108F88BC-B247-4CA7-9A8D-85C2C83878D1}"/>
    <cellStyle name="Total 3 2 11 5" xfId="33911" xr:uid="{F6F1A207-5AE9-4AA0-8289-91F58C1B8CEB}"/>
    <cellStyle name="Total 3 2 12" xfId="6614" xr:uid="{96D265E5-E5F7-42EE-B4CF-074403BAE75F}"/>
    <cellStyle name="Total 3 2 12 2" xfId="11820" xr:uid="{B8E621C8-B9E6-4384-ABCE-18061A4BAE9E}"/>
    <cellStyle name="Total 3 2 12 2 2" xfId="20809" xr:uid="{1042BA92-9ADC-4ECA-9EB8-7A25A9B501A2}"/>
    <cellStyle name="Total 3 2 12 2 2 2" xfId="41196" xr:uid="{390A0744-BAE2-40C1-A148-B9D79788F0C2}"/>
    <cellStyle name="Total 3 2 12 2 3" xfId="40507" xr:uid="{F8A1A1E6-F67E-4EAE-BD50-F30EF7F34A7C}"/>
    <cellStyle name="Total 3 2 12 3" xfId="15603" xr:uid="{34AB8C79-8AA3-478B-B21D-D1F395997860}"/>
    <cellStyle name="Total 3 2 12 3 2" xfId="24689" xr:uid="{BBE11DFF-0FA2-44C4-B1F1-544999E40913}"/>
    <cellStyle name="Total 3 2 12 4" xfId="37998" xr:uid="{BC583B9A-1F10-4F4F-BFFA-C6542F94BFD1}"/>
    <cellStyle name="Total 3 2 13" xfId="9183" xr:uid="{18BD72D3-6630-4851-8FA1-4503F6B38ABF}"/>
    <cellStyle name="Total 3 2 13 2" xfId="18172" xr:uid="{FC340564-21F6-46E8-8837-DE57B87B82F7}"/>
    <cellStyle name="Total 3 2 13 2 2" xfId="22420" xr:uid="{781452A1-6F3F-4CFB-8705-03B549A440AD}"/>
    <cellStyle name="Total 3 2 13 3" xfId="25707" xr:uid="{8893DA7F-CBB0-4F8F-9819-A922D503660C}"/>
    <cellStyle name="Total 3 2 14" xfId="9743" xr:uid="{4829F585-38BC-4242-9EF8-91BCCF34326A}"/>
    <cellStyle name="Total 3 2 14 2" xfId="18732" xr:uid="{10A0321F-E6CD-4B0A-B907-6F708124869B}"/>
    <cellStyle name="Total 3 2 14 2 2" xfId="41131" xr:uid="{63CF5B7F-F22A-43C1-806D-962ABED5E54E}"/>
    <cellStyle name="Total 3 2 14 3" xfId="24295" xr:uid="{6919098F-0E0D-40CA-8564-D5A51C5C8040}"/>
    <cellStyle name="Total 3 2 15" xfId="2318" xr:uid="{E65259F7-DE78-4FE8-85A3-0CDC0A0AD2B3}"/>
    <cellStyle name="Total 3 2 15 2" xfId="33014" xr:uid="{803334D7-6B2A-4F2E-8CA7-C0E412EEADE9}"/>
    <cellStyle name="Total 3 2 16" xfId="13227" xr:uid="{17C66434-F723-432D-A9A6-1CD7DAE883F4}"/>
    <cellStyle name="Total 3 2 16 2" xfId="31810" xr:uid="{573F9CB7-A9C9-4FBC-A68E-01E5B8759204}"/>
    <cellStyle name="Total 3 2 17" xfId="39723" xr:uid="{938868BE-7AC2-41BE-A1D0-75F98F87257D}"/>
    <cellStyle name="Total 3 2 18" xfId="44295" xr:uid="{E9F41A18-54EA-4AE7-9F36-03D54A136923}"/>
    <cellStyle name="Total 3 2 19" xfId="45526" xr:uid="{63E635B0-965A-4972-96E7-CCF37D40B92E}"/>
    <cellStyle name="Total 3 2 2" xfId="341" xr:uid="{EE47039B-539C-40D3-B6CC-F37B6EF4419A}"/>
    <cellStyle name="Total 3 2 2 10" xfId="6643" xr:uid="{329AA494-D9EF-47A4-9848-3FE4DD067B59}"/>
    <cellStyle name="Total 3 2 2 10 2" xfId="11849" xr:uid="{9A233496-80C3-4332-8BC1-31E1022C5417}"/>
    <cellStyle name="Total 3 2 2 10 2 2" xfId="20838" xr:uid="{87C730FB-035E-4479-B460-78A5867F0951}"/>
    <cellStyle name="Total 3 2 2 10 2 2 2" xfId="28821" xr:uid="{BBA200FE-D034-4A0B-93AB-F513C308DAE2}"/>
    <cellStyle name="Total 3 2 2 10 2 3" xfId="25318" xr:uid="{4BE17DE6-9A3F-4C25-9B6D-9CDC3C965390}"/>
    <cellStyle name="Total 3 2 2 10 3" xfId="15632" xr:uid="{C8761F49-D9B3-4192-AEF8-96E18A00EF95}"/>
    <cellStyle name="Total 3 2 2 10 3 2" xfId="31709" xr:uid="{1D2BFBB6-EEAE-4696-8BBF-B87957B1C507}"/>
    <cellStyle name="Total 3 2 2 10 4" xfId="27173" xr:uid="{62454DBE-CB5A-4B66-AD40-A4F7825FB873}"/>
    <cellStyle name="Total 3 2 2 11" xfId="9212" xr:uid="{B6AF9E6C-4A1E-4298-B3B8-4D2B3893E6D5}"/>
    <cellStyle name="Total 3 2 2 11 2" xfId="18201" xr:uid="{EB422BB0-1DBF-4727-BACB-CC7B6FE68069}"/>
    <cellStyle name="Total 3 2 2 11 2 2" xfId="33487" xr:uid="{904731AF-A915-45B5-82DC-D04F76BD2A12}"/>
    <cellStyle name="Total 3 2 2 11 3" xfId="36350" xr:uid="{80CF6D43-4FD0-4CDE-9933-8B80AF81F247}"/>
    <cellStyle name="Total 3 2 2 12" xfId="9856" xr:uid="{DF56C318-B215-4BAA-9CAD-E381E828CD9C}"/>
    <cellStyle name="Total 3 2 2 12 2" xfId="18845" xr:uid="{C5AAE68C-AE2F-4F60-A24A-2759795D25DB}"/>
    <cellStyle name="Total 3 2 2 12 2 2" xfId="38192" xr:uid="{D054C388-60D1-44B7-85FF-2EE20DACC28D}"/>
    <cellStyle name="Total 3 2 2 12 3" xfId="26383" xr:uid="{80443252-BD8F-42CF-828C-757F68BD72DA}"/>
    <cellStyle name="Total 3 2 2 13" xfId="2347" xr:uid="{A1886CE0-94E2-4E5D-9FE7-0CB93CD294F3}"/>
    <cellStyle name="Total 3 2 2 13 2" xfId="41586" xr:uid="{36727633-5914-46CA-B389-8358CEDD892F}"/>
    <cellStyle name="Total 3 2 2 14" xfId="13256" xr:uid="{447C3DC0-A080-4B5C-AAB8-D4FEE0A10DE4}"/>
    <cellStyle name="Total 3 2 2 14 2" xfId="23180" xr:uid="{13CE28F5-5BE2-4BCA-BA2B-FF00AF473384}"/>
    <cellStyle name="Total 3 2 2 15" xfId="29274" xr:uid="{D165E8F8-7210-4ED4-94EF-997A7CCAACC9}"/>
    <cellStyle name="Total 3 2 2 16" xfId="46041" xr:uid="{F2CEF1F0-F647-45E8-8392-82CD762ADF9E}"/>
    <cellStyle name="Total 3 2 2 2" xfId="473" xr:uid="{A8B2DF8D-74BB-4E2C-848E-790A4011F370}"/>
    <cellStyle name="Total 3 2 2 2 10" xfId="9337" xr:uid="{262A085B-80FF-4CFC-963D-EA384A01D9F5}"/>
    <cellStyle name="Total 3 2 2 2 10 2" xfId="18326" xr:uid="{52FE3888-10BC-43C0-A587-94D0215276D3}"/>
    <cellStyle name="Total 3 2 2 2 10 2 2" xfId="32121" xr:uid="{DEA6474B-7EBD-40B7-8521-44376ADD6560}"/>
    <cellStyle name="Total 3 2 2 2 10 3" xfId="40892" xr:uid="{3B5FF562-B3C2-4467-BC15-EF36D705AF33}"/>
    <cellStyle name="Total 3 2 2 2 11" xfId="12665" xr:uid="{963A252A-58B2-47B1-9713-955537E566D9}"/>
    <cellStyle name="Total 3 2 2 2 11 2" xfId="21654" xr:uid="{F62686A0-9BE9-4E61-88C1-6EE0AF9E5A9E}"/>
    <cellStyle name="Total 3 2 2 2 11 2 2" xfId="24721" xr:uid="{B8C053B1-29BF-409B-924A-2D230E8C452B}"/>
    <cellStyle name="Total 3 2 2 2 11 3" xfId="29229" xr:uid="{0BE2852D-A62C-4A6D-8205-A8665AA39FDB}"/>
    <cellStyle name="Total 3 2 2 2 12" xfId="2479" xr:uid="{5D449C94-FDD9-4162-992A-1427D304ACF5}"/>
    <cellStyle name="Total 3 2 2 2 12 2" xfId="34302" xr:uid="{D7DD4705-F5AC-470E-BC0D-F0B707A0633D}"/>
    <cellStyle name="Total 3 2 2 2 13" xfId="13388" xr:uid="{004325A7-DF0C-482C-AA91-CC87A88BC89F}"/>
    <cellStyle name="Total 3 2 2 2 13 2" xfId="35264" xr:uid="{F35307CE-2C66-4DE2-96E2-2A1A12EBEF3C}"/>
    <cellStyle name="Total 3 2 2 2 14" xfId="28108" xr:uid="{0E37D426-2276-4EDD-8374-77370541AA8C}"/>
    <cellStyle name="Total 3 2 2 2 15" xfId="49532" xr:uid="{D78A770A-11A2-4C54-911F-10338762DE3D}"/>
    <cellStyle name="Total 3 2 2 2 2" xfId="822" xr:uid="{2BEB5054-58ED-43FB-8E80-2CC6B7440C65}"/>
    <cellStyle name="Total 3 2 2 2 2 2" xfId="5191" xr:uid="{2ECAA2C2-BB69-41EB-90CA-011F638B5DD6}"/>
    <cellStyle name="Total 3 2 2 2 2 2 2" xfId="7777" xr:uid="{EA04BD8B-6A9E-4734-8845-A7A8D42E2A3B}"/>
    <cellStyle name="Total 3 2 2 2 2 2 2 2" xfId="16766" xr:uid="{A95CAE60-2DBF-4795-AB3C-1E77FB15BA07}"/>
    <cellStyle name="Total 3 2 2 2 2 2 2 2 2" xfId="37970" xr:uid="{3530688D-3FAF-4CFF-92BF-65345B6AB927}"/>
    <cellStyle name="Total 3 2 2 2 2 2 2 3" xfId="40122" xr:uid="{46D84442-6B31-4117-9B95-AD92E4ECECD3}"/>
    <cellStyle name="Total 3 2 2 2 2 2 3" xfId="10414" xr:uid="{4E0F8E7B-32D8-4FF3-AEDD-3DAE958D83E6}"/>
    <cellStyle name="Total 3 2 2 2 2 2 3 2" xfId="19403" xr:uid="{2E005CE5-5F50-4FB3-B793-D079D7C4D4BD}"/>
    <cellStyle name="Total 3 2 2 2 2 2 3 2 2" xfId="34957" xr:uid="{956457A9-68FD-4DE4-B713-61F8364F2E77}"/>
    <cellStyle name="Total 3 2 2 2 2 2 3 3" xfId="40455" xr:uid="{8523EF5E-4FFA-43FE-B752-53FCBAF867CB}"/>
    <cellStyle name="Total 3 2 2 2 2 2 4" xfId="14180" xr:uid="{F22BD395-20E2-476F-8940-87E2603D73F7}"/>
    <cellStyle name="Total 3 2 2 2 2 2 4 2" xfId="34062" xr:uid="{44788577-401D-41CC-9234-25B91DCEF432}"/>
    <cellStyle name="Total 3 2 2 2 2 2 5" xfId="42774" xr:uid="{EF4D6EB4-D241-4767-8594-9B34F5D3ADCA}"/>
    <cellStyle name="Total 3 2 2 2 2 3" xfId="3259" xr:uid="{B6A4F747-37C9-41D4-8B1F-40012A40A7BA}"/>
    <cellStyle name="Total 3 2 2 2 2 3 2" xfId="23488" xr:uid="{B85FCBEB-0EBB-4BBB-9B0C-A2CDDBBF457E}"/>
    <cellStyle name="Total 3 2 2 2 2 4" xfId="26882" xr:uid="{34D43E4B-73E9-4158-ADF1-C370A35C9CD2}"/>
    <cellStyle name="Total 3 2 2 2 2 5" xfId="56314" xr:uid="{EA8CBAB3-D8CD-42AE-AA60-F3C4F2B7596E}"/>
    <cellStyle name="Total 3 2 2 2 3" xfId="1167" xr:uid="{EF183FAB-52FC-46D2-AA5D-4BE138F39606}"/>
    <cellStyle name="Total 3 2 2 2 3 2" xfId="5512" xr:uid="{3151A72D-9AE7-4A6B-BAA0-676E462C4D46}"/>
    <cellStyle name="Total 3 2 2 2 3 2 2" xfId="8098" xr:uid="{AEC03142-1449-4E18-A158-EB668C2AADC9}"/>
    <cellStyle name="Total 3 2 2 2 3 2 2 2" xfId="17087" xr:uid="{F0A52240-32BF-47C2-B09F-FB326ED92423}"/>
    <cellStyle name="Total 3 2 2 2 3 2 2 2 2" xfId="43082" xr:uid="{B5CEA628-91D7-463F-9190-5BF479113BC4}"/>
    <cellStyle name="Total 3 2 2 2 3 2 2 3" xfId="41839" xr:uid="{B1C0B41D-8249-4D56-A3C2-384BD4B0CC2F}"/>
    <cellStyle name="Total 3 2 2 2 3 2 3" xfId="10735" xr:uid="{374D9BDE-AF97-4648-AD74-32D5735CE526}"/>
    <cellStyle name="Total 3 2 2 2 3 2 3 2" xfId="19724" xr:uid="{DF4BF4CD-C0EA-47B6-B51E-AFCD2A558679}"/>
    <cellStyle name="Total 3 2 2 2 3 2 3 2 2" xfId="22667" xr:uid="{33E76CF2-2A25-45AC-9707-11CB8A02633A}"/>
    <cellStyle name="Total 3 2 2 2 3 2 3 3" xfId="42736" xr:uid="{5E88F7CF-938E-4B92-9D70-30EF1D7C3FC5}"/>
    <cellStyle name="Total 3 2 2 2 3 2 4" xfId="14501" xr:uid="{C2A8804E-0B0D-4731-BA74-D8A408787F24}"/>
    <cellStyle name="Total 3 2 2 2 3 2 4 2" xfId="30433" xr:uid="{CCEC11B0-E5E0-4D7C-A8C4-498F2F4C164C}"/>
    <cellStyle name="Total 3 2 2 2 3 2 5" xfId="41955" xr:uid="{CB0BE8DB-8117-4C0F-91F0-FFE71913A57E}"/>
    <cellStyle name="Total 3 2 2 2 3 3" xfId="3604" xr:uid="{327E6A06-3357-4633-88EA-27BCDC1FDAA5}"/>
    <cellStyle name="Total 3 2 2 2 3 3 2" xfId="35401" xr:uid="{AC0976A4-4A0A-45DB-929B-5EADC4F51597}"/>
    <cellStyle name="Total 3 2 2 2 3 4" xfId="28599" xr:uid="{64A99DDF-861C-4148-A629-8B1C542F1AAB}"/>
    <cellStyle name="Total 3 2 2 2 4" xfId="1511" xr:uid="{F1C47BB2-3968-479D-B681-BDC2BEA64F48}"/>
    <cellStyle name="Total 3 2 2 2 4 2" xfId="5856" xr:uid="{A9ADEA15-5510-4C13-AC9A-D6DE8B23AF00}"/>
    <cellStyle name="Total 3 2 2 2 4 2 2" xfId="8442" xr:uid="{DAAB3CA9-0BD3-4F1F-8EF5-605216517FE8}"/>
    <cellStyle name="Total 3 2 2 2 4 2 2 2" xfId="17431" xr:uid="{6784175E-4851-4ED2-8967-FC56BC06D442}"/>
    <cellStyle name="Total 3 2 2 2 4 2 2 2 2" xfId="35290" xr:uid="{3ADFF325-A3BB-4492-86C4-0E93BC65C796}"/>
    <cellStyle name="Total 3 2 2 2 4 2 2 3" xfId="43075" xr:uid="{7E304595-F630-4695-ADD4-883FE726C6C1}"/>
    <cellStyle name="Total 3 2 2 2 4 2 3" xfId="11079" xr:uid="{F2D55376-544F-4D50-A76C-97FF6BA85FDC}"/>
    <cellStyle name="Total 3 2 2 2 4 2 3 2" xfId="20068" xr:uid="{7B93035C-C83F-457C-AAA3-9C34E06F3B9F}"/>
    <cellStyle name="Total 3 2 2 2 4 2 3 2 2" xfId="37351" xr:uid="{F3C2F100-528D-4F42-829C-AE9D647E63B1}"/>
    <cellStyle name="Total 3 2 2 2 4 2 3 3" xfId="26770" xr:uid="{7FE7A116-66D1-4B37-937F-ADCE5C264870}"/>
    <cellStyle name="Total 3 2 2 2 4 2 4" xfId="14845" xr:uid="{DB894FA2-DB2D-4266-B7C0-081CB08F5D85}"/>
    <cellStyle name="Total 3 2 2 2 4 2 4 2" xfId="25569" xr:uid="{27011F75-1E44-49DC-BC1B-19CFBBFA0538}"/>
    <cellStyle name="Total 3 2 2 2 4 2 5" xfId="43432" xr:uid="{ED1737A1-6807-4885-8409-0A6074C7344E}"/>
    <cellStyle name="Total 3 2 2 2 4 3" xfId="3948" xr:uid="{A33D7387-51B2-41FB-A357-A101906B9B13}"/>
    <cellStyle name="Total 3 2 2 2 4 3 2" xfId="28588" xr:uid="{9BB3B33D-AC2B-4B65-819E-4FA435D564C2}"/>
    <cellStyle name="Total 3 2 2 2 4 4" xfId="28391" xr:uid="{40BFE4F5-18C9-435C-AC87-0F3415CAB40F}"/>
    <cellStyle name="Total 3 2 2 2 5" xfId="1902" xr:uid="{8A8F591C-D3F4-4662-9D3F-9038A77980DA}"/>
    <cellStyle name="Total 3 2 2 2 5 2" xfId="6218" xr:uid="{207E1BE9-2F82-489F-A041-A0DA7FCF9382}"/>
    <cellStyle name="Total 3 2 2 2 5 2 2" xfId="8804" xr:uid="{2F460059-7976-47F5-A7F6-474ED3815231}"/>
    <cellStyle name="Total 3 2 2 2 5 2 2 2" xfId="17793" xr:uid="{CE25F999-7966-49B9-A2ED-9882257E394A}"/>
    <cellStyle name="Total 3 2 2 2 5 2 2 2 2" xfId="33237" xr:uid="{FC35725C-7E5F-4763-BDAB-060D9A2F02F0}"/>
    <cellStyle name="Total 3 2 2 2 5 2 2 3" xfId="28812" xr:uid="{659B2D4C-21FE-4F4C-890C-C270A7F8557D}"/>
    <cellStyle name="Total 3 2 2 2 5 2 3" xfId="11441" xr:uid="{1A24FB2D-14AF-40DF-A2D1-BFB6EF90A37B}"/>
    <cellStyle name="Total 3 2 2 2 5 2 3 2" xfId="20430" xr:uid="{1DF614D4-7D18-4AF6-B6B4-4804EC67586A}"/>
    <cellStyle name="Total 3 2 2 2 5 2 3 2 2" xfId="33488" xr:uid="{2DFF1567-6786-49EA-A608-35A1CF3F2D58}"/>
    <cellStyle name="Total 3 2 2 2 5 2 3 3" xfId="31123" xr:uid="{4FB67DAE-AE93-4650-B974-0725B8E405C9}"/>
    <cellStyle name="Total 3 2 2 2 5 2 4" xfId="15207" xr:uid="{0B0B927D-3062-4F95-AF7E-139208ABBBA1}"/>
    <cellStyle name="Total 3 2 2 2 5 2 4 2" xfId="41519" xr:uid="{23E51070-1625-4554-B584-ADCB6829D1E6}"/>
    <cellStyle name="Total 3 2 2 2 5 2 5" xfId="28005" xr:uid="{5B00D029-EACD-4F3C-886E-F56B15CC71DA}"/>
    <cellStyle name="Total 3 2 2 2 5 3" xfId="4339" xr:uid="{327889DA-A70D-41EE-AF3C-76DCEAB5E621}"/>
    <cellStyle name="Total 3 2 2 2 5 3 2" xfId="28536" xr:uid="{41C0910F-33AA-4231-9C29-E518E23A3CDF}"/>
    <cellStyle name="Total 3 2 2 2 5 4" xfId="40924" xr:uid="{98838785-3D78-4E48-97F0-2F1E0DBDB48C}"/>
    <cellStyle name="Total 3 2 2 2 6" xfId="2130" xr:uid="{3D8D1CBC-3B64-4BFF-BE64-DEFA51AAF9D3}"/>
    <cellStyle name="Total 3 2 2 2 6 2" xfId="6431" xr:uid="{B9A049E8-D32D-4500-959F-3DBE4F5626EA}"/>
    <cellStyle name="Total 3 2 2 2 6 2 2" xfId="9017" xr:uid="{30CD708C-DD9F-45E9-8159-362161B2307D}"/>
    <cellStyle name="Total 3 2 2 2 6 2 2 2" xfId="18006" xr:uid="{48289A0F-F6CD-4CDF-AFC8-C2D085BD27D5}"/>
    <cellStyle name="Total 3 2 2 2 6 2 2 2 2" xfId="31001" xr:uid="{65342B6D-5DBA-4BE1-B9EB-EF7947F58396}"/>
    <cellStyle name="Total 3 2 2 2 6 2 2 3" xfId="24515" xr:uid="{BE1F12AD-3C88-4FFC-AF14-CC93370D970A}"/>
    <cellStyle name="Total 3 2 2 2 6 2 3" xfId="11654" xr:uid="{543651F4-80AE-49BD-BC8D-D2754C56430D}"/>
    <cellStyle name="Total 3 2 2 2 6 2 3 2" xfId="20643" xr:uid="{DE7A758D-318F-4B8D-8A42-DD9A2DB61D94}"/>
    <cellStyle name="Total 3 2 2 2 6 2 3 2 2" xfId="43279" xr:uid="{C98454CA-6481-4F18-A832-7131238DFC95}"/>
    <cellStyle name="Total 3 2 2 2 6 2 3 3" xfId="38958" xr:uid="{19086A47-84C5-4615-B70C-F6075C7DF202}"/>
    <cellStyle name="Total 3 2 2 2 6 2 4" xfId="15420" xr:uid="{3AB86B1D-7594-4F03-999D-30625C23F22B}"/>
    <cellStyle name="Total 3 2 2 2 6 2 4 2" xfId="28847" xr:uid="{585805B6-6BFA-471B-8F21-AEF79E4CBBAF}"/>
    <cellStyle name="Total 3 2 2 2 6 2 5" xfId="34330" xr:uid="{CCC5EE13-9591-4F2E-AAF0-93F019972FBC}"/>
    <cellStyle name="Total 3 2 2 2 6 3" xfId="4567" xr:uid="{FD4BA7BD-42A8-4AE3-B58A-D96AE1F4B396}"/>
    <cellStyle name="Total 3 2 2 2 6 3 2" xfId="25016" xr:uid="{4719F562-AD36-49AF-880A-53194C4B2B98}"/>
    <cellStyle name="Total 3 2 2 2 6 4" xfId="42808" xr:uid="{8DC2C8DE-1AF5-49BA-A6EB-40DEBFA6D965}"/>
    <cellStyle name="Total 3 2 2 2 7" xfId="2940" xr:uid="{EBBAA4D4-9438-4EAC-8DA8-E96222B6BEB8}"/>
    <cellStyle name="Total 3 2 2 2 7 2" xfId="7090" xr:uid="{1DCE11B7-94E7-490D-AC26-DCFB71870C20}"/>
    <cellStyle name="Total 3 2 2 2 7 2 2" xfId="12216" xr:uid="{FBCF2C5D-B008-4712-ABBF-B150A7F31B3E}"/>
    <cellStyle name="Total 3 2 2 2 7 2 2 2" xfId="21205" xr:uid="{D7581C40-3879-415F-9853-7229A4EDEE1F}"/>
    <cellStyle name="Total 3 2 2 2 7 2 2 2 2" xfId="27887" xr:uid="{13D83745-0C09-4C36-AEC5-D0840972CFD2}"/>
    <cellStyle name="Total 3 2 2 2 7 2 2 3" xfId="42363" xr:uid="{E8D51871-FB83-4808-8F16-A3EB9924508B}"/>
    <cellStyle name="Total 3 2 2 2 7 2 3" xfId="13009" xr:uid="{FC114F62-CF46-49F8-8F4D-687CC5335422}"/>
    <cellStyle name="Total 3 2 2 2 7 2 3 2" xfId="21998" xr:uid="{4F0F6FBD-F886-4870-A73E-5405DF8A991B}"/>
    <cellStyle name="Total 3 2 2 2 7 2 3 2 2" xfId="43861" xr:uid="{3B7118CA-45E2-4A00-A489-B20B0DFF3139}"/>
    <cellStyle name="Total 3 2 2 2 7 2 3 3" xfId="31346" xr:uid="{AEFE2C61-61EF-4C0F-B107-F74EF1258202}"/>
    <cellStyle name="Total 3 2 2 2 7 2 4" xfId="16079" xr:uid="{9A1FD6D8-46BF-413D-9A5D-560D8FEB0049}"/>
    <cellStyle name="Total 3 2 2 2 7 2 4 2" xfId="38460" xr:uid="{A14725D9-E94A-4876-873D-295AA7CB205E}"/>
    <cellStyle name="Total 3 2 2 2 7 2 5" xfId="27908" xr:uid="{F8C53007-2393-421E-A603-FB635B3CB0F5}"/>
    <cellStyle name="Total 3 2 2 2 7 3" xfId="9653" xr:uid="{618B936E-BC7D-40F9-9009-A59FD8166CDC}"/>
    <cellStyle name="Total 3 2 2 2 7 3 2" xfId="18642" xr:uid="{25729A6D-D161-4747-95F0-8A518C60435B}"/>
    <cellStyle name="Total 3 2 2 2 7 3 2 2" xfId="22487" xr:uid="{54792A38-1758-4F87-BD20-FB99E0059C12}"/>
    <cellStyle name="Total 3 2 2 2 7 3 3" xfId="27549" xr:uid="{3E7122BD-EFD4-4B3F-AE5A-C8C5E99F5E4E}"/>
    <cellStyle name="Total 3 2 2 2 7 4" xfId="36089" xr:uid="{9B005FA1-8848-4D20-B16D-019CC6232B28}"/>
    <cellStyle name="Total 3 2 2 2 8" xfId="4867" xr:uid="{3BF3BB80-0161-4948-BF5E-23385B407ED3}"/>
    <cellStyle name="Total 3 2 2 2 8 2" xfId="7453" xr:uid="{05D8EA68-ECB0-4E00-944D-2F6DBC09945E}"/>
    <cellStyle name="Total 3 2 2 2 8 2 2" xfId="16442" xr:uid="{D6D8BC3C-FF32-4FD4-82F6-95A93ED50C96}"/>
    <cellStyle name="Total 3 2 2 2 8 2 2 2" xfId="30366" xr:uid="{F2B570AF-FC03-4327-ACDB-DC9A42B00171}"/>
    <cellStyle name="Total 3 2 2 2 8 2 3" xfId="25194" xr:uid="{13293D76-9A06-4911-870A-518EDAFE6446}"/>
    <cellStyle name="Total 3 2 2 2 8 3" xfId="10090" xr:uid="{02AAC957-C61B-4B22-BB1A-79793A0A074A}"/>
    <cellStyle name="Total 3 2 2 2 8 3 2" xfId="19079" xr:uid="{2EE72156-9DD7-43FA-88D3-AAD3F0EDEC52}"/>
    <cellStyle name="Total 3 2 2 2 8 3 2 2" xfId="23202" xr:uid="{9FF69ABD-CFCC-4F99-A6CF-99C76D228A1A}"/>
    <cellStyle name="Total 3 2 2 2 8 3 3" xfId="40451" xr:uid="{37FAB4FB-4B19-4300-B97B-9A6610EAE713}"/>
    <cellStyle name="Total 3 2 2 2 8 4" xfId="13856" xr:uid="{16386671-EE62-4F26-85C0-73AADC0F8556}"/>
    <cellStyle name="Total 3 2 2 2 8 4 2" xfId="22381" xr:uid="{C6CCBD75-7618-47FE-9A0D-AA9571A8CEF6}"/>
    <cellStyle name="Total 3 2 2 2 8 5" xfId="22199" xr:uid="{0CDBE186-D7DF-4396-A9EC-C86B731CCD2E}"/>
    <cellStyle name="Total 3 2 2 2 9" xfId="6775" xr:uid="{FE859A1B-F8CD-4843-80B5-684B7863E423}"/>
    <cellStyle name="Total 3 2 2 2 9 2" xfId="11974" xr:uid="{E05C14EE-CEB1-4BC3-AF54-80FE3B407D36}"/>
    <cellStyle name="Total 3 2 2 2 9 2 2" xfId="20963" xr:uid="{EA31C58F-31D8-4224-A40A-1362B70D305E}"/>
    <cellStyle name="Total 3 2 2 2 9 2 2 2" xfId="37381" xr:uid="{B3D2A680-4A45-4B53-B347-84205F013484}"/>
    <cellStyle name="Total 3 2 2 2 9 2 3" xfId="37663" xr:uid="{EA17AEAE-C400-4939-8BEB-96A36D456C25}"/>
    <cellStyle name="Total 3 2 2 2 9 3" xfId="15764" xr:uid="{351C1C1F-6C90-4B23-A23A-3F8F96DBB3E6}"/>
    <cellStyle name="Total 3 2 2 2 9 3 2" xfId="29153" xr:uid="{5BB25AB7-6DAF-484E-9704-DDB58E6582B7}"/>
    <cellStyle name="Total 3 2 2 2 9 4" xfId="38711" xr:uid="{A2D243A6-47FE-4348-BA7D-C2E2F8FB6196}"/>
    <cellStyle name="Total 3 2 2 3" xfId="690" xr:uid="{7D62AFD8-E9E4-4E67-A543-34B804CA3A43}"/>
    <cellStyle name="Total 3 2 2 3 2" xfId="5066" xr:uid="{39E12EE4-7865-44F2-A58D-6C40281BBAC0}"/>
    <cellStyle name="Total 3 2 2 3 2 2" xfId="7652" xr:uid="{DDFA5EA6-6E40-4D75-9F69-A2A752FB60E4}"/>
    <cellStyle name="Total 3 2 2 3 2 2 2" xfId="16641" xr:uid="{2258BEF6-818C-4D49-B88D-57F8BD09FCB7}"/>
    <cellStyle name="Total 3 2 2 3 2 2 2 2" xfId="24383" xr:uid="{94AFF61F-8F4F-4C5E-A83A-615157849420}"/>
    <cellStyle name="Total 3 2 2 3 2 2 3" xfId="25500" xr:uid="{261C9F58-F45D-43AD-BD37-22717C393FC4}"/>
    <cellStyle name="Total 3 2 2 3 2 3" xfId="10289" xr:uid="{8AF404F2-2AC3-4761-B04C-472E8A6D2C48}"/>
    <cellStyle name="Total 3 2 2 3 2 3 2" xfId="19278" xr:uid="{58DB1CF2-747D-4510-B7B6-92367CCC3F1F}"/>
    <cellStyle name="Total 3 2 2 3 2 3 2 2" xfId="38218" xr:uid="{8E0864DD-8DF5-4F6A-828B-499795A519AB}"/>
    <cellStyle name="Total 3 2 2 3 2 3 3" xfId="34726" xr:uid="{F6C28384-0182-47D1-8D39-D86755295358}"/>
    <cellStyle name="Total 3 2 2 3 2 4" xfId="14055" xr:uid="{2128C386-BBA6-4C92-945E-C7E8A7678F0F}"/>
    <cellStyle name="Total 3 2 2 3 2 4 2" xfId="22104" xr:uid="{F63E281F-93C8-4C38-96B2-0A9452A7A2F8}"/>
    <cellStyle name="Total 3 2 2 3 2 5" xfId="32694" xr:uid="{042D03E0-C936-4692-9FDA-9FDC0D556F49}"/>
    <cellStyle name="Total 3 2 2 3 2 6" xfId="58120" xr:uid="{7C305A95-9DCA-4CD2-B694-7264ABCBF438}"/>
    <cellStyle name="Total 3 2 2 3 3" xfId="3127" xr:uid="{5FBDC5B1-6A88-4B3B-A48E-11E4F58C6278}"/>
    <cellStyle name="Total 3 2 2 3 3 2" xfId="29258" xr:uid="{2CB7CECE-5653-48F0-8D13-D7523FFE0EAF}"/>
    <cellStyle name="Total 3 2 2 3 4" xfId="28789" xr:uid="{FFB18C21-27F5-4D9A-855B-A4218A96321A}"/>
    <cellStyle name="Total 3 2 2 3 5" xfId="51338" xr:uid="{4E7A8FB8-5824-45C5-AA44-43F81C33254C}"/>
    <cellStyle name="Total 3 2 2 4" xfId="1035" xr:uid="{2521A71F-725F-438A-9322-72A7F2D0AD1D}"/>
    <cellStyle name="Total 3 2 2 4 2" xfId="5387" xr:uid="{2D67EDD6-0A2E-4B06-B0AA-0345D8C8A8DE}"/>
    <cellStyle name="Total 3 2 2 4 2 2" xfId="7973" xr:uid="{01FD980B-DF88-4981-8479-822438FB436F}"/>
    <cellStyle name="Total 3 2 2 4 2 2 2" xfId="16962" xr:uid="{6333AE71-676A-4462-B051-72CF70E59317}"/>
    <cellStyle name="Total 3 2 2 4 2 2 2 2" xfId="25871" xr:uid="{41C044E5-41BF-4A8D-97F2-1053F91DA0C3}"/>
    <cellStyle name="Total 3 2 2 4 2 2 3" xfId="39193" xr:uid="{1F450EFA-64E0-46CE-A072-5C3262A36A46}"/>
    <cellStyle name="Total 3 2 2 4 2 3" xfId="10610" xr:uid="{C3C1125F-DA35-44DD-BFD2-0EAC0B844FCD}"/>
    <cellStyle name="Total 3 2 2 4 2 3 2" xfId="19599" xr:uid="{22C22B9D-4663-40A1-8370-D5E6E53DA260}"/>
    <cellStyle name="Total 3 2 2 4 2 3 2 2" xfId="36272" xr:uid="{18F0C2CB-CC45-4DBA-92EE-CC82CA9B35B7}"/>
    <cellStyle name="Total 3 2 2 4 2 3 3" xfId="42600" xr:uid="{B2D95E0F-7F4A-4F1E-8962-EB120B2B9572}"/>
    <cellStyle name="Total 3 2 2 4 2 4" xfId="14376" xr:uid="{918225BA-9D58-480E-BF45-8B3479AA7B83}"/>
    <cellStyle name="Total 3 2 2 4 2 4 2" xfId="34612" xr:uid="{82C13FF7-8971-4B4E-9A5A-189DF92A615A}"/>
    <cellStyle name="Total 3 2 2 4 2 5" xfId="33798" xr:uid="{823F0DD5-2C76-4858-B00C-87F60BAA9F9B}"/>
    <cellStyle name="Total 3 2 2 4 2 6" xfId="54459" xr:uid="{EF1D802C-2E70-4334-B167-3C8E139890E6}"/>
    <cellStyle name="Total 3 2 2 4 3" xfId="3472" xr:uid="{1161D87C-DDC3-4723-81F7-E0F48B6C644E}"/>
    <cellStyle name="Total 3 2 2 4 3 2" xfId="37371" xr:uid="{CA112642-EC58-4F69-B3E0-1E2D9C1B35F3}"/>
    <cellStyle name="Total 3 2 2 4 4" xfId="37300" xr:uid="{DD4B7888-8F95-4CFA-AC45-11BF5E54526A}"/>
    <cellStyle name="Total 3 2 2 4 5" xfId="47649" xr:uid="{FCCA1F8A-1AD8-4A7E-B545-CA0256AF85BE}"/>
    <cellStyle name="Total 3 2 2 5" xfId="1379" xr:uid="{67AFD1BE-F686-4D67-B1CC-5A881B3A6FF1}"/>
    <cellStyle name="Total 3 2 2 5 2" xfId="5724" xr:uid="{FF6D564B-0772-460D-99A5-3E8D7BC98122}"/>
    <cellStyle name="Total 3 2 2 5 2 2" xfId="8310" xr:uid="{9ABB17C5-3241-4D2D-AF77-8398DFE581F0}"/>
    <cellStyle name="Total 3 2 2 5 2 2 2" xfId="17299" xr:uid="{814077F4-7EAA-434D-AA4F-E98D1FEDB973}"/>
    <cellStyle name="Total 3 2 2 5 2 2 2 2" xfId="43458" xr:uid="{6C62265E-5D4C-454C-B7F1-0C326ACF8C37}"/>
    <cellStyle name="Total 3 2 2 5 2 2 3" xfId="22822" xr:uid="{295A38EE-8337-4505-AB50-C7D9CE12E327}"/>
    <cellStyle name="Total 3 2 2 5 2 3" xfId="10947" xr:uid="{CB07BB25-3ABA-490F-9C28-25084D4E175A}"/>
    <cellStyle name="Total 3 2 2 5 2 3 2" xfId="19936" xr:uid="{F9E61CA3-3FB2-4511-839F-38440004A78E}"/>
    <cellStyle name="Total 3 2 2 5 2 3 2 2" xfId="26124" xr:uid="{AACD4403-A57E-471A-B00D-74E3ECC259EB}"/>
    <cellStyle name="Total 3 2 2 5 2 3 3" xfId="42803" xr:uid="{709DA6FF-5719-4396-95E2-DB5C575FD535}"/>
    <cellStyle name="Total 3 2 2 5 2 4" xfId="14713" xr:uid="{99307385-0A9B-41F6-A9D7-B952BC9E81A9}"/>
    <cellStyle name="Total 3 2 2 5 2 4 2" xfId="25657" xr:uid="{13DC2567-9140-4713-AF2E-8E7E1B112A8E}"/>
    <cellStyle name="Total 3 2 2 5 2 5" xfId="23856" xr:uid="{BE797DF5-0928-4343-AFA9-2CA6EE4529FF}"/>
    <cellStyle name="Total 3 2 2 5 3" xfId="3816" xr:uid="{F3B7D42B-AC29-476A-9803-51D2C7EA718D}"/>
    <cellStyle name="Total 3 2 2 5 3 2" xfId="40614" xr:uid="{81104DB2-4D66-4DF9-8AAE-544431A96E5B}"/>
    <cellStyle name="Total 3 2 2 5 4" xfId="30707" xr:uid="{29ECFF9A-D732-4A8A-9AB4-7B09E1AA3165}"/>
    <cellStyle name="Total 3 2 2 6" xfId="1630" xr:uid="{76C93F3C-27CF-4EDC-8B7A-5E0CBF3AD6D8}"/>
    <cellStyle name="Total 3 2 2 6 2" xfId="5966" xr:uid="{3D2454D5-E8A4-4A19-B0BB-FEB7007684D3}"/>
    <cellStyle name="Total 3 2 2 6 2 2" xfId="8552" xr:uid="{0DDF0B5B-4689-4285-B807-D105F58E29C4}"/>
    <cellStyle name="Total 3 2 2 6 2 2 2" xfId="17541" xr:uid="{CDA6E76F-6D2E-4D2C-B8CB-2829FFEEC77E}"/>
    <cellStyle name="Total 3 2 2 6 2 2 2 2" xfId="34935" xr:uid="{FDE670E9-ECDA-4886-BA29-FABF8CECDE7F}"/>
    <cellStyle name="Total 3 2 2 6 2 2 3" xfId="26381" xr:uid="{CC249F05-0EB3-4C2C-8DB9-F7E5D980EB2A}"/>
    <cellStyle name="Total 3 2 2 6 2 3" xfId="11189" xr:uid="{14F9F6E1-3ED0-4BE8-BB4B-80A704FBFEBE}"/>
    <cellStyle name="Total 3 2 2 6 2 3 2" xfId="20178" xr:uid="{74812879-F35A-44AF-8FBF-D4B0E1F56785}"/>
    <cellStyle name="Total 3 2 2 6 2 3 2 2" xfId="31576" xr:uid="{A8983992-9296-4B0A-AD59-63AFED74AB6D}"/>
    <cellStyle name="Total 3 2 2 6 2 3 3" xfId="31044" xr:uid="{5060EBC3-E01C-4FDE-B1B0-07DDD98DE5F3}"/>
    <cellStyle name="Total 3 2 2 6 2 4" xfId="14955" xr:uid="{BF7413B3-4886-417E-8887-9733C86DAD44}"/>
    <cellStyle name="Total 3 2 2 6 2 4 2" xfId="40381" xr:uid="{29C8DD4B-90FF-4F2A-9422-3E1308EB75D4}"/>
    <cellStyle name="Total 3 2 2 6 2 5" xfId="37641" xr:uid="{608F3316-60B1-4728-9E77-328DB78CB367}"/>
    <cellStyle name="Total 3 2 2 6 3" xfId="4067" xr:uid="{1D4E1698-A473-4EA7-ADFD-C60F1EAD4603}"/>
    <cellStyle name="Total 3 2 2 6 3 2" xfId="29603" xr:uid="{3DF36444-E650-437A-9D47-DE8C07CF6DDE}"/>
    <cellStyle name="Total 3 2 2 6 4" xfId="42312" xr:uid="{7700E3F2-A70B-4DB2-A6A1-1F9AF9C1D3C9}"/>
    <cellStyle name="Total 3 2 2 7" xfId="1998" xr:uid="{D119902D-D1FD-4D3B-B2C3-290224B72F07}"/>
    <cellStyle name="Total 3 2 2 7 2" xfId="6306" xr:uid="{88E6BAAB-70ED-44B7-9FFD-080502814D5A}"/>
    <cellStyle name="Total 3 2 2 7 2 2" xfId="8892" xr:uid="{94DBADA3-633D-4A0F-B0B7-19A496E0EA86}"/>
    <cellStyle name="Total 3 2 2 7 2 2 2" xfId="17881" xr:uid="{AC44F043-0BA4-4E54-8092-99E33C9EE046}"/>
    <cellStyle name="Total 3 2 2 7 2 2 2 2" xfId="23019" xr:uid="{6F33B2F5-C876-46A4-9BDB-4E48A58FEC9F}"/>
    <cellStyle name="Total 3 2 2 7 2 2 3" xfId="36326" xr:uid="{C77B21E3-9C69-482D-8437-B1CD52E2769B}"/>
    <cellStyle name="Total 3 2 2 7 2 3" xfId="11529" xr:uid="{44C4C7A3-7EB8-4476-BACB-2A35A65C29FE}"/>
    <cellStyle name="Total 3 2 2 7 2 3 2" xfId="20518" xr:uid="{1168CA63-10F3-4B5C-B7CD-1C2C088DC8AE}"/>
    <cellStyle name="Total 3 2 2 7 2 3 2 2" xfId="41166" xr:uid="{59EE22FD-39D1-4DDE-B194-386A6C822234}"/>
    <cellStyle name="Total 3 2 2 7 2 3 3" xfId="43834" xr:uid="{589BBD50-554B-492E-9F54-D333CD656649}"/>
    <cellStyle name="Total 3 2 2 7 2 4" xfId="15295" xr:uid="{A4FB7B52-B7F7-4673-AB08-2787B4DA62C1}"/>
    <cellStyle name="Total 3 2 2 7 2 4 2" xfId="32605" xr:uid="{5D234D99-C210-4775-AE97-CDAFE2477DBE}"/>
    <cellStyle name="Total 3 2 2 7 2 5" xfId="28743" xr:uid="{BA70A1E5-A32C-4C95-A22D-78490B6D8EC0}"/>
    <cellStyle name="Total 3 2 2 7 3" xfId="4435" xr:uid="{AC719587-0451-47E0-B825-901B032BDEC1}"/>
    <cellStyle name="Total 3 2 2 7 3 2" xfId="35493" xr:uid="{BF8C3E65-29F6-418E-85E3-56A87FB2AFAC}"/>
    <cellStyle name="Total 3 2 2 7 4" xfId="35814" xr:uid="{9883EB83-C035-4EE7-A42F-A04CA5D632C8}"/>
    <cellStyle name="Total 3 2 2 8" xfId="2809" xr:uid="{4D4996A9-A0B4-4D24-B5E9-3A0A05C21014}"/>
    <cellStyle name="Total 3 2 2 8 2" xfId="6959" xr:uid="{ADF5C95A-0EA4-4D87-8FE9-6DA9D6A09BEF}"/>
    <cellStyle name="Total 3 2 2 8 2 2" xfId="12088" xr:uid="{63CED439-AD22-4316-A8EC-FCD3B22EAA9D}"/>
    <cellStyle name="Total 3 2 2 8 2 2 2" xfId="21077" xr:uid="{18341CF2-F1DB-4D06-928D-DA10C41174AC}"/>
    <cellStyle name="Total 3 2 2 8 2 2 2 2" xfId="43165" xr:uid="{32A03234-8E75-4BB0-9DCB-149B52CF5B4A}"/>
    <cellStyle name="Total 3 2 2 8 2 2 3" xfId="40008" xr:uid="{E73508C6-06C0-45E8-8982-6448A21F6AB7}"/>
    <cellStyle name="Total 3 2 2 8 2 3" xfId="12909" xr:uid="{37852B1E-8D1C-4D09-99C7-E29A84376794}"/>
    <cellStyle name="Total 3 2 2 8 2 3 2" xfId="21898" xr:uid="{B94E28BB-6B76-4646-A073-4FA9B6B27EFC}"/>
    <cellStyle name="Total 3 2 2 8 2 3 2 2" xfId="26788" xr:uid="{379C3C23-6641-4F04-A7A9-67AF63E07253}"/>
    <cellStyle name="Total 3 2 2 8 2 3 3" xfId="31446" xr:uid="{266343BD-7C14-46A0-BC92-4F0248D0C475}"/>
    <cellStyle name="Total 3 2 2 8 2 4" xfId="15948" xr:uid="{0E5F72B2-4CE8-4940-B53C-C8B57AF4C8C5}"/>
    <cellStyle name="Total 3 2 2 8 2 4 2" xfId="34146" xr:uid="{A423C77A-5CEC-417B-A67E-522D9C8A7A81}"/>
    <cellStyle name="Total 3 2 2 8 2 5" xfId="31458" xr:uid="{B7A922C2-7FD4-42F6-995B-C4A9EDDD79CE}"/>
    <cellStyle name="Total 3 2 2 8 3" xfId="9522" xr:uid="{23E2FDE9-3460-49A2-A814-D64233A336F7}"/>
    <cellStyle name="Total 3 2 2 8 3 2" xfId="18511" xr:uid="{480E545B-91FD-443E-9041-E820E328069F}"/>
    <cellStyle name="Total 3 2 2 8 3 2 2" xfId="23409" xr:uid="{DF2500F2-7ABE-42EE-8EEC-F792844ECB22}"/>
    <cellStyle name="Total 3 2 2 8 3 3" xfId="36573" xr:uid="{A71E61BA-FEE0-4EF9-90D6-6B9B80C9A85E}"/>
    <cellStyle name="Total 3 2 2 8 4" xfId="28866" xr:uid="{AEF8325C-FC8E-4589-B1F4-707ACF670976}"/>
    <cellStyle name="Total 3 2 2 9" xfId="4742" xr:uid="{1952D35A-AC41-44DA-8BD5-75FB447655A9}"/>
    <cellStyle name="Total 3 2 2 9 2" xfId="7328" xr:uid="{F7529B93-66FC-4436-BB9B-7C168C06EAB9}"/>
    <cellStyle name="Total 3 2 2 9 2 2" xfId="16317" xr:uid="{E3C576D9-10E8-4D28-A33B-5CC14C1DA1F5}"/>
    <cellStyle name="Total 3 2 2 9 2 2 2" xfId="34122" xr:uid="{925EF1FB-8AB6-4366-B27D-A3DE433F1952}"/>
    <cellStyle name="Total 3 2 2 9 2 3" xfId="36823" xr:uid="{9B504170-B2DE-4897-A5DC-D6699B319984}"/>
    <cellStyle name="Total 3 2 2 9 3" xfId="9965" xr:uid="{D4928797-D79D-4F31-9EF0-8B6F78EBF7DC}"/>
    <cellStyle name="Total 3 2 2 9 3 2" xfId="18954" xr:uid="{6C2E6A70-7A39-4E2C-85D7-26665C06D643}"/>
    <cellStyle name="Total 3 2 2 9 3 2 2" xfId="34251" xr:uid="{B62013FD-2344-450F-A4D3-DF843CDBB1A4}"/>
    <cellStyle name="Total 3 2 2 9 3 3" xfId="34730" xr:uid="{15448BA2-4E1F-418E-AE75-6AC48290653D}"/>
    <cellStyle name="Total 3 2 2 9 4" xfId="13731" xr:uid="{E980ADC8-5A90-4E4A-B321-4D1F55A5A8B4}"/>
    <cellStyle name="Total 3 2 2 9 4 2" xfId="31018" xr:uid="{866C98C8-4439-4149-AC04-2DDF0F0DD946}"/>
    <cellStyle name="Total 3 2 2 9 5" xfId="26881" xr:uid="{B006A2D2-8CEE-4EAB-AE55-87C317C5FEFB}"/>
    <cellStyle name="Total 3 2 3" xfId="444" xr:uid="{9134FB8B-3A8A-437E-8576-24C20CC3A61B}"/>
    <cellStyle name="Total 3 2 3 10" xfId="9308" xr:uid="{21434AE2-63E2-44B2-98BD-B6F82EE283C0}"/>
    <cellStyle name="Total 3 2 3 10 2" xfId="18297" xr:uid="{187E486C-7157-4020-AC72-20D1DEF9936E}"/>
    <cellStyle name="Total 3 2 3 10 2 2" xfId="24975" xr:uid="{2281B1ED-46A2-4753-AE64-4B3688AAEA34}"/>
    <cellStyle name="Total 3 2 3 10 3" xfId="32484" xr:uid="{91AD8591-0E17-4970-8F32-AC45155222C6}"/>
    <cellStyle name="Total 3 2 3 11" xfId="9829" xr:uid="{F5A80480-E407-42B2-839F-14E8E43EE57E}"/>
    <cellStyle name="Total 3 2 3 11 2" xfId="18818" xr:uid="{4DA1F41B-9137-4E48-9979-D7735B0E6679}"/>
    <cellStyle name="Total 3 2 3 11 2 2" xfId="40394" xr:uid="{F4060655-4CF1-4037-8950-6AB483F8CAD1}"/>
    <cellStyle name="Total 3 2 3 11 3" xfId="34763" xr:uid="{8D0B4FC6-BDD7-45B7-8DE7-3203D0C3C7FA}"/>
    <cellStyle name="Total 3 2 3 12" xfId="2450" xr:uid="{E1FEA8EE-FF57-484B-B3E6-1B29289F0941}"/>
    <cellStyle name="Total 3 2 3 12 2" xfId="31724" xr:uid="{41E814F2-5989-4966-B4D2-54ECF28470DF}"/>
    <cellStyle name="Total 3 2 3 13" xfId="13359" xr:uid="{BE4D018D-C31C-4DEE-A790-C1DBB91A2511}"/>
    <cellStyle name="Total 3 2 3 13 2" xfId="33853" xr:uid="{EDF41F46-71FF-4862-A958-AA131CE6FCCB}"/>
    <cellStyle name="Total 3 2 3 14" xfId="41959" xr:uid="{FBD159EB-4728-41AA-BEB9-1E3C38562919}"/>
    <cellStyle name="Total 3 2 3 15" xfId="46443" xr:uid="{97E00EA2-4995-4A72-BAFE-D60DCBC44242}"/>
    <cellStyle name="Total 3 2 3 2" xfId="793" xr:uid="{0E172222-E05C-4FD8-B3B0-EA416DACD77D}"/>
    <cellStyle name="Total 3 2 3 2 2" xfId="5162" xr:uid="{A153A9CD-9360-4366-8B38-7D9EFD2DA55C}"/>
    <cellStyle name="Total 3 2 3 2 2 2" xfId="7748" xr:uid="{3AA10187-9A09-4302-B013-47CB24A2AD96}"/>
    <cellStyle name="Total 3 2 3 2 2 2 2" xfId="16737" xr:uid="{F49D64A8-CF7B-4243-AD36-A2B1E54F254B}"/>
    <cellStyle name="Total 3 2 3 2 2 2 2 2" xfId="28351" xr:uid="{BFC80606-51D4-4548-844A-10FFD40712C8}"/>
    <cellStyle name="Total 3 2 3 2 2 2 3" xfId="23843" xr:uid="{E732074E-B8DA-47F9-A5E8-C141315345E0}"/>
    <cellStyle name="Total 3 2 3 2 2 3" xfId="10385" xr:uid="{1A807F51-441D-4105-B54E-E531D32813D8}"/>
    <cellStyle name="Total 3 2 3 2 2 3 2" xfId="19374" xr:uid="{85BEDC23-1633-4944-BFFE-518AA29C67AD}"/>
    <cellStyle name="Total 3 2 3 2 2 3 2 2" xfId="33420" xr:uid="{1CC170BD-7C83-40CD-A3FB-7A447DC5D6F4}"/>
    <cellStyle name="Total 3 2 3 2 2 3 3" xfId="31950" xr:uid="{409419C3-5F37-4E6E-8AB4-FA6A257A54CE}"/>
    <cellStyle name="Total 3 2 3 2 2 4" xfId="14151" xr:uid="{EE3C7E38-D4FF-449F-B656-A7D52969362C}"/>
    <cellStyle name="Total 3 2 3 2 2 4 2" xfId="30514" xr:uid="{C0EC8C49-8694-405D-8E36-7FABD85FD96B}"/>
    <cellStyle name="Total 3 2 3 2 2 5" xfId="30530" xr:uid="{5E4C09BA-0BE8-455A-BE89-84D2955B02E5}"/>
    <cellStyle name="Total 3 2 3 2 2 6" xfId="56722" xr:uid="{98AB7120-FAE1-4198-90BA-5A2455B20F62}"/>
    <cellStyle name="Total 3 2 3 2 3" xfId="3230" xr:uid="{BF0943B8-DC94-4481-97E5-F45EF903DB2D}"/>
    <cellStyle name="Total 3 2 3 2 3 2" xfId="34394" xr:uid="{4E22DBAC-5ADB-4350-AF3E-13B77E301AF1}"/>
    <cellStyle name="Total 3 2 3 2 4" xfId="29464" xr:uid="{7A3F0C48-0D16-440B-9022-66B6038E7932}"/>
    <cellStyle name="Total 3 2 3 2 5" xfId="49940" xr:uid="{0F6FBBFF-366D-4611-8765-8A9EAA714362}"/>
    <cellStyle name="Total 3 2 3 3" xfId="1138" xr:uid="{53B48F9F-70AB-4FE0-8401-6DFED88E22BC}"/>
    <cellStyle name="Total 3 2 3 3 2" xfId="5483" xr:uid="{E4A23C32-2FC3-4999-8578-6D44AA81C48D}"/>
    <cellStyle name="Total 3 2 3 3 2 2" xfId="8069" xr:uid="{F791F363-C23C-456E-95E6-07A6EAEDF7F1}"/>
    <cellStyle name="Total 3 2 3 3 2 2 2" xfId="17058" xr:uid="{2D2AA70C-D89E-4222-9B84-7D26B8AAE6BF}"/>
    <cellStyle name="Total 3 2 3 3 2 2 2 2" xfId="37570" xr:uid="{24558C1F-FD09-489B-845B-CC44DFC5C81C}"/>
    <cellStyle name="Total 3 2 3 3 2 2 3" xfId="40667" xr:uid="{6602436E-A5E6-434F-8BED-0807D0E82818}"/>
    <cellStyle name="Total 3 2 3 3 2 3" xfId="10706" xr:uid="{7B9F6D86-BFBC-445D-9CE3-0C5CA145CB3E}"/>
    <cellStyle name="Total 3 2 3 3 2 3 2" xfId="19695" xr:uid="{417C4A51-1A81-48A5-A414-26FD67499142}"/>
    <cellStyle name="Total 3 2 3 3 2 3 2 2" xfId="24056" xr:uid="{95D229A8-BE88-4DFA-9982-C7B3E8B3F4B1}"/>
    <cellStyle name="Total 3 2 3 3 2 3 3" xfId="23983" xr:uid="{BC79BDC2-4B53-49DA-981B-69BBA09D4760}"/>
    <cellStyle name="Total 3 2 3 3 2 4" xfId="14472" xr:uid="{14B90587-AE43-4028-A0A9-D1E4690E301A}"/>
    <cellStyle name="Total 3 2 3 3 2 4 2" xfId="22909" xr:uid="{ECD4D2D1-61B3-4195-84B1-846D152896CE}"/>
    <cellStyle name="Total 3 2 3 3 2 5" xfId="39954" xr:uid="{7A11DBE8-1490-4E65-B539-3A0782A6DDDF}"/>
    <cellStyle name="Total 3 2 3 3 2 6" xfId="58561" xr:uid="{D2E7FDF8-2D48-4C6F-AECC-3C79E74B5D54}"/>
    <cellStyle name="Total 3 2 3 3 3" xfId="3575" xr:uid="{A144E743-F174-476E-98EF-E9BC3FB906AA}"/>
    <cellStyle name="Total 3 2 3 3 3 2" xfId="33789" xr:uid="{FA88A26B-A35B-43B5-B205-99FEAA24F005}"/>
    <cellStyle name="Total 3 2 3 3 4" xfId="27983" xr:uid="{395F3E1C-291E-4E3B-A6A2-CEBBA614AC28}"/>
    <cellStyle name="Total 3 2 3 3 5" xfId="51780" xr:uid="{B6333211-65C5-4633-A20E-38834406E8D5}"/>
    <cellStyle name="Total 3 2 3 4" xfId="1482" xr:uid="{AE59C30D-49A9-4C6E-8A58-29EC1A4B93D4}"/>
    <cellStyle name="Total 3 2 3 4 2" xfId="5827" xr:uid="{BAEC42A3-D4EE-4F43-B567-AE19FD5E9515}"/>
    <cellStyle name="Total 3 2 3 4 2 2" xfId="8413" xr:uid="{3E298D75-FEAE-4068-9FB7-B6F7363C8C1B}"/>
    <cellStyle name="Total 3 2 3 4 2 2 2" xfId="17402" xr:uid="{3553BD23-FAA5-45D1-A0E0-B94E5788C9B7}"/>
    <cellStyle name="Total 3 2 3 4 2 2 2 2" xfId="33705" xr:uid="{EF7A3B20-2158-4B71-9DE2-C75682C62BA9}"/>
    <cellStyle name="Total 3 2 3 4 2 2 3" xfId="37561" xr:uid="{7C83E6EC-436D-4817-B8F6-675900E23A94}"/>
    <cellStyle name="Total 3 2 3 4 2 3" xfId="11050" xr:uid="{7B92AC97-21E7-4FDB-A3CF-8C7677A271CC}"/>
    <cellStyle name="Total 3 2 3 4 2 3 2" xfId="20039" xr:uid="{93C44902-62E0-4F68-B579-2C7C2628198D}"/>
    <cellStyle name="Total 3 2 3 4 2 3 2 2" xfId="29218" xr:uid="{334066A5-3D93-4664-BEA5-3F967808A976}"/>
    <cellStyle name="Total 3 2 3 4 2 3 3" xfId="37643" xr:uid="{FEB543A4-0439-44E1-8F3B-1B3597C2897D}"/>
    <cellStyle name="Total 3 2 3 4 2 4" xfId="14816" xr:uid="{7C24B912-0A45-4C1D-8F81-905975F83F15}"/>
    <cellStyle name="Total 3 2 3 4 2 4 2" xfId="26879" xr:uid="{AE7F5953-4010-4775-BAA0-F3452AD906E3}"/>
    <cellStyle name="Total 3 2 3 4 2 5" xfId="35210" xr:uid="{3A3D69E4-EE8B-49A6-993E-18CACFCA1250}"/>
    <cellStyle name="Total 3 2 3 4 2 6" xfId="54849" xr:uid="{441F5289-B09B-42AC-B88A-1E887C69E8F1}"/>
    <cellStyle name="Total 3 2 3 4 3" xfId="3919" xr:uid="{B9BE3DD8-E29C-413D-8F21-7259E4E30D9A}"/>
    <cellStyle name="Total 3 2 3 4 3 2" xfId="41310" xr:uid="{CBEF752E-5CBF-4389-9891-C8C14D91E279}"/>
    <cellStyle name="Total 3 2 3 4 4" xfId="42263" xr:uid="{AC6AB533-213C-41B9-8F00-65195DF2AA60}"/>
    <cellStyle name="Total 3 2 3 4 5" xfId="48057" xr:uid="{987665D1-E677-4AF6-9A29-49D024ABFF81}"/>
    <cellStyle name="Total 3 2 3 5" xfId="1325" xr:uid="{DDA53835-6BB7-44C8-B92B-4C701DF5FFC1}"/>
    <cellStyle name="Total 3 2 3 5 2" xfId="5670" xr:uid="{97D220D5-AEC1-4DAC-909B-67A35F5AEB32}"/>
    <cellStyle name="Total 3 2 3 5 2 2" xfId="8256" xr:uid="{0674CF7B-6698-48BA-9F92-458DA9C0460C}"/>
    <cellStyle name="Total 3 2 3 5 2 2 2" xfId="17245" xr:uid="{E30F3F2A-D57B-40DE-9F8B-61B73ACFB41C}"/>
    <cellStyle name="Total 3 2 3 5 2 2 2 2" xfId="31382" xr:uid="{174AD5EB-9C2B-4BD1-9880-D6AA3FE586FF}"/>
    <cellStyle name="Total 3 2 3 5 2 2 3" xfId="22187" xr:uid="{22B665FE-9EC2-4A4A-92C2-2D567B35D396}"/>
    <cellStyle name="Total 3 2 3 5 2 3" xfId="10893" xr:uid="{064A3612-617E-47CF-8D88-77F9E7AF83C3}"/>
    <cellStyle name="Total 3 2 3 5 2 3 2" xfId="19882" xr:uid="{D3ABA975-C625-4866-B055-FC0F4283D75A}"/>
    <cellStyle name="Total 3 2 3 5 2 3 2 2" xfId="30091" xr:uid="{668A0AF1-37C3-46B5-8299-2781B58CD98A}"/>
    <cellStyle name="Total 3 2 3 5 2 3 3" xfId="33365" xr:uid="{8B574A61-57BC-4D42-8A2A-42EB96AAECF7}"/>
    <cellStyle name="Total 3 2 3 5 2 4" xfId="14659" xr:uid="{7A2E9A96-FC1A-48D4-BA0E-A7D21BE8ED54}"/>
    <cellStyle name="Total 3 2 3 5 2 4 2" xfId="24177" xr:uid="{87262DA5-CE92-4477-B1D8-9FDEED9B663D}"/>
    <cellStyle name="Total 3 2 3 5 2 5" xfId="42005" xr:uid="{1BAFF09C-9F87-4352-BF0C-484DD1D135C9}"/>
    <cellStyle name="Total 3 2 3 5 3" xfId="3762" xr:uid="{C769EBAD-0B68-4303-84FE-9F494DF39ED4}"/>
    <cellStyle name="Total 3 2 3 5 3 2" xfId="35391" xr:uid="{E144F1AD-8089-48ED-B11A-F85EF4414DC1}"/>
    <cellStyle name="Total 3 2 3 5 4" xfId="33887" xr:uid="{B78A6DCD-E2D4-4910-9915-B371FE7EC956}"/>
    <cellStyle name="Total 3 2 3 5 5" xfId="53149" xr:uid="{7AC2DAFD-296D-4D93-AE18-CF8F0C6FE5D7}"/>
    <cellStyle name="Total 3 2 3 6" xfId="2101" xr:uid="{87125741-12E2-4DB8-90A0-DF6EFD219A00}"/>
    <cellStyle name="Total 3 2 3 6 2" xfId="6402" xr:uid="{E8E36E92-DAF4-440C-B0F5-990BD4300498}"/>
    <cellStyle name="Total 3 2 3 6 2 2" xfId="8988" xr:uid="{9D7A4BF0-A4B1-476F-A378-107E8CF02E2B}"/>
    <cellStyle name="Total 3 2 3 6 2 2 2" xfId="17977" xr:uid="{716CF0C2-7FFD-4014-BD13-9C4D5EE2FBFB}"/>
    <cellStyle name="Total 3 2 3 6 2 2 2 2" xfId="23713" xr:uid="{632223F7-48EE-4543-B39E-7B131090AE2C}"/>
    <cellStyle name="Total 3 2 3 6 2 2 3" xfId="38652" xr:uid="{64AA0021-A780-4C7D-869D-4BEA109A6BA9}"/>
    <cellStyle name="Total 3 2 3 6 2 3" xfId="11625" xr:uid="{FA63054C-EC17-4265-AD89-7453D28A96FA}"/>
    <cellStyle name="Total 3 2 3 6 2 3 2" xfId="20614" xr:uid="{C91CFF11-5AF9-401F-8A5D-ABD9ECE815A4}"/>
    <cellStyle name="Total 3 2 3 6 2 3 2 2" xfId="35024" xr:uid="{19160E9D-1D78-4073-B727-41D9D9242BBE}"/>
    <cellStyle name="Total 3 2 3 6 2 3 3" xfId="24271" xr:uid="{04BB41A8-B046-4F58-BC67-6EA444B6D8BF}"/>
    <cellStyle name="Total 3 2 3 6 2 4" xfId="15391" xr:uid="{293AE3B7-F138-4C30-886E-6A9BAE87DF1F}"/>
    <cellStyle name="Total 3 2 3 6 2 4 2" xfId="24360" xr:uid="{629AD88E-8AD6-49E1-A3ED-445B8C994C47}"/>
    <cellStyle name="Total 3 2 3 6 2 5" xfId="31770" xr:uid="{0C5BC1A6-07CC-4E79-8F6B-985F3AA0BBF4}"/>
    <cellStyle name="Total 3 2 3 6 3" xfId="4538" xr:uid="{A3A5FB49-7FB4-4A38-A763-ADCAB4F8818D}"/>
    <cellStyle name="Total 3 2 3 6 3 2" xfId="39437" xr:uid="{A782A5F7-EE3E-4EE8-AF2D-E92183F0B083}"/>
    <cellStyle name="Total 3 2 3 6 4" xfId="41479" xr:uid="{F6B0A39A-5988-4015-BE01-3E8B35DD1F84}"/>
    <cellStyle name="Total 3 2 3 7" xfId="2911" xr:uid="{996EBCD7-DC37-4BA7-B690-3CC42877B66E}"/>
    <cellStyle name="Total 3 2 3 7 2" xfId="7061" xr:uid="{3324BCCC-440D-48D2-9393-F1F79A806026}"/>
    <cellStyle name="Total 3 2 3 7 2 2" xfId="12187" xr:uid="{01D0A590-5FA8-482A-9F54-01BEDE1F9178}"/>
    <cellStyle name="Total 3 2 3 7 2 2 2" xfId="21176" xr:uid="{64016183-7637-4703-B6E0-EA64BE77A893}"/>
    <cellStyle name="Total 3 2 3 7 2 2 2 2" xfId="39058" xr:uid="{A701D7DF-66ED-4E80-A150-E0FA633DD09A}"/>
    <cellStyle name="Total 3 2 3 7 2 2 3" xfId="23933" xr:uid="{58CC860B-4BA5-47C9-96AB-F3553DCBA2FD}"/>
    <cellStyle name="Total 3 2 3 7 2 3" xfId="12988" xr:uid="{03FD450A-B7AA-4F4A-8977-37B962DAFFF0}"/>
    <cellStyle name="Total 3 2 3 7 2 3 2" xfId="21977" xr:uid="{17ED6F54-77BB-47D6-8047-6326680F0343}"/>
    <cellStyle name="Total 3 2 3 7 2 3 2 2" xfId="32644" xr:uid="{195D250A-BB0E-4D75-AC73-5DC55F8FFC81}"/>
    <cellStyle name="Total 3 2 3 7 2 3 3" xfId="34462" xr:uid="{450B097D-480D-48B9-BDDC-B7C4E05AD032}"/>
    <cellStyle name="Total 3 2 3 7 2 4" xfId="16050" xr:uid="{A2BC1CA7-83F3-4849-814F-2E50FE26B1F4}"/>
    <cellStyle name="Total 3 2 3 7 2 4 2" xfId="37106" xr:uid="{64D1683D-F39D-4FDC-ADC5-3DBB8CDA1BF4}"/>
    <cellStyle name="Total 3 2 3 7 2 5" xfId="25136" xr:uid="{FC5C2E30-A51A-40AA-BA7C-23297A89FE06}"/>
    <cellStyle name="Total 3 2 3 7 3" xfId="9624" xr:uid="{36B5BC8D-0BF8-46A3-A007-65E48FABC059}"/>
    <cellStyle name="Total 3 2 3 7 3 2" xfId="18613" xr:uid="{F3423784-63C7-4517-AD49-6C1C2B11B99E}"/>
    <cellStyle name="Total 3 2 3 7 3 2 2" xfId="42920" xr:uid="{52067CFE-C31A-43F9-A650-5550B432667F}"/>
    <cellStyle name="Total 3 2 3 7 3 3" xfId="38259" xr:uid="{D5519E4E-CFD0-46DD-A8F0-2EC0A9A944C4}"/>
    <cellStyle name="Total 3 2 3 7 4" xfId="29548" xr:uid="{EA14D13F-0698-4575-A4D8-984027ED76B8}"/>
    <cellStyle name="Total 3 2 3 8" xfId="4838" xr:uid="{17AD75E7-57E9-4634-9C55-0A2C403D2E48}"/>
    <cellStyle name="Total 3 2 3 8 2" xfId="7424" xr:uid="{EB03FB5B-9E54-4B8F-B887-6034F7144CC0}"/>
    <cellStyle name="Total 3 2 3 8 2 2" xfId="16413" xr:uid="{6AB16349-3C2A-4E1D-BB15-BE6405EFACB7}"/>
    <cellStyle name="Total 3 2 3 8 2 2 2" xfId="22802" xr:uid="{6FAA2207-3837-448D-86E5-5BC2FE0D484F}"/>
    <cellStyle name="Total 3 2 3 8 2 3" xfId="27537" xr:uid="{19AD2529-AFBF-4032-981F-24C847420D91}"/>
    <cellStyle name="Total 3 2 3 8 3" xfId="10061" xr:uid="{9F5A6371-895C-4E8A-AD7F-5FF817CF5548}"/>
    <cellStyle name="Total 3 2 3 8 3 2" xfId="19050" xr:uid="{8747FEAD-924C-45CA-8C1A-FDEF484DC836}"/>
    <cellStyle name="Total 3 2 3 8 3 2 2" xfId="31826" xr:uid="{632BB3F9-8873-4C18-AE99-D1FA71159142}"/>
    <cellStyle name="Total 3 2 3 8 3 3" xfId="31954" xr:uid="{7F7AA208-7D96-4614-8710-37E616E3EA0F}"/>
    <cellStyle name="Total 3 2 3 8 4" xfId="13827" xr:uid="{35E536E2-CA4A-41B8-B6D0-596C297C5A14}"/>
    <cellStyle name="Total 3 2 3 8 4 2" xfId="43370" xr:uid="{2300A3F3-5BBD-4AFA-AC5D-836976034E52}"/>
    <cellStyle name="Total 3 2 3 8 5" xfId="36528" xr:uid="{3D3846F8-995C-41BE-BADF-DCC0AE3E8E92}"/>
    <cellStyle name="Total 3 2 3 9" xfId="6746" xr:uid="{F9846468-6CA2-4900-85E1-454280BC0B4A}"/>
    <cellStyle name="Total 3 2 3 9 2" xfId="11945" xr:uid="{39AB4DD0-1B17-47EC-960A-E8F682125F22}"/>
    <cellStyle name="Total 3 2 3 9 2 2" xfId="20934" xr:uid="{8748F0D6-C8C1-48A2-9FCE-8A82C19C8BEA}"/>
    <cellStyle name="Total 3 2 3 9 2 2 2" xfId="38436" xr:uid="{CECAFC53-8E49-4DC1-972E-C9DB288959BF}"/>
    <cellStyle name="Total 3 2 3 9 2 3" xfId="27651" xr:uid="{CD72D6D9-AA6E-4A66-8671-910322A3D22C}"/>
    <cellStyle name="Total 3 2 3 9 3" xfId="15735" xr:uid="{DC268ACD-2D99-475D-ADB3-314D5BC95EEE}"/>
    <cellStyle name="Total 3 2 3 9 3 2" xfId="27889" xr:uid="{0339820E-D894-42F0-9F99-A24E7865B3C6}"/>
    <cellStyle name="Total 3 2 3 9 4" xfId="26223" xr:uid="{DFA8C22E-5109-4110-A0BA-951B5789DA08}"/>
    <cellStyle name="Total 3 2 4" xfId="541" xr:uid="{49475FD7-8DB4-4452-9276-DCF4ACEDFAE7}"/>
    <cellStyle name="Total 3 2 4 10" xfId="49060" xr:uid="{84300255-B105-480F-8209-1CF87D4294F4}"/>
    <cellStyle name="Total 3 2 4 2" xfId="890" xr:uid="{C628BE6D-0395-46B1-96E7-A5CFC64836DA}"/>
    <cellStyle name="Total 3 2 4 2 2" xfId="5259" xr:uid="{87B894CD-D3E4-4C5D-94B1-E6BD2ED7A0AD}"/>
    <cellStyle name="Total 3 2 4 2 2 2" xfId="7845" xr:uid="{150793BB-4D3F-48EE-AD3E-A23F4F7C27F3}"/>
    <cellStyle name="Total 3 2 4 2 2 2 2" xfId="16834" xr:uid="{E349AB7E-75F8-4940-9D4E-53B5C1094BA0}"/>
    <cellStyle name="Total 3 2 4 2 2 2 2 2" xfId="36203" xr:uid="{65D17F44-B678-4CCC-9D1E-27A4437FEB81}"/>
    <cellStyle name="Total 3 2 4 2 2 2 3" xfId="25736" xr:uid="{5D1A2576-8EA4-4EE1-95FF-E10FDB7FB3B4}"/>
    <cellStyle name="Total 3 2 4 2 2 3" xfId="10482" xr:uid="{353EF0CB-76DC-4FCC-A860-3F15C1B1DFD2}"/>
    <cellStyle name="Total 3 2 4 2 2 3 2" xfId="19471" xr:uid="{9908E75F-7B5B-42A8-99C0-594167D52B63}"/>
    <cellStyle name="Total 3 2 4 2 2 3 2 2" xfId="43470" xr:uid="{4B2FD2D6-FF1B-4FC1-A97E-542169134AA6}"/>
    <cellStyle name="Total 3 2 4 2 2 3 3" xfId="38926" xr:uid="{D275B91A-E218-478B-9425-635E942603F0}"/>
    <cellStyle name="Total 3 2 4 2 2 4" xfId="14248" xr:uid="{58DA282B-AE71-4D83-A32D-368BE7B3F6A6}"/>
    <cellStyle name="Total 3 2 4 2 2 4 2" xfId="34366" xr:uid="{76C4836D-52A4-4E13-9428-F5842ADF0982}"/>
    <cellStyle name="Total 3 2 4 2 2 5" xfId="32704" xr:uid="{88AC2A5A-CAA0-48A2-9D88-587B4AF19781}"/>
    <cellStyle name="Total 3 2 4 2 3" xfId="3327" xr:uid="{E289EF14-7103-409B-AD31-9175B83596F4}"/>
    <cellStyle name="Total 3 2 4 2 3 2" xfId="31853" xr:uid="{54636233-0D3F-42B9-8575-0B356D64D39D}"/>
    <cellStyle name="Total 3 2 4 2 4" xfId="33824" xr:uid="{D374F3DD-D85A-42C7-82D1-59139F20F9FD}"/>
    <cellStyle name="Total 3 2 4 2 5" xfId="55842" xr:uid="{FF534360-1515-433D-810B-6ED3413E612F}"/>
    <cellStyle name="Total 3 2 4 3" xfId="1235" xr:uid="{68C0B962-8140-47E7-BC14-31DCBA93EF86}"/>
    <cellStyle name="Total 3 2 4 3 2" xfId="5580" xr:uid="{C3B7E508-9AEC-4F1E-B785-10ADD25B983E}"/>
    <cellStyle name="Total 3 2 4 3 2 2" xfId="8166" xr:uid="{03A0F7D7-7A23-4C97-B57C-1AF6BB54C7B7}"/>
    <cellStyle name="Total 3 2 4 3 2 2 2" xfId="17155" xr:uid="{CFA31911-0758-4481-9A2C-9C648949854C}"/>
    <cellStyle name="Total 3 2 4 3 2 2 2 2" xfId="24115" xr:uid="{CB7E8231-F657-44AA-B91F-F4E96385E876}"/>
    <cellStyle name="Total 3 2 4 3 2 2 3" xfId="37244" xr:uid="{717BCCD0-9E02-4299-9AA3-3C89E29A3982}"/>
    <cellStyle name="Total 3 2 4 3 2 3" xfId="10803" xr:uid="{12F15EA3-9AC2-4027-A19B-6E7D8E9FEF78}"/>
    <cellStyle name="Total 3 2 4 3 2 3 2" xfId="19792" xr:uid="{0CFCB80C-D01A-470B-AAAB-098FDEE83337}"/>
    <cellStyle name="Total 3 2 4 3 2 3 2 2" xfId="39643" xr:uid="{41729B4E-3DDD-4069-B451-3E5E2362B99F}"/>
    <cellStyle name="Total 3 2 4 3 2 3 3" xfId="37567" xr:uid="{075F3C81-B831-46AB-BC10-E54447654E2A}"/>
    <cellStyle name="Total 3 2 4 3 2 4" xfId="14569" xr:uid="{B2CD2DDF-E804-4BF6-949F-8DCE4B651858}"/>
    <cellStyle name="Total 3 2 4 3 2 4 2" xfId="38056" xr:uid="{554E7E63-6245-44D8-9674-2F6CE097C078}"/>
    <cellStyle name="Total 3 2 4 3 2 5" xfId="37322" xr:uid="{C50EE906-0374-4C7D-ADB8-C176361367C3}"/>
    <cellStyle name="Total 3 2 4 3 3" xfId="3672" xr:uid="{38F3DABA-FF14-4E10-BBF2-9E340802187A}"/>
    <cellStyle name="Total 3 2 4 3 3 2" xfId="25118" xr:uid="{5FCADBE8-31E2-422C-A3D8-149C57AD9180}"/>
    <cellStyle name="Total 3 2 4 3 4" xfId="27724" xr:uid="{6A7DD914-4C98-4502-9F19-0650DF1BCAC8}"/>
    <cellStyle name="Total 3 2 4 4" xfId="1579" xr:uid="{BCA1D5A5-94E9-4AC0-A278-ECE72F05B0DB}"/>
    <cellStyle name="Total 3 2 4 4 2" xfId="5924" xr:uid="{15DD5114-3EBA-4FFA-8C0F-479AEC0FE428}"/>
    <cellStyle name="Total 3 2 4 4 2 2" xfId="8510" xr:uid="{71E8264C-CEB0-4E42-B9C0-5D0F8C563572}"/>
    <cellStyle name="Total 3 2 4 4 2 2 2" xfId="17499" xr:uid="{5A790BF7-CD67-45F2-AA1F-8F3C9074C4E1}"/>
    <cellStyle name="Total 3 2 4 4 2 2 2 2" xfId="33446" xr:uid="{ADE47BA2-7CBE-470F-95C2-68DE3E8A6C4F}"/>
    <cellStyle name="Total 3 2 4 4 2 2 3" xfId="24107" xr:uid="{C0E2774E-B29B-409F-946B-5E999D8DCC7D}"/>
    <cellStyle name="Total 3 2 4 4 2 3" xfId="11147" xr:uid="{0ABBFA5B-EDD4-4118-99C7-48F339DA833C}"/>
    <cellStyle name="Total 3 2 4 4 2 3 2" xfId="20136" xr:uid="{FCF87774-C6FE-45DF-8AEA-A75508D8C0B1}"/>
    <cellStyle name="Total 3 2 4 4 2 3 2 2" xfId="33553" xr:uid="{7CB0AF01-45E2-4B1E-B6D4-5B04AD52A348}"/>
    <cellStyle name="Total 3 2 4 4 2 3 3" xfId="41695" xr:uid="{846180F7-DD1F-4FFD-BC33-81FD5260E366}"/>
    <cellStyle name="Total 3 2 4 4 2 4" xfId="14913" xr:uid="{33326C4A-3027-4F04-A432-E75EDD9D60A6}"/>
    <cellStyle name="Total 3 2 4 4 2 4 2" xfId="35480" xr:uid="{6B1C5F93-4FD8-4950-BEAD-B3F476195E31}"/>
    <cellStyle name="Total 3 2 4 4 2 5" xfId="24424" xr:uid="{6713D756-67F4-4127-A41D-BDE8FE45FEE3}"/>
    <cellStyle name="Total 3 2 4 4 3" xfId="4016" xr:uid="{948F6CF0-CDF1-4206-8487-F3A8A5547418}"/>
    <cellStyle name="Total 3 2 4 4 3 2" xfId="37101" xr:uid="{299F31DA-AEFE-4B0B-B4C6-82537FB08838}"/>
    <cellStyle name="Total 3 2 4 4 4" xfId="29887" xr:uid="{EB593041-F11C-4EB0-A543-3E8E0A874E97}"/>
    <cellStyle name="Total 3 2 4 5" xfId="1891" xr:uid="{5369FFB0-C3BB-45BF-84EC-C7E0FC39FF3F}"/>
    <cellStyle name="Total 3 2 4 5 2" xfId="6207" xr:uid="{2AE5A4AD-4FC2-4393-A6C1-A445D60F013C}"/>
    <cellStyle name="Total 3 2 4 5 2 2" xfId="8793" xr:uid="{B38C3BF9-A562-4EA3-97E4-9B91E0078B77}"/>
    <cellStyle name="Total 3 2 4 5 2 2 2" xfId="17782" xr:uid="{A0869860-2512-4208-8C27-138D6F1DE098}"/>
    <cellStyle name="Total 3 2 4 5 2 2 2 2" xfId="39877" xr:uid="{7B0E3A82-4469-4EC2-A217-88D76E6EB402}"/>
    <cellStyle name="Total 3 2 4 5 2 2 3" xfId="31896" xr:uid="{9B542C5C-12D7-4CF3-86F7-162B88E256B2}"/>
    <cellStyle name="Total 3 2 4 5 2 3" xfId="11430" xr:uid="{F8757A35-C2B7-44E1-8BFA-E53EE93906A4}"/>
    <cellStyle name="Total 3 2 4 5 2 3 2" xfId="20419" xr:uid="{8012B84E-6412-481B-848F-D8FECCFC607F}"/>
    <cellStyle name="Total 3 2 4 5 2 3 2 2" xfId="42686" xr:uid="{FD22F4E7-8DF5-448F-9AA1-C3629DC3AD4A}"/>
    <cellStyle name="Total 3 2 4 5 2 3 3" xfId="44087" xr:uid="{7C033162-1879-46B4-BB4B-4E24496233A2}"/>
    <cellStyle name="Total 3 2 4 5 2 4" xfId="15196" xr:uid="{50FCFEA6-D0F6-4F36-AB48-8C4058D661A3}"/>
    <cellStyle name="Total 3 2 4 5 2 4 2" xfId="26307" xr:uid="{64A368E1-5AD0-4C02-BDB3-26B08D66584F}"/>
    <cellStyle name="Total 3 2 4 5 2 5" xfId="32580" xr:uid="{5866E95E-B5F7-4001-AF7E-A79A332C9689}"/>
    <cellStyle name="Total 3 2 4 5 3" xfId="4328" xr:uid="{D4F71677-88E3-4CF7-8793-8A9601A4E5DF}"/>
    <cellStyle name="Total 3 2 4 5 3 2" xfId="40620" xr:uid="{21B600B3-55B9-48F1-9B4C-0FA31672B9F6}"/>
    <cellStyle name="Total 3 2 4 5 4" xfId="24660" xr:uid="{1461451E-473B-4993-BEFA-22239F7D8A48}"/>
    <cellStyle name="Total 3 2 4 6" xfId="2198" xr:uid="{0C37F276-140A-4F91-B912-115401F08814}"/>
    <cellStyle name="Total 3 2 4 6 2" xfId="6499" xr:uid="{2DA6EE11-6170-4074-A7A0-C8193DE46152}"/>
    <cellStyle name="Total 3 2 4 6 2 2" xfId="9085" xr:uid="{E6313FE8-B549-43CB-8F48-1A9A328273F9}"/>
    <cellStyle name="Total 3 2 4 6 2 2 2" xfId="18074" xr:uid="{989A0056-A3D8-417B-9D0A-656099F11C7A}"/>
    <cellStyle name="Total 3 2 4 6 2 2 2 2" xfId="30990" xr:uid="{4CC6394A-6D3B-4914-BD29-6DE9F6C06BC9}"/>
    <cellStyle name="Total 3 2 4 6 2 2 3" xfId="40431" xr:uid="{EA485FBB-1331-4033-A8E0-ED367A58B77E}"/>
    <cellStyle name="Total 3 2 4 6 2 3" xfId="11722" xr:uid="{3407B097-8A04-47CC-AB44-B7D749A75125}"/>
    <cellStyle name="Total 3 2 4 6 2 3 2" xfId="20711" xr:uid="{40A04B94-C145-4D6D-89CD-9AF53C317B28}"/>
    <cellStyle name="Total 3 2 4 6 2 3 2 2" xfId="38823" xr:uid="{3B758A63-A095-48D3-BD7D-F0C0F7514DA1}"/>
    <cellStyle name="Total 3 2 4 6 2 3 3" xfId="32267" xr:uid="{2F393A77-67C9-4666-86A5-6DE6159BF7ED}"/>
    <cellStyle name="Total 3 2 4 6 2 4" xfId="15488" xr:uid="{AC222638-8591-42FB-951F-C40912E0639E}"/>
    <cellStyle name="Total 3 2 4 6 2 4 2" xfId="27430" xr:uid="{1D1CB481-2789-43EC-A892-FD262ECCC549}"/>
    <cellStyle name="Total 3 2 4 6 2 5" xfId="42062" xr:uid="{ABDE339C-8EBD-4335-A681-1A056502FC52}"/>
    <cellStyle name="Total 3 2 4 6 3" xfId="4635" xr:uid="{861BC7C4-53D6-4149-925F-7C674F451DF2}"/>
    <cellStyle name="Total 3 2 4 6 3 2" xfId="32533" xr:uid="{C6BA219F-A720-400D-A9DC-FEF8A8E0C8C6}"/>
    <cellStyle name="Total 3 2 4 6 4" xfId="23995" xr:uid="{9E869D0D-D7C8-4C61-847C-45D0AC89BBF7}"/>
    <cellStyle name="Total 3 2 4 7" xfId="4935" xr:uid="{56F403B2-0E2F-485D-A3D4-ECD17DE68A7D}"/>
    <cellStyle name="Total 3 2 4 7 2" xfId="7521" xr:uid="{7999B672-B759-4E98-94E6-33B68EF477C4}"/>
    <cellStyle name="Total 3 2 4 7 2 2" xfId="16510" xr:uid="{05EAD943-0E71-4D9F-8450-7489C77E057A}"/>
    <cellStyle name="Total 3 2 4 7 2 2 2" xfId="42547" xr:uid="{CC8B609B-31FC-4CA6-AB59-292731691E1B}"/>
    <cellStyle name="Total 3 2 4 7 2 3" xfId="43888" xr:uid="{0BE2BB86-AB74-4BA0-BD21-CB143149E927}"/>
    <cellStyle name="Total 3 2 4 7 3" xfId="10158" xr:uid="{AD9AFFB2-F76A-40BE-A9FA-54B0F161324D}"/>
    <cellStyle name="Total 3 2 4 7 3 2" xfId="19147" xr:uid="{EDC4F9CC-70D3-450E-9E9F-CBCB141B3576}"/>
    <cellStyle name="Total 3 2 4 7 3 2 2" xfId="35173" xr:uid="{D593B5CF-9EA7-4805-83C8-6DE25845B5D3}"/>
    <cellStyle name="Total 3 2 4 7 3 3" xfId="39829" xr:uid="{367183DB-9187-46B5-B835-98F9DE074B39}"/>
    <cellStyle name="Total 3 2 4 7 4" xfId="13924" xr:uid="{11B4B455-BB73-4B68-AEB2-0BD049634F07}"/>
    <cellStyle name="Total 3 2 4 7 4 2" xfId="23527" xr:uid="{7FD27B20-C453-4FAD-8AB3-82C53E93EAB8}"/>
    <cellStyle name="Total 3 2 4 7 5" xfId="28174" xr:uid="{39835E13-DEDA-48AE-BE89-662AD7C9A71C}"/>
    <cellStyle name="Total 3 2 4 8" xfId="2547" xr:uid="{D08D9194-F3E7-444F-B977-C11F9517A9C3}"/>
    <cellStyle name="Total 3 2 4 8 2" xfId="35029" xr:uid="{53D76208-B726-4F38-BC85-71CA2510EACF}"/>
    <cellStyle name="Total 3 2 4 9" xfId="41700" xr:uid="{921258F8-23F5-42FD-BB9A-30C107BF1A1A}"/>
    <cellStyle name="Total 3 2 5" xfId="312" xr:uid="{DFC01A97-951E-4263-8405-E22A3779D7F0}"/>
    <cellStyle name="Total 3 2 5 2" xfId="4713" xr:uid="{3C9B620A-C32F-4D4B-956A-404C13530FC5}"/>
    <cellStyle name="Total 3 2 5 2 2" xfId="7299" xr:uid="{FAF5B9E2-BAAD-4613-8016-6D8870B16EA4}"/>
    <cellStyle name="Total 3 2 5 2 2 2" xfId="16288" xr:uid="{DA134E5C-7F58-4EBA-AEBD-891836B6C417}"/>
    <cellStyle name="Total 3 2 5 2 2 2 2" xfId="36401" xr:uid="{2FB79B45-761D-450B-9529-854885C77077}"/>
    <cellStyle name="Total 3 2 5 2 2 3" xfId="42438" xr:uid="{7772DA9A-D3FE-427D-AD4F-5A34AF610A14}"/>
    <cellStyle name="Total 3 2 5 2 3" xfId="9936" xr:uid="{AA4267E0-5BE9-43D4-84FA-B8B46D793282}"/>
    <cellStyle name="Total 3 2 5 2 3 2" xfId="18925" xr:uid="{4C9CFCF0-1B09-4BF4-B2FA-69AFFAA16CCA}"/>
    <cellStyle name="Total 3 2 5 2 3 2 2" xfId="30852" xr:uid="{11214F84-9866-4B03-AD09-DD159DE5DE7A}"/>
    <cellStyle name="Total 3 2 5 2 3 3" xfId="23057" xr:uid="{1A278F6A-6204-45AF-B505-A8274D8BE50D}"/>
    <cellStyle name="Total 3 2 5 2 4" xfId="13702" xr:uid="{C2DC3754-C8E1-4EBA-9DB0-07D5B0EDD626}"/>
    <cellStyle name="Total 3 2 5 2 4 2" xfId="43688" xr:uid="{F12A2499-71D5-4086-A4E2-8644F397788D}"/>
    <cellStyle name="Total 3 2 5 2 5" xfId="29463" xr:uid="{92454751-2C9D-4AEB-8357-74A18A9DEA0D}"/>
    <cellStyle name="Total 3 2 5 2 6" xfId="58601" xr:uid="{7D180FE7-67E8-4BF4-AC57-13B7A1CBB418}"/>
    <cellStyle name="Total 3 2 5 3" xfId="2780" xr:uid="{395445D0-A223-4336-816E-7E1B694AF272}"/>
    <cellStyle name="Total 3 2 5 3 2" xfId="27828" xr:uid="{1D5D9EF0-51DE-4E9D-B663-3C20FEE9EE2E}"/>
    <cellStyle name="Total 3 2 5 4" xfId="28025" xr:uid="{2AB1DC19-9094-4E1C-9E7E-05ACBB969ADC}"/>
    <cellStyle name="Total 3 2 5 5" xfId="51820" xr:uid="{9475BDDF-01AD-4123-86F2-BF34CCA0524B}"/>
    <cellStyle name="Total 3 2 6" xfId="661" xr:uid="{1E102C61-04A9-45F3-BC94-649D029BB488}"/>
    <cellStyle name="Total 3 2 6 2" xfId="5037" xr:uid="{BB0DC724-D5F8-4154-8B19-2CE36D1A9BAB}"/>
    <cellStyle name="Total 3 2 6 2 2" xfId="7623" xr:uid="{20ED727C-9FE1-405E-9137-D8FC87592E38}"/>
    <cellStyle name="Total 3 2 6 2 2 2" xfId="16612" xr:uid="{16153EDD-32B8-4D2A-8B4B-2A0572615019}"/>
    <cellStyle name="Total 3 2 6 2 2 2 2" xfId="41284" xr:uid="{D0C541B6-B24C-4BB2-A1E1-AAAB12B46164}"/>
    <cellStyle name="Total 3 2 6 2 2 3" xfId="35615" xr:uid="{D9C78112-6043-4F2A-82A6-7FC83F314289}"/>
    <cellStyle name="Total 3 2 6 2 3" xfId="10260" xr:uid="{47B2E560-06D9-4A1E-98F5-8B209AEA9049}"/>
    <cellStyle name="Total 3 2 6 2 3 2" xfId="19249" xr:uid="{D48DD23D-D71C-457C-83BA-E89E6E88AFB1}"/>
    <cellStyle name="Total 3 2 6 2 3 2 2" xfId="41425" xr:uid="{5A30D51D-A6ED-41AD-B895-13E9F112E65F}"/>
    <cellStyle name="Total 3 2 6 2 3 3" xfId="32279" xr:uid="{9C235B9A-80C5-4E06-B9BF-5F9BB9797E47}"/>
    <cellStyle name="Total 3 2 6 2 4" xfId="14026" xr:uid="{F19DAF7A-2A32-4988-8FEB-7B07A65B4F84}"/>
    <cellStyle name="Total 3 2 6 2 4 2" xfId="42574" xr:uid="{44BC030E-306C-4EA4-95C1-3FE2D85D0E1E}"/>
    <cellStyle name="Total 3 2 6 2 5" xfId="31301" xr:uid="{A7BC0A59-D309-43FC-99A2-2B2C5C9671B7}"/>
    <cellStyle name="Total 3 2 6 2 6" xfId="54011" xr:uid="{CE78AAFF-4A08-459A-8897-5197C99931B8}"/>
    <cellStyle name="Total 3 2 6 3" xfId="3098" xr:uid="{9E45D7ED-A2DC-4549-93C6-68EEDB842C8C}"/>
    <cellStyle name="Total 3 2 6 3 2" xfId="27991" xr:uid="{A164A714-F1C2-400D-A181-A8E51C9ABA06}"/>
    <cellStyle name="Total 3 2 6 4" xfId="27673" xr:uid="{9B7533BB-19B0-40A8-9EE6-E2E2A7E92084}"/>
    <cellStyle name="Total 3 2 6 5" xfId="47343" xr:uid="{481BE55E-00E0-4617-894D-56DAEF2F99CF}"/>
    <cellStyle name="Total 3 2 7" xfId="1006" xr:uid="{EED081C7-52A5-4D4E-8857-8EC6E116114C}"/>
    <cellStyle name="Total 3 2 7 2" xfId="5358" xr:uid="{CB1BE56D-D0A0-4534-9718-3E7D79DFD3B2}"/>
    <cellStyle name="Total 3 2 7 2 2" xfId="7944" xr:uid="{BBF8E8EB-6D1E-4F21-891E-C8D36655988A}"/>
    <cellStyle name="Total 3 2 7 2 2 2" xfId="16933" xr:uid="{A5835A75-B571-429A-89FF-672F502E898A}"/>
    <cellStyle name="Total 3 2 7 2 2 2 2" xfId="27075" xr:uid="{0BA927A2-F1D5-4FD4-B8A3-1427BEB6D948}"/>
    <cellStyle name="Total 3 2 7 2 2 3" xfId="42873" xr:uid="{0DA37FA6-C186-45DE-8D80-17D1C01DA29A}"/>
    <cellStyle name="Total 3 2 7 2 3" xfId="10581" xr:uid="{6463E4FB-F0C1-43D0-B3EB-3EAED2B4E95F}"/>
    <cellStyle name="Total 3 2 7 2 3 2" xfId="19570" xr:uid="{A1812939-01CF-42F9-8CF9-340F04618A80}"/>
    <cellStyle name="Total 3 2 7 2 3 2 2" xfId="25636" xr:uid="{6523B174-0E62-4EDE-B9ED-7510D2AE1C19}"/>
    <cellStyle name="Total 3 2 7 2 3 3" xfId="35470" xr:uid="{53EF4297-0389-4DC6-8C9C-E63210DFEDF4}"/>
    <cellStyle name="Total 3 2 7 2 4" xfId="14347" xr:uid="{45BFE3AA-9710-45F7-98FB-3ED7E3D70869}"/>
    <cellStyle name="Total 3 2 7 2 4 2" xfId="36590" xr:uid="{B8B30B5F-6229-4071-8F0F-F80AC022CF60}"/>
    <cellStyle name="Total 3 2 7 2 5" xfId="36011" xr:uid="{61D0781C-8454-4BAC-95EE-0986F19CF9DD}"/>
    <cellStyle name="Total 3 2 7 3" xfId="3443" xr:uid="{D6E900DD-6530-4C20-87AA-6B7DFD9F705A}"/>
    <cellStyle name="Total 3 2 7 3 2" xfId="29322" xr:uid="{E67D4012-463C-4252-9221-98D8D606E766}"/>
    <cellStyle name="Total 3 2 7 4" xfId="29167" xr:uid="{9C1D41FE-A2CB-46CB-B183-D401E9826B21}"/>
    <cellStyle name="Total 3 2 8" xfId="1350" xr:uid="{818BDBF7-2642-4408-8E03-86959B8DBB41}"/>
    <cellStyle name="Total 3 2 8 2" xfId="5695" xr:uid="{ED0F9B6C-F394-4B4E-A8AA-501BE099C08F}"/>
    <cellStyle name="Total 3 2 8 2 2" xfId="8281" xr:uid="{35FD1CB6-BE00-424A-9DC6-B321B98A4672}"/>
    <cellStyle name="Total 3 2 8 2 2 2" xfId="17270" xr:uid="{BCCCE5E5-400D-440E-A347-30421CFC25FB}"/>
    <cellStyle name="Total 3 2 8 2 2 2 2" xfId="35203" xr:uid="{0FF363DD-295C-4121-93D9-2409CD58CDBE}"/>
    <cellStyle name="Total 3 2 8 2 2 3" xfId="42994" xr:uid="{88019463-DD1C-4B08-A6DD-9ED69CBF6998}"/>
    <cellStyle name="Total 3 2 8 2 3" xfId="10918" xr:uid="{34C10DD7-C412-471F-8C5C-8AF321D1676D}"/>
    <cellStyle name="Total 3 2 8 2 3 2" xfId="19907" xr:uid="{11729E9E-B3D4-4DE3-BD00-09F06DF996BA}"/>
    <cellStyle name="Total 3 2 8 2 3 2 2" xfId="27384" xr:uid="{B7D01CE2-317C-4F0F-BF14-AA7AA0832182}"/>
    <cellStyle name="Total 3 2 8 2 3 3" xfId="22611" xr:uid="{218620AE-4D73-4310-A6DF-ECD9539FCAC5}"/>
    <cellStyle name="Total 3 2 8 2 4" xfId="14684" xr:uid="{E7A8EE0E-13F5-4E6A-9637-6766E3D9698B}"/>
    <cellStyle name="Total 3 2 8 2 4 2" xfId="28786" xr:uid="{437C378A-740B-41D6-922E-F736D8968331}"/>
    <cellStyle name="Total 3 2 8 2 5" xfId="30202" xr:uid="{1E6FF787-8B07-4288-B628-C61A534C055E}"/>
    <cellStyle name="Total 3 2 8 3" xfId="3787" xr:uid="{7355FD6D-E898-4319-B1BF-2CF8382F405F}"/>
    <cellStyle name="Total 3 2 8 3 2" xfId="30663" xr:uid="{246035EB-A946-407F-9702-2F358067F81C}"/>
    <cellStyle name="Total 3 2 8 4" xfId="28356" xr:uid="{BC620FEF-4CA3-42E7-82F0-5EB6F73CA160}"/>
    <cellStyle name="Total 3 2 9" xfId="1606" xr:uid="{BE39D26E-1A15-4EF5-AA27-49AFED25FC1A}"/>
    <cellStyle name="Total 3 2 9 2" xfId="5950" xr:uid="{0A5782B8-CA4A-4BB3-9E65-A6A2E5C427D7}"/>
    <cellStyle name="Total 3 2 9 2 2" xfId="8536" xr:uid="{D412889C-F37F-4B03-9ED5-3EA8F4D20732}"/>
    <cellStyle name="Total 3 2 9 2 2 2" xfId="17525" xr:uid="{4FDFE92B-54E1-4A30-82BC-E44168814E1B}"/>
    <cellStyle name="Total 3 2 9 2 2 2 2" xfId="24433" xr:uid="{0C1E1EB5-1E1E-4D22-9166-065C393167F0}"/>
    <cellStyle name="Total 3 2 9 2 2 3" xfId="37856" xr:uid="{9B5AE1D2-F323-4E41-B2E3-9338C65E96FF}"/>
    <cellStyle name="Total 3 2 9 2 3" xfId="11173" xr:uid="{B0EBB80C-854E-43EB-8D11-DFF38BBFB9BC}"/>
    <cellStyle name="Total 3 2 9 2 3 2" xfId="20162" xr:uid="{82AE58EB-0EBB-4BA7-ADF4-C8199B985645}"/>
    <cellStyle name="Total 3 2 9 2 3 2 2" xfId="37003" xr:uid="{66134D1A-DBC1-46F2-90A8-520E24C1E177}"/>
    <cellStyle name="Total 3 2 9 2 3 3" xfId="40379" xr:uid="{17B1A30C-9164-487E-91B6-A16844B18DB0}"/>
    <cellStyle name="Total 3 2 9 2 4" xfId="14939" xr:uid="{8C731F83-EC1C-46E4-BBD6-31E039617E9A}"/>
    <cellStyle name="Total 3 2 9 2 4 2" xfId="40319" xr:uid="{39D9286C-1120-4A8B-8EB5-6F72F21F3C67}"/>
    <cellStyle name="Total 3 2 9 2 5" xfId="33927" xr:uid="{189FB4ED-198B-4643-8B2F-E23FC07010F5}"/>
    <cellStyle name="Total 3 2 9 3" xfId="4043" xr:uid="{064F264F-775A-4A59-AD70-DE01F8F23DAC}"/>
    <cellStyle name="Total 3 2 9 3 2" xfId="42355" xr:uid="{F50E4FF2-C0BC-41A3-8DFF-6BBCFEC9B06C}"/>
    <cellStyle name="Total 3 2 9 4" xfId="35085" xr:uid="{10B53697-0C27-4B17-BFB9-92B5C59085A0}"/>
    <cellStyle name="Total 3 20" xfId="24955" xr:uid="{61BABF29-CB82-4C19-9028-E2ABEBD7B8D2}"/>
    <cellStyle name="Total 3 20 2" xfId="44982" xr:uid="{8FFC4841-CF2F-4F38-9D67-EFCB7D1B0B67}"/>
    <cellStyle name="Total 3 20 2 2" xfId="57145" xr:uid="{69A66852-8676-425C-8410-944A1970FB08}"/>
    <cellStyle name="Total 3 20 2 3" xfId="50363" xr:uid="{349FB865-D655-4AE4-ADE2-1794DC32E9A8}"/>
    <cellStyle name="Total 3 20 3" xfId="51965" xr:uid="{2B7DEAD9-2DFB-4840-8C43-609D44BD8498}"/>
    <cellStyle name="Total 3 20 3 2" xfId="58746" xr:uid="{F12DA489-CE77-4A82-999B-43C4A50DE480}"/>
    <cellStyle name="Total 3 20 4" xfId="51262" xr:uid="{A7878CE5-87BE-4AFE-AF28-1E90AC2EC3A3}"/>
    <cellStyle name="Total 3 20 4 2" xfId="58044" xr:uid="{FE9FF82A-A06E-477E-9147-3C4DCAE64CCF}"/>
    <cellStyle name="Total 3 20 5" xfId="48480" xr:uid="{CDB9BBAF-F569-4263-9DBB-B5A1803EE127}"/>
    <cellStyle name="Total 3 20 5 2" xfId="55272" xr:uid="{86BD7863-2340-4C5E-B493-67B8610E3979}"/>
    <cellStyle name="Total 3 20 6" xfId="53558" xr:uid="{6B229BF0-5BB5-4001-9A5D-ECFB2C128744}"/>
    <cellStyle name="Total 3 20 7" xfId="46866" xr:uid="{5E7D39DC-E770-4D5F-A107-44E70D0FE045}"/>
    <cellStyle name="Total 3 21" xfId="44997" xr:uid="{61831A32-FD68-4F78-985C-E376AA51A181}"/>
    <cellStyle name="Total 3 21 2" xfId="50581" xr:uid="{F56D449B-E8AD-4485-BAAE-D1FA43B41E04}"/>
    <cellStyle name="Total 3 21 2 2" xfId="57363" xr:uid="{336B27E3-7CA8-4032-B5F9-6C220BE8B234}"/>
    <cellStyle name="Total 3 21 3" xfId="52395" xr:uid="{A4010C2A-B959-4748-807D-4D25AD269FE5}"/>
    <cellStyle name="Total 3 21 3 2" xfId="59176" xr:uid="{7CCE3C3B-D27D-4381-9FF6-7B81FBA7BCA1}"/>
    <cellStyle name="Total 3 21 4" xfId="48698" xr:uid="{7F2377EE-62E4-4677-9EBC-72B227573513}"/>
    <cellStyle name="Total 3 21 4 2" xfId="55487" xr:uid="{E2DDC5AE-2A5D-4C89-935A-944EBDC91889}"/>
    <cellStyle name="Total 3 21 5" xfId="53773" xr:uid="{AAD09D9B-28F4-4A06-92A6-926BB53B32EA}"/>
    <cellStyle name="Total 3 21 6" xfId="47084" xr:uid="{0AEED814-E92D-4D57-A585-A462BC4422E0}"/>
    <cellStyle name="Total 3 22" xfId="45033" xr:uid="{9AC48798-1A93-4286-8907-C47560A8F6FD}"/>
    <cellStyle name="Total 3 22 2" xfId="50574" xr:uid="{EFB54B31-F0E0-4B2A-B4BC-04ED38AEC00F}"/>
    <cellStyle name="Total 3 22 2 2" xfId="57356" xr:uid="{54A75785-E225-4C7C-BB2C-EFFBB6DC4ED4}"/>
    <cellStyle name="Total 3 22 3" xfId="52388" xr:uid="{4DAE995C-A76D-4AB5-82B0-6CB9470C0EC0}"/>
    <cellStyle name="Total 3 22 3 2" xfId="59169" xr:uid="{8794C719-6B70-410C-925C-E69E4BB5E787}"/>
    <cellStyle name="Total 3 22 4" xfId="48691" xr:uid="{154EE0DF-6265-41C9-9360-F6B4A85C457C}"/>
    <cellStyle name="Total 3 22 4 2" xfId="55480" xr:uid="{FD58BEC6-CD7F-48B8-9C18-CEBFE40BD203}"/>
    <cellStyle name="Total 3 22 5" xfId="53766" xr:uid="{E65DD947-669F-4D83-ACAB-FC1FF51292CD}"/>
    <cellStyle name="Total 3 22 6" xfId="47077" xr:uid="{7E528352-CC3A-45D3-B108-5B7CCC650F7F}"/>
    <cellStyle name="Total 3 23" xfId="45043" xr:uid="{F3BC0FB9-F54B-46F6-BE27-5B27E834D472}"/>
    <cellStyle name="Total 3 23 2" xfId="50577" xr:uid="{6776E7C0-7044-4B19-B8F5-6219A917EEE9}"/>
    <cellStyle name="Total 3 23 2 2" xfId="57359" xr:uid="{16135976-4550-4F04-A2C2-4685FAA69C49}"/>
    <cellStyle name="Total 3 23 3" xfId="52391" xr:uid="{41794C6B-D2E8-41BA-B516-41AB81F6F3B5}"/>
    <cellStyle name="Total 3 23 3 2" xfId="59172" xr:uid="{4B38EA74-B3BB-496B-9C72-3C36136FB11F}"/>
    <cellStyle name="Total 3 23 4" xfId="48694" xr:uid="{340A3A27-5520-4572-8F2B-DC3DB79D952F}"/>
    <cellStyle name="Total 3 23 4 2" xfId="55483" xr:uid="{6AF45F46-8FB6-41A2-9257-2DBE9960BACA}"/>
    <cellStyle name="Total 3 23 5" xfId="53769" xr:uid="{B32D0C31-92C7-4A84-BED8-DB854D13726C}"/>
    <cellStyle name="Total 3 23 6" xfId="47080" xr:uid="{103EE3B9-1074-4673-85BE-0E65481A9FAF}"/>
    <cellStyle name="Total 3 24" xfId="45078" xr:uid="{C02A7EC5-3467-472C-A4FE-5C353B307910}"/>
    <cellStyle name="Total 3 24 2" xfId="50723" xr:uid="{54C421B7-60E0-4BD9-BB84-344F4869B264}"/>
    <cellStyle name="Total 3 24 2 2" xfId="57505" xr:uid="{62A03FD1-8120-4111-B3F9-24A73F106D58}"/>
    <cellStyle name="Total 3 24 3" xfId="52534" xr:uid="{D030D690-392F-44C0-BAFE-6A3F790C590B}"/>
    <cellStyle name="Total 3 24 3 2" xfId="59315" xr:uid="{E65B623F-DA8F-4595-B352-8819054B4C53}"/>
    <cellStyle name="Total 3 24 4" xfId="48832" xr:uid="{CB14C015-9149-482E-84EB-E48BEDFE4DA8}"/>
    <cellStyle name="Total 3 24 4 2" xfId="55617" xr:uid="{C31CB576-6360-4B2F-9B34-ECAC79143C7E}"/>
    <cellStyle name="Total 3 24 5" xfId="53912" xr:uid="{4AAF060C-9341-4E3A-AFDF-3968BF7D78E2}"/>
    <cellStyle name="Total 3 24 6" xfId="47226" xr:uid="{4430F1BE-F540-4218-81CE-74266067B6B3}"/>
    <cellStyle name="Total 3 25" xfId="45154" xr:uid="{B4C005D2-C6C7-4370-A5FF-285DD252EE32}"/>
    <cellStyle name="Total 3 25 2" xfId="50685" xr:uid="{B7AA5C34-2294-4495-BCFA-63E8F1185927}"/>
    <cellStyle name="Total 3 25 2 2" xfId="57467" xr:uid="{81FE89D0-168F-418C-A941-A93A007D2B3F}"/>
    <cellStyle name="Total 3 25 3" xfId="52496" xr:uid="{01631C4D-857B-42C4-9EAB-4878AC3352A3}"/>
    <cellStyle name="Total 3 25 3 2" xfId="59277" xr:uid="{CA47738F-DEB0-4A6D-8E56-911BEF1A5DE5}"/>
    <cellStyle name="Total 3 25 4" xfId="48800" xr:uid="{D02A9AB9-DD80-4E06-9BF4-3C95DB51C15D}"/>
    <cellStyle name="Total 3 25 4 2" xfId="55586" xr:uid="{1EA47546-05DE-4615-8171-32B508357A7D}"/>
    <cellStyle name="Total 3 25 5" xfId="53874" xr:uid="{63053AF4-C15B-4CA3-8629-0C0C22E04242}"/>
    <cellStyle name="Total 3 25 6" xfId="47188" xr:uid="{EC69B01F-8148-4BFC-9B60-0DD1903E1531}"/>
    <cellStyle name="Total 3 26" xfId="45160" xr:uid="{28B12B44-0027-45B7-A40E-2F2B8A40A6C9}"/>
    <cellStyle name="Total 3 26 2" xfId="50756" xr:uid="{DFBFE777-462C-4D5B-82AC-BADA9C6CB25E}"/>
    <cellStyle name="Total 3 26 2 2" xfId="57538" xr:uid="{AED587CB-B469-4E63-8A2B-06B853BA7685}"/>
    <cellStyle name="Total 3 26 3" xfId="52565" xr:uid="{954069BA-13B3-41E7-9DB5-F745A523F8FF}"/>
    <cellStyle name="Total 3 26 3 2" xfId="59346" xr:uid="{A8365A1C-BB4F-4760-9CD7-FA71DC4E04FE}"/>
    <cellStyle name="Total 3 26 4" xfId="53943" xr:uid="{70B1D92C-D31A-4525-8276-7FD137353D26}"/>
    <cellStyle name="Total 3 26 5" xfId="47260" xr:uid="{576B2C62-A6B1-47B3-8302-65BEBAD4A9D5}"/>
    <cellStyle name="Total 3 27" xfId="45200" xr:uid="{D6E76C8C-5D81-4C3D-BD49-935F282B4639}"/>
    <cellStyle name="Total 3 27 2" xfId="55744" xr:uid="{19FAF017-BC5B-461A-9629-FD7DDE3E36AB}"/>
    <cellStyle name="Total 3 27 3" xfId="48961" xr:uid="{BE8BC5DB-E51D-421F-AAAA-F955FED8824B}"/>
    <cellStyle name="Total 3 28" xfId="45270" xr:uid="{551F0F96-2D2F-43D2-AFB2-2E51F8E32B33}"/>
    <cellStyle name="Total 3 28 2" xfId="55683" xr:uid="{E65E0A77-3222-4A10-B685-17AEBC34429F}"/>
    <cellStyle name="Total 3 28 3" xfId="48902" xr:uid="{1EA8D40E-6EC2-48AE-A6CE-027B64E189B6}"/>
    <cellStyle name="Total 3 29" xfId="45234" xr:uid="{0B207922-580E-41D9-ABF2-0B7D5DACF4C6}"/>
    <cellStyle name="Total 3 29 2" xfId="52615" xr:uid="{635A09BC-B1BE-4F6B-8634-40B950BFF92F}"/>
    <cellStyle name="Total 3 3" xfId="275" xr:uid="{FD661ECD-16FC-4A5D-9C85-A49FF3ABD3FD}"/>
    <cellStyle name="Total 3 3 10" xfId="6577" xr:uid="{D29F35D0-DCA0-40DF-80E5-700BE12501FA}"/>
    <cellStyle name="Total 3 3 10 2" xfId="11788" xr:uid="{BC848615-2A51-4173-9C43-6CED3A7F898B}"/>
    <cellStyle name="Total 3 3 10 2 2" xfId="20777" xr:uid="{7053B41F-447F-45F8-AB63-7C2C795A03F5}"/>
    <cellStyle name="Total 3 3 10 2 2 2" xfId="22878" xr:uid="{F20A5141-9A45-4D1E-B0DF-5B8D5B1EEEDA}"/>
    <cellStyle name="Total 3 3 10 2 3" xfId="26642" xr:uid="{FDAABA82-F7F0-4BB9-96E2-2CD6B69C9B3C}"/>
    <cellStyle name="Total 3 3 10 3" xfId="15566" xr:uid="{A2FEFDB1-55CC-49AF-B476-239CCAC20B1E}"/>
    <cellStyle name="Total 3 3 10 3 2" xfId="32414" xr:uid="{3B9C6EC7-7A9D-4BC9-98F2-A0B33EA143E8}"/>
    <cellStyle name="Total 3 3 10 4" xfId="25520" xr:uid="{3CC8DD73-BE99-4B17-9305-49DB02EE9538}"/>
    <cellStyle name="Total 3 3 11" xfId="9151" xr:uid="{6A3D2C31-A896-48C5-8D32-BFB1507F9100}"/>
    <cellStyle name="Total 3 3 11 2" xfId="18140" xr:uid="{ED9C262A-C437-465F-8A91-5108093066C0}"/>
    <cellStyle name="Total 3 3 11 2 2" xfId="38489" xr:uid="{52414896-EB44-47E3-9101-729B69B940A7}"/>
    <cellStyle name="Total 3 3 11 3" xfId="30610" xr:uid="{73215EB9-E770-4CF0-BFAC-E7CB750C10EC}"/>
    <cellStyle name="Total 3 3 12" xfId="12456" xr:uid="{5EED35D8-7FAD-4F77-B81D-11293CF29292}"/>
    <cellStyle name="Total 3 3 12 2" xfId="21445" xr:uid="{FD56F055-B850-4AB5-8BA7-33A53E668FAC}"/>
    <cellStyle name="Total 3 3 12 2 2" xfId="40161" xr:uid="{5673C9B7-6308-4FC3-8EAA-66C99C9D1213}"/>
    <cellStyle name="Total 3 3 12 3" xfId="23343" xr:uid="{ACF15300-44F0-416D-9B53-DC8A9934DA46}"/>
    <cellStyle name="Total 3 3 13" xfId="2281" xr:uid="{ED9BE655-A926-4B52-9E97-D4AC51CCEF83}"/>
    <cellStyle name="Total 3 3 13 2" xfId="42183" xr:uid="{5AC2A416-B6FF-4DE0-A515-8711516FF979}"/>
    <cellStyle name="Total 3 3 14" xfId="13190" xr:uid="{44B138C1-49B1-4754-BAFC-95FBDA5B894A}"/>
    <cellStyle name="Total 3 3 14 2" xfId="40968" xr:uid="{09818CF4-6B06-45A3-979D-3AD592FA8385}"/>
    <cellStyle name="Total 3 3 15" xfId="35733" xr:uid="{CD987F77-45A3-486B-B5E9-322151721D82}"/>
    <cellStyle name="Total 3 3 16" xfId="44310" xr:uid="{7FFBE94C-4688-426A-97B1-99473C1135C4}"/>
    <cellStyle name="Total 3 3 17" xfId="45551" xr:uid="{4D265F2B-940D-4F10-BADB-2A33D5BEA682}"/>
    <cellStyle name="Total 3 3 2" xfId="410" xr:uid="{B9817F33-99AE-4096-AD4E-239F8640F75E}"/>
    <cellStyle name="Total 3 3 2 10" xfId="9276" xr:uid="{BA96439E-D53B-4F38-B170-DF1248747FD8}"/>
    <cellStyle name="Total 3 3 2 10 2" xfId="18265" xr:uid="{09364B2A-69BA-496D-A1BC-42AEC771F83C}"/>
    <cellStyle name="Total 3 3 2 10 2 2" xfId="33833" xr:uid="{551B3358-7161-42C4-9B5B-E13B5EF561A7}"/>
    <cellStyle name="Total 3 3 2 10 3" xfId="32322" xr:uid="{BF9480B5-7A1B-4396-9235-376296D28593}"/>
    <cellStyle name="Total 3 3 2 11" xfId="12769" xr:uid="{12439DBA-0939-4F99-9504-9EA591180FDF}"/>
    <cellStyle name="Total 3 3 2 11 2" xfId="21758" xr:uid="{8B7D80AA-478E-4CDC-BBD7-7B851351817E}"/>
    <cellStyle name="Total 3 3 2 11 2 2" xfId="31013" xr:uid="{47457576-3F4F-464B-9A7C-97F2AA0ADCE8}"/>
    <cellStyle name="Total 3 3 2 11 3" xfId="42074" xr:uid="{56A701D1-699D-48B8-941C-F32E69F0B506}"/>
    <cellStyle name="Total 3 3 2 12" xfId="2416" xr:uid="{509E4445-282A-44FE-A2D4-3067C2B67741}"/>
    <cellStyle name="Total 3 3 2 12 2" xfId="27206" xr:uid="{B5AEC740-FA08-4AA1-8F5D-BAAD63C8F42E}"/>
    <cellStyle name="Total 3 3 2 13" xfId="13325" xr:uid="{CD65E26F-77FA-4C4C-A089-C524ED9D79D6}"/>
    <cellStyle name="Total 3 3 2 13 2" xfId="31343" xr:uid="{7FBC81A5-C961-4B81-9098-E94A61D7430A}"/>
    <cellStyle name="Total 3 3 2 14" xfId="36772" xr:uid="{6857E3BD-4F36-49BC-AC63-2EC436287D79}"/>
    <cellStyle name="Total 3 3 2 15" xfId="46066" xr:uid="{608EE696-1E59-40DE-86C2-5E9CE2BD9CBA}"/>
    <cellStyle name="Total 3 3 2 2" xfId="759" xr:uid="{99DA2E92-099B-4191-838A-B1BC025DEF80}"/>
    <cellStyle name="Total 3 3 2 2 2" xfId="5130" xr:uid="{41F17795-5D65-46A1-8BB9-DD0414E2EB8D}"/>
    <cellStyle name="Total 3 3 2 2 2 2" xfId="7716" xr:uid="{A8B643A4-09A8-4F2F-9EF2-D394B4367792}"/>
    <cellStyle name="Total 3 3 2 2 2 2 2" xfId="16705" xr:uid="{BC789177-97FC-466E-86DC-B2A763EA330B}"/>
    <cellStyle name="Total 3 3 2 2 2 2 2 2" xfId="23685" xr:uid="{BC3AAFAE-8E4E-4523-8995-701FD44AFA5E}"/>
    <cellStyle name="Total 3 3 2 2 2 2 3" xfId="25845" xr:uid="{84154DE9-2038-4F4D-A238-6AA6647A2AF3}"/>
    <cellStyle name="Total 3 3 2 2 2 3" xfId="10353" xr:uid="{1F984316-906C-4E26-BBCE-373464AA63AD}"/>
    <cellStyle name="Total 3 3 2 2 2 3 2" xfId="19342" xr:uid="{C1DBE8D3-11E8-492B-B033-06E699DD0FF9}"/>
    <cellStyle name="Total 3 3 2 2 2 3 2 2" xfId="41311" xr:uid="{F16AEA6A-9862-4DC4-AAC1-2AC512A3CC2A}"/>
    <cellStyle name="Total 3 3 2 2 2 3 3" xfId="26466" xr:uid="{7B726B06-777C-40D9-BB1D-1243D0B55998}"/>
    <cellStyle name="Total 3 3 2 2 2 4" xfId="14119" xr:uid="{9334564D-3486-4FB6-94AB-53BA95F8F69B}"/>
    <cellStyle name="Total 3 3 2 2 2 4 2" xfId="38505" xr:uid="{A45FD8A6-B5F5-4712-A07C-85D1BA49C4A2}"/>
    <cellStyle name="Total 3 3 2 2 2 5" xfId="30799" xr:uid="{88AAB6AF-75C6-424D-A25C-BBBA7103E8FB}"/>
    <cellStyle name="Total 3 3 2 2 2 6" xfId="56339" xr:uid="{E251D199-365E-4828-A7B1-6E77B133B8A5}"/>
    <cellStyle name="Total 3 3 2 2 3" xfId="3196" xr:uid="{2B14FEDC-C55A-4A5C-86EC-4FE8D76F8715}"/>
    <cellStyle name="Total 3 3 2 2 3 2" xfId="36738" xr:uid="{B0612948-7A99-4F06-A6C7-D00B95549F8C}"/>
    <cellStyle name="Total 3 3 2 2 4" xfId="43323" xr:uid="{9DF15055-D78B-4E73-A0FA-68FD7A1A7196}"/>
    <cellStyle name="Total 3 3 2 2 5" xfId="49557" xr:uid="{CC7349CC-B214-4E4F-98B3-AF26522A642D}"/>
    <cellStyle name="Total 3 3 2 3" xfId="1104" xr:uid="{86B46728-C20E-4704-9A73-466E8F5A3DB5}"/>
    <cellStyle name="Total 3 3 2 3 2" xfId="5451" xr:uid="{DA9FCC6B-45DC-4AEC-BCE4-194813762065}"/>
    <cellStyle name="Total 3 3 2 3 2 2" xfId="8037" xr:uid="{8225187C-E073-4AED-9A6B-1659948EF17C}"/>
    <cellStyle name="Total 3 3 2 3 2 2 2" xfId="17026" xr:uid="{B0582F32-ED5E-420A-82DD-E4F3C072440C}"/>
    <cellStyle name="Total 3 3 2 3 2 2 2 2" xfId="28662" xr:uid="{2A71D03E-0B08-4FBA-81D8-BEFABBB2F091}"/>
    <cellStyle name="Total 3 3 2 3 2 2 3" xfId="35497" xr:uid="{C28B409A-4E6F-4500-BB57-C7B85D70FA1E}"/>
    <cellStyle name="Total 3 3 2 3 2 3" xfId="10674" xr:uid="{A9A4AE85-4F0E-4D7E-AF13-4EB5CBE6EED4}"/>
    <cellStyle name="Total 3 3 2 3 2 3 2" xfId="19663" xr:uid="{CA0D0F2C-C206-4512-9CA8-490AF114E274}"/>
    <cellStyle name="Total 3 3 2 3 2 3 2 2" xfId="30709" xr:uid="{6CA6FCE7-ABB8-47E7-A1C0-E26D574563EF}"/>
    <cellStyle name="Total 3 3 2 3 2 3 3" xfId="44095" xr:uid="{D1C61B4E-4ADE-4A93-ADEA-BB69241DDC25}"/>
    <cellStyle name="Total 3 3 2 3 2 4" xfId="14440" xr:uid="{F279A75A-7964-4BDB-AC96-10440003565B}"/>
    <cellStyle name="Total 3 3 2 3 2 4 2" xfId="38149" xr:uid="{3628F2B9-7113-4274-B3B8-4DE96533558A}"/>
    <cellStyle name="Total 3 3 2 3 2 5" xfId="37657" xr:uid="{FCE0927E-2949-44D2-9261-FE46B56A68B6}"/>
    <cellStyle name="Total 3 3 2 3 2 6" xfId="58302" xr:uid="{074024D4-5286-4E5B-A532-2ECF024E9EDF}"/>
    <cellStyle name="Total 3 3 2 3 3" xfId="3541" xr:uid="{4A654545-34A0-42FE-ABB5-37F488A893C2}"/>
    <cellStyle name="Total 3 3 2 3 3 2" xfId="31284" xr:uid="{8D23A226-86E9-4491-9BA4-AAC69CF26209}"/>
    <cellStyle name="Total 3 3 2 3 4" xfId="37568" xr:uid="{927A1DAB-29D7-47C0-B954-34B419E701B6}"/>
    <cellStyle name="Total 3 3 2 3 5" xfId="51520" xr:uid="{7ED2EA46-768F-469B-8BDF-849E98E63F34}"/>
    <cellStyle name="Total 3 3 2 4" xfId="1448" xr:uid="{EC857847-6524-4731-92A5-CE34E75B58CC}"/>
    <cellStyle name="Total 3 3 2 4 2" xfId="5793" xr:uid="{385DD1EE-5E93-49CF-9608-E34FCAE0493A}"/>
    <cellStyle name="Total 3 3 2 4 2 2" xfId="8379" xr:uid="{E38E7C6A-3C00-4A86-84A9-F1823625A8F3}"/>
    <cellStyle name="Total 3 3 2 4 2 2 2" xfId="17368" xr:uid="{EA2F9594-F134-4B70-BC69-BDC62939F871}"/>
    <cellStyle name="Total 3 3 2 4 2 2 2 2" xfId="43675" xr:uid="{9019D021-9E29-43C3-B53F-95C2B50387A0}"/>
    <cellStyle name="Total 3 3 2 4 2 2 3" xfId="32139" xr:uid="{6B672462-C5B3-4BA9-97CD-CFEE92E03044}"/>
    <cellStyle name="Total 3 3 2 4 2 3" xfId="11016" xr:uid="{C09DE57A-A7B8-44B0-99B9-9C2EB597FAE2}"/>
    <cellStyle name="Total 3 3 2 4 2 3 2" xfId="20005" xr:uid="{A1A8A088-7AE2-41F7-AA38-F31808DD9AA8}"/>
    <cellStyle name="Total 3 3 2 4 2 3 2 2" xfId="43051" xr:uid="{96ED2256-4033-497F-B636-EA690B224AA1}"/>
    <cellStyle name="Total 3 3 2 4 2 3 3" xfId="33308" xr:uid="{744A7924-EA2E-458D-A52B-912636E2AC86}"/>
    <cellStyle name="Total 3 3 2 4 2 4" xfId="14782" xr:uid="{D2C5DE6E-C25D-4A44-B2AC-C789B5AA1261}"/>
    <cellStyle name="Total 3 3 2 4 2 4 2" xfId="23166" xr:uid="{BBCEE20A-2514-4B8A-8588-FCE79E4F30A7}"/>
    <cellStyle name="Total 3 3 2 4 2 5" xfId="32520" xr:uid="{3B07AFE1-353F-4909-A4F4-70BB717C9DC4}"/>
    <cellStyle name="Total 3 3 2 4 2 6" xfId="54484" xr:uid="{3BCC1438-D19E-43FE-B57E-3F32A3FDDAFF}"/>
    <cellStyle name="Total 3 3 2 4 3" xfId="3885" xr:uid="{E9080B4C-974F-4EB8-A770-60FA3528D4E4}"/>
    <cellStyle name="Total 3 3 2 4 3 2" xfId="36423" xr:uid="{A386ACA8-8EB0-4D49-8CB7-A1915E5E9AB9}"/>
    <cellStyle name="Total 3 3 2 4 4" xfId="33700" xr:uid="{20474104-A7E5-4EB1-8518-1DF69DFF2295}"/>
    <cellStyle name="Total 3 3 2 4 5" xfId="47674" xr:uid="{03135216-0E57-4F3C-905E-65F555ABDADD}"/>
    <cellStyle name="Total 3 3 2 5" xfId="1750" xr:uid="{9DE1737A-76C6-4A05-9805-139C4A325453}"/>
    <cellStyle name="Total 3 3 2 5 2" xfId="6074" xr:uid="{A5AA33CC-A779-4EBE-8146-C536C241948F}"/>
    <cellStyle name="Total 3 3 2 5 2 2" xfId="8660" xr:uid="{F2DD0067-C5B6-4981-B763-6642B28629FE}"/>
    <cellStyle name="Total 3 3 2 5 2 2 2" xfId="17649" xr:uid="{3780D61F-557B-4F37-8B5E-23373194BDF2}"/>
    <cellStyle name="Total 3 3 2 5 2 2 2 2" xfId="29760" xr:uid="{0660BAFD-EBCE-41D6-9FC1-444494263DBC}"/>
    <cellStyle name="Total 3 3 2 5 2 2 3" xfId="34326" xr:uid="{F306881E-6C69-4717-A865-96A60DC2CEC1}"/>
    <cellStyle name="Total 3 3 2 5 2 3" xfId="11297" xr:uid="{18FE8FBB-2AE8-4B2F-8724-0A899B190F1B}"/>
    <cellStyle name="Total 3 3 2 5 2 3 2" xfId="20286" xr:uid="{E4D01304-34C9-4FD1-9508-BC6D2BA8D948}"/>
    <cellStyle name="Total 3 3 2 5 2 3 2 2" xfId="35717" xr:uid="{2A254887-C8CB-4622-AB04-F489B41C3BC6}"/>
    <cellStyle name="Total 3 3 2 5 2 3 3" xfId="27086" xr:uid="{31010710-340A-4A3B-8B5C-99441496056E}"/>
    <cellStyle name="Total 3 3 2 5 2 4" xfId="15063" xr:uid="{B8A1A985-1221-470B-8B6E-42E9B7BA874D}"/>
    <cellStyle name="Total 3 3 2 5 2 4 2" xfId="40157" xr:uid="{8D3108DA-C107-433E-935B-A7DA1C60A8A3}"/>
    <cellStyle name="Total 3 3 2 5 2 5" xfId="31499" xr:uid="{2040874F-5C10-4339-81D3-50048AD06FD9}"/>
    <cellStyle name="Total 3 3 2 5 3" xfId="4187" xr:uid="{6CE1717B-9D17-4A7A-98B3-1862B16594C9}"/>
    <cellStyle name="Total 3 3 2 5 3 2" xfId="29533" xr:uid="{222164AA-8ACA-40A0-B584-CB63A821D6EF}"/>
    <cellStyle name="Total 3 3 2 5 4" xfId="42006" xr:uid="{7217EA6B-D6CD-4C10-9063-37838EB6FC3D}"/>
    <cellStyle name="Total 3 3 2 6" xfId="2067" xr:uid="{9695BC96-B303-458A-836F-D933E524C7E6}"/>
    <cellStyle name="Total 3 3 2 6 2" xfId="6370" xr:uid="{15CFD0F8-2DC6-4A70-ABE0-F305E55AFD36}"/>
    <cellStyle name="Total 3 3 2 6 2 2" xfId="8956" xr:uid="{716B9226-CDF9-4753-AAA3-C5B81E171DCB}"/>
    <cellStyle name="Total 3 3 2 6 2 2 2" xfId="17945" xr:uid="{3CAB2D02-44C7-4751-A364-7FD71F8C780F}"/>
    <cellStyle name="Total 3 3 2 6 2 2 2 2" xfId="33163" xr:uid="{04154025-F382-40A5-833C-B5D8C962D386}"/>
    <cellStyle name="Total 3 3 2 6 2 2 3" xfId="28497" xr:uid="{55215938-2688-440A-BB47-66AE30B8DEF2}"/>
    <cellStyle name="Total 3 3 2 6 2 3" xfId="11593" xr:uid="{0E9A1149-C7E1-472C-B812-D64CE3DD2ABC}"/>
    <cellStyle name="Total 3 3 2 6 2 3 2" xfId="20582" xr:uid="{5B983CD2-6479-417E-A976-D7148CF944C2}"/>
    <cellStyle name="Total 3 3 2 6 2 3 2 2" xfId="33129" xr:uid="{E3DBC12F-947E-4736-85EC-1F5BEDF70159}"/>
    <cellStyle name="Total 3 3 2 6 2 3 3" xfId="40198" xr:uid="{569CC29D-B8E1-4CCC-A0CB-37EB166F01DA}"/>
    <cellStyle name="Total 3 3 2 6 2 4" xfId="15359" xr:uid="{9C55615A-1786-4998-9154-C0E7528A8E18}"/>
    <cellStyle name="Total 3 3 2 6 2 4 2" xfId="30452" xr:uid="{5C6E2A6B-E90C-48D9-8CD8-443556341DAD}"/>
    <cellStyle name="Total 3 3 2 6 2 5" xfId="35170" xr:uid="{B8FA275E-AA63-4A37-A915-EDFC303C38AB}"/>
    <cellStyle name="Total 3 3 2 6 3" xfId="4504" xr:uid="{C3F497B7-84A2-4F6E-8688-3D6D83CEE0D4}"/>
    <cellStyle name="Total 3 3 2 6 3 2" xfId="36926" xr:uid="{2ED4827E-41C4-4350-9AA7-1A3BFB287D9E}"/>
    <cellStyle name="Total 3 3 2 6 4" xfId="25986" xr:uid="{ABA929D1-D00D-4F37-8602-37134C9E353A}"/>
    <cellStyle name="Total 3 3 2 7" xfId="2877" xr:uid="{C2F19BD5-4956-4F56-AA3D-50405DA6DCC9}"/>
    <cellStyle name="Total 3 3 2 7 2" xfId="7027" xr:uid="{6D127C6B-C3BC-4396-B6A2-F12443470D44}"/>
    <cellStyle name="Total 3 3 2 7 2 2" xfId="12154" xr:uid="{4EB6221A-79A4-4B76-8A2F-C1B43ACCDFF3}"/>
    <cellStyle name="Total 3 3 2 7 2 2 2" xfId="21143" xr:uid="{04BFFA9F-74E6-410F-AC46-990EAC2CAF87}"/>
    <cellStyle name="Total 3 3 2 7 2 2 2 2" xfId="35624" xr:uid="{E4A9654A-3C1D-47C2-8CB5-A0F67C064C59}"/>
    <cellStyle name="Total 3 3 2 7 2 2 3" xfId="23827" xr:uid="{C107044F-0154-4C29-898D-91EC9D2384CA}"/>
    <cellStyle name="Total 3 3 2 7 2 3" xfId="12963" xr:uid="{87EC5AEB-0CB3-44E4-98FC-EE53CFB6F45F}"/>
    <cellStyle name="Total 3 3 2 7 2 3 2" xfId="21952" xr:uid="{36FFC253-9A49-4B4C-8C59-A4B697800789}"/>
    <cellStyle name="Total 3 3 2 7 2 3 2 2" xfId="39969" xr:uid="{29F1A5A3-F397-46AC-AADF-3AFAACA2535D}"/>
    <cellStyle name="Total 3 3 2 7 2 3 3" xfId="41347" xr:uid="{7D3F5A60-7C90-43CE-89C3-951C933ED7AA}"/>
    <cellStyle name="Total 3 3 2 7 2 4" xfId="16016" xr:uid="{45DC5E94-545E-4539-AC4E-7E399C4EF370}"/>
    <cellStyle name="Total 3 3 2 7 2 4 2" xfId="22604" xr:uid="{8C4A25AC-C95F-4304-91D9-89D97591BF2D}"/>
    <cellStyle name="Total 3 3 2 7 2 5" xfId="43714" xr:uid="{88099098-CFC6-498D-80BE-6DF93F2E9A3B}"/>
    <cellStyle name="Total 3 3 2 7 3" xfId="9590" xr:uid="{02C295A1-B2F8-4EC3-9616-6C6244BECA31}"/>
    <cellStyle name="Total 3 3 2 7 3 2" xfId="18579" xr:uid="{593A3CBD-3F09-48A7-983F-8E416C81541B}"/>
    <cellStyle name="Total 3 3 2 7 3 2 2" xfId="31786" xr:uid="{75389B07-7899-4F75-A547-117BCCC04C17}"/>
    <cellStyle name="Total 3 3 2 7 3 3" xfId="29904" xr:uid="{2093E43A-B0A7-4767-9B20-173727B835EF}"/>
    <cellStyle name="Total 3 3 2 7 4" xfId="27487" xr:uid="{720C54D4-1FBE-45A8-8469-27BE5E9EFBD9}"/>
    <cellStyle name="Total 3 3 2 8" xfId="4806" xr:uid="{44CEDE52-2213-4BAE-941D-BD66DDE6593D}"/>
    <cellStyle name="Total 3 3 2 8 2" xfId="7392" xr:uid="{532219C9-F8B5-4D32-AA7F-02097508AD63}"/>
    <cellStyle name="Total 3 3 2 8 2 2" xfId="16381" xr:uid="{3C793A91-6810-47B3-97D8-6AF8C9B3C2C8}"/>
    <cellStyle name="Total 3 3 2 8 2 2 2" xfId="38015" xr:uid="{8B0E6D6C-D84D-41B0-B3FB-49D74D1404E2}"/>
    <cellStyle name="Total 3 3 2 8 2 3" xfId="32695" xr:uid="{9ED01FB8-A62E-4162-AC70-79A840E9BBD1}"/>
    <cellStyle name="Total 3 3 2 8 3" xfId="10029" xr:uid="{2C5C3049-E10B-442E-AD91-1739DCE969A1}"/>
    <cellStyle name="Total 3 3 2 8 3 2" xfId="19018" xr:uid="{3FDAA68A-1123-4568-B14A-2E8080AFC66E}"/>
    <cellStyle name="Total 3 3 2 8 3 2 2" xfId="35276" xr:uid="{0BC4675B-B625-4DD3-8956-CF523882825F}"/>
    <cellStyle name="Total 3 3 2 8 3 3" xfId="26422" xr:uid="{04BB262F-E7A3-46E1-81C2-CE44EE85A2B3}"/>
    <cellStyle name="Total 3 3 2 8 4" xfId="13795" xr:uid="{2A897419-904B-4CD3-892D-BABE6FB77EDC}"/>
    <cellStyle name="Total 3 3 2 8 4 2" xfId="37030" xr:uid="{F367D39F-EF48-4D32-A67C-9480A2BA24FF}"/>
    <cellStyle name="Total 3 3 2 8 5" xfId="42120" xr:uid="{0DC7DEF5-2797-456E-A034-74251EBB223F}"/>
    <cellStyle name="Total 3 3 2 9" xfId="6712" xr:uid="{4E012EFF-AF02-4F0E-9D90-E04544ECFF71}"/>
    <cellStyle name="Total 3 3 2 9 2" xfId="11913" xr:uid="{4256CAC0-D05D-4206-A982-38D46E258EC2}"/>
    <cellStyle name="Total 3 3 2 9 2 2" xfId="20902" xr:uid="{91B151E2-8E7A-46E4-900D-40D429DC2242}"/>
    <cellStyle name="Total 3 3 2 9 2 2 2" xfId="31439" xr:uid="{E8CFB104-DA5E-4FBA-A6B3-FA684D34D2E2}"/>
    <cellStyle name="Total 3 3 2 9 2 3" xfId="35163" xr:uid="{40002A2C-0BF7-46FA-83C7-BD6D5E728077}"/>
    <cellStyle name="Total 3 3 2 9 3" xfId="15701" xr:uid="{CAF8DBAC-C9A5-4374-87D7-6D57A918D5A1}"/>
    <cellStyle name="Total 3 3 2 9 3 2" xfId="31923" xr:uid="{56FF6111-30C8-438E-ADEE-DB5DC027CB91}"/>
    <cellStyle name="Total 3 3 2 9 4" xfId="42701" xr:uid="{EB5A5CBD-399E-45B4-82D0-7A4C08582FA7}"/>
    <cellStyle name="Total 3 3 3" xfId="624" xr:uid="{B9B5F6F2-7A0C-474B-9FBB-FD5366BC34B4}"/>
    <cellStyle name="Total 3 3 3 2" xfId="5005" xr:uid="{B0149A85-E38C-4ADD-9D8A-E5E06615DDED}"/>
    <cellStyle name="Total 3 3 3 2 2" xfId="7591" xr:uid="{D0CA64E6-3963-4FC7-B911-763800E5ED2B}"/>
    <cellStyle name="Total 3 3 3 2 2 2" xfId="16580" xr:uid="{A31122D6-FE74-4811-A5E0-C203F933043A}"/>
    <cellStyle name="Total 3 3 3 2 2 2 2" xfId="22931" xr:uid="{26EFB71D-D136-47D7-AA75-588507872D11}"/>
    <cellStyle name="Total 3 3 3 2 2 3" xfId="28959" xr:uid="{60D63D85-EC1E-45C5-B997-0D1E7FCCD1B9}"/>
    <cellStyle name="Total 3 3 3 2 2 4" xfId="56747" xr:uid="{E07D1038-BAF4-487A-B7C6-99F8FFAE6687}"/>
    <cellStyle name="Total 3 3 3 2 3" xfId="10228" xr:uid="{52DBB57A-ADFA-4455-8118-54CFB9743337}"/>
    <cellStyle name="Total 3 3 3 2 3 2" xfId="19217" xr:uid="{2F5F84D2-62DF-4783-BA63-8D432E697E60}"/>
    <cellStyle name="Total 3 3 3 2 3 2 2" xfId="32155" xr:uid="{4AC742A7-C76A-49FF-91DB-0EF0985872BD}"/>
    <cellStyle name="Total 3 3 3 2 3 3" xfId="34378" xr:uid="{87C71C35-A4EC-4826-969A-4498D8FCAE52}"/>
    <cellStyle name="Total 3 3 3 2 4" xfId="13994" xr:uid="{4494AEFF-FF6C-454B-9F36-A0AC5C5BF969}"/>
    <cellStyle name="Total 3 3 3 2 4 2" xfId="28448" xr:uid="{11D7B8A1-FF60-461F-A9DB-64AF44ABB5A4}"/>
    <cellStyle name="Total 3 3 3 2 5" xfId="37916" xr:uid="{37693433-AE1F-4A86-84CD-F770C885B9AF}"/>
    <cellStyle name="Total 3 3 3 2 6" xfId="49965" xr:uid="{4CE0CF85-10C5-474B-870A-D6A0573C1642}"/>
    <cellStyle name="Total 3 3 3 3" xfId="3061" xr:uid="{A9B0077A-6F89-4183-8F56-ED6199529842}"/>
    <cellStyle name="Total 3 3 3 3 2" xfId="32014" xr:uid="{90106F63-2521-4655-9F25-CE0862710A1F}"/>
    <cellStyle name="Total 3 3 3 3 2 2" xfId="59150" xr:uid="{DE43AF20-93F9-4CD6-9A7F-356BCBC6C6C3}"/>
    <cellStyle name="Total 3 3 3 3 3" xfId="52369" xr:uid="{0A9839D9-825B-4FC9-951F-E385B89A89B8}"/>
    <cellStyle name="Total 3 3 3 4" xfId="36395" xr:uid="{5161BD04-6171-4868-91CF-B68059A19993}"/>
    <cellStyle name="Total 3 3 3 4 2" xfId="54874" xr:uid="{32C171F2-4178-4F08-8B20-6430B8A97103}"/>
    <cellStyle name="Total 3 3 3 4 3" xfId="48082" xr:uid="{89CD0486-8F4E-4BE4-A3A4-F07D2B7F50DF}"/>
    <cellStyle name="Total 3 3 3 5" xfId="53174" xr:uid="{DD1C4861-138D-4086-8420-E1876EA8A41A}"/>
    <cellStyle name="Total 3 3 3 6" xfId="46468" xr:uid="{8552C1F3-CE79-46B1-AB8F-F6F4C7568543}"/>
    <cellStyle name="Total 3 3 4" xfId="969" xr:uid="{DD8EE4A9-0567-4AC9-AB7B-A93B8B3E0330}"/>
    <cellStyle name="Total 3 3 4 2" xfId="5326" xr:uid="{19B83552-55F7-4D10-8900-F037A4341097}"/>
    <cellStyle name="Total 3 3 4 2 2" xfId="7912" xr:uid="{7B934266-1B5D-4C86-84B2-D682DA8C5BB6}"/>
    <cellStyle name="Total 3 3 4 2 2 2" xfId="16901" xr:uid="{1A28FFC0-6072-46FF-9FD2-43E1F155E8C2}"/>
    <cellStyle name="Total 3 3 4 2 2 2 2" xfId="22196" xr:uid="{331810DC-9B6D-4E5D-8626-99BCE6C411EC}"/>
    <cellStyle name="Total 3 3 4 2 2 3" xfId="36659" xr:uid="{C1776A23-448C-416F-ADE8-D14C032E318E}"/>
    <cellStyle name="Total 3 3 4 2 3" xfId="10549" xr:uid="{30E38479-ED56-4F9C-80BB-269C06F02AE4}"/>
    <cellStyle name="Total 3 3 4 2 3 2" xfId="19538" xr:uid="{4D7C0BEF-CE37-42BC-BCD1-0455F9CE3527}"/>
    <cellStyle name="Total 3 3 4 2 3 2 2" xfId="33339" xr:uid="{1E73CE1E-A890-4AA3-9319-2E81771DCF3A}"/>
    <cellStyle name="Total 3 3 4 2 3 3" xfId="34668" xr:uid="{66A8FC73-1B27-4F5A-A405-58C612A41061}"/>
    <cellStyle name="Total 3 3 4 2 4" xfId="14315" xr:uid="{10F58014-1A3E-4FA1-A4F5-16665C13A852}"/>
    <cellStyle name="Total 3 3 4 2 4 2" xfId="42182" xr:uid="{D63ED066-480F-4623-8594-851FE1DC9D2C}"/>
    <cellStyle name="Total 3 3 4 2 5" xfId="39019" xr:uid="{F2A402D0-9F09-4060-80E3-474D8169C7A4}"/>
    <cellStyle name="Total 3 3 4 2 6" xfId="55867" xr:uid="{FE82C264-A3C9-410B-93B4-49745E1A7603}"/>
    <cellStyle name="Total 3 3 4 3" xfId="3406" xr:uid="{71AABF34-F2F5-4379-9199-7C6179773AC2}"/>
    <cellStyle name="Total 3 3 4 3 2" xfId="38119" xr:uid="{37F5351F-2B36-4A0D-A130-A19FD4A0F80B}"/>
    <cellStyle name="Total 3 3 4 4" xfId="38041" xr:uid="{00E4064F-D640-41AF-8366-6638645EE3F6}"/>
    <cellStyle name="Total 3 3 4 5" xfId="49085" xr:uid="{F9CA5E24-5AFE-4878-A764-56E70665547E}"/>
    <cellStyle name="Total 3 3 5" xfId="1313" xr:uid="{DC7A909A-87C4-4DF3-84F9-E9002E78830E}"/>
    <cellStyle name="Total 3 3 5 2" xfId="5658" xr:uid="{1B3B3512-27C8-498B-A904-48AE20B51BE1}"/>
    <cellStyle name="Total 3 3 5 2 2" xfId="8244" xr:uid="{CF605DF6-5483-458B-A434-0B6673808192}"/>
    <cellStyle name="Total 3 3 5 2 2 2" xfId="17233" xr:uid="{E29BD2AC-A093-45F7-B756-4215A5EA588C}"/>
    <cellStyle name="Total 3 3 5 2 2 2 2" xfId="22573" xr:uid="{75431645-0DFC-4F0E-80E9-FEDB648DFEFE}"/>
    <cellStyle name="Total 3 3 5 2 2 3" xfId="29482" xr:uid="{DC5955C5-7EB0-4139-9E51-FC3C02A66A84}"/>
    <cellStyle name="Total 3 3 5 2 3" xfId="10881" xr:uid="{796D762D-2C72-4A41-9CA0-31348BCABA29}"/>
    <cellStyle name="Total 3 3 5 2 3 2" xfId="19870" xr:uid="{3DBD9059-A0E9-4BF5-A752-D471AE411C79}"/>
    <cellStyle name="Total 3 3 5 2 3 2 2" xfId="36097" xr:uid="{C86D9EA0-74F4-4431-98A3-889AA0ED06A8}"/>
    <cellStyle name="Total 3 3 5 2 3 3" xfId="31146" xr:uid="{C0343D59-6E70-4B96-BA80-7B826687EA54}"/>
    <cellStyle name="Total 3 3 5 2 4" xfId="14647" xr:uid="{39F074D9-DC32-4ABD-9FFB-309B099361C4}"/>
    <cellStyle name="Total 3 3 5 2 4 2" xfId="34113" xr:uid="{DEB04C3B-225F-4FEA-A95C-0D5993381378}"/>
    <cellStyle name="Total 3 3 5 2 5" xfId="39141" xr:uid="{ED0823FD-809B-4BC0-A200-F95046C3E9E3}"/>
    <cellStyle name="Total 3 3 5 2 6" xfId="59025" xr:uid="{156D9951-44ED-4A57-8956-4A05AD956CE1}"/>
    <cellStyle name="Total 3 3 5 3" xfId="3750" xr:uid="{9D055AFF-DEB9-4482-AF5D-3144EBC6B0D2}"/>
    <cellStyle name="Total 3 3 5 3 2" xfId="38384" xr:uid="{7C2F7131-65B1-47BF-BB94-B83720716E04}"/>
    <cellStyle name="Total 3 3 5 4" xfId="37070" xr:uid="{7CDB97E4-3379-41C6-A228-496834A1B99F}"/>
    <cellStyle name="Total 3 3 5 5" xfId="52244" xr:uid="{EDB225AE-0878-41E8-9A2F-DEEF10A26D6C}"/>
    <cellStyle name="Total 3 3 6" xfId="1682" xr:uid="{124322D3-CC3D-4BC4-9222-3666CF9B91F3}"/>
    <cellStyle name="Total 3 3 6 2" xfId="6009" xr:uid="{2B14206C-9E8D-4133-943B-3D54368E4045}"/>
    <cellStyle name="Total 3 3 6 2 2" xfId="8595" xr:uid="{40857892-8242-480F-8637-9F9F084193C0}"/>
    <cellStyle name="Total 3 3 6 2 2 2" xfId="17584" xr:uid="{5E11C4D7-2B2B-465D-9E3A-99710DC9180D}"/>
    <cellStyle name="Total 3 3 6 2 2 2 2" xfId="42311" xr:uid="{B6A459E7-86FB-48A0-8890-21921403C570}"/>
    <cellStyle name="Total 3 3 6 2 2 3" xfId="28036" xr:uid="{78E62AEF-766B-48BA-9F3C-F5A3FE9B6FB9}"/>
    <cellStyle name="Total 3 3 6 2 3" xfId="11232" xr:uid="{3544EE82-4AD8-4A23-8F1B-F1AF07E5A26F}"/>
    <cellStyle name="Total 3 3 6 2 3 2" xfId="20221" xr:uid="{98DD0F65-3A12-4650-A4BD-B5F521F4609B}"/>
    <cellStyle name="Total 3 3 6 2 3 2 2" xfId="27607" xr:uid="{082A7F3F-E19A-44F2-8513-A66FB085ED6C}"/>
    <cellStyle name="Total 3 3 6 2 3 3" xfId="44086" xr:uid="{BD845E8E-CAFC-4819-B859-C7F82967C6FD}"/>
    <cellStyle name="Total 3 3 6 2 4" xfId="14998" xr:uid="{22195865-46F9-4C9E-8F35-5055E865851F}"/>
    <cellStyle name="Total 3 3 6 2 4 2" xfId="32754" xr:uid="{6A282EC3-B512-48D3-A66B-A6A87E048E69}"/>
    <cellStyle name="Total 3 3 6 2 5" xfId="41384" xr:uid="{13B59287-30E1-48D4-83D3-77735BFFF5D3}"/>
    <cellStyle name="Total 3 3 6 2 6" xfId="54036" xr:uid="{1481CA0A-947E-4DAD-8468-A37468996829}"/>
    <cellStyle name="Total 3 3 6 3" xfId="4119" xr:uid="{C0917977-23BE-4669-B7AC-215E2580EE89}"/>
    <cellStyle name="Total 3 3 6 3 2" xfId="32146" xr:uid="{36F02B23-AA3E-4F0E-AAFE-1E603974DDC8}"/>
    <cellStyle name="Total 3 3 6 4" xfId="42607" xr:uid="{B1178EF7-9C00-43CB-A21B-A0FC826CFC94}"/>
    <cellStyle name="Total 3 3 6 5" xfId="47368" xr:uid="{E62A11DB-97F9-4876-989E-2809F7D744BB}"/>
    <cellStyle name="Total 3 3 7" xfId="1732" xr:uid="{44856E93-5810-404C-B426-DA58A24502E4}"/>
    <cellStyle name="Total 3 3 7 2" xfId="6058" xr:uid="{DE711987-7160-447C-AD84-9182CA722B2C}"/>
    <cellStyle name="Total 3 3 7 2 2" xfId="8644" xr:uid="{DE4EC66E-FB8B-411E-8266-F1A7783B4167}"/>
    <cellStyle name="Total 3 3 7 2 2 2" xfId="17633" xr:uid="{B84F62A8-C76A-4794-9B98-323607A2FF98}"/>
    <cellStyle name="Total 3 3 7 2 2 2 2" xfId="37653" xr:uid="{8911A910-B071-4EDC-B3EB-02A9E383BE72}"/>
    <cellStyle name="Total 3 3 7 2 2 3" xfId="38551" xr:uid="{E0A96F34-DC81-4666-A36D-E816C103C86B}"/>
    <cellStyle name="Total 3 3 7 2 3" xfId="11281" xr:uid="{74A39CA6-472C-4A59-BAF3-4D5F98FF7347}"/>
    <cellStyle name="Total 3 3 7 2 3 2" xfId="20270" xr:uid="{E0952B17-7199-4C2B-8058-D30636C2810C}"/>
    <cellStyle name="Total 3 3 7 2 3 2 2" xfId="39769" xr:uid="{D17B9985-DFF1-4E66-9BCA-5A9234880168}"/>
    <cellStyle name="Total 3 3 7 2 3 3" xfId="34732" xr:uid="{AB0CCD53-65E7-4706-8EA5-55EEB2526546}"/>
    <cellStyle name="Total 3 3 7 2 4" xfId="15047" xr:uid="{34413F99-D28E-43E6-BB81-950C3768B28F}"/>
    <cellStyle name="Total 3 3 7 2 4 2" xfId="28421" xr:uid="{DC03C495-386D-4730-9B35-566E7C176040}"/>
    <cellStyle name="Total 3 3 7 2 5" xfId="36931" xr:uid="{DE839A59-00B5-4B13-8701-7877C13B18A1}"/>
    <cellStyle name="Total 3 3 7 3" xfId="4169" xr:uid="{CF856BF2-A311-4F4F-A5A4-542181527079}"/>
    <cellStyle name="Total 3 3 7 3 2" xfId="33058" xr:uid="{718FB6A4-6A9F-4678-93FE-D39371D4FEF5}"/>
    <cellStyle name="Total 3 3 7 4" xfId="28889" xr:uid="{C18C64B6-DFC2-43F1-A336-78FF24ABB6AB}"/>
    <cellStyle name="Total 3 3 8" xfId="2743" xr:uid="{88374FF2-FDEF-4478-BC0D-945449A7724C}"/>
    <cellStyle name="Total 3 3 8 2" xfId="6924" xr:uid="{484BF4F3-7D0E-4BFC-9F4C-F8329E9FA217}"/>
    <cellStyle name="Total 3 3 8 2 2" xfId="12058" xr:uid="{D4EF1088-148B-417C-9DFE-1E498EBAF009}"/>
    <cellStyle name="Total 3 3 8 2 2 2" xfId="21047" xr:uid="{1D47B874-D913-4753-BAFA-489A252D79D1}"/>
    <cellStyle name="Total 3 3 8 2 2 2 2" xfId="40407" xr:uid="{B01C1CC6-EC77-4C5E-967E-66E586B9A92D}"/>
    <cellStyle name="Total 3 3 8 2 2 3" xfId="34500" xr:uid="{FB20B81C-DE3A-40E2-B956-F5A2998C8D0B}"/>
    <cellStyle name="Total 3 3 8 2 3" xfId="12882" xr:uid="{6FE09360-72FD-4354-9035-782168C74226}"/>
    <cellStyle name="Total 3 3 8 2 3 2" xfId="21871" xr:uid="{451B8EB5-1282-43B0-958A-1C61677EE5BC}"/>
    <cellStyle name="Total 3 3 8 2 3 2 2" xfId="42667" xr:uid="{5B8D7666-FEA0-430E-8801-7853CDC47128}"/>
    <cellStyle name="Total 3 3 8 2 3 3" xfId="41856" xr:uid="{71092F9F-2DD3-472F-9E66-D70352C9B8AE}"/>
    <cellStyle name="Total 3 3 8 2 4" xfId="15913" xr:uid="{E8544D90-CEB0-4E2E-8E45-B3CC54B5CDC1}"/>
    <cellStyle name="Total 3 3 8 2 4 2" xfId="39468" xr:uid="{2A20834E-F132-4FDC-AD6E-F603E92ED727}"/>
    <cellStyle name="Total 3 3 8 2 5" xfId="32042" xr:uid="{D0D4C97D-1119-450E-B05B-CD5553788E7E}"/>
    <cellStyle name="Total 3 3 8 3" xfId="9488" xr:uid="{4822D25D-E5EB-4D13-93AC-FD4F71ABDD5C}"/>
    <cellStyle name="Total 3 3 8 3 2" xfId="18477" xr:uid="{8948F2C0-3CC8-4EA4-8D83-3222E3834BB7}"/>
    <cellStyle name="Total 3 3 8 3 2 2" xfId="37721" xr:uid="{C096247A-29D9-4A12-85C6-B594D6793F2D}"/>
    <cellStyle name="Total 3 3 8 3 3" xfId="24802" xr:uid="{58F5DF8A-CEEF-4837-8D7C-7215D4BD7C54}"/>
    <cellStyle name="Total 3 3 8 4" xfId="28347" xr:uid="{274AA3E8-D443-4F68-8A94-B37F5ECD1CCB}"/>
    <cellStyle name="Total 3 3 9" xfId="4681" xr:uid="{AB1F3328-0E0E-448D-8BE3-D02592D1012E}"/>
    <cellStyle name="Total 3 3 9 2" xfId="7267" xr:uid="{01B063AA-6197-4ED2-9D1C-FB4F0D4D04A2}"/>
    <cellStyle name="Total 3 3 9 2 2" xfId="16256" xr:uid="{5CA0F2AE-0DFB-4D0E-9EDE-ACA6E66EEA39}"/>
    <cellStyle name="Total 3 3 9 2 2 2" xfId="42041" xr:uid="{25F059D8-3769-4497-8741-6540D0CC70D4}"/>
    <cellStyle name="Total 3 3 9 2 3" xfId="30257" xr:uid="{47FCAF51-B833-4BEA-9950-21E81B5C073D}"/>
    <cellStyle name="Total 3 3 9 3" xfId="9904" xr:uid="{6868331C-AA42-4B54-9CAC-44DC25F57283}"/>
    <cellStyle name="Total 3 3 9 3 2" xfId="18893" xr:uid="{1FAA51AD-2DA7-4759-93CD-93850EE82A0F}"/>
    <cellStyle name="Total 3 3 9 3 2 2" xfId="26919" xr:uid="{C7E2A946-33F9-48A1-BF87-6D287780FEE0}"/>
    <cellStyle name="Total 3 3 9 3 3" xfId="44055" xr:uid="{1CF159D5-9BF3-421F-A526-DC7DB3B8F676}"/>
    <cellStyle name="Total 3 3 9 4" xfId="13670" xr:uid="{32F41CFD-5774-46A3-B600-7F42E29649BD}"/>
    <cellStyle name="Total 3 3 9 4 2" xfId="30334" xr:uid="{2DBEEF86-BBEE-4455-8569-55A0E18F460E}"/>
    <cellStyle name="Total 3 3 9 5" xfId="39475" xr:uid="{F556E16B-9FAE-46E7-8A68-D283821795BF}"/>
    <cellStyle name="Total 3 30" xfId="45329" xr:uid="{62845388-47EF-4150-820A-3CAF5A665A1C}"/>
    <cellStyle name="Total 3 31" xfId="45303" xr:uid="{108F47E9-C8CB-489F-9155-D443DC6822B4}"/>
    <cellStyle name="Total 3 32" xfId="45340" xr:uid="{0DE17EDE-030E-4325-B741-1B6BC9B4ED71}"/>
    <cellStyle name="Total 3 33" xfId="45410" xr:uid="{1F92C2C0-01B9-4C71-92F2-56ECAD53CD56}"/>
    <cellStyle name="Total 3 34" xfId="44247" xr:uid="{782A822F-D5B5-4DF2-9542-4C62ACBC4581}"/>
    <cellStyle name="Total 3 35" xfId="44143" xr:uid="{32FE41D2-681D-4198-A4B7-C68FB50354D8}"/>
    <cellStyle name="Total 3 36" xfId="45476" xr:uid="{972B6E70-790C-4E3E-8EB9-8B3FC6EADCC8}"/>
    <cellStyle name="Total 3 4" xfId="336" xr:uid="{966B7CD1-8271-4DA0-9C6F-3B540CE35859}"/>
    <cellStyle name="Total 3 4 10" xfId="6638" xr:uid="{17578C02-9D17-4D67-B87B-AF3518931CED}"/>
    <cellStyle name="Total 3 4 10 2" xfId="11844" xr:uid="{D34C15EA-B895-43E3-BA12-AE2830EC5A31}"/>
    <cellStyle name="Total 3 4 10 2 2" xfId="20833" xr:uid="{43031E35-8693-446B-856E-2712249BE392}"/>
    <cellStyle name="Total 3 4 10 2 2 2" xfId="35640" xr:uid="{A9DE7ED2-FFBA-4C0F-ABAC-4FAACB18216B}"/>
    <cellStyle name="Total 3 4 10 2 3" xfId="44092" xr:uid="{CA747323-6EBE-49AE-83B2-0B32CB22D8DF}"/>
    <cellStyle name="Total 3 4 10 3" xfId="15627" xr:uid="{7C11AE14-0DF1-4F82-AECF-1944FF9EC734}"/>
    <cellStyle name="Total 3 4 10 3 2" xfId="25965" xr:uid="{5BDB2729-1842-4316-8113-D6DB1C82198E}"/>
    <cellStyle name="Total 3 4 10 4" xfId="39240" xr:uid="{B762EC68-AB9E-4A13-9BE0-72AB2C7FF427}"/>
    <cellStyle name="Total 3 4 11" xfId="9207" xr:uid="{432CBF25-ED15-4F06-B173-139CB27D890A}"/>
    <cellStyle name="Total 3 4 11 2" xfId="18196" xr:uid="{BA46F7C1-3DF4-4062-88C6-65BE7785AAF0}"/>
    <cellStyle name="Total 3 4 11 2 2" xfId="32375" xr:uid="{5130050B-2EA3-4372-A582-D7F75358B3CF}"/>
    <cellStyle name="Total 3 4 11 3" xfId="31587" xr:uid="{50C8B363-D8D1-40B1-8EDA-8831DA7B5E11}"/>
    <cellStyle name="Total 3 4 12" xfId="9700" xr:uid="{10ECC1A3-1A31-4E67-950F-BD479DCF07E5}"/>
    <cellStyle name="Total 3 4 12 2" xfId="18689" xr:uid="{1CF2CD0F-8093-4B60-9BC8-82D7F088A339}"/>
    <cellStyle name="Total 3 4 12 2 2" xfId="43225" xr:uid="{38D53BEC-3731-45D4-9BCB-6D7A2047E00D}"/>
    <cellStyle name="Total 3 4 12 3" xfId="40029" xr:uid="{BDB9C25C-19EE-4282-886E-3E320EE64320}"/>
    <cellStyle name="Total 3 4 13" xfId="2342" xr:uid="{CE8AD7EB-A389-4996-A48B-93314D4AAAA0}"/>
    <cellStyle name="Total 3 4 13 2" xfId="34613" xr:uid="{FE240357-786C-43C9-A509-758DAD3B7D90}"/>
    <cellStyle name="Total 3 4 14" xfId="13251" xr:uid="{94AA540E-3C77-4DA5-8AD3-6C60ADFCC321}"/>
    <cellStyle name="Total 3 4 14 2" xfId="33208" xr:uid="{EE2A5F29-EB3E-480D-88F3-40CC85285612}"/>
    <cellStyle name="Total 3 4 15" xfId="22954" xr:uid="{08B93938-6390-480D-BDC5-52656E20C099}"/>
    <cellStyle name="Total 3 4 16" xfId="44305" xr:uid="{9FAA5757-D055-4ED6-9905-0CBC62314862}"/>
    <cellStyle name="Total 3 4 17" xfId="45602" xr:uid="{B52F1FD0-CC35-43B9-8550-7CAAB3B4B74E}"/>
    <cellStyle name="Total 3 4 2" xfId="468" xr:uid="{739750F9-6A8E-494C-AA6E-D02340B07322}"/>
    <cellStyle name="Total 3 4 2 10" xfId="9332" xr:uid="{79321229-6C8D-4488-B4E9-9640A9417731}"/>
    <cellStyle name="Total 3 4 2 10 2" xfId="18321" xr:uid="{401E12FC-B744-4FE4-8944-44D433EDAAB3}"/>
    <cellStyle name="Total 3 4 2 10 2 2" xfId="26574" xr:uid="{7351A344-6CEF-42AE-80E6-E58DD9E25729}"/>
    <cellStyle name="Total 3 4 2 10 3" xfId="33726" xr:uid="{B4732DB6-6D21-49BD-8458-D761445D49DB}"/>
    <cellStyle name="Total 3 4 2 11" xfId="12480" xr:uid="{0870CBDB-9AE8-452A-B552-FB32A8C82D7B}"/>
    <cellStyle name="Total 3 4 2 11 2" xfId="21469" xr:uid="{4CD256A0-D789-4673-A427-787F077FF2D9}"/>
    <cellStyle name="Total 3 4 2 11 2 2" xfId="27788" xr:uid="{30EA851C-18A9-46C7-B6BC-C07BD01BDF41}"/>
    <cellStyle name="Total 3 4 2 11 3" xfId="38154" xr:uid="{19F36820-762A-4ADA-B84F-5722A1F898C5}"/>
    <cellStyle name="Total 3 4 2 12" xfId="2474" xr:uid="{D86A6B97-AEEB-4608-A5D4-34B24398DBDC}"/>
    <cellStyle name="Total 3 4 2 12 2" xfId="36634" xr:uid="{67616233-D66D-4349-B831-2AFA8207F20E}"/>
    <cellStyle name="Total 3 4 2 13" xfId="13383" xr:uid="{02E11A44-20C4-4648-95DE-95A818D903A2}"/>
    <cellStyle name="Total 3 4 2 13 2" xfId="40982" xr:uid="{2D12ADE8-7744-40C8-BE03-A937665DC7BE}"/>
    <cellStyle name="Total 3 4 2 14" xfId="43205" xr:uid="{7F960230-3FAC-4F30-A10E-DEB2F7D10CDA}"/>
    <cellStyle name="Total 3 4 2 15" xfId="46114" xr:uid="{38AAF4A8-EA48-442B-8FC9-0EE37A02086F}"/>
    <cellStyle name="Total 3 4 2 2" xfId="817" xr:uid="{6936AB5E-999B-43F1-82D4-5C3DDAE47971}"/>
    <cellStyle name="Total 3 4 2 2 2" xfId="5186" xr:uid="{907021CA-F023-4C82-B01A-CC69C1DE1FEB}"/>
    <cellStyle name="Total 3 4 2 2 2 2" xfId="7772" xr:uid="{4F4B0FBF-0FDD-4999-90B5-FB0B988D5BA6}"/>
    <cellStyle name="Total 3 4 2 2 2 2 2" xfId="16761" xr:uid="{E9DB70C9-2765-463C-972F-6BFE3CCD0320}"/>
    <cellStyle name="Total 3 4 2 2 2 2 2 2" xfId="23289" xr:uid="{6A33CA05-548C-48A7-BF88-573CCFDA6FED}"/>
    <cellStyle name="Total 3 4 2 2 2 2 3" xfId="39861" xr:uid="{A3809E94-1FC5-4B90-8BAB-8AE443E473B9}"/>
    <cellStyle name="Total 3 4 2 2 2 3" xfId="10409" xr:uid="{F088B086-347D-42D8-A613-CF0BE29FE23F}"/>
    <cellStyle name="Total 3 4 2 2 2 3 2" xfId="19398" xr:uid="{DFE747FD-6421-4C35-A335-F1D2A92045C6}"/>
    <cellStyle name="Total 3 4 2 2 2 3 2 2" xfId="40715" xr:uid="{F863C17A-B3B5-4A5A-9510-A969681BCA1D}"/>
    <cellStyle name="Total 3 4 2 2 2 3 3" xfId="43821" xr:uid="{BB913C6B-AA66-41C7-ABD3-74CBDCDBF897}"/>
    <cellStyle name="Total 3 4 2 2 2 4" xfId="14175" xr:uid="{404D2990-41D5-4A15-8EAF-BF1F6A7ECFD2}"/>
    <cellStyle name="Total 3 4 2 2 2 4 2" xfId="32949" xr:uid="{F5BF0D1D-86EC-4BCF-B798-CECBCA15DE8B}"/>
    <cellStyle name="Total 3 4 2 2 2 5" xfId="42522" xr:uid="{B2D7341A-C7B0-4242-AA6E-D40C0B996D86}"/>
    <cellStyle name="Total 3 4 2 2 2 6" xfId="56390" xr:uid="{1B753CA0-F57A-4767-A4BC-1CA65077D427}"/>
    <cellStyle name="Total 3 4 2 2 3" xfId="3254" xr:uid="{04211857-EAA5-4B47-8A7B-A1C6E8AC94B7}"/>
    <cellStyle name="Total 3 4 2 2 3 2" xfId="36907" xr:uid="{43B45847-0902-427C-AB7E-4A49F0E63CA7}"/>
    <cellStyle name="Total 3 4 2 2 4" xfId="39080" xr:uid="{103B10C5-B1DE-4DC2-83B7-B9161B72A0FF}"/>
    <cellStyle name="Total 3 4 2 2 5" xfId="49608" xr:uid="{673EE8B6-9E02-44EC-839F-A180F2175A59}"/>
    <cellStyle name="Total 3 4 2 3" xfId="1162" xr:uid="{9917D656-8522-4EFE-81DD-1A207C1F4ABF}"/>
    <cellStyle name="Total 3 4 2 3 2" xfId="5507" xr:uid="{691549B3-F214-44FC-AB50-6F9F33051D1F}"/>
    <cellStyle name="Total 3 4 2 3 2 2" xfId="8093" xr:uid="{BA7DC623-24DD-45C1-BAA0-722FF567B87E}"/>
    <cellStyle name="Total 3 4 2 3 2 2 2" xfId="17082" xr:uid="{8416A455-A0E0-44E5-8BE1-44E16EA89F71}"/>
    <cellStyle name="Total 3 4 2 3 2 2 2 2" xfId="41968" xr:uid="{2F02E784-11F8-4656-B2E6-A74341D27275}"/>
    <cellStyle name="Total 3 4 2 3 2 2 3" xfId="34793" xr:uid="{46E1249A-7C0D-4497-A22E-0395A9EFD0AB}"/>
    <cellStyle name="Total 3 4 2 3 2 3" xfId="10730" xr:uid="{8E255854-DF12-4221-9768-E3946E2682B4}"/>
    <cellStyle name="Total 3 4 2 3 2 3 2" xfId="19719" xr:uid="{0521ECD0-6F84-41E1-8A47-C8E5E35C3A1A}"/>
    <cellStyle name="Total 3 4 2 3 2 3 2 2" xfId="27885" xr:uid="{0F2F324E-6B53-4357-BFA6-D7A72B0E01BC}"/>
    <cellStyle name="Total 3 4 2 3 2 3 3" xfId="32215" xr:uid="{9B46E1E2-BC5B-41A8-9542-BA3F2BA9B271}"/>
    <cellStyle name="Total 3 4 2 3 2 4" xfId="14496" xr:uid="{A905EF88-397C-4448-A7BD-28F73EE38D67}"/>
    <cellStyle name="Total 3 4 2 3 2 4 2" xfId="29386" xr:uid="{4D419586-83BB-49CE-9B0C-DE9B675DBF3D}"/>
    <cellStyle name="Total 3 4 2 3 2 5" xfId="34930" xr:uid="{1B0B4DF4-0357-4FB9-93D5-5AC149521A28}"/>
    <cellStyle name="Total 3 4 2 3 2 6" xfId="57826" xr:uid="{907EF7A9-2458-4541-B404-FBC24FFE2C6D}"/>
    <cellStyle name="Total 3 4 2 3 3" xfId="3599" xr:uid="{2CAF1758-F51D-4A79-A9D0-35BE150E0B62}"/>
    <cellStyle name="Total 3 4 2 3 3 2" xfId="41107" xr:uid="{253119D6-3764-4475-AFCD-7BDD5615FA44}"/>
    <cellStyle name="Total 3 4 2 3 4" xfId="22301" xr:uid="{47E7F085-174A-4E2B-AA94-06B34C6F630D}"/>
    <cellStyle name="Total 3 4 2 3 5" xfId="51044" xr:uid="{4CFF384D-BB76-4425-919D-E8FAF59AA920}"/>
    <cellStyle name="Total 3 4 2 4" xfId="1506" xr:uid="{35C41B9C-B228-4CAD-A062-D27EE3FD9B9B}"/>
    <cellStyle name="Total 3 4 2 4 2" xfId="5851" xr:uid="{98A822FF-EC0D-4441-9EE9-6E9D709FE1FF}"/>
    <cellStyle name="Total 3 4 2 4 2 2" xfId="8437" xr:uid="{E00118C2-B516-4DDE-9687-7EA44EE8B70F}"/>
    <cellStyle name="Total 3 4 2 4 2 2 2" xfId="17426" xr:uid="{C534D111-E8EB-47D1-922A-C8B51D4974B5}"/>
    <cellStyle name="Total 3 4 2 4 2 2 2 2" xfId="41008" xr:uid="{58B5B501-2C3D-4466-BC97-233A7BB17F40}"/>
    <cellStyle name="Total 3 4 2 4 2 2 3" xfId="41961" xr:uid="{DFC82C0B-C265-4555-81B1-D407567D9DDD}"/>
    <cellStyle name="Total 3 4 2 4 2 3" xfId="11074" xr:uid="{B01B162D-B418-483E-9B73-35832B451787}"/>
    <cellStyle name="Total 3 4 2 4 2 3 2" xfId="20063" xr:uid="{7DD3FFEF-A759-40DC-8C09-7EBAEBB558C8}"/>
    <cellStyle name="Total 3 4 2 4 2 3 2 2" xfId="30388" xr:uid="{5D1B6D0D-9FF5-4EC2-8700-94E4AAFC106A}"/>
    <cellStyle name="Total 3 4 2 4 2 3 3" xfId="36599" xr:uid="{3C5F2991-22A9-4E83-9DD7-10B0D06DAA14}"/>
    <cellStyle name="Total 3 4 2 4 2 4" xfId="14840" xr:uid="{EBF15CD4-8429-464E-8DF4-DA6D4E2B96C8}"/>
    <cellStyle name="Total 3 4 2 4 2 4 2" xfId="24457" xr:uid="{8DCE76F3-6AF9-4565-962D-2E051CDEB0B7}"/>
    <cellStyle name="Total 3 4 2 4 2 5" xfId="42319" xr:uid="{D9A8E057-6900-4BEE-9F37-14630A88B59D}"/>
    <cellStyle name="Total 3 4 2 4 2 6" xfId="54532" xr:uid="{7BF00BD8-75A9-4783-993B-11B6B438D639}"/>
    <cellStyle name="Total 3 4 2 4 3" xfId="3943" xr:uid="{6EFF1C35-FEC5-41DC-9B2D-C667E48FFB49}"/>
    <cellStyle name="Total 3 4 2 4 3 2" xfId="22307" xr:uid="{841CF1B8-1AD6-48F1-A6AC-BB80F46F8045}"/>
    <cellStyle name="Total 3 4 2 4 4" xfId="43488" xr:uid="{75EE1913-19F1-4F10-A975-98757BD0D77D}"/>
    <cellStyle name="Total 3 4 2 4 5" xfId="47725" xr:uid="{988762BA-7858-4494-8870-210B15AC9B39}"/>
    <cellStyle name="Total 3 4 2 5" xfId="1897" xr:uid="{9573192C-E7CB-488D-A635-8F14F0346D19}"/>
    <cellStyle name="Total 3 4 2 5 2" xfId="6213" xr:uid="{088322A3-2AF9-40C6-9F92-B9F4270681DC}"/>
    <cellStyle name="Total 3 4 2 5 2 2" xfId="8799" xr:uid="{A7F2FC0E-28AB-4DE4-A0EA-416309F4CD4A}"/>
    <cellStyle name="Total 3 4 2 5 2 2 2" xfId="17788" xr:uid="{58AEE5D0-4035-4787-88C7-8885A077A73F}"/>
    <cellStyle name="Total 3 4 2 5 2 2 2 2" xfId="32136" xr:uid="{689A730B-B6CA-422F-9CB0-38501AAF1335}"/>
    <cellStyle name="Total 3 4 2 5 2 2 3" xfId="35631" xr:uid="{482D8EAA-BA5B-4BED-A8A2-4C2C0C44A9D5}"/>
    <cellStyle name="Total 3 4 2 5 2 3" xfId="11436" xr:uid="{D63AC3ED-8251-4256-9C79-9C55BE883B52}"/>
    <cellStyle name="Total 3 4 2 5 2 3 2" xfId="20425" xr:uid="{A8FE8114-EC8F-474C-A113-040271204F75}"/>
    <cellStyle name="Total 3 4 2 5 2 3 2 2" xfId="32376" xr:uid="{55A1E52C-5B63-49B2-82B4-504479EAFD87}"/>
    <cellStyle name="Total 3 4 2 5 2 3 3" xfId="33155" xr:uid="{51744931-07A5-4404-8083-56E1731DE274}"/>
    <cellStyle name="Total 3 4 2 5 2 4" xfId="15202" xr:uid="{1AD91C5E-4AB4-480F-B879-2DBB0BF6563C}"/>
    <cellStyle name="Total 3 4 2 5 2 4 2" xfId="34549" xr:uid="{15E20963-A1A9-428B-82A2-FC1AE4566462}"/>
    <cellStyle name="Total 3 4 2 5 2 5" xfId="43103" xr:uid="{32CE1171-22DE-4178-B18E-46A2BBC94FAF}"/>
    <cellStyle name="Total 3 4 2 5 3" xfId="4334" xr:uid="{137D8FF8-6F6B-4B31-947B-D2581461368F}"/>
    <cellStyle name="Total 3 4 2 5 3 2" xfId="43633" xr:uid="{3571B6B5-60E3-4C41-9D8C-562386016011}"/>
    <cellStyle name="Total 3 4 2 5 4" xfId="33758" xr:uid="{7301E4D6-0EF3-47D0-912B-A36E611D06B8}"/>
    <cellStyle name="Total 3 4 2 6" xfId="2125" xr:uid="{2A2C63F5-1EEA-4CC4-8F76-2407461DDDBF}"/>
    <cellStyle name="Total 3 4 2 6 2" xfId="6426" xr:uid="{79C3B2B0-A79A-4D74-A6E5-3EA43B51168B}"/>
    <cellStyle name="Total 3 4 2 6 2 2" xfId="9012" xr:uid="{9154330C-5293-4EB2-B25A-6EFE43E2D311}"/>
    <cellStyle name="Total 3 4 2 6 2 2 2" xfId="18001" xr:uid="{CAE4C03A-66DA-428D-A2ED-F1BBF5E60012}"/>
    <cellStyle name="Total 3 4 2 6 2 2 2 2" xfId="25172" xr:uid="{A5330B65-CE7D-4A7C-A5D7-E4634C6D44D9}"/>
    <cellStyle name="Total 3 4 2 6 2 2 3" xfId="30987" xr:uid="{B3256CE0-E0B8-41B3-8AE8-FC21FE67F925}"/>
    <cellStyle name="Total 3 4 2 6 2 3" xfId="11649" xr:uid="{46851F7D-346C-41A2-B44F-C664847A5EC5}"/>
    <cellStyle name="Total 3 4 2 6 2 3 2" xfId="20638" xr:uid="{E3F10D8D-9DB8-4EEB-977E-E83D434E88CD}"/>
    <cellStyle name="Total 3 4 2 6 2 3 2 2" xfId="42166" xr:uid="{0C215851-6A19-4559-B94C-BCA6BECC9DE3}"/>
    <cellStyle name="Total 3 4 2 6 2 3 3" xfId="41689" xr:uid="{668A5A04-5A68-47ED-BB70-3903E74F2DDA}"/>
    <cellStyle name="Total 3 4 2 6 2 4" xfId="15415" xr:uid="{8719963B-35C8-4B34-B4C9-34D0B6C5B388}"/>
    <cellStyle name="Total 3 4 2 6 2 4 2" xfId="22465" xr:uid="{6E52DA68-FBA6-4846-93C4-04902DA14B32}"/>
    <cellStyle name="Total 3 4 2 6 2 5" xfId="36664" xr:uid="{F0538616-123D-4100-8BA7-B5B938BBA129}"/>
    <cellStyle name="Total 3 4 2 6 3" xfId="4562" xr:uid="{48A58DC4-499F-47EB-A380-42CEF59FCB14}"/>
    <cellStyle name="Total 3 4 2 6 3 2" xfId="27444" xr:uid="{621978EC-61D5-4D51-A607-48535D1BBF22}"/>
    <cellStyle name="Total 3 4 2 6 4" xfId="42455" xr:uid="{18C703EA-1B04-4AE0-9272-0AC914B85819}"/>
    <cellStyle name="Total 3 4 2 7" xfId="2935" xr:uid="{E1ABA7FC-AEA7-4B27-8038-BDC21549A021}"/>
    <cellStyle name="Total 3 4 2 7 2" xfId="7085" xr:uid="{A4953E9D-2F90-4CEE-BD1E-CE597BFF9EFE}"/>
    <cellStyle name="Total 3 4 2 7 2 2" xfId="12211" xr:uid="{CB4E6CD2-95DA-412D-A05A-6713EB2DBA1E}"/>
    <cellStyle name="Total 3 4 2 7 2 2 2" xfId="21200" xr:uid="{97EF7965-CB85-4426-B84D-ED34271A2869}"/>
    <cellStyle name="Total 3 4 2 7 2 2 2 2" xfId="42984" xr:uid="{876E4D6B-EECE-46D1-A02D-A50F5E84C593}"/>
    <cellStyle name="Total 3 4 2 7 2 2 3" xfId="22160" xr:uid="{63828301-A6DE-481F-A0B4-FE84F15238F5}"/>
    <cellStyle name="Total 3 4 2 7 2 3" xfId="13005" xr:uid="{844B582D-CB49-41F2-8078-1E21ED4BDE72}"/>
    <cellStyle name="Total 3 4 2 7 2 3 2" xfId="21994" xr:uid="{5A0E01EE-4688-43D1-9ED7-185D651B41FB}"/>
    <cellStyle name="Total 3 4 2 7 2 3 2 2" xfId="23663" xr:uid="{55E425E3-B0F2-41C8-93F4-BD220FE89851}"/>
    <cellStyle name="Total 3 4 2 7 2 3 3" xfId="33589" xr:uid="{DE179B8C-4DE9-40D7-B0B4-6E241378F558}"/>
    <cellStyle name="Total 3 4 2 7 2 4" xfId="16074" xr:uid="{CB883E67-D1E9-462E-913B-CE1A725053D5}"/>
    <cellStyle name="Total 3 4 2 7 2 4 2" xfId="23780" xr:uid="{9B49258A-2C74-45E5-9774-E89272E8A016}"/>
    <cellStyle name="Total 3 4 2 7 2 5" xfId="43005" xr:uid="{4E2FCD48-1DC8-4632-9581-CD401D2A1D29}"/>
    <cellStyle name="Total 3 4 2 7 3" xfId="9648" xr:uid="{9B104DB9-7CAB-4BFE-B4BA-30CB50C31E0B}"/>
    <cellStyle name="Total 3 4 2 7 3 2" xfId="18637" xr:uid="{3C36C8EA-5176-474F-88ED-F3C733F0D679}"/>
    <cellStyle name="Total 3 4 2 7 3 2 2" xfId="27735" xr:uid="{DF597AEF-891C-420E-A96F-6FA654C3A60C}"/>
    <cellStyle name="Total 3 4 2 7 3 3" xfId="39570" xr:uid="{12F91779-9EF8-44B6-9753-858F2366BE24}"/>
    <cellStyle name="Total 3 4 2 7 4" xfId="31355" xr:uid="{773D386C-178B-4C02-AB98-51E051666E32}"/>
    <cellStyle name="Total 3 4 2 8" xfId="4862" xr:uid="{3B8336E2-BCB5-4810-8238-F8DB3C827B9D}"/>
    <cellStyle name="Total 3 4 2 8 2" xfId="7448" xr:uid="{63F2F3D7-29F4-4A80-9568-F13A799F8B54}"/>
    <cellStyle name="Total 3 4 2 8 2 2" xfId="16437" xr:uid="{5A491ED9-7735-4449-83ED-CF2FB384CDA4}"/>
    <cellStyle name="Total 3 4 2 8 2 2 2" xfId="29319" xr:uid="{7B03A2F2-4CFA-483E-8B17-C9033746452F}"/>
    <cellStyle name="Total 3 4 2 8 2 3" xfId="24083" xr:uid="{C8666128-6093-4CFD-9A04-6A7D8B675309}"/>
    <cellStyle name="Total 3 4 2 8 3" xfId="10085" xr:uid="{D41CF0C4-06B6-4AE7-BB46-83E92801F2BE}"/>
    <cellStyle name="Total 3 4 2 8 3 2" xfId="19074" xr:uid="{C9F3FAB0-8EF7-492B-B9BB-E2293B50268D}"/>
    <cellStyle name="Total 3 4 2 8 3 2 2" xfId="33217" xr:uid="{1403A46B-22C8-406D-B69F-2F585D26127E}"/>
    <cellStyle name="Total 3 4 2 8 3 3" xfId="42746" xr:uid="{89025396-8720-48A7-8F30-B1777538EA1F}"/>
    <cellStyle name="Total 3 4 2 8 4" xfId="13851" xr:uid="{80F72141-D89B-40E9-82B5-74F5F2B29D08}"/>
    <cellStyle name="Total 3 4 2 8 4 2" xfId="28401" xr:uid="{0BC6CA0B-03CE-46C4-A178-1E270561157C}"/>
    <cellStyle name="Total 3 4 2 8 5" xfId="26760" xr:uid="{8745B2ED-DF75-4B20-B3F4-C2D2302BEB9A}"/>
    <cellStyle name="Total 3 4 2 9" xfId="6770" xr:uid="{7CB37E82-E3A1-467C-8E8F-022BC875E061}"/>
    <cellStyle name="Total 3 4 2 9 2" xfId="11969" xr:uid="{111EDAB9-3A37-4131-96E0-21A311536AC2}"/>
    <cellStyle name="Total 3 4 2 9 2 2" xfId="20958" xr:uid="{24DD53BA-3F7A-4C64-B026-A508AC8FFD61}"/>
    <cellStyle name="Total 3 4 2 9 2 2 2" xfId="30418" xr:uid="{AC2E066F-3F32-4E53-9A8B-6FDA0E5551E4}"/>
    <cellStyle name="Total 3 4 2 9 2 3" xfId="34539" xr:uid="{E698B2A8-B280-4DE8-B4CF-1082E63D51A5}"/>
    <cellStyle name="Total 3 4 2 9 3" xfId="15759" xr:uid="{6EA92D05-9B72-4385-9D1F-F242A5309AD5}"/>
    <cellStyle name="Total 3 4 2 9 3 2" xfId="22814" xr:uid="{EBED87C0-C457-465F-B14B-1DB1434C2FB8}"/>
    <cellStyle name="Total 3 4 2 9 4" xfId="22231" xr:uid="{F8A75AF7-50C6-498B-B835-88DBAC00BEA2}"/>
    <cellStyle name="Total 3 4 3" xfId="685" xr:uid="{D4811E7A-4D69-4764-A8F2-9339527FAD4D}"/>
    <cellStyle name="Total 3 4 3 2" xfId="5061" xr:uid="{65A7FCB6-5B31-4CE8-8794-545E13069107}"/>
    <cellStyle name="Total 3 4 3 2 2" xfId="7647" xr:uid="{F80066AE-D510-48AE-904C-4FD9BC367DC2}"/>
    <cellStyle name="Total 3 4 3 2 2 2" xfId="16636" xr:uid="{25C47804-8EB1-4E07-A1C3-36145C50E7FE}"/>
    <cellStyle name="Total 3 4 3 2 2 2 2" xfId="42679" xr:uid="{195270BF-6FF4-42EB-BC90-6B1C552907ED}"/>
    <cellStyle name="Total 3 4 3 2 2 3" xfId="24388" xr:uid="{595564D5-D6BE-4954-8357-12A330F65E6B}"/>
    <cellStyle name="Total 3 4 3 2 2 4" xfId="56795" xr:uid="{14A607F1-19D2-44EC-BBE5-E105382553AB}"/>
    <cellStyle name="Total 3 4 3 2 3" xfId="10284" xr:uid="{3F125FFA-5174-4F90-A379-50B34D2880A4}"/>
    <cellStyle name="Total 3 4 3 2 3 2" xfId="19273" xr:uid="{19C8FAE9-7083-4243-946B-61B78C7D3744}"/>
    <cellStyle name="Total 3 4 3 2 3 2 2" xfId="23537" xr:uid="{3FF9990D-C469-487F-A10B-79698505B24F}"/>
    <cellStyle name="Total 3 4 3 2 3 3" xfId="26775" xr:uid="{DCD8FF29-F316-4559-BB1D-0D65DA74154F}"/>
    <cellStyle name="Total 3 4 3 2 4" xfId="14050" xr:uid="{A49FF09D-CE61-4401-85F5-E0FFD2463525}"/>
    <cellStyle name="Total 3 4 3 2 4 2" xfId="27837" xr:uid="{CACFEAC6-278C-4260-BB48-1CCC6B096CA6}"/>
    <cellStyle name="Total 3 4 3 2 5" xfId="36176" xr:uid="{16F27BB9-F920-4871-A6C3-A93982EF46C0}"/>
    <cellStyle name="Total 3 4 3 2 6" xfId="50013" xr:uid="{D77C7ACE-894A-487C-93A0-0EB5ED54B42B}"/>
    <cellStyle name="Total 3 4 3 3" xfId="3122" xr:uid="{B5A609C6-419D-47E5-9542-C4EDBEC6A37C}"/>
    <cellStyle name="Total 3 4 3 3 2" xfId="22936" xr:uid="{5F10EC62-DE03-4524-BAEF-664DECEFB185}"/>
    <cellStyle name="Total 3 4 3 3 2 2" xfId="57585" xr:uid="{D1581315-734C-4BA4-80DF-B9ADBD044D7D}"/>
    <cellStyle name="Total 3 4 3 3 3" xfId="50803" xr:uid="{78BFECB9-15BC-465C-AE21-5C415DB0C523}"/>
    <cellStyle name="Total 3 4 3 4" xfId="35960" xr:uid="{05151B93-19DA-43A4-B3F6-E208BFF2F73E}"/>
    <cellStyle name="Total 3 4 3 4 2" xfId="54922" xr:uid="{960938F1-7BE0-4B34-A939-39C236676693}"/>
    <cellStyle name="Total 3 4 3 4 3" xfId="48130" xr:uid="{E350BE71-341E-4AF2-81EB-333109A12480}"/>
    <cellStyle name="Total 3 4 3 5" xfId="53222" xr:uid="{DDC256FE-2E01-4697-84FC-B5390B68EB8E}"/>
    <cellStyle name="Total 3 4 3 6" xfId="46516" xr:uid="{84D64F88-1981-4922-9A05-772BF4C5F572}"/>
    <cellStyle name="Total 3 4 4" xfId="1030" xr:uid="{F24DA950-2B47-41C2-AAD0-95BCBF5CC46C}"/>
    <cellStyle name="Total 3 4 4 2" xfId="5382" xr:uid="{952E8BAC-7249-443C-A283-C8F6F1A24C68}"/>
    <cellStyle name="Total 3 4 4 2 2" xfId="7968" xr:uid="{AF13CA8C-66E2-4057-B246-9D9C528DAB03}"/>
    <cellStyle name="Total 3 4 4 2 2 2" xfId="16957" xr:uid="{91732011-B200-4806-8DFC-972C1A4386FB}"/>
    <cellStyle name="Total 3 4 4 2 2 2 2" xfId="24759" xr:uid="{0218B2F5-26F8-4B50-A129-2C1E9AB24F88}"/>
    <cellStyle name="Total 3 4 4 2 2 3" xfId="38081" xr:uid="{7C70155E-11DB-4FBF-A8CA-74DD2A3BADD7}"/>
    <cellStyle name="Total 3 4 4 2 3" xfId="10605" xr:uid="{804FE857-CFBD-4F1B-96F3-2A4F4F37E081}"/>
    <cellStyle name="Total 3 4 4 2 3 2" xfId="19594" xr:uid="{E078CFF5-F7EF-4A23-8247-630F15DC3168}"/>
    <cellStyle name="Total 3 4 4 2 3 2 2" xfId="31509" xr:uid="{9ABB96CD-8C20-4C93-962B-98F60E77A349}"/>
    <cellStyle name="Total 3 4 4 2 3 3" xfId="32029" xr:uid="{A8F9A111-9A04-437C-B7E8-660B786DC475}"/>
    <cellStyle name="Total 3 4 4 2 4" xfId="14371" xr:uid="{4F013CFC-95AB-4D60-9007-2779FC50FF36}"/>
    <cellStyle name="Total 3 4 4 2 4 2" xfId="34352" xr:uid="{503278EC-6C77-4B40-B452-C0DAAAA59BE8}"/>
    <cellStyle name="Total 3 4 4 2 5" xfId="32685" xr:uid="{3A2A89F8-A436-4C67-9290-EC7EA4469D01}"/>
    <cellStyle name="Total 3 4 4 2 6" xfId="55918" xr:uid="{0AF2B372-3C7B-432D-A44A-C731A6AA0C4E}"/>
    <cellStyle name="Total 3 4 4 3" xfId="3467" xr:uid="{194C656A-FDB9-4598-BDBC-FA16A2783A88}"/>
    <cellStyle name="Total 3 4 4 3 2" xfId="30408" xr:uid="{796D31EE-D69C-433F-BF56-8DC9E557450C}"/>
    <cellStyle name="Total 3 4 4 4" xfId="30337" xr:uid="{F7B298CA-0324-4E62-9780-28845C8889DD}"/>
    <cellStyle name="Total 3 4 4 5" xfId="49136" xr:uid="{4E85CDCD-F98B-4B85-A911-11BB0BC3377F}"/>
    <cellStyle name="Total 3 4 5" xfId="1374" xr:uid="{B4221078-F894-4D1C-B9FB-BC6161EC575B}"/>
    <cellStyle name="Total 3 4 5 2" xfId="5719" xr:uid="{54E8202D-4433-4994-9180-138285AD0F38}"/>
    <cellStyle name="Total 3 4 5 2 2" xfId="8305" xr:uid="{76959E6E-E890-445B-87C8-B8612490F9E6}"/>
    <cellStyle name="Total 3 4 5 2 2 2" xfId="17294" xr:uid="{32C69383-5577-4900-9088-09B09C1DF8FC}"/>
    <cellStyle name="Total 3 4 5 2 2 2 2" xfId="42345" xr:uid="{BFBB246C-8E72-4D8F-9AB4-8977331DD969}"/>
    <cellStyle name="Total 3 4 5 2 2 3" xfId="28027" xr:uid="{6AD51089-A216-4B78-A04C-194DE08460D3}"/>
    <cellStyle name="Total 3 4 5 2 3" xfId="10942" xr:uid="{8BAF93AB-BD9D-433A-B936-43770C94A214}"/>
    <cellStyle name="Total 3 4 5 2 3 2" xfId="19931" xr:uid="{9C6BC134-C70C-4070-8FB4-A62726FE2DA7}"/>
    <cellStyle name="Total 3 4 5 2 3 2 2" xfId="25012" xr:uid="{A11298B2-3620-4330-8AE3-C2CAA7750DC9}"/>
    <cellStyle name="Total 3 4 5 2 3 3" xfId="32197" xr:uid="{90FA54A5-89C4-4ED2-9C29-CFE89535A4F6}"/>
    <cellStyle name="Total 3 4 5 2 4" xfId="14708" xr:uid="{0BB76EF1-6771-4D55-B010-8331D85B24DE}"/>
    <cellStyle name="Total 3 4 5 2 4 2" xfId="24545" xr:uid="{E777D243-7F5F-4B76-8E27-CE06FDCFFD90}"/>
    <cellStyle name="Total 3 4 5 2 5" xfId="37313" xr:uid="{C2EB6F49-D7BA-4C1B-B5CF-15B2EE376FC9}"/>
    <cellStyle name="Total 3 4 5 2 6" xfId="58948" xr:uid="{0F536DBB-F614-424B-B172-4B6A04774DA0}"/>
    <cellStyle name="Total 3 4 5 3" xfId="3811" xr:uid="{0AE21913-178D-414F-94FB-B8A292DA0169}"/>
    <cellStyle name="Total 3 4 5 3 2" xfId="33448" xr:uid="{5577B819-117A-48EB-AF17-8B96FFD40CD8}"/>
    <cellStyle name="Total 3 4 5 4" xfId="22424" xr:uid="{EAF81EBD-64F7-463E-8E44-D343294170CE}"/>
    <cellStyle name="Total 3 4 5 5" xfId="52167" xr:uid="{9BA4DAFD-5ACC-4D20-AF24-0DD7CA8EE8C2}"/>
    <cellStyle name="Total 3 4 6" xfId="1674" xr:uid="{C4F01857-7D0C-459F-9AEA-81E5F434CBA5}"/>
    <cellStyle name="Total 3 4 6 2" xfId="6002" xr:uid="{7E7694FE-6D57-434F-940B-FB968828BDC9}"/>
    <cellStyle name="Total 3 4 6 2 2" xfId="8588" xr:uid="{CBDBFEA9-A9A1-4A3A-AC84-1277999C68D2}"/>
    <cellStyle name="Total 3 4 6 2 2 2" xfId="17577" xr:uid="{0A7740E8-A3FF-4F1B-B80E-7AA9BEFFC324}"/>
    <cellStyle name="Total 3 4 6 2 2 2 2" xfId="27308" xr:uid="{88D781E0-F47E-46E0-8804-1EF150A38C6B}"/>
    <cellStyle name="Total 3 4 6 2 2 3" xfId="25737" xr:uid="{38D61358-9ACB-4706-A54A-BCD2ABE26CB0}"/>
    <cellStyle name="Total 3 4 6 2 3" xfId="11225" xr:uid="{08E2BAEC-5FDA-441B-A30C-302D46BCCFB0}"/>
    <cellStyle name="Total 3 4 6 2 3 2" xfId="20214" xr:uid="{2E2A6256-462D-4347-A14B-8F1A672BCDA0}"/>
    <cellStyle name="Total 3 4 6 2 3 2 2" xfId="43469" xr:uid="{89E817E7-FA8D-4CBA-8971-4F1CDDA263FD}"/>
    <cellStyle name="Total 3 4 6 2 3 3" xfId="31101" xr:uid="{A7E8D09A-13B9-47FD-AA91-58F75E0753B2}"/>
    <cellStyle name="Total 3 4 6 2 4" xfId="14991" xr:uid="{64D8BA04-26F8-49A3-8E07-5C2DA0AFD095}"/>
    <cellStyle name="Total 3 4 6 2 4 2" xfId="37050" xr:uid="{48E1D176-7292-4C93-9370-9E3A7F659393}"/>
    <cellStyle name="Total 3 4 6 2 5" xfId="23988" xr:uid="{444EC728-631D-4449-A16D-72C6D3501E13}"/>
    <cellStyle name="Total 3 4 6 2 6" xfId="54084" xr:uid="{C2836A4A-FAB5-4AF7-801B-6E17A9FB6C6E}"/>
    <cellStyle name="Total 3 4 6 3" xfId="4111" xr:uid="{8F68ED8C-D0D7-4E0C-97EC-E359930BFF4F}"/>
    <cellStyle name="Total 3 4 6 3 2" xfId="41230" xr:uid="{0C9C983A-14F2-4BEB-A5F2-4F636B3824C8}"/>
    <cellStyle name="Total 3 4 6 4" xfId="30786" xr:uid="{88FBBD58-9A23-4818-9FC9-675032C5CA2C}"/>
    <cellStyle name="Total 3 4 6 5" xfId="47407" xr:uid="{C00C38C8-3057-44C6-810A-603783AD84B9}"/>
    <cellStyle name="Total 3 4 7" xfId="1993" xr:uid="{E20388F6-8EDC-47A6-9C0E-5F52D771AA60}"/>
    <cellStyle name="Total 3 4 7 2" xfId="6301" xr:uid="{6FCC0321-7B8A-488B-BEE5-13CD4775155C}"/>
    <cellStyle name="Total 3 4 7 2 2" xfId="8887" xr:uid="{9CC96352-9BEB-4DD8-8020-03F44F722165}"/>
    <cellStyle name="Total 3 4 7 2 2 2" xfId="17876" xr:uid="{2809EEC0-D079-409D-84A1-23BCC6C7FD0E}"/>
    <cellStyle name="Total 3 4 7 2 2 2 2" xfId="28209" xr:uid="{1A9988ED-1B7B-4B20-95F9-8BDB14E9FBD1}"/>
    <cellStyle name="Total 3 4 7 2 2 3" xfId="31563" xr:uid="{4EEA2315-47E2-4361-8D22-6E90335F8EFE}"/>
    <cellStyle name="Total 3 4 7 2 3" xfId="11524" xr:uid="{073A812D-76AE-4D46-A015-7E8FFAB56A5F}"/>
    <cellStyle name="Total 3 4 7 2 3 2" xfId="20513" xr:uid="{CB8E96E9-B5CC-4C5F-AF0B-A48BAB83CE04}"/>
    <cellStyle name="Total 3 4 7 2 3 2 2" xfId="34000" xr:uid="{D4321022-62A7-4FEC-B675-50E215E046EB}"/>
    <cellStyle name="Total 3 4 7 2 3 3" xfId="32271" xr:uid="{8A993E1A-ED1C-418D-87A4-4068B0A26CBD}"/>
    <cellStyle name="Total 3 4 7 2 4" xfId="15290" xr:uid="{7A668571-39E7-489B-AF25-089199EBBAFE}"/>
    <cellStyle name="Total 3 4 7 2 4 2" xfId="36076" xr:uid="{75F62A7B-E144-4D7A-80B9-DE210B5BD9BC}"/>
    <cellStyle name="Total 3 4 7 2 5" xfId="35911" xr:uid="{8F44B245-68D4-47E9-86C3-6BE697E87DBF}"/>
    <cellStyle name="Total 3 4 7 3" xfId="4430" xr:uid="{08130255-0B70-4663-91C8-B172E181540E}"/>
    <cellStyle name="Total 3 4 7 3 2" xfId="41182" xr:uid="{CCEB2EAC-2862-44E3-976F-17624C7394A3}"/>
    <cellStyle name="Total 3 4 7 4" xfId="29585" xr:uid="{06F91CD8-B6C4-456C-9493-7BC272F8DE16}"/>
    <cellStyle name="Total 3 4 8" xfId="2804" xr:uid="{70BFDE9B-BDAA-42BE-9054-E68D366EB1E4}"/>
    <cellStyle name="Total 3 4 8 2" xfId="6954" xr:uid="{4B706777-9D36-465E-ADAB-D3B8B404EF80}"/>
    <cellStyle name="Total 3 4 8 2 2" xfId="12083" xr:uid="{75C974BA-9130-415C-B3AC-E1C0D2E0EFBF}"/>
    <cellStyle name="Total 3 4 8 2 2 2" xfId="21072" xr:uid="{B4D73CAE-DE84-4250-935E-0ED9CC330249}"/>
    <cellStyle name="Total 3 4 8 2 2 2 2" xfId="42051" xr:uid="{E0BE47F2-6327-4D41-BB38-CE03B828C029}"/>
    <cellStyle name="Total 3 4 8 2 2 3" xfId="38736" xr:uid="{A2077D8E-464B-4C8B-891C-3707CB58D294}"/>
    <cellStyle name="Total 3 4 8 2 3" xfId="12905" xr:uid="{E7304A5E-4D1E-4C55-9254-59D8474F3E92}"/>
    <cellStyle name="Total 3 4 8 2 3 2" xfId="21894" xr:uid="{17B0ACB0-3B11-4CF0-A5F0-C842FFF119FA}"/>
    <cellStyle name="Total 3 4 8 2 3 2 2" xfId="33387" xr:uid="{7945D3A4-4028-4185-80B3-A4B6814C76EF}"/>
    <cellStyle name="Total 3 4 8 2 3 3" xfId="33689" xr:uid="{88D29D24-31C2-46E2-BB96-8775C9A9DADB}"/>
    <cellStyle name="Total 3 4 8 2 4" xfId="15943" xr:uid="{F213B026-8C28-4EFE-91DC-0CF9F8E13500}"/>
    <cellStyle name="Total 3 4 8 2 4 2" xfId="33033" xr:uid="{D78CD6C7-B84C-4AC4-B165-E56C31960190}"/>
    <cellStyle name="Total 3 4 8 2 5" xfId="25715" xr:uid="{DE072144-392D-47AF-9AD5-705AFC8442FD}"/>
    <cellStyle name="Total 3 4 8 3" xfId="9517" xr:uid="{8049581D-8A6D-49C7-A457-C1E4511D5EAC}"/>
    <cellStyle name="Total 3 4 8 3 2" xfId="18506" xr:uid="{2D1ACDA1-A45F-4D86-8B60-BE52021E7BF6}"/>
    <cellStyle name="Total 3 4 8 3 2 2" xfId="41429" xr:uid="{03510BAC-B0DD-4D06-A524-5B9B262047CB}"/>
    <cellStyle name="Total 3 4 8 3 3" xfId="31781" xr:uid="{A386D26E-9B6A-45FC-95E5-BB159E420ACF}"/>
    <cellStyle name="Total 3 4 8 4" xfId="22495" xr:uid="{DEC4E465-3B67-47EA-A995-0FD734C8A461}"/>
    <cellStyle name="Total 3 4 9" xfId="4737" xr:uid="{E7921666-8301-4359-9743-84D185FFA783}"/>
    <cellStyle name="Total 3 4 9 2" xfId="7323" xr:uid="{685166FB-2EBD-4A08-879F-AB3F34D7B87E}"/>
    <cellStyle name="Total 3 4 9 2 2" xfId="16312" xr:uid="{1DEFE8F3-00A0-4332-A2D6-E20C992456ED}"/>
    <cellStyle name="Total 3 4 9 2 2 2" xfId="33009" xr:uid="{5EAF45D0-AE3C-4193-B271-6CDFC3959B6F}"/>
    <cellStyle name="Total 3 4 9 2 3" xfId="29862" xr:uid="{C02D91B5-516D-4C72-95BD-2E4DF9837F50}"/>
    <cellStyle name="Total 3 4 9 3" xfId="9960" xr:uid="{A4F2B628-5650-4646-9F01-8AFBF0E84D83}"/>
    <cellStyle name="Total 3 4 9 3 2" xfId="18949" xr:uid="{7BE3D48D-39CD-4016-8AA9-2995095BE2FC}"/>
    <cellStyle name="Total 3 4 9 3 2 2" xfId="40648" xr:uid="{742400F3-1E1C-4427-AB48-85BDC0A349B5}"/>
    <cellStyle name="Total 3 4 9 3 3" xfId="41327" xr:uid="{F3234D40-E630-4589-8BD0-A339C105F1FB}"/>
    <cellStyle name="Total 3 4 9 4" xfId="13726" xr:uid="{09DC2BB9-6C41-4412-9485-EDDAD04D148B}"/>
    <cellStyle name="Total 3 4 9 4 2" xfId="25189" xr:uid="{06E2E089-C35B-46E3-819B-E15B21D912F5}"/>
    <cellStyle name="Total 3 4 9 5" xfId="39079" xr:uid="{D4081943-AE63-4467-818A-09CF3D8DFA53}"/>
    <cellStyle name="Total 3 5" xfId="231" xr:uid="{F748C11D-2846-40CD-AAA2-1709E461FA6F}"/>
    <cellStyle name="Total 3 5 10" xfId="9115" xr:uid="{26F112F9-7120-4D99-A8C0-778BF213E2BF}"/>
    <cellStyle name="Total 3 5 10 2" xfId="18104" xr:uid="{419E75D3-3810-4132-976E-A85F779CFF18}"/>
    <cellStyle name="Total 3 5 10 2 2" xfId="33746" xr:uid="{E1C6C2CE-B2E5-406F-9501-2C84E5690953}"/>
    <cellStyle name="Total 3 5 10 3" xfId="30700" xr:uid="{A9D1DA61-92EA-48BB-A044-CD6B60679C09}"/>
    <cellStyle name="Total 3 5 11" xfId="9763" xr:uid="{8D6E1286-2B0C-4DA9-B1FB-67E995C8431F}"/>
    <cellStyle name="Total 3 5 11 2" xfId="18752" xr:uid="{69152911-DDD7-467D-BE4C-FAE6BD37B10F}"/>
    <cellStyle name="Total 3 5 11 2 2" xfId="35837" xr:uid="{6722BDB8-1FBC-4E9A-BAF8-581752A54264}"/>
    <cellStyle name="Total 3 5 11 3" xfId="43920" xr:uid="{1DC6F7BB-7944-4466-93CC-58F223C1A8B7}"/>
    <cellStyle name="Total 3 5 12" xfId="2237" xr:uid="{C6C7A881-CC54-4426-943F-71314E005FA2}"/>
    <cellStyle name="Total 3 5 12 2" xfId="40402" xr:uid="{C0CECA40-8DEE-42DB-97F4-3439E8F6FDE4}"/>
    <cellStyle name="Total 3 5 13" xfId="13146" xr:uid="{0A9FB7B6-29A5-4670-99BB-1E9C50DF7B7C}"/>
    <cellStyle name="Total 3 5 13 2" xfId="25553" xr:uid="{01731CBF-BBEC-48B6-902B-1CC122E9C73C}"/>
    <cellStyle name="Total 3 5 14" xfId="38894" xr:uid="{02855677-BA38-412B-B66F-5B8A0E27CE29}"/>
    <cellStyle name="Total 3 5 15" xfId="44379" xr:uid="{098A1712-71E0-447F-BCC7-E63DDBDECB8D}"/>
    <cellStyle name="Total 3 5 16" xfId="45583" xr:uid="{B0486CFA-B69E-47C2-ACA0-B8752DED50B2}"/>
    <cellStyle name="Total 3 5 2" xfId="580" xr:uid="{5638DD6F-5463-4599-8E15-9926601089E3}"/>
    <cellStyle name="Total 3 5 2 2" xfId="4969" xr:uid="{8E177721-CECD-4EC3-A423-FD9D62EA70F7}"/>
    <cellStyle name="Total 3 5 2 2 2" xfId="7555" xr:uid="{D4C7DFC2-81B1-4780-A85F-F4954601DE8F}"/>
    <cellStyle name="Total 3 5 2 2 2 2" xfId="16544" xr:uid="{8496569D-E1C9-4996-B82D-9F4D10F4688A}"/>
    <cellStyle name="Total 3 5 2 2 2 2 2" xfId="24642" xr:uid="{5E3C1B7F-6B09-4ECF-84EC-AEB05274320A}"/>
    <cellStyle name="Total 3 5 2 2 2 3" xfId="25759" xr:uid="{60835969-29AC-4280-8A1A-0AD89B875E76}"/>
    <cellStyle name="Total 3 5 2 2 2 4" xfId="56371" xr:uid="{3041CCFD-C4AE-432A-9DD5-5B28FFAD5185}"/>
    <cellStyle name="Total 3 5 2 2 3" xfId="10192" xr:uid="{258A3109-5043-4928-B9D3-2B0FFB804A70}"/>
    <cellStyle name="Total 3 5 2 2 3 2" xfId="19181" xr:uid="{FA87E082-A9BC-4F97-9DC0-BF00C82E3EFE}"/>
    <cellStyle name="Total 3 5 2 2 3 2 2" xfId="28295" xr:uid="{2EED0009-6406-4733-850F-032CF8BFD7C3}"/>
    <cellStyle name="Total 3 5 2 2 3 3" xfId="33320" xr:uid="{E45C410C-7A01-4170-9355-1E81D74BDE7F}"/>
    <cellStyle name="Total 3 5 2 2 4" xfId="13958" xr:uid="{429ABCF2-3582-48AF-B0AB-0B260DE3DD0D}"/>
    <cellStyle name="Total 3 5 2 2 4 2" xfId="27408" xr:uid="{7159B61F-8D06-4E37-8F4D-7B7C4AAE0DB1}"/>
    <cellStyle name="Total 3 5 2 2 5" xfId="30459" xr:uid="{B2BDEE16-27F9-4B8C-A40D-CCE01AA6EDB0}"/>
    <cellStyle name="Total 3 5 2 2 6" xfId="49589" xr:uid="{7C199021-FC89-48C6-81F5-493F4869C2CE}"/>
    <cellStyle name="Total 3 5 2 3" xfId="3017" xr:uid="{F3D78D07-D030-4F5C-978C-C2853F74C24A}"/>
    <cellStyle name="Total 3 5 2 3 2" xfId="35593" xr:uid="{93AACFC1-2EA2-473C-9E57-9B275DE4B1D0}"/>
    <cellStyle name="Total 3 5 2 3 2 2" xfId="59109" xr:uid="{9E224251-6617-4961-A49E-117EC3BBA26E}"/>
    <cellStyle name="Total 3 5 2 3 3" xfId="52328" xr:uid="{62984A10-F090-4A07-A05A-29466A6FA798}"/>
    <cellStyle name="Total 3 5 2 4" xfId="39171" xr:uid="{F0D13616-A9AD-40B5-AAD2-BD276029AE73}"/>
    <cellStyle name="Total 3 5 2 4 2" xfId="54513" xr:uid="{A007696C-1623-4AE7-932F-AAD3CE53B594}"/>
    <cellStyle name="Total 3 5 2 4 3" xfId="47706" xr:uid="{DE0C5983-0E17-4E6F-A68B-9C7585AF511D}"/>
    <cellStyle name="Total 3 5 2 5" xfId="46095" xr:uid="{52CE5015-174D-4105-BAAE-8D1FE66F68F2}"/>
    <cellStyle name="Total 3 5 3" xfId="925" xr:uid="{9778F16A-37E6-4738-B124-29705A1238C9}"/>
    <cellStyle name="Total 3 5 3 2" xfId="5290" xr:uid="{CADBB608-3498-4D17-AF3B-BBA1C4F0466E}"/>
    <cellStyle name="Total 3 5 3 2 2" xfId="7876" xr:uid="{8318F170-DDE3-44EF-A544-4ABB41AB6117}"/>
    <cellStyle name="Total 3 5 3 2 2 2" xfId="16865" xr:uid="{9AB3431B-5ADC-4AD0-A728-60E3625DC716}"/>
    <cellStyle name="Total 3 5 3 2 2 2 2" xfId="30307" xr:uid="{0D5B6974-8B21-42F9-8998-9AC345DF537C}"/>
    <cellStyle name="Total 3 5 3 2 2 3" xfId="22971" xr:uid="{0EAC792C-0327-4CB8-82D7-0E8B3F845B66}"/>
    <cellStyle name="Total 3 5 3 2 2 4" xfId="56776" xr:uid="{5ADE6163-BBC7-4D2E-A0C1-2C87519E82DF}"/>
    <cellStyle name="Total 3 5 3 2 3" xfId="10513" xr:uid="{E07350E9-DCAC-4752-B443-029096C78FA9}"/>
    <cellStyle name="Total 3 5 3 2 3 2" xfId="19502" xr:uid="{90B28E0B-D2FB-4295-AEED-24DE47D5D4C9}"/>
    <cellStyle name="Total 3 5 3 2 3 2 2" xfId="31962" xr:uid="{B4262AF1-7EF0-48F7-AD08-580EAF6234D3}"/>
    <cellStyle name="Total 3 5 3 2 3 3" xfId="42765" xr:uid="{4CF228DD-26C1-4A3C-8F94-6697B1BF9997}"/>
    <cellStyle name="Total 3 5 3 2 4" xfId="14279" xr:uid="{DC662AC4-5953-4ED5-A4BC-65794D268CAE}"/>
    <cellStyle name="Total 3 5 3 2 4 2" xfId="38069" xr:uid="{0494C38F-A9C1-44F8-A390-4515ECD11B6F}"/>
    <cellStyle name="Total 3 5 3 2 5" xfId="37413" xr:uid="{4AEA7A68-D2ED-4826-98D1-1CCD102A80E3}"/>
    <cellStyle name="Total 3 5 3 2 6" xfId="49994" xr:uid="{A21B3D69-B432-4C72-9B5E-55E820F5A786}"/>
    <cellStyle name="Total 3 5 3 3" xfId="3362" xr:uid="{A5B92704-6488-499D-8C03-DFE2789FF85F}"/>
    <cellStyle name="Total 3 5 3 3 2" xfId="25473" xr:uid="{FE33EFCD-8EE3-4D31-9518-1F470EA21B0B}"/>
    <cellStyle name="Total 3 5 3 3 2 2" xfId="58133" xr:uid="{67F4814F-BAE2-4AAC-8C58-8EEDE7C1740A}"/>
    <cellStyle name="Total 3 5 3 3 3" xfId="51351" xr:uid="{B1B89D11-0B1B-456A-BE20-975CEAE09D6B}"/>
    <cellStyle name="Total 3 5 3 4" xfId="43588" xr:uid="{9957037C-E3B8-4349-9233-1309D654A66E}"/>
    <cellStyle name="Total 3 5 3 4 2" xfId="54903" xr:uid="{1E9E91E0-6B27-4E66-9B42-8BF8BF88C535}"/>
    <cellStyle name="Total 3 5 3 4 3" xfId="48111" xr:uid="{AA787337-BF4D-44C2-9158-7AF253810BF1}"/>
    <cellStyle name="Total 3 5 3 5" xfId="53203" xr:uid="{10AB2103-237F-4FEC-B2D0-983E25B0B92E}"/>
    <cellStyle name="Total 3 5 3 6" xfId="46497" xr:uid="{3FA35C44-6A93-4931-A837-CDF15D6E236E}"/>
    <cellStyle name="Total 3 5 4" xfId="1269" xr:uid="{E5718472-DF03-4B82-918E-D87A9DE469CC}"/>
    <cellStyle name="Total 3 5 4 2" xfId="5614" xr:uid="{A80E6A46-2EF1-4134-A78D-A4C4F1A9E1B4}"/>
    <cellStyle name="Total 3 5 4 2 2" xfId="8200" xr:uid="{641ACC15-86E3-47B5-ACA6-F31B86E24B9A}"/>
    <cellStyle name="Total 3 5 4 2 2 2" xfId="17189" xr:uid="{BF5B4298-BD93-4518-82A4-A12D892628E7}"/>
    <cellStyle name="Total 3 5 4 2 2 2 2" xfId="27725" xr:uid="{3F7DB4F7-F0E3-48F1-B209-66B4267CCC3A}"/>
    <cellStyle name="Total 3 5 4 2 2 3" xfId="38855" xr:uid="{22E1459B-A923-463D-AB16-EC6AE3E53C3C}"/>
    <cellStyle name="Total 3 5 4 2 3" xfId="10837" xr:uid="{FDC9B3E2-07DB-4972-8F5E-4B0CD3F85866}"/>
    <cellStyle name="Total 3 5 4 2 3 2" xfId="19826" xr:uid="{38F35854-A51B-4ED4-BDDA-33118F62EEB5}"/>
    <cellStyle name="Total 3 5 4 2 3 2 2" xfId="28753" xr:uid="{E9D9C5D5-7509-4120-BE39-23F33891CB77}"/>
    <cellStyle name="Total 3 5 4 2 3 3" xfId="41635" xr:uid="{A55427FB-1C6E-488E-B13F-2BB8A747F5EB}"/>
    <cellStyle name="Total 3 5 4 2 4" xfId="14603" xr:uid="{854A3E50-ABB5-472C-A7F7-BACD25B3F883}"/>
    <cellStyle name="Total 3 5 4 2 4 2" xfId="24773" xr:uid="{279E2D83-599B-4067-AFF7-1A680612C906}"/>
    <cellStyle name="Total 3 5 4 2 5" xfId="42570" xr:uid="{AFC272AF-F414-41DD-814D-19ACB487EB26}"/>
    <cellStyle name="Total 3 5 4 2 6" xfId="55899" xr:uid="{A337CC8D-1242-4993-92FD-5A1A1BAC7A76}"/>
    <cellStyle name="Total 3 5 4 3" xfId="3706" xr:uid="{9B95B38D-6520-4F12-A634-99D9C2697988}"/>
    <cellStyle name="Total 3 5 4 3 2" xfId="22672" xr:uid="{6A36B637-A3AB-48F3-87CB-3B462CE2A50B}"/>
    <cellStyle name="Total 3 5 4 4" xfId="26449" xr:uid="{31217D92-9BB5-4558-A2C9-9763094EF773}"/>
    <cellStyle name="Total 3 5 4 5" xfId="49117" xr:uid="{DF70E7B1-0D3B-4B73-AA60-0916833FFEC1}"/>
    <cellStyle name="Total 3 5 5" xfId="1720" xr:uid="{1F256306-55AF-4FC1-8B9F-B55E75D92865}"/>
    <cellStyle name="Total 3 5 5 2" xfId="6046" xr:uid="{764FBB4E-31F7-4E88-B6FA-30813352E32C}"/>
    <cellStyle name="Total 3 5 5 2 2" xfId="8632" xr:uid="{A70BF117-C69C-4834-87C2-CFBDE2EC210E}"/>
    <cellStyle name="Total 3 5 5 2 2 2" xfId="17621" xr:uid="{4AB2ED6E-3A3A-4544-AA68-CF62667B1D12}"/>
    <cellStyle name="Total 3 5 5 2 2 2 2" xfId="34279" xr:uid="{F9A46DD8-80D4-4C55-9A5E-FDB6F94A2885}"/>
    <cellStyle name="Total 3 5 5 2 2 3" xfId="41172" xr:uid="{CE275774-2360-48C4-9BE3-D71FA839C9CB}"/>
    <cellStyle name="Total 3 5 5 2 3" xfId="11269" xr:uid="{501B8C32-D38F-44E7-9DCA-4490198B9BBB}"/>
    <cellStyle name="Total 3 5 5 2 3 2" xfId="20258" xr:uid="{EB45E4AE-7176-4B63-A3A5-F52593C4582F}"/>
    <cellStyle name="Total 3 5 5 2 3 2 2" xfId="39948" xr:uid="{3339D5A3-998D-4D20-8534-6604D466C303}"/>
    <cellStyle name="Total 3 5 5 2 3 3" xfId="31955" xr:uid="{7B8EBAB1-F105-4D63-9CBD-D80AB38661F3}"/>
    <cellStyle name="Total 3 5 5 2 4" xfId="15035" xr:uid="{28BB694A-C844-4B2B-B276-0AFFB2DC48DC}"/>
    <cellStyle name="Total 3 5 5 2 4 2" xfId="25009" xr:uid="{104FD2D4-8394-4AEA-9375-6F3CD76BBA88}"/>
    <cellStyle name="Total 3 5 5 2 5" xfId="32500" xr:uid="{50662369-E90A-4198-B098-7252F023E264}"/>
    <cellStyle name="Total 3 5 5 2 6" xfId="58169" xr:uid="{811DCAD5-7B2E-4E07-B233-18F2E400E749}"/>
    <cellStyle name="Total 3 5 5 3" xfId="4157" xr:uid="{3E576D6A-8646-4BE2-A755-18EEDC37D95A}"/>
    <cellStyle name="Total 3 5 5 3 2" xfId="22121" xr:uid="{2E265886-912C-4245-B53B-7134250A3584}"/>
    <cellStyle name="Total 3 5 5 4" xfId="30734" xr:uid="{D76BFD95-9704-4A34-83E7-1B22FCA450E9}"/>
    <cellStyle name="Total 3 5 5 5" xfId="51387" xr:uid="{4B90C1E9-10AC-4067-BC59-EFCD9E592BB2}"/>
    <cellStyle name="Total 3 5 6" xfId="1800" xr:uid="{E5B357FE-5049-42F4-8830-92D977EE0BBF}"/>
    <cellStyle name="Total 3 5 6 2" xfId="6117" xr:uid="{C73FC948-BE90-4A54-B234-76263362D527}"/>
    <cellStyle name="Total 3 5 6 2 2" xfId="8703" xr:uid="{9ED69F6C-0C85-42DF-87BE-5400F2F33968}"/>
    <cellStyle name="Total 3 5 6 2 2 2" xfId="17692" xr:uid="{A096CD99-720F-42DB-9097-A5217A042693}"/>
    <cellStyle name="Total 3 5 6 2 2 2 2" xfId="39144" xr:uid="{F88AA35E-3272-4BEC-BF32-602E83D70FEE}"/>
    <cellStyle name="Total 3 5 6 2 2 3" xfId="37572" xr:uid="{C15C78B1-D87C-45A5-A1CF-78F14AA0748B}"/>
    <cellStyle name="Total 3 5 6 2 3" xfId="11340" xr:uid="{217D2CC9-E55C-4342-8E44-992504778D62}"/>
    <cellStyle name="Total 3 5 6 2 3 2" xfId="20329" xr:uid="{0E107C17-FDE1-4107-ACB4-982AA35E603B}"/>
    <cellStyle name="Total 3 5 6 2 3 2 2" xfId="42044" xr:uid="{0C7CC70B-09E2-4FFB-A0AC-9CCAE4C77B20}"/>
    <cellStyle name="Total 3 5 6 2 3 3" xfId="26724" xr:uid="{F091848B-858C-410B-8FAA-3A201F18861F}"/>
    <cellStyle name="Total 3 5 6 2 4" xfId="15106" xr:uid="{B7EC977E-DC1F-480A-ABEE-D2F3942E67B5}"/>
    <cellStyle name="Total 3 5 6 2 4 2" xfId="25564" xr:uid="{E3F9515F-F3EB-463F-93D2-2319801B7AAC}"/>
    <cellStyle name="Total 3 5 6 2 5" xfId="35840" xr:uid="{E4518747-4749-4849-9104-EDDECDE34000}"/>
    <cellStyle name="Total 3 5 6 2 6" xfId="54065" xr:uid="{70CFD2DD-AFA0-40B9-8D45-29A240EF3ACD}"/>
    <cellStyle name="Total 3 5 6 3" xfId="4237" xr:uid="{C56BC3B8-9056-496D-8C1C-E6BDD63FF8F5}"/>
    <cellStyle name="Total 3 5 6 3 2" xfId="22821" xr:uid="{9C248775-52C1-4097-916F-571ACFE5CF7A}"/>
    <cellStyle name="Total 3 5 6 4" xfId="27553" xr:uid="{9AA8FB02-9BFA-48FA-9BBB-7734E254034B}"/>
    <cellStyle name="Total 3 5 6 5" xfId="47392" xr:uid="{0C3B6511-7D72-4F57-8780-4CE1AA499DE5}"/>
    <cellStyle name="Total 3 5 7" xfId="2699" xr:uid="{BA2A9107-73C6-4693-831A-94BC28F45AAF}"/>
    <cellStyle name="Total 3 5 7 2" xfId="6889" xr:uid="{C18FF953-8B78-4CAA-9149-FB9E7A50034C}"/>
    <cellStyle name="Total 3 5 7 2 2" xfId="12030" xr:uid="{465B3FC2-7DEF-47DE-A022-98D91236CE8E}"/>
    <cellStyle name="Total 3 5 7 2 2 2" xfId="21019" xr:uid="{C4BBF8A7-882B-4105-9900-BB81242BECAA}"/>
    <cellStyle name="Total 3 5 7 2 2 2 2" xfId="33100" xr:uid="{F9554489-2E67-49B7-8F83-0757EA1FAC0D}"/>
    <cellStyle name="Total 3 5 7 2 2 3" xfId="34388" xr:uid="{6AD6FFE6-A242-4ED5-9413-A2CCECF08FA4}"/>
    <cellStyle name="Total 3 5 7 2 3" xfId="12852" xr:uid="{5B6CD307-1D37-4306-9A33-7E0CCBCDD41A}"/>
    <cellStyle name="Total 3 5 7 2 3 2" xfId="21841" xr:uid="{8DBD4F20-A9EB-4FB1-BB9E-CE4F2D6BDEC4}"/>
    <cellStyle name="Total 3 5 7 2 3 2 2" xfId="40038" xr:uid="{95F99D15-B6FC-48C9-A8C5-2EAC6221B9AC}"/>
    <cellStyle name="Total 3 5 7 2 3 3" xfId="31275" xr:uid="{73DFB2A2-6BAC-4920-96B2-59B8BF86AE54}"/>
    <cellStyle name="Total 3 5 7 2 4" xfId="15878" xr:uid="{F7D956E2-5534-4140-ADFD-0244FD8D98C5}"/>
    <cellStyle name="Total 3 5 7 2 4 2" xfId="27951" xr:uid="{3D1EE587-431C-4ED9-BBA0-3ED40DBAB086}"/>
    <cellStyle name="Total 3 5 7 2 5" xfId="34615" xr:uid="{A515DE40-2D0D-412D-B913-DBBB9CC166BC}"/>
    <cellStyle name="Total 3 5 7 3" xfId="9460" xr:uid="{503DD2A6-94E9-4FD5-8BBA-3B2A23F7ECDB}"/>
    <cellStyle name="Total 3 5 7 3 2" xfId="18449" xr:uid="{66D188F6-5F04-4BD0-AADB-76E0F534AA6C}"/>
    <cellStyle name="Total 3 5 7 3 2 2" xfId="38559" xr:uid="{0231F898-32FD-4A26-867C-5FF50B50AFB9}"/>
    <cellStyle name="Total 3 5 7 3 3" xfId="31391" xr:uid="{AFF7DBC4-4AB3-431D-B2B3-43D6F36E062E}"/>
    <cellStyle name="Total 3 5 7 4" xfId="33774" xr:uid="{7C3F391F-481D-4547-AF5C-E95F6B5334DC}"/>
    <cellStyle name="Total 3 5 8" xfId="4645" xr:uid="{0DFA7798-ED73-482B-908B-82508DF60886}"/>
    <cellStyle name="Total 3 5 8 2" xfId="7231" xr:uid="{02F2BA5C-195F-433B-9761-4C1538B53C28}"/>
    <cellStyle name="Total 3 5 8 2 2" xfId="16220" xr:uid="{E15F6123-8BEF-420B-8680-68055A091C16}"/>
    <cellStyle name="Total 3 5 8 2 2 2" xfId="42551" xr:uid="{DD6E299C-57D4-4C7A-96B0-ED9178997164}"/>
    <cellStyle name="Total 3 5 8 2 3" xfId="31390" xr:uid="{43FEAD78-8011-4887-9EAF-5B8E7454952A}"/>
    <cellStyle name="Total 3 5 8 3" xfId="9868" xr:uid="{6E287DEC-1526-416B-A0ED-341EB525241F}"/>
    <cellStyle name="Total 3 5 8 3 2" xfId="18857" xr:uid="{5138B13C-D030-471B-B531-B6E4582D480F}"/>
    <cellStyle name="Total 3 5 8 3 2 2" xfId="35189" xr:uid="{249FEA8B-C95D-4E39-81D0-A6E09DF2E405}"/>
    <cellStyle name="Total 3 5 8 3 3" xfId="43932" xr:uid="{9568A7F1-7FCE-40E7-95AA-C7932697C6EE}"/>
    <cellStyle name="Total 3 5 8 4" xfId="13634" xr:uid="{B8EB5D5C-B025-4DCF-B7F1-7CE4BD4DA4BD}"/>
    <cellStyle name="Total 3 5 8 4 2" xfId="31417" xr:uid="{ED23B44C-2CBA-46F6-BF60-50C186827FBF}"/>
    <cellStyle name="Total 3 5 8 5" xfId="40811" xr:uid="{EF202AC9-F86F-48EE-AC6C-1227BABA3CEA}"/>
    <cellStyle name="Total 3 5 9" xfId="6533" xr:uid="{AD028E57-01DD-4D19-9BCB-5E8EDB547564}"/>
    <cellStyle name="Total 3 5 9 2" xfId="11752" xr:uid="{0985D2EE-F6E9-4B56-B625-D3DCB04BD1EC}"/>
    <cellStyle name="Total 3 5 9 2 2" xfId="20741" xr:uid="{A2D8F99C-A52D-47D5-A5E5-02121CC65823}"/>
    <cellStyle name="Total 3 5 9 2 2 2" xfId="24542" xr:uid="{4D2778CA-3051-481B-8F1F-F28F6A52015D}"/>
    <cellStyle name="Total 3 5 9 2 3" xfId="24028" xr:uid="{BCDD5AFA-4852-4B33-8754-1D884CE30DBC}"/>
    <cellStyle name="Total 3 5 9 3" xfId="15522" xr:uid="{B18CD61F-CF09-4B18-B6D1-9B66900E5548}"/>
    <cellStyle name="Total 3 5 9 3 2" xfId="32096" xr:uid="{7690AFB4-7B71-4CDD-B123-4B6487B6FC0A}"/>
    <cellStyle name="Total 3 5 9 4" xfId="23025" xr:uid="{66D00E1E-E3D1-4DE3-AA52-80E6B0C050BA}"/>
    <cellStyle name="Total 3 6" xfId="369" xr:uid="{02B459F6-544E-4912-A9FF-0A128BFBD3FF}"/>
    <cellStyle name="Total 3 6 10" xfId="9240" xr:uid="{C267F947-8F7C-48B2-8B38-4E5BD1229B18}"/>
    <cellStyle name="Total 3 6 10 2" xfId="18229" xr:uid="{AFE06077-1C70-425D-95CB-69190588B427}"/>
    <cellStyle name="Total 3 6 10 2 2" xfId="29924" xr:uid="{2F013EF1-4562-4CF2-A64E-1E19333FDD58}"/>
    <cellStyle name="Total 3 6 10 3" xfId="26084" xr:uid="{6065993F-2E72-4D6B-A7F1-A702DE1D77A9}"/>
    <cellStyle name="Total 3 6 11" xfId="12447" xr:uid="{488EFF0A-72F5-4E0B-8213-F347F9B4EF0F}"/>
    <cellStyle name="Total 3 6 11 2" xfId="21436" xr:uid="{7C98D802-3755-4903-8127-74530F65DB36}"/>
    <cellStyle name="Total 3 6 11 2 2" xfId="26352" xr:uid="{F57C1832-0A75-4DE9-9EEA-CBF3DD87EAB2}"/>
    <cellStyle name="Total 3 6 11 3" xfId="34263" xr:uid="{75CE2B72-25B6-4BF2-AF0E-4EB7A0E492E5}"/>
    <cellStyle name="Total 3 6 12" xfId="2375" xr:uid="{332BF6EA-DC6D-4B6D-B55E-1B0E2829F49E}"/>
    <cellStyle name="Total 3 6 12 2" xfId="30616" xr:uid="{3F2228E4-32CB-428C-82AA-4190F8E87937}"/>
    <cellStyle name="Total 3 6 13" xfId="13284" xr:uid="{F9323DBB-851F-45F3-8666-4B904C32F58D}"/>
    <cellStyle name="Total 3 6 13 2" xfId="42471" xr:uid="{608BA967-CE21-4C9A-B128-C705DA42CD7C}"/>
    <cellStyle name="Total 3 6 14" xfId="28403" xr:uid="{EF7BF679-98F5-4B9D-A366-7BED5E9272BC}"/>
    <cellStyle name="Total 3 6 15" xfId="44384" xr:uid="{8243B7D3-FD06-46B2-A7E8-E5AE9EACCB2D}"/>
    <cellStyle name="Total 3 6 16" xfId="45665" xr:uid="{484907FB-FBFB-491E-B22C-F52C3CA303B1}"/>
    <cellStyle name="Total 3 6 2" xfId="718" xr:uid="{2BDE04DB-94A9-4897-9ABB-44CC7E879D75}"/>
    <cellStyle name="Total 3 6 2 2" xfId="5094" xr:uid="{8DEBB5C7-969B-48DD-A043-F5846139882D}"/>
    <cellStyle name="Total 3 6 2 2 2" xfId="7680" xr:uid="{065D9C40-9B02-4C48-81C2-AEA80CE4C6F0}"/>
    <cellStyle name="Total 3 6 2 2 2 2" xfId="16669" xr:uid="{19A17219-03C9-46CB-B525-5DC3DC25602C}"/>
    <cellStyle name="Total 3 6 2 2 2 2 2" xfId="32536" xr:uid="{95BEF975-13B1-480D-A1F3-800923F50531}"/>
    <cellStyle name="Total 3 6 2 2 2 3" xfId="42975" xr:uid="{4C138FE4-63FA-4890-A0BA-600922DA0108}"/>
    <cellStyle name="Total 3 6 2 2 2 4" xfId="56453" xr:uid="{510D9F01-B6F8-48F3-BA40-74C07CF42DE1}"/>
    <cellStyle name="Total 3 6 2 2 3" xfId="10317" xr:uid="{4855C3AF-ED1A-4322-9515-756775ADF851}"/>
    <cellStyle name="Total 3 6 2 2 3 2" xfId="19306" xr:uid="{32AD1C9F-F7F1-4B1E-BB15-44BDD413B387}"/>
    <cellStyle name="Total 3 6 2 2 3 2 2" xfId="37224" xr:uid="{FD025F22-7EB6-4526-A0F3-34AEB168AB73}"/>
    <cellStyle name="Total 3 6 2 2 3 3" xfId="25323" xr:uid="{52CA1C08-CE12-4F46-8266-8648DB36FF52}"/>
    <cellStyle name="Total 3 6 2 2 4" xfId="14083" xr:uid="{1F8D191B-8D9F-42D3-AFE1-41C670FCF2DA}"/>
    <cellStyle name="Total 3 6 2 2 4 2" xfId="33779" xr:uid="{DA579ECB-8BA1-4678-AC3C-2B1E95B4765D}"/>
    <cellStyle name="Total 3 6 2 2 5" xfId="31683" xr:uid="{B72F3A7A-0A38-422E-B72E-22078EA3D925}"/>
    <cellStyle name="Total 3 6 2 2 6" xfId="49671" xr:uid="{E571E390-9AE9-4FF7-AD1F-9124C42A0ABC}"/>
    <cellStyle name="Total 3 6 2 3" xfId="3155" xr:uid="{3CC6C6EA-0622-49A6-BA11-8D0B03AE874F}"/>
    <cellStyle name="Total 3 6 2 3 2" xfId="28288" xr:uid="{CF245B8E-6700-4EE5-B238-B9C4266B50B9}"/>
    <cellStyle name="Total 3 6 2 3 2 2" xfId="59002" xr:uid="{D9C4836F-56C4-4737-9B09-A7F9EA8C2421}"/>
    <cellStyle name="Total 3 6 2 3 3" xfId="52221" xr:uid="{DB7BF22B-63BB-4A55-BF59-AD8295640210}"/>
    <cellStyle name="Total 3 6 2 4" xfId="38097" xr:uid="{49AFC868-918E-406B-88FD-169D108CDE77}"/>
    <cellStyle name="Total 3 6 2 4 2" xfId="54592" xr:uid="{43A99CB9-44B7-4E1F-AC27-ADB5CBC9D69C}"/>
    <cellStyle name="Total 3 6 2 4 3" xfId="47788" xr:uid="{B8D63A46-3F7E-417D-944A-18DB4B2F199B}"/>
    <cellStyle name="Total 3 6 2 5" xfId="46174" xr:uid="{DD288EC9-D783-462F-8AB6-24F34EA62249}"/>
    <cellStyle name="Total 3 6 3" xfId="1063" xr:uid="{BA273CD7-3DBF-4E53-8606-F259AF8F0CB6}"/>
    <cellStyle name="Total 3 6 3 2" xfId="5415" xr:uid="{E54C27C7-1D3E-4FE6-8D62-1AA3C07F8C54}"/>
    <cellStyle name="Total 3 6 3 2 2" xfId="8001" xr:uid="{2312B7BA-E154-4278-AF79-8933A3052088}"/>
    <cellStyle name="Total 3 6 3 2 2 2" xfId="16990" xr:uid="{0D963064-A1DF-4FA0-AB06-0EC9F8ECB542}"/>
    <cellStyle name="Total 3 6 3 2 2 2 2" xfId="27448" xr:uid="{6FEEB9E4-9C38-458F-ADC8-AE59EBA99CF0}"/>
    <cellStyle name="Total 3 6 3 2 2 3" xfId="23667" xr:uid="{79FACE2A-A41E-41BA-92A5-2F71F03DB2E6}"/>
    <cellStyle name="Total 3 6 3 2 2 4" xfId="56855" xr:uid="{6F9B2EBE-0D02-4730-B140-89F8F751FFB6}"/>
    <cellStyle name="Total 3 6 3 2 3" xfId="10638" xr:uid="{3084FDCB-4159-4891-9B94-87DA212B32FE}"/>
    <cellStyle name="Total 3 6 3 2 3 2" xfId="19627" xr:uid="{DACB63C7-B714-44F1-AF1C-42E143537C02}"/>
    <cellStyle name="Total 3 6 3 2 3 2 2" xfId="26058" xr:uid="{7DAA91F4-DCA6-460A-BCDD-9008E2ED50A7}"/>
    <cellStyle name="Total 3 6 3 2 3 3" xfId="44047" xr:uid="{E8C6D6E8-E347-480B-BD7B-90E6AAFDD3B2}"/>
    <cellStyle name="Total 3 6 3 2 4" xfId="14404" xr:uid="{F39E9F76-B18C-45DD-A8B5-368CCC1AACE4}"/>
    <cellStyle name="Total 3 6 3 2 4 2" xfId="36808" xr:uid="{2AAB4183-6F99-46D9-9E0E-35599BF60284}"/>
    <cellStyle name="Total 3 6 3 2 5" xfId="36498" xr:uid="{98D96A88-EF07-4624-B1EB-1776D906E87A}"/>
    <cellStyle name="Total 3 6 3 2 6" xfId="50073" xr:uid="{B1C7DD7F-4E49-4BC6-8CC8-B66B9A7DFA29}"/>
    <cellStyle name="Total 3 6 3 3" xfId="3500" xr:uid="{662B49BA-17A4-473D-B5F8-8F218F9D3425}"/>
    <cellStyle name="Total 3 6 3 3 2" xfId="32297" xr:uid="{02B9F65D-5D73-495D-9CB4-1CE0DA81B5AD}"/>
    <cellStyle name="Total 3 6 3 3 2 2" xfId="58480" xr:uid="{0EA37332-05F9-4F7F-9476-265F350A5906}"/>
    <cellStyle name="Total 3 6 3 3 3" xfId="51699" xr:uid="{92811184-D2CE-4954-BB64-6C3847DD152D}"/>
    <cellStyle name="Total 3 6 3 4" xfId="30676" xr:uid="{526DA1A7-CCAB-482B-8F08-7E63E117BD98}"/>
    <cellStyle name="Total 3 6 3 4 2" xfId="54982" xr:uid="{989DB434-77B5-43ED-8DAB-9E82BA5A079A}"/>
    <cellStyle name="Total 3 6 3 4 3" xfId="48190" xr:uid="{6AAED386-0632-4CAE-9E1C-D5AC72E9D0EC}"/>
    <cellStyle name="Total 3 6 3 5" xfId="53282" xr:uid="{45DAE34E-275C-448D-94D1-A535DDB9AF5D}"/>
    <cellStyle name="Total 3 6 3 6" xfId="46576" xr:uid="{5B424A9B-A20D-4B5F-8255-560DBC2C45BC}"/>
    <cellStyle name="Total 3 6 4" xfId="1407" xr:uid="{7B2E2906-12C4-4FB3-AEFE-A18BB7BFE834}"/>
    <cellStyle name="Total 3 6 4 2" xfId="5752" xr:uid="{520B0FE5-5567-4084-88B9-4B34ABD90E69}"/>
    <cellStyle name="Total 3 6 4 2 2" xfId="8338" xr:uid="{B468E348-1F00-40BE-BDA8-0A2A48AD18E3}"/>
    <cellStyle name="Total 3 6 4 2 2 2" xfId="17327" xr:uid="{7777F3D6-9F05-42F7-BC15-CC8BB23628CA}"/>
    <cellStyle name="Total 3 6 4 2 2 2 2" xfId="35625" xr:uid="{43137E02-61B5-47B8-80DA-2EF815D0EDE0}"/>
    <cellStyle name="Total 3 6 4 2 2 3" xfId="43223" xr:uid="{6A51F356-5EE5-419D-A430-F45FB8C2FDB5}"/>
    <cellStyle name="Total 3 6 4 2 3" xfId="10975" xr:uid="{8DBF08D2-9052-4124-9ABC-8CBC18457C40}"/>
    <cellStyle name="Total 3 6 4 2 3 2" xfId="19964" xr:uid="{1C55A153-6D9D-46E0-9E1F-0A07F2531A98}"/>
    <cellStyle name="Total 3 6 4 2 3 2 2" xfId="25275" xr:uid="{25EACFEC-5702-40AB-A544-09052E104B4F}"/>
    <cellStyle name="Total 3 6 4 2 3 3" xfId="43908" xr:uid="{0DDDD58F-E472-4273-863A-8FE09B5EF7F5}"/>
    <cellStyle name="Total 3 6 4 2 4" xfId="14741" xr:uid="{258DC0ED-6C16-42FA-9142-BBD7EDC67492}"/>
    <cellStyle name="Total 3 6 4 2 4 2" xfId="27287" xr:uid="{26623084-347E-45B6-9EA3-D1B477B682DF}"/>
    <cellStyle name="Total 3 6 4 2 5" xfId="30819" xr:uid="{54004A13-99FF-4293-911C-9FA57B5354A9}"/>
    <cellStyle name="Total 3 6 4 2 6" xfId="55981" xr:uid="{D4CB30F4-282A-4F2D-A88E-0476177FF789}"/>
    <cellStyle name="Total 3 6 4 3" xfId="3844" xr:uid="{E4A5FB52-34CC-471E-B281-BA6ACE2DF32F}"/>
    <cellStyle name="Total 3 6 4 3 2" xfId="27949" xr:uid="{55D63ED7-3AE1-40E0-8D7D-3220C3257C81}"/>
    <cellStyle name="Total 3 6 4 4" xfId="31248" xr:uid="{42D901FE-4B35-4478-BA83-301FAB57B6F0}"/>
    <cellStyle name="Total 3 6 4 5" xfId="49199" xr:uid="{EA581D97-7AEE-434B-8D95-3E46424B020E}"/>
    <cellStyle name="Total 3 6 5" xfId="1607" xr:uid="{CF82B7DC-2360-4BEF-A867-54A3D0C37AC5}"/>
    <cellStyle name="Total 3 6 5 2" xfId="5951" xr:uid="{179996B0-8020-4746-A847-8E821FAFF257}"/>
    <cellStyle name="Total 3 6 5 2 2" xfId="8537" xr:uid="{8833A195-4BBA-47BB-B7CD-BF4AEB5D98BF}"/>
    <cellStyle name="Total 3 6 5 2 2 2" xfId="17526" xr:uid="{F7C5022B-E310-4F43-AEF7-8F3B1D248E05}"/>
    <cellStyle name="Total 3 6 5 2 2 2 2" xfId="32419" xr:uid="{0A27ACCD-990B-43F5-A303-7A781F4BF763}"/>
    <cellStyle name="Total 3 6 5 2 2 3" xfId="25419" xr:uid="{1564DFEE-C5F2-40E3-A201-F78A6AB5D5E3}"/>
    <cellStyle name="Total 3 6 5 2 3" xfId="11174" xr:uid="{F58F2485-751A-4E22-942E-4F974738C214}"/>
    <cellStyle name="Total 3 6 5 2 3 2" xfId="20163" xr:uid="{A2995C97-4470-43EA-B299-1CC961B1F3A5}"/>
    <cellStyle name="Total 3 6 5 2 3 2 2" xfId="27187" xr:uid="{BCF1884A-F31E-405F-B20C-6E8470AD6473}"/>
    <cellStyle name="Total 3 6 5 2 3 3" xfId="22344" xr:uid="{914FF42C-8E87-4674-AA1E-37BA827EEF55}"/>
    <cellStyle name="Total 3 6 5 2 4" xfId="14940" xr:uid="{D3933E8D-AA18-41CD-972C-E413320BD559}"/>
    <cellStyle name="Total 3 6 5 2 4 2" xfId="34807" xr:uid="{702E6CF4-C6F9-4844-8C67-F9969277024C}"/>
    <cellStyle name="Total 3 6 5 2 5" xfId="43337" xr:uid="{FC2FBDD8-7691-40D9-B0AC-4D99C4BF2ABF}"/>
    <cellStyle name="Total 3 6 5 2 6" xfId="58121" xr:uid="{6D978655-4D5F-4236-9652-D7BE5DC16C9B}"/>
    <cellStyle name="Total 3 6 5 3" xfId="4044" xr:uid="{534BD267-0ED2-46A4-9733-F28749D7C8B6}"/>
    <cellStyle name="Total 3 6 5 3 2" xfId="29368" xr:uid="{FCC7B55B-7ABC-4D7E-A385-02E269438BC2}"/>
    <cellStyle name="Total 3 6 5 4" xfId="22762" xr:uid="{2273FEDB-4631-4643-BAEE-FF0899B36E09}"/>
    <cellStyle name="Total 3 6 5 5" xfId="51339" xr:uid="{8BECBC2F-C65B-47F1-8948-C43CC98673BC}"/>
    <cellStyle name="Total 3 6 6" xfId="2026" xr:uid="{CA0AC9F5-8864-4924-9024-FFE5F1D3D55B}"/>
    <cellStyle name="Total 3 6 6 2" xfId="6334" xr:uid="{625F7902-AC2C-4376-A411-96055210101E}"/>
    <cellStyle name="Total 3 6 6 2 2" xfId="8920" xr:uid="{5C89B5EA-17F7-4DAA-9AF1-D2BCE69C1FE8}"/>
    <cellStyle name="Total 3 6 6 2 2 2" xfId="17909" xr:uid="{A76694A4-8B71-41E5-B65B-82F3C5B421A0}"/>
    <cellStyle name="Total 3 6 6 2 2 2 2" xfId="43547" xr:uid="{0592E085-76FC-400C-877C-57AFBD1F2D2D}"/>
    <cellStyle name="Total 3 6 6 2 2 3" xfId="38387" xr:uid="{7B9D776B-CC47-4130-9870-FFE5D0264651}"/>
    <cellStyle name="Total 3 6 6 2 3" xfId="11557" xr:uid="{A3CDEAC8-E280-42F2-923A-D38BA930CC12}"/>
    <cellStyle name="Total 3 6 6 2 3 2" xfId="20546" xr:uid="{65DF1866-8193-4FF9-99BD-0C74B043ED37}"/>
    <cellStyle name="Total 3 6 6 2 3 2 2" xfId="34300" xr:uid="{FC4F5B4B-F5FA-4A51-BF67-28A2A5BDE7C7}"/>
    <cellStyle name="Total 3 6 6 2 3 3" xfId="43927" xr:uid="{B957220B-08C2-4808-976C-9F8D0588499B}"/>
    <cellStyle name="Total 3 6 6 2 4" xfId="15323" xr:uid="{F6A1D57E-7D1A-46E4-A9AA-ED658AAE5043}"/>
    <cellStyle name="Total 3 6 6 2 4 2" xfId="31611" xr:uid="{ADD1D61B-7149-4181-8010-83404BBAAFA3}"/>
    <cellStyle name="Total 3 6 6 2 5" xfId="23367" xr:uid="{5E334D0B-B972-4211-9003-57E79CEB477E}"/>
    <cellStyle name="Total 3 6 6 2 6" xfId="54144" xr:uid="{4CE9D2FB-237E-4850-AEFA-B26C7D6AD9B4}"/>
    <cellStyle name="Total 3 6 6 3" xfId="4463" xr:uid="{49CFB046-95F8-4A83-BBC1-185932C4D701}"/>
    <cellStyle name="Total 3 6 6 3 2" xfId="37855" xr:uid="{1D4CBE6A-3FB2-413C-B448-F2CF8851EBFF}"/>
    <cellStyle name="Total 3 6 6 4" xfId="41948" xr:uid="{E97C64FC-2888-4D1B-96CD-97F1FAFE9C3E}"/>
    <cellStyle name="Total 3 6 6 5" xfId="47432" xr:uid="{88F1CB0D-D360-4CD8-B1E2-7034E0115AEC}"/>
    <cellStyle name="Total 3 6 7" xfId="2837" xr:uid="{54739CA2-1233-4065-8688-BDC34C37F043}"/>
    <cellStyle name="Total 3 6 7 2" xfId="6987" xr:uid="{08AD17A0-3166-47A1-98B0-30BD711A1F4F}"/>
    <cellStyle name="Total 3 6 7 2 2" xfId="12116" xr:uid="{FFEDE5CA-8DF6-4FBC-8954-3D8D06DD9309}"/>
    <cellStyle name="Total 3 6 7 2 2 2" xfId="21105" xr:uid="{6A54B6E2-E2B8-4B16-942E-72BE4CE3A251}"/>
    <cellStyle name="Total 3 6 7 2 2 2 2" xfId="35339" xr:uid="{558D0A59-5E13-4618-AB12-E615E669BE06}"/>
    <cellStyle name="Total 3 6 7 2 2 3" xfId="23555" xr:uid="{115A73AC-6A0A-4A73-8D2D-A88E431C32BC}"/>
    <cellStyle name="Total 3 6 7 2 3" xfId="12932" xr:uid="{4A97A245-5B09-468D-AC36-DB171F6F50A5}"/>
    <cellStyle name="Total 3 6 7 2 3 2" xfId="21921" xr:uid="{921BB3C9-09E6-4112-A248-2DC15F5A0B6C}"/>
    <cellStyle name="Total 3 6 7 2 3 2 2" xfId="42603" xr:uid="{F20FBDB8-BE61-4CC1-9226-3A5DF31ABC06}"/>
    <cellStyle name="Total 3 6 7 2 3 3" xfId="27340" xr:uid="{0EE36A21-DDFC-45DC-B345-F04870FEA7DA}"/>
    <cellStyle name="Total 3 6 7 2 4" xfId="15976" xr:uid="{995D0947-0663-4374-B1F5-963998D9F747}"/>
    <cellStyle name="Total 3 6 7 2 4 2" xfId="34908" xr:uid="{540B6960-D5A5-4D27-BF8C-7C7F32D55CE0}"/>
    <cellStyle name="Total 3 6 7 2 5" xfId="24879" xr:uid="{0531618C-F85C-48F3-B366-7325BF35D903}"/>
    <cellStyle name="Total 3 6 7 3" xfId="9550" xr:uid="{7299D591-4977-469C-BC3D-66F070ED97A2}"/>
    <cellStyle name="Total 3 6 7 3 2" xfId="18539" xr:uid="{81439C2F-E98E-4466-BA0E-AFA8DDFF7964}"/>
    <cellStyle name="Total 3 6 7 3 2 2" xfId="30127" xr:uid="{E25E69EB-8290-4F31-93A7-4D9E6883D8C8}"/>
    <cellStyle name="Total 3 6 7 3 3" xfId="33505" xr:uid="{0FD1B752-DC45-465E-BD96-076A1458AC98}"/>
    <cellStyle name="Total 3 6 7 4" xfId="27999" xr:uid="{5D8E5E57-8D49-4718-A3E9-8573CB0F2325}"/>
    <cellStyle name="Total 3 6 8" xfId="4770" xr:uid="{80407CE7-D441-4D10-B74D-E8E3C08AABD0}"/>
    <cellStyle name="Total 3 6 8 2" xfId="7356" xr:uid="{320CFEAC-DAC0-44D4-980C-A0683AC2528E}"/>
    <cellStyle name="Total 3 6 8 2 2" xfId="16345" xr:uid="{78F57753-2DC8-49AE-96DB-8A0584EDA3EA}"/>
    <cellStyle name="Total 3 6 8 2 2 2" xfId="33273" xr:uid="{952D58B4-F694-4DC6-B9CB-618F5F86031B}"/>
    <cellStyle name="Total 3 6 8 2 3" xfId="28855" xr:uid="{DDA39FB8-4FBF-4A96-9D75-7D4C2BCFE403}"/>
    <cellStyle name="Total 3 6 8 3" xfId="9993" xr:uid="{157E1AF3-278B-4345-A073-257553A412BE}"/>
    <cellStyle name="Total 3 6 8 3 2" xfId="18982" xr:uid="{9DA5A2F3-F4B9-4B6B-95EA-5EFD588817DA}"/>
    <cellStyle name="Total 3 6 8 3 2 2" xfId="23461" xr:uid="{702EFCE3-C1A1-48D6-A80C-58B68BA69A87}"/>
    <cellStyle name="Total 3 6 8 3 3" xfId="26474" xr:uid="{83BC0367-B447-46BB-99FB-B3A81FA54255}"/>
    <cellStyle name="Total 3 6 8 4" xfId="13759" xr:uid="{4EF1DD69-165B-431B-BC5A-7F7C82100324}"/>
    <cellStyle name="Total 3 6 8 4 2" xfId="40356" xr:uid="{1C35FC1F-0BC6-429E-BB23-A916757A5C0C}"/>
    <cellStyle name="Total 3 6 8 5" xfId="38008" xr:uid="{19247B9D-B730-42C0-AF6F-1E56B3A7E41D}"/>
    <cellStyle name="Total 3 6 9" xfId="6671" xr:uid="{8D4D7FC6-AFFE-44E1-A12E-B014CB30AE27}"/>
    <cellStyle name="Total 3 6 9 2" xfId="11877" xr:uid="{BF3A4660-9DDA-46E1-8C04-4B3993A015E5}"/>
    <cellStyle name="Total 3 6 9 2 2" xfId="20866" xr:uid="{45F25CA5-F53B-4D16-A848-B00C93CDCF41}"/>
    <cellStyle name="Total 3 6 9 2 2 2" xfId="27736" xr:uid="{526F14E4-8BE3-4816-A020-90D4DE3C193B}"/>
    <cellStyle name="Total 3 6 9 2 3" xfId="34855" xr:uid="{A85B98E9-E173-4069-BC61-54F90597628C}"/>
    <cellStyle name="Total 3 6 9 3" xfId="15660" xr:uid="{B5EE950D-50EF-4944-8291-604B88F7744D}"/>
    <cellStyle name="Total 3 6 9 3 2" xfId="26287" xr:uid="{D0876E12-491B-4950-9897-155260A10956}"/>
    <cellStyle name="Total 3 6 9 4" xfId="38407" xr:uid="{1960AF2D-6B7A-4420-A075-76CBDF4001D7}"/>
    <cellStyle name="Total 3 7" xfId="509" xr:uid="{9311AC4A-8335-47AB-B5E8-ADD8315AFDE4}"/>
    <cellStyle name="Total 3 7 10" xfId="44467" xr:uid="{A1E44638-317A-40F0-B23B-E95F3AF72699}"/>
    <cellStyle name="Total 3 7 11" xfId="45701" xr:uid="{29BCA16A-319C-4C0E-9AE1-8558CFDD2C56}"/>
    <cellStyle name="Total 3 7 2" xfId="858" xr:uid="{F910FB35-0E02-443E-A458-ED5303EB53B8}"/>
    <cellStyle name="Total 3 7 2 2" xfId="5227" xr:uid="{7FA37719-56DE-4E86-B500-937D26A89DF6}"/>
    <cellStyle name="Total 3 7 2 2 2" xfId="7813" xr:uid="{4D431962-39B8-4187-BF33-AAC66EEE3009}"/>
    <cellStyle name="Total 3 7 2 2 2 2" xfId="16802" xr:uid="{C4B9AB18-E752-4F07-9993-0E70AFEE3566}"/>
    <cellStyle name="Total 3 7 2 2 2 2 2" xfId="41857" xr:uid="{3C5FB766-14B1-4A0C-92B6-D7DCAB0A1829}"/>
    <cellStyle name="Total 3 7 2 2 2 3" xfId="38864" xr:uid="{4DD99D9F-B99E-4826-95C3-52D84462D2C2}"/>
    <cellStyle name="Total 3 7 2 2 2 4" xfId="56489" xr:uid="{5990EAD7-AFD7-412C-8E7B-E93A85307DA4}"/>
    <cellStyle name="Total 3 7 2 2 3" xfId="10450" xr:uid="{4B560FCA-102A-46C5-8CA9-C69A328D43AA}"/>
    <cellStyle name="Total 3 7 2 2 3 2" xfId="19439" xr:uid="{F678DCA7-28FE-4119-8812-B9C17C631B90}"/>
    <cellStyle name="Total 3 7 2 2 3 2 2" xfId="27326" xr:uid="{5D63339C-AA36-4F69-A296-F29A9589CA55}"/>
    <cellStyle name="Total 3 7 2 2 3 3" xfId="40512" xr:uid="{B86ACE41-DC85-4EF9-8601-791C09863D60}"/>
    <cellStyle name="Total 3 7 2 2 4" xfId="14216" xr:uid="{0A3A84DF-D62F-4806-BC3C-030F1188EF7C}"/>
    <cellStyle name="Total 3 7 2 2 4 2" xfId="25094" xr:uid="{3D969DC0-83F3-4E74-B0F7-7B3A1FCE7E0B}"/>
    <cellStyle name="Total 3 7 2 2 5" xfId="43126" xr:uid="{4E1BBA33-AA7B-4842-839D-3C1E24B25129}"/>
    <cellStyle name="Total 3 7 2 2 6" xfId="49707" xr:uid="{7A21CAB6-6980-407F-8C5E-064C7FC803A7}"/>
    <cellStyle name="Total 3 7 2 3" xfId="3295" xr:uid="{ACFBF8C1-444B-4BE5-92CF-0F9131024F4D}"/>
    <cellStyle name="Total 3 7 2 3 2" xfId="35303" xr:uid="{B51FCC04-70EE-4EED-A3D4-8A8D13DE6FA7}"/>
    <cellStyle name="Total 3 7 2 3 2 2" xfId="58531" xr:uid="{480C25C9-02C8-4F70-94F6-424852B08B6A}"/>
    <cellStyle name="Total 3 7 2 3 3" xfId="51750" xr:uid="{4E5E5B48-3054-4E91-AC0C-115720A633B3}"/>
    <cellStyle name="Total 3 7 2 4" xfId="27871" xr:uid="{07BA13FB-0D5D-4283-8D30-0372821152B8}"/>
    <cellStyle name="Total 3 7 2 4 2" xfId="54628" xr:uid="{49D008FB-7107-4789-8491-D1347B46060C}"/>
    <cellStyle name="Total 3 7 2 4 3" xfId="47824" xr:uid="{E5C1D066-1E74-4733-B970-8B32C603EBDD}"/>
    <cellStyle name="Total 3 7 2 5" xfId="46210" xr:uid="{3D9C7BC9-BF00-408A-AF3F-C97E07031615}"/>
    <cellStyle name="Total 3 7 3" xfId="1203" xr:uid="{DB6657E4-D1FE-4B50-9F0A-DE3AB894974F}"/>
    <cellStyle name="Total 3 7 3 2" xfId="5548" xr:uid="{0BFA2ADB-6C69-418A-ACB6-7B09AA548C3E}"/>
    <cellStyle name="Total 3 7 3 2 2" xfId="8134" xr:uid="{F8424054-2EA8-4A26-B849-95041D27B2A5}"/>
    <cellStyle name="Total 3 7 3 2 2 2" xfId="17123" xr:uid="{6CF1CBBA-B553-45C7-836D-CD582F6832B6}"/>
    <cellStyle name="Total 3 7 3 2 2 2 2" xfId="25985" xr:uid="{B98E989A-F97A-466C-BE5D-A05172B4BA4C}"/>
    <cellStyle name="Total 3 7 3 2 2 3" xfId="24706" xr:uid="{20897DE7-BC71-4FE1-A7B7-D0A79DA9E2BF}"/>
    <cellStyle name="Total 3 7 3 2 2 4" xfId="56891" xr:uid="{326D5B89-299C-451B-A2CA-2F6E2236A25C}"/>
    <cellStyle name="Total 3 7 3 2 3" xfId="10771" xr:uid="{50D0D650-09E8-491B-A8B2-5FE5532B3C97}"/>
    <cellStyle name="Total 3 7 3 2 3 2" xfId="19760" xr:uid="{DA35F7A8-9ED5-4D87-8BB1-A5C653CCB5C3}"/>
    <cellStyle name="Total 3 7 3 2 3 2 2" xfId="36359" xr:uid="{21CFA229-CE9B-4ECB-AC74-C46F3A9A614A}"/>
    <cellStyle name="Total 3 7 3 2 3 3" xfId="42726" xr:uid="{1D7F718E-89B8-4362-96DB-199F00D512F9}"/>
    <cellStyle name="Total 3 7 3 2 4" xfId="14537" xr:uid="{486FD8B9-F24C-42B7-932D-07FAF3A27DBA}"/>
    <cellStyle name="Total 3 7 3 2 4 2" xfId="37890" xr:uid="{03DAE9C3-D0A3-4084-8EE0-1F2CC6E9055D}"/>
    <cellStyle name="Total 3 7 3 2 5" xfId="24891" xr:uid="{9A6AB203-FFCE-4B8E-A5D6-1C3A95A25002}"/>
    <cellStyle name="Total 3 7 3 2 6" xfId="50109" xr:uid="{A2FAFA3B-5E30-41BC-AD90-1DB1FD949C14}"/>
    <cellStyle name="Total 3 7 3 3" xfId="3640" xr:uid="{17D3400D-282F-403C-8C7E-497ECB2753F7}"/>
    <cellStyle name="Total 3 7 3 3 2" xfId="25209" xr:uid="{879F859E-D774-460C-8A5B-512F49B19BFD}"/>
    <cellStyle name="Total 3 7 3 3 2 2" xfId="55709" xr:uid="{88C71613-1D65-47F5-B279-D8B818D9FE51}"/>
    <cellStyle name="Total 3 7 3 3 3" xfId="48926" xr:uid="{51509A36-7CEC-4CA0-BA8C-68A1749F9CA4}"/>
    <cellStyle name="Total 3 7 3 4" xfId="34289" xr:uid="{42FF935B-5225-448A-934B-2FC37B46DC5B}"/>
    <cellStyle name="Total 3 7 3 4 2" xfId="55018" xr:uid="{A0BDB9FB-139B-4D99-AA94-B8CC16CB9F42}"/>
    <cellStyle name="Total 3 7 3 4 3" xfId="48226" xr:uid="{F23DA4F5-4094-4EAF-9775-B652E6E7898E}"/>
    <cellStyle name="Total 3 7 3 5" xfId="53318" xr:uid="{0C3DF80E-1BCF-45E9-8DC0-1BA0B3D00F06}"/>
    <cellStyle name="Total 3 7 3 6" xfId="46612" xr:uid="{3E3C36BD-994B-4877-8C29-98F8B2B715A2}"/>
    <cellStyle name="Total 3 7 4" xfId="1547" xr:uid="{3CB53816-817A-4626-87ED-0BB71031CCF5}"/>
    <cellStyle name="Total 3 7 4 2" xfId="5892" xr:uid="{E8D91348-1334-44E5-8FC6-E322FA7C402A}"/>
    <cellStyle name="Total 3 7 4 2 2" xfId="8478" xr:uid="{EA96AA3C-5365-475A-8552-6F5CE25310D6}"/>
    <cellStyle name="Total 3 7 4 2 2 2" xfId="17467" xr:uid="{82F8E4D5-468F-48DC-8FC1-E88A5D16AF13}"/>
    <cellStyle name="Total 3 7 4 2 2 2 2" xfId="27634" xr:uid="{5698674C-1C5B-46B8-9DD0-E368B899A247}"/>
    <cellStyle name="Total 3 7 4 2 2 3" xfId="26010" xr:uid="{D8618A20-0D9B-4868-94D4-67A277E38502}"/>
    <cellStyle name="Total 3 7 4 2 3" xfId="11115" xr:uid="{7C6F3CEE-D0CD-497C-AD26-7E5A6F36D187}"/>
    <cellStyle name="Total 3 7 4 2 3 2" xfId="20104" xr:uid="{105F52E7-51B6-4882-B185-AA82CDDC2A9E}"/>
    <cellStyle name="Total 3 7 4 2 3 2 2" xfId="27825" xr:uid="{7C1CF463-830B-4F59-A0DC-16A073BFCB33}"/>
    <cellStyle name="Total 3 7 4 2 3 3" xfId="43825" xr:uid="{F606D9E5-4398-40FE-9788-5E94BECF227E}"/>
    <cellStyle name="Total 3 7 4 2 4" xfId="14881" xr:uid="{761F1E80-FCFF-464C-AC23-14424E4453EF}"/>
    <cellStyle name="Total 3 7 4 2 4 2" xfId="29131" xr:uid="{EBB00063-403A-4E08-8D06-324BEE0FD48A}"/>
    <cellStyle name="Total 3 7 4 2 5" xfId="33503" xr:uid="{650A07FB-0F60-4B4B-BBBF-A0B7C2B98936}"/>
    <cellStyle name="Total 3 7 4 2 6" xfId="56017" xr:uid="{B4FB3504-D416-497F-84B5-A3A34303CB23}"/>
    <cellStyle name="Total 3 7 4 3" xfId="3984" xr:uid="{CDAC955E-480E-4264-A8B4-1F36F2FC25B1}"/>
    <cellStyle name="Total 3 7 4 3 2" xfId="24554" xr:uid="{98B172D8-5E32-4051-8932-9BB729BBA2DA}"/>
    <cellStyle name="Total 3 7 4 4" xfId="29799" xr:uid="{3FE2C2A0-F965-4BF2-91D3-3DBD2B2C7448}"/>
    <cellStyle name="Total 3 7 4 5" xfId="49235" xr:uid="{B85A23EB-1E91-4F5D-ADED-D082940AA06B}"/>
    <cellStyle name="Total 3 7 5" xfId="1859" xr:uid="{265642ED-2B6E-4F9A-B75B-3BB070F19383}"/>
    <cellStyle name="Total 3 7 5 2" xfId="6175" xr:uid="{6F90E198-FE7C-443C-A83A-A1430D2C3109}"/>
    <cellStyle name="Total 3 7 5 2 2" xfId="8761" xr:uid="{708E2679-A880-4C1C-9FEE-68A34C12B343}"/>
    <cellStyle name="Total 3 7 5 2 2 2" xfId="17750" xr:uid="{3F701C6C-C318-4D9B-AAC6-CBDA451FF0B0}"/>
    <cellStyle name="Total 3 7 5 2 2 2 2" xfId="31701" xr:uid="{61717D0C-9BE0-4A82-9834-48C38F215D89}"/>
    <cellStyle name="Total 3 7 5 2 2 3" xfId="35346" xr:uid="{8638BD3B-67B7-47A6-8577-6E2BC705A213}"/>
    <cellStyle name="Total 3 7 5 2 3" xfId="11398" xr:uid="{3C922F99-A05D-4A1E-9FB6-74C969AB15C1}"/>
    <cellStyle name="Total 3 7 5 2 3 2" xfId="20387" xr:uid="{0A1807A0-8F81-4710-AFA5-86E9986084AE}"/>
    <cellStyle name="Total 3 7 5 2 3 2 2" xfId="29435" xr:uid="{C30C1DAC-7A1A-4BBF-8F93-D16F12BAE151}"/>
    <cellStyle name="Total 3 7 5 2 3 3" xfId="37772" xr:uid="{09089F90-44D6-4B59-BBE5-6F1E0BF6A280}"/>
    <cellStyle name="Total 3 7 5 2 4" xfId="15164" xr:uid="{5FFBE7C6-E80B-426F-B230-C82C91DB9567}"/>
    <cellStyle name="Total 3 7 5 2 4 2" xfId="33999" xr:uid="{1B418358-5336-4B62-9ED7-41FA7FDBBDDB}"/>
    <cellStyle name="Total 3 7 5 2 5" xfId="24046" xr:uid="{61C3F7D3-C3B3-4917-AD29-2F9BCCE9E0B3}"/>
    <cellStyle name="Total 3 7 5 2 6" xfId="57843" xr:uid="{7B920337-5BA2-46A5-A160-D0ABF9C76081}"/>
    <cellStyle name="Total 3 7 5 3" xfId="4296" xr:uid="{B54A6ADF-2392-4D2F-BD3B-705106E06E22}"/>
    <cellStyle name="Total 3 7 5 3 2" xfId="26330" xr:uid="{5B805F14-9AE7-4F2F-8FD7-406A8C7E50C3}"/>
    <cellStyle name="Total 3 7 5 4" xfId="24006" xr:uid="{4425CC50-3277-4317-A9CF-866361355A26}"/>
    <cellStyle name="Total 3 7 5 5" xfId="51061" xr:uid="{6E150CD2-9482-41C8-B028-4ED7DA760D5F}"/>
    <cellStyle name="Total 3 7 6" xfId="2166" xr:uid="{09BCC13F-F422-4644-8371-9BFEAF33DC0B}"/>
    <cellStyle name="Total 3 7 6 2" xfId="6467" xr:uid="{94F008A8-5C8A-4E13-95A7-0F65F5071619}"/>
    <cellStyle name="Total 3 7 6 2 2" xfId="9053" xr:uid="{1D6494D1-96C7-496E-B1AE-F1EBB6DDE4C6}"/>
    <cellStyle name="Total 3 7 6 2 2 2" xfId="18042" xr:uid="{C3255F23-E363-4183-8199-E133DDEF5C5F}"/>
    <cellStyle name="Total 3 7 6 2 2 2 2" xfId="31979" xr:uid="{AD10C1C0-12DB-4B26-8A21-316C4C18E8AA}"/>
    <cellStyle name="Total 3 7 6 2 2 3" xfId="22851" xr:uid="{089854B2-9D3C-4F52-A554-952D8CC271B5}"/>
    <cellStyle name="Total 3 7 6 2 3" xfId="11690" xr:uid="{5F149637-710A-44BC-8520-009B159C5DFB}"/>
    <cellStyle name="Total 3 7 6 2 3 2" xfId="20679" xr:uid="{8654947C-DEC0-4433-A4A9-8B957B7DA9C2}"/>
    <cellStyle name="Total 3 7 6 2 3 2 2" xfId="26123" xr:uid="{790B0186-37FD-47DC-8035-CCCA8549318A}"/>
    <cellStyle name="Total 3 7 6 2 3 3" xfId="33315" xr:uid="{37F64E6F-BC9E-418D-A180-A74162ED4858}"/>
    <cellStyle name="Total 3 7 6 2 4" xfId="15456" xr:uid="{8695B21E-CBC1-4A67-BAD4-3AA66C1254CC}"/>
    <cellStyle name="Total 3 7 6 2 4 2" xfId="32687" xr:uid="{4DD0A640-A164-41C4-B4F7-2137C57FD510}"/>
    <cellStyle name="Total 3 7 6 2 5" xfId="34237" xr:uid="{EB0A2EC7-9736-484A-90B0-889AE29BE41E}"/>
    <cellStyle name="Total 3 7 6 2 6" xfId="54180" xr:uid="{9BA454DA-0CEF-4187-91FA-87F67D1F6246}"/>
    <cellStyle name="Total 3 7 6 3" xfId="4603" xr:uid="{198C3DC5-0DD1-4D1C-A0C2-C9ED5CD820BD}"/>
    <cellStyle name="Total 3 7 6 3 2" xfId="29682" xr:uid="{E2D091AA-11CC-4513-AEF7-F0CA17ED4044}"/>
    <cellStyle name="Total 3 7 6 4" xfId="29591" xr:uid="{47D7A01A-9503-4ACA-903F-70A41E45F61B}"/>
    <cellStyle name="Total 3 7 6 5" xfId="47443" xr:uid="{04A6C90A-822A-4B58-92FE-67BA9130A35A}"/>
    <cellStyle name="Total 3 7 7" xfId="4903" xr:uid="{32340AB3-010B-47A9-A1D9-C2AD2BEF5DB1}"/>
    <cellStyle name="Total 3 7 7 2" xfId="7489" xr:uid="{F850D18A-F7A4-40A7-9D45-BC90810B81CB}"/>
    <cellStyle name="Total 3 7 7 2 2" xfId="16478" xr:uid="{E49B59B5-5407-4B2C-8792-4EA901438E8E}"/>
    <cellStyle name="Total 3 7 7 2 2 2" xfId="34558" xr:uid="{E8EEA3CD-9CA9-4549-8C50-1112FBB8AA09}"/>
    <cellStyle name="Total 3 7 7 2 3" xfId="26217" xr:uid="{7291282B-26AC-498A-8898-D288D63728AE}"/>
    <cellStyle name="Total 3 7 7 3" xfId="10126" xr:uid="{EA3D803B-8F86-4E89-A1DC-1878C573F0A8}"/>
    <cellStyle name="Total 3 7 7 3 2" xfId="19115" xr:uid="{D64DA0F5-E606-4FA4-BEEC-211E55D20F42}"/>
    <cellStyle name="Total 3 7 7 3 2 2" xfId="28909" xr:uid="{7B48BE71-E93E-4782-A0DB-4E45B4474178}"/>
    <cellStyle name="Total 3 7 7 3 3" xfId="40508" xr:uid="{C784479A-18D5-4A45-8270-D0C6396F7D98}"/>
    <cellStyle name="Total 3 7 7 4" xfId="13892" xr:uid="{845A5782-F4EF-45CE-A9B9-F36CBFD7C62F}"/>
    <cellStyle name="Total 3 7 7 4 2" xfId="36770" xr:uid="{86D7233D-1876-4DDE-8C1B-94A5BBD0B2A3}"/>
    <cellStyle name="Total 3 7 7 5" xfId="23494" xr:uid="{9C39F26C-94AB-4D85-8B21-48E0CF8F626B}"/>
    <cellStyle name="Total 3 7 8" xfId="2515" xr:uid="{58FC7BFB-3E3A-4484-985C-9C48BCC8568E}"/>
    <cellStyle name="Total 3 7 8 2" xfId="33133" xr:uid="{1CD50566-7182-43D1-9120-A89F55C32238}"/>
    <cellStyle name="Total 3 7 9" xfId="31755" xr:uid="{CE1F7692-2CF7-4DBA-9EBC-E5477D0F30FC}"/>
    <cellStyle name="Total 3 8" xfId="214" xr:uid="{073458E4-F624-4E1F-B315-117C1ED247AB}"/>
    <cellStyle name="Total 3 8 2" xfId="2557" xr:uid="{83A8608E-EE27-4216-8D9D-8BF8477E80A1}"/>
    <cellStyle name="Total 3 8 2 2" xfId="6798" xr:uid="{9DFCA9B5-F831-4401-A2AF-CA51BA7716C3}"/>
    <cellStyle name="Total 3 8 2 2 2" xfId="15787" xr:uid="{A8580FE4-111E-4E8E-9172-76347EB9A133}"/>
    <cellStyle name="Total 3 8 2 2 2 2" xfId="43393" xr:uid="{A42D4E9E-51D1-484E-BAC4-2A2AC2BE1F19}"/>
    <cellStyle name="Total 3 8 2 2 2 3" xfId="56536" xr:uid="{C710B26B-96EB-4C2F-91B3-C677EBA72E93}"/>
    <cellStyle name="Total 3 8 2 2 3" xfId="31378" xr:uid="{262311C3-DA1A-4161-81EF-83D5463FA8FF}"/>
    <cellStyle name="Total 3 8 2 2 4" xfId="49754" xr:uid="{087D6529-CF60-4DC5-B1F7-267B4FB7E565}"/>
    <cellStyle name="Total 3 8 2 3" xfId="9368" xr:uid="{0CABD758-3255-4E97-851A-7D1BC9E455F8}"/>
    <cellStyle name="Total 3 8 2 3 2" xfId="18357" xr:uid="{B310E14D-34D5-4C7B-A3C1-D1F68F54131B}"/>
    <cellStyle name="Total 3 8 2 3 2 2" xfId="25333" xr:uid="{AF19B2E5-A1BD-423A-9693-B92BD0A3780B}"/>
    <cellStyle name="Total 3 8 2 3 2 3" xfId="58108" xr:uid="{43B1A4E9-1E4D-4BBB-B3C2-F49ACD5DE8F5}"/>
    <cellStyle name="Total 3 8 2 3 3" xfId="38431" xr:uid="{91BF2D64-3226-429F-9931-255F02937AF6}"/>
    <cellStyle name="Total 3 8 2 3 4" xfId="51326" xr:uid="{9130E4E4-AA00-42EA-9CF8-031AA378888B}"/>
    <cellStyle name="Total 3 8 2 4" xfId="13411" xr:uid="{CFBE2C2B-978E-4D0E-B22F-1661126A0704}"/>
    <cellStyle name="Total 3 8 2 4 2" xfId="34319" xr:uid="{3D8A5073-0374-4048-84F1-59B16A657012}"/>
    <cellStyle name="Total 3 8 2 4 2 2" xfId="54672" xr:uid="{A72B7412-80DA-4EF5-92E9-1B2EC0D7D158}"/>
    <cellStyle name="Total 3 8 2 4 3" xfId="47871" xr:uid="{B035AFDE-1D6C-449D-A024-D3BE005540CB}"/>
    <cellStyle name="Total 3 8 2 5" xfId="43147" xr:uid="{F76BF440-720E-4498-9EFC-3AC9785A3B5B}"/>
    <cellStyle name="Total 3 8 2 6" xfId="46257" xr:uid="{B2969007-B162-42BD-985F-F8FF453221AB}"/>
    <cellStyle name="Total 3 8 3" xfId="2682" xr:uid="{4712CBF4-75C1-4B64-85C0-35C382BAE981}"/>
    <cellStyle name="Total 3 8 3 2" xfId="30002" xr:uid="{60E0C913-3C38-4366-8435-85B321D28797}"/>
    <cellStyle name="Total 3 8 3 2 2" xfId="56935" xr:uid="{661B579E-73E9-4ACB-9131-F6AEC917DE90}"/>
    <cellStyle name="Total 3 8 3 2 3" xfId="50153" xr:uid="{5CA99588-157F-46C6-9484-BF6C4A9A7D92}"/>
    <cellStyle name="Total 3 8 3 3" xfId="48915" xr:uid="{B477320B-9E1E-4881-AA35-F86CBBC6BE6D}"/>
    <cellStyle name="Total 3 8 3 3 2" xfId="55698" xr:uid="{62BEE9FA-908A-4966-AD08-CF53B24505A8}"/>
    <cellStyle name="Total 3 8 3 4" xfId="48270" xr:uid="{E1DD2961-F92B-43AC-9B9A-62250E3E1539}"/>
    <cellStyle name="Total 3 8 3 4 2" xfId="55062" xr:uid="{216B9361-2004-41ED-BEE0-48B012C7DC1A}"/>
    <cellStyle name="Total 3 8 3 5" xfId="53362" xr:uid="{03907C4E-6748-44CD-BB06-D4EB4761C89C}"/>
    <cellStyle name="Total 3 8 3 6" xfId="46656" xr:uid="{7FF53B01-5E00-439D-B83B-373103ECDCE2}"/>
    <cellStyle name="Total 3 8 4" xfId="34196" xr:uid="{961D9982-4449-4F59-A10B-16F004D67F5B}"/>
    <cellStyle name="Total 3 8 4 2" xfId="56064" xr:uid="{67C459E7-87BB-4FE8-A0AC-ED5B14ADD188}"/>
    <cellStyle name="Total 3 8 4 3" xfId="49282" xr:uid="{01503E35-F3B3-432E-BFEF-352F05EE7116}"/>
    <cellStyle name="Total 3 8 5" xfId="44485" xr:uid="{671B4AE9-39B0-457D-A491-9B7CE44F3448}"/>
    <cellStyle name="Total 3 8 5 2" xfId="58483" xr:uid="{DDFB90F2-26BB-497B-9F27-6CE6B4A6E41A}"/>
    <cellStyle name="Total 3 8 5 3" xfId="51702" xr:uid="{EC06A9BB-7B96-4406-A783-3752290CCB32}"/>
    <cellStyle name="Total 3 8 6" xfId="45748" xr:uid="{8BA83D89-FCE6-4521-8361-863D1A1B546B}"/>
    <cellStyle name="Total 3 8 6 2" xfId="54224" xr:uid="{54C7ED37-7AA2-4726-A7A3-5692E59FF559}"/>
    <cellStyle name="Total 3 9" xfId="563" xr:uid="{190AD524-2C62-48B6-8481-DBA57A73BEE9}"/>
    <cellStyle name="Total 3 9 2" xfId="4954" xr:uid="{4CB7A8E2-7CFC-461C-8E1A-0676F4FDD9A0}"/>
    <cellStyle name="Total 3 9 2 2" xfId="7540" xr:uid="{FE5F867F-868A-4A35-92AB-1DDB3414F846}"/>
    <cellStyle name="Total 3 9 2 2 2" xfId="16529" xr:uid="{BC9C213E-7067-44E0-A9F1-792008B622D9}"/>
    <cellStyle name="Total 3 9 2 2 2 2" xfId="38061" xr:uid="{EC26BB3B-A076-465F-8656-D4E961CA0B68}"/>
    <cellStyle name="Total 3 9 2 2 2 3" xfId="56577" xr:uid="{CDD805D3-095D-4E3B-9E04-5CB42E426B29}"/>
    <cellStyle name="Total 3 9 2 2 3" xfId="39178" xr:uid="{EE5A83DB-50E1-4F08-AE31-D4691609A021}"/>
    <cellStyle name="Total 3 9 2 2 4" xfId="49795" xr:uid="{70368B5E-8666-428B-8127-04C776A1D513}"/>
    <cellStyle name="Total 3 9 2 3" xfId="10177" xr:uid="{1AD8DEFF-244F-430D-8A22-DEFC26C3A52A}"/>
    <cellStyle name="Total 3 9 2 3 2" xfId="19166" xr:uid="{08AD1A49-5D15-44C6-93BF-526C450485BF}"/>
    <cellStyle name="Total 3 9 2 3 2 2" xfId="35314" xr:uid="{35D45FD7-18FB-49B9-896E-92DD8674F255}"/>
    <cellStyle name="Total 3 9 2 3 2 3" xfId="57748" xr:uid="{ADF1B50D-4E02-4504-9881-4BCF9784A48B}"/>
    <cellStyle name="Total 3 9 2 3 3" xfId="35690" xr:uid="{E94C6117-CF22-484C-9F22-D07C983DF3D0}"/>
    <cellStyle name="Total 3 9 2 3 4" xfId="50966" xr:uid="{FB513AC4-2028-4209-9656-256A3E51F3EA}"/>
    <cellStyle name="Total 3 9 2 4" xfId="13943" xr:uid="{C5F747AE-9546-47C5-B5CD-A20D0AAA1001}"/>
    <cellStyle name="Total 3 9 2 4 2" xfId="23664" xr:uid="{41F41054-CFE2-435F-AFE7-791B3CE1310B}"/>
    <cellStyle name="Total 3 9 2 4 2 2" xfId="54710" xr:uid="{064BCA60-8C76-457B-80C9-8BAFC64FDCB9}"/>
    <cellStyle name="Total 3 9 2 4 3" xfId="47912" xr:uid="{5259DFDC-3E28-4A90-9228-4D1EE51B75DD}"/>
    <cellStyle name="Total 3 9 2 5" xfId="28269" xr:uid="{DEFA73A2-7B85-4AFC-9E8E-67937EA3E1B9}"/>
    <cellStyle name="Total 3 9 2 6" xfId="46298" xr:uid="{30C6CC9E-D248-4E5E-B4F0-640F6C47FDEF}"/>
    <cellStyle name="Total 3 9 3" xfId="3000" xr:uid="{CB9976D1-84B2-4678-99E0-75AAA4A25F6B}"/>
    <cellStyle name="Total 3 9 3 2" xfId="23876" xr:uid="{926FCF58-406A-4006-89F0-1EB7E494AB7D}"/>
    <cellStyle name="Total 3 9 3 2 2" xfId="56973" xr:uid="{788CF363-39A3-444A-9A53-8F803A322B17}"/>
    <cellStyle name="Total 3 9 3 2 3" xfId="50191" xr:uid="{78646401-AA71-42C0-AB9A-9EF8BEEC3513}"/>
    <cellStyle name="Total 3 9 3 3" xfId="52215" xr:uid="{29F2E7D9-FD51-4229-B5A2-5416D8B3DD91}"/>
    <cellStyle name="Total 3 9 3 3 2" xfId="58996" xr:uid="{AEF9D4DF-596C-4ACF-965E-D2719D6352CE}"/>
    <cellStyle name="Total 3 9 3 4" xfId="48308" xr:uid="{D9F65945-E5DC-4E07-8F66-2E8CD8700170}"/>
    <cellStyle name="Total 3 9 3 4 2" xfId="55100" xr:uid="{1312BCB7-8C57-4FAC-AEBC-97A64615D91B}"/>
    <cellStyle name="Total 3 9 3 5" xfId="53400" xr:uid="{D582869A-4658-48BF-BFCB-121B3BB394E2}"/>
    <cellStyle name="Total 3 9 3 6" xfId="46694" xr:uid="{837362CD-72C9-4EC6-A533-463A62C691D1}"/>
    <cellStyle name="Total 3 9 4" xfId="39835" xr:uid="{3AEEA448-A4BB-43B3-BA83-F44B3CF7CAED}"/>
    <cellStyle name="Total 3 9 4 2" xfId="56105" xr:uid="{88AB3EE1-C367-4A08-A167-5C70B269DFDF}"/>
    <cellStyle name="Total 3 9 4 3" xfId="49323" xr:uid="{7E4CABA5-28E2-4656-A217-582ED4F4E024}"/>
    <cellStyle name="Total 3 9 5" xfId="44523" xr:uid="{F7AC30D7-B240-4B08-AD8C-EF73BCBE7E71}"/>
    <cellStyle name="Total 3 9 5 2" xfId="58128" xr:uid="{C4511BF1-D8C9-4DBF-8581-6669ECCCA2BD}"/>
    <cellStyle name="Total 3 9 5 3" xfId="51346" xr:uid="{E1E7B07C-4099-4D5B-ACCF-5763CBF352DE}"/>
    <cellStyle name="Total 3 9 6" xfId="45789" xr:uid="{E866DFAE-457D-4C3B-A55D-A8CB48176EF2}"/>
    <cellStyle name="Total 3 9 6 2" xfId="54262" xr:uid="{069D97B8-0237-4F46-903B-83C60F871FE7}"/>
    <cellStyle name="Total 4" xfId="128" xr:uid="{55143CDB-6E6D-401F-8FC3-7DCECDEAD572}"/>
    <cellStyle name="Total 4 10" xfId="910" xr:uid="{2685A97A-2730-443A-836A-A11AD4F4B816}"/>
    <cellStyle name="Total 4 10 2" xfId="5277" xr:uid="{0C1C11D7-F8F3-4404-934F-91D3295724BE}"/>
    <cellStyle name="Total 4 10 2 2" xfId="7863" xr:uid="{7CAD00CB-4AD8-43AE-B8EB-0BEA77B957F6}"/>
    <cellStyle name="Total 4 10 2 2 2" xfId="16852" xr:uid="{50877C9A-359A-4579-975E-41C55D6D6607}"/>
    <cellStyle name="Total 4 10 2 2 2 2" xfId="27341" xr:uid="{5471348B-C701-45C2-A669-9D7BF33BD998}"/>
    <cellStyle name="Total 4 10 2 2 2 3" xfId="56614" xr:uid="{0707AF80-2691-4329-9332-8D3346223F0A}"/>
    <cellStyle name="Total 4 10 2 2 3" xfId="38309" xr:uid="{8DCEE14C-84FA-4A78-8E03-4CF9152ED25D}"/>
    <cellStyle name="Total 4 10 2 2 4" xfId="49832" xr:uid="{298B1FBE-667A-40FD-B402-2573AA9A8661}"/>
    <cellStyle name="Total 4 10 2 3" xfId="10500" xr:uid="{AC3DB7CB-7098-449A-8DE0-F0F2BDDFF705}"/>
    <cellStyle name="Total 4 10 2 3 2" xfId="19489" xr:uid="{AE660409-0E73-46A4-921A-17FB2E8C9876}"/>
    <cellStyle name="Total 4 10 2 3 2 2" xfId="42706" xr:uid="{5949E9D3-A45E-41E7-9621-0BC018BE31FB}"/>
    <cellStyle name="Total 4 10 2 3 2 3" xfId="57887" xr:uid="{328AFBA0-69D1-4D72-BAD6-55097309A784}"/>
    <cellStyle name="Total 4 10 2 3 3" xfId="26774" xr:uid="{6EB1D419-BB5A-43C2-A4DD-CA99AF0D3866}"/>
    <cellStyle name="Total 4 10 2 3 4" xfId="51105" xr:uid="{890D3741-E0AF-4718-899A-1E3EE3C8CD4C}"/>
    <cellStyle name="Total 4 10 2 4" xfId="14266" xr:uid="{90E7E773-2099-4D5D-946B-5770F497DD4E}"/>
    <cellStyle name="Total 4 10 2 4 2" xfId="29723" xr:uid="{364AFA68-4628-4D3F-8CD5-654EF57B6536}"/>
    <cellStyle name="Total 4 10 2 4 2 2" xfId="54747" xr:uid="{911BCE36-7EA8-4E7E-BB85-6B39B161F7EF}"/>
    <cellStyle name="Total 4 10 2 4 3" xfId="47949" xr:uid="{C597DC6E-38BB-4A33-8BF9-F86737C257B8}"/>
    <cellStyle name="Total 4 10 2 5" xfId="24994" xr:uid="{57533DA3-5EFD-4BF7-A4FA-1E43720E9CC2}"/>
    <cellStyle name="Total 4 10 2 6" xfId="46335" xr:uid="{1923A904-31B2-43C6-ACD6-6AE9BA886898}"/>
    <cellStyle name="Total 4 10 3" xfId="3347" xr:uid="{E1AA81C6-2247-44DB-80BF-1644178901DF}"/>
    <cellStyle name="Total 4 10 3 2" xfId="41552" xr:uid="{42928018-932C-4C2C-9BE3-F28F6DD6D21D}"/>
    <cellStyle name="Total 4 10 3 2 2" xfId="57010" xr:uid="{44130567-7D5B-43DB-BD10-FAC420D47E67}"/>
    <cellStyle name="Total 4 10 3 2 3" xfId="50228" xr:uid="{75EF2879-F342-4895-A925-DE8235664903}"/>
    <cellStyle name="Total 4 10 3 3" xfId="51264" xr:uid="{7C2ADEE5-DBA3-44B5-9497-2407372822C6}"/>
    <cellStyle name="Total 4 10 3 3 2" xfId="58046" xr:uid="{FC16E7E7-FD8F-4F07-BA03-0D620DDD6BD9}"/>
    <cellStyle name="Total 4 10 3 4" xfId="48345" xr:uid="{602CBBE8-486D-44BA-874B-A328532701A0}"/>
    <cellStyle name="Total 4 10 3 4 2" xfId="55137" xr:uid="{B3FD1EC6-5184-4FD6-AF86-687C8C8C1921}"/>
    <cellStyle name="Total 4 10 3 5" xfId="53435" xr:uid="{48AD236C-F869-4E38-BC23-547ADC2C9AD4}"/>
    <cellStyle name="Total 4 10 3 6" xfId="46731" xr:uid="{C222ECEF-65DF-4B26-89B6-12E5276231A2}"/>
    <cellStyle name="Total 4 10 4" xfId="43345" xr:uid="{CC965AC7-7070-4C20-B223-FC812B45F7FF}"/>
    <cellStyle name="Total 4 10 4 2" xfId="56142" xr:uid="{070777D6-8EFA-402A-9968-9C46060D56F9}"/>
    <cellStyle name="Total 4 10 4 3" xfId="49360" xr:uid="{095D7AA4-3CC5-4A6E-85F5-43B37EB0F2F3}"/>
    <cellStyle name="Total 4 10 5" xfId="44550" xr:uid="{2E095214-16F0-4866-B499-D679622D8F71}"/>
    <cellStyle name="Total 4 10 5 2" xfId="58069" xr:uid="{27C4DF8D-0AE4-4A07-BC52-863E8F3E897F}"/>
    <cellStyle name="Total 4 10 5 3" xfId="51287" xr:uid="{C2602BDE-FEC7-4284-B50D-AB6ED46A3D7C}"/>
    <cellStyle name="Total 4 10 6" xfId="47480" xr:uid="{19F65486-3CFA-4F18-97E6-5F40012B3D4B}"/>
    <cellStyle name="Total 4 10 6 2" xfId="54299" xr:uid="{7C6E1065-4D85-4533-A390-12FCF1733A50}"/>
    <cellStyle name="Total 4 10 7" xfId="45872" xr:uid="{DDE987A0-9CA0-4626-9956-2ED73A38485F}"/>
    <cellStyle name="Total 4 11" xfId="1254" xr:uid="{DA8355C6-3A7A-4EAC-841B-6C3E14B302C4}"/>
    <cellStyle name="Total 4 11 2" xfId="5599" xr:uid="{F61D4A26-8DD0-4276-918D-7C484F5D7DD9}"/>
    <cellStyle name="Total 4 11 2 2" xfId="8185" xr:uid="{48368FD5-E722-46CB-8B20-E9DA4EB39F88}"/>
    <cellStyle name="Total 4 11 2 2 2" xfId="17174" xr:uid="{877EDE0D-B99A-474D-B3BE-7091B27949F6}"/>
    <cellStyle name="Total 4 11 2 2 2 2" xfId="38773" xr:uid="{FB7917B8-2165-4966-987F-7C43D86B2EBD}"/>
    <cellStyle name="Total 4 11 2 2 2 3" xfId="56653" xr:uid="{5BF935EF-9E03-4A02-ADC4-94CD9E3BCBA6}"/>
    <cellStyle name="Total 4 11 2 2 3" xfId="28236" xr:uid="{CD403DDD-E50F-4D01-A01C-45267B84B313}"/>
    <cellStyle name="Total 4 11 2 2 4" xfId="49871" xr:uid="{0290E377-C8F2-4671-9C8D-94F65189DE53}"/>
    <cellStyle name="Total 4 11 2 3" xfId="10822" xr:uid="{4CDD73E6-8B0B-4CE0-9FA3-ACF6AE5CFD71}"/>
    <cellStyle name="Total 4 11 2 3 2" xfId="19811" xr:uid="{C63B8DFD-CE54-4CDB-92AD-C94EC11E4D5E}"/>
    <cellStyle name="Total 4 11 2 3 2 2" xfId="40129" xr:uid="{01603AC7-B803-4ECD-90D3-FDB4813F7DFD}"/>
    <cellStyle name="Total 4 11 2 3 2 3" xfId="58334" xr:uid="{F90AE53E-D680-4482-A38E-E9A6C42F2245}"/>
    <cellStyle name="Total 4 11 2 3 3" xfId="34409" xr:uid="{F3FC7584-B236-482A-921E-EC50A3E7C233}"/>
    <cellStyle name="Total 4 11 2 3 4" xfId="51552" xr:uid="{57056F8B-C6A9-4A64-96BA-8B375CA2BC1E}"/>
    <cellStyle name="Total 4 11 2 4" xfId="14588" xr:uid="{04906926-A916-47C0-81F4-411E5E7416B0}"/>
    <cellStyle name="Total 4 11 2 4 2" xfId="38186" xr:uid="{FC308FAC-9579-4D82-8657-85753B13D844}"/>
    <cellStyle name="Total 4 11 2 4 2 2" xfId="54783" xr:uid="{4B35C19A-E628-47B5-925F-FFAEED8B5D89}"/>
    <cellStyle name="Total 4 11 2 4 3" xfId="47988" xr:uid="{53C45026-FFBC-4CEE-877B-D3534CE6D91D}"/>
    <cellStyle name="Total 4 11 2 5" xfId="37649" xr:uid="{58A5D7D4-5C31-4BEC-8A8B-FF24C4B94ACB}"/>
    <cellStyle name="Total 4 11 2 6" xfId="46374" xr:uid="{C428778F-8385-4795-ACCA-D327D0F6A4D6}"/>
    <cellStyle name="Total 4 11 3" xfId="3691" xr:uid="{F5773522-9285-4DF7-ACEB-E4FF74281FFF}"/>
    <cellStyle name="Total 4 11 3 2" xfId="41874" xr:uid="{B10074FE-BC37-490A-B7A8-0D84ADD1A315}"/>
    <cellStyle name="Total 4 11 3 2 2" xfId="57046" xr:uid="{58694048-F1D5-49F1-94A2-F3D217A7B0FA}"/>
    <cellStyle name="Total 4 11 3 2 3" xfId="50264" xr:uid="{8BD3BDD0-F429-48FE-9757-E919A6CCFE9B}"/>
    <cellStyle name="Total 4 11 3 3" xfId="51654" xr:uid="{78B53F66-97D6-443F-8788-AD5F5D117FF0}"/>
    <cellStyle name="Total 4 11 3 3 2" xfId="58435" xr:uid="{CA604C7A-CABE-4630-A934-35FD2E754E24}"/>
    <cellStyle name="Total 4 11 3 4" xfId="48381" xr:uid="{34DBF05A-05C2-4BE1-9AB6-770BDFA6A8B2}"/>
    <cellStyle name="Total 4 11 3 4 2" xfId="55173" xr:uid="{5EA92452-54E8-4A10-8D37-9E8EFFB6099B}"/>
    <cellStyle name="Total 4 11 3 5" xfId="46767" xr:uid="{14C3873A-B7FF-46C6-AD6F-C66D43988861}"/>
    <cellStyle name="Total 4 11 4" xfId="33360" xr:uid="{BDEEE2DB-8605-4FF2-B9B2-C014AC725730}"/>
    <cellStyle name="Total 4 11 4 2" xfId="56181" xr:uid="{9AA7D3CC-2EF8-4024-881D-6AC6C573ADA4}"/>
    <cellStyle name="Total 4 11 4 3" xfId="49399" xr:uid="{14E15388-AFCF-4C5A-8ACC-9F9A8C3699DF}"/>
    <cellStyle name="Total 4 11 5" xfId="44609" xr:uid="{E64F8DAF-8C8B-4D1A-B999-BE850D5B1036}"/>
    <cellStyle name="Total 4 11 5 2" xfId="57920" xr:uid="{67290BA6-9913-4E50-9E68-C5FA32B9A939}"/>
    <cellStyle name="Total 4 11 5 3" xfId="51138" xr:uid="{9DB8A580-E1F9-4803-BBE3-318D084BEEF3}"/>
    <cellStyle name="Total 4 11 6" xfId="47519" xr:uid="{A8573C79-8CC1-4E42-9958-51DC42566917}"/>
    <cellStyle name="Total 4 11 6 2" xfId="54335" xr:uid="{A8169F95-4AAA-4625-AB43-F67BAE6908A6}"/>
    <cellStyle name="Total 4 11 7" xfId="45908" xr:uid="{372FD720-2BF8-4A28-ACD3-985B62A92A77}"/>
    <cellStyle name="Total 4 12" xfId="1798" xr:uid="{1307E21A-74EE-49EE-B516-05622E0620F0}"/>
    <cellStyle name="Total 4 12 2" xfId="6115" xr:uid="{0FE841FA-FA0F-4D7F-8B88-73E199BE26CB}"/>
    <cellStyle name="Total 4 12 2 2" xfId="8701" xr:uid="{41A65A4E-90BA-4F54-AC66-26E4BC3CC4A7}"/>
    <cellStyle name="Total 4 12 2 2 2" xfId="17690" xr:uid="{D009CB05-07E9-45D1-B70A-C14063820A36}"/>
    <cellStyle name="Total 4 12 2 2 2 2" xfId="42991" xr:uid="{C124A2FE-9F24-4C41-9BFC-E64E3540281D}"/>
    <cellStyle name="Total 4 12 2 2 3" xfId="41418" xr:uid="{5BE17ACC-217C-4519-B40C-36C17B85D2F3}"/>
    <cellStyle name="Total 4 12 2 2 4" xfId="56246" xr:uid="{18B7ACCE-13AB-43B9-9B5F-B9B2FD292CAF}"/>
    <cellStyle name="Total 4 12 2 3" xfId="11338" xr:uid="{6C3DA766-FBB5-4BDB-9DC1-EB984980101C}"/>
    <cellStyle name="Total 4 12 2 3 2" xfId="20327" xr:uid="{A15FDF8F-8AA6-4061-AF44-B7A469C5F5DE}"/>
    <cellStyle name="Total 4 12 2 3 2 2" xfId="24649" xr:uid="{2A9155B5-3A14-407E-8FAA-8D1DED6E3366}"/>
    <cellStyle name="Total 4 12 2 3 3" xfId="23120" xr:uid="{C068A25B-D6CD-49F0-BDF0-AADBD9580E6B}"/>
    <cellStyle name="Total 4 12 2 4" xfId="15104" xr:uid="{66CA2BB9-3B9F-4445-831F-52C3E5B47337}"/>
    <cellStyle name="Total 4 12 2 4 2" xfId="28860" xr:uid="{BBC466A5-3F9F-409E-84CF-6C5DCABA9418}"/>
    <cellStyle name="Total 4 12 2 5" xfId="35831" xr:uid="{6AD6ACF3-C195-4EE8-B051-FF37B5CE3BE7}"/>
    <cellStyle name="Total 4 12 2 6" xfId="49464" xr:uid="{33C92AF9-CC6A-4554-A26A-7FC39CCFE73B}"/>
    <cellStyle name="Total 4 12 3" xfId="4235" xr:uid="{4359EF65-F2B1-4BC6-AEC0-A14D1922AC2B}"/>
    <cellStyle name="Total 4 12 3 2" xfId="36226" xr:uid="{058E716B-D755-4895-84D6-1D8CD6BCBF00}"/>
    <cellStyle name="Total 4 12 3 2 2" xfId="58137" xr:uid="{BB7002A4-707C-44A9-8D15-EC2285C5CBA3}"/>
    <cellStyle name="Total 4 12 3 3" xfId="51355" xr:uid="{A018B05B-49D1-48C6-950C-7B7F0BDFD84D}"/>
    <cellStyle name="Total 4 12 4" xfId="28324" xr:uid="{791B3EC8-3B2A-43D8-8621-8B3D217D5E26}"/>
    <cellStyle name="Total 4 12 4 2" xfId="54394" xr:uid="{D406A80F-6EB7-42C8-B478-9348EBB4C9B0}"/>
    <cellStyle name="Total 4 12 4 3" xfId="47582" xr:uid="{6F140B8F-787C-4ECA-A2A6-6B94284A5B69}"/>
    <cellStyle name="Total 4 12 5" xfId="44635" xr:uid="{5672D724-2607-403C-9770-0F5084EB0D7F}"/>
    <cellStyle name="Total 4 12 6" xfId="45973" xr:uid="{0D451309-4343-4275-B6E4-812110355287}"/>
    <cellStyle name="Total 4 13" xfId="1807" xr:uid="{AD02C82B-2DEB-48D0-8FB7-968FBDB7FE74}"/>
    <cellStyle name="Total 4 13 2" xfId="6124" xr:uid="{857BDE40-8A8A-4276-860A-6B6931EF721C}"/>
    <cellStyle name="Total 4 13 2 2" xfId="8710" xr:uid="{5D269C7A-E023-4E4D-9249-883179DC865C}"/>
    <cellStyle name="Total 4 13 2 2 2" xfId="17699" xr:uid="{9DB01583-A030-4DFA-89C6-8455F1E359A7}"/>
    <cellStyle name="Total 4 13 2 2 2 2" xfId="34998" xr:uid="{97CCC812-2206-4114-A874-3C71CCAE5003}"/>
    <cellStyle name="Total 4 13 2 2 3" xfId="28941" xr:uid="{E970E4A5-7EFC-4F57-8E2D-3AE8F817C091}"/>
    <cellStyle name="Total 4 13 2 2 4" xfId="56286" xr:uid="{C0526770-3C0F-4401-ABEF-DBEEE279D0F4}"/>
    <cellStyle name="Total 4 13 2 3" xfId="11347" xr:uid="{14C24C35-EE64-4AFD-80FB-22648347973F}"/>
    <cellStyle name="Total 4 13 2 3 2" xfId="20336" xr:uid="{4D5D7CBB-541F-4310-972F-923153E057F2}"/>
    <cellStyle name="Total 4 13 2 3 2 2" xfId="39310" xr:uid="{2702C1A4-D981-4A30-805F-427A88138142}"/>
    <cellStyle name="Total 4 13 2 3 3" xfId="26472" xr:uid="{ECCEE0EB-C407-4F87-9BFE-299922DF0142}"/>
    <cellStyle name="Total 4 13 2 4" xfId="15113" xr:uid="{CB00D8A0-2CBB-46C7-9DAF-CE6BEBFF0688}"/>
    <cellStyle name="Total 4 13 2 4 2" xfId="27863" xr:uid="{9928C522-EF69-4D3F-86A1-670B86EB7BF4}"/>
    <cellStyle name="Total 4 13 2 5" xfId="29430" xr:uid="{B7C75B6C-CE67-44CA-9ACA-28EB96091793}"/>
    <cellStyle name="Total 4 13 2 6" xfId="49504" xr:uid="{DE7D09B2-AFA7-4735-AB21-607732A54B1B}"/>
    <cellStyle name="Total 4 13 3" xfId="4244" xr:uid="{78F7EE07-AADA-4257-AABF-2456906E2B98}"/>
    <cellStyle name="Total 4 13 3 2" xfId="25863" xr:uid="{AA77A65A-4565-43E9-BEC4-8EC61032CBF4}"/>
    <cellStyle name="Total 4 13 3 2 2" xfId="58235" xr:uid="{6C3904F4-D1BB-4204-89D9-C8CE6199115B}"/>
    <cellStyle name="Total 4 13 3 3" xfId="51453" xr:uid="{56856C67-2D0E-42DE-9C57-8AFC42127E7E}"/>
    <cellStyle name="Total 4 13 4" xfId="42384" xr:uid="{446F6C31-2895-4D2F-9ECA-CCC058926C00}"/>
    <cellStyle name="Total 4 13 4 2" xfId="54431" xr:uid="{A59707C6-0AFF-4E32-9102-91DF585A3510}"/>
    <cellStyle name="Total 4 13 4 3" xfId="47621" xr:uid="{2F4AD886-21B4-42C5-BA35-AEF5F11AF042}"/>
    <cellStyle name="Total 4 13 5" xfId="44638" xr:uid="{76916301-3BA2-4791-8AE2-6E9DE080CEC9}"/>
    <cellStyle name="Total 4 13 6" xfId="46013" xr:uid="{634F6DF2-B161-4EBF-B178-AC331267650D}"/>
    <cellStyle name="Total 4 14" xfId="2603" xr:uid="{2B8E31C1-4DCB-4284-85F8-F771D593B86D}"/>
    <cellStyle name="Total 4 14 2" xfId="6844" xr:uid="{A32A67EB-F827-4743-98A5-F02770C27CD8}"/>
    <cellStyle name="Total 4 14 2 2" xfId="15833" xr:uid="{6B6E7782-35BE-447B-879C-95335C16D4F0}"/>
    <cellStyle name="Total 4 14 2 2 2" xfId="33232" xr:uid="{CD8E4652-787A-4445-B8D8-0FBF6A733E33}"/>
    <cellStyle name="Total 4 14 2 2 3" xfId="57100" xr:uid="{1223BC4B-6BBC-4C38-A8FC-01E8F790700C}"/>
    <cellStyle name="Total 4 14 2 3" xfId="23814" xr:uid="{66968761-8908-4A6D-A0A5-7B70ECC9EB84}"/>
    <cellStyle name="Total 4 14 2 4" xfId="50318" xr:uid="{8E624EC2-D75B-4DC2-9653-13337E88E842}"/>
    <cellStyle name="Total 4 14 3" xfId="9414" xr:uid="{6D1E47EE-3528-49E2-B548-758449D5F774}"/>
    <cellStyle name="Total 4 14 3 2" xfId="18403" xr:uid="{3CD5936E-5DC8-4874-ACEA-C67A123D5148}"/>
    <cellStyle name="Total 4 14 3 2 2" xfId="36249" xr:uid="{26630639-3586-41BB-BB1E-0396CD312C78}"/>
    <cellStyle name="Total 4 14 3 2 3" xfId="57587" xr:uid="{F807942A-881F-4B5D-AC7C-2C073FB28108}"/>
    <cellStyle name="Total 4 14 3 3" xfId="28667" xr:uid="{FC4A6E65-FACC-4A7F-89F9-EE227746DFBF}"/>
    <cellStyle name="Total 4 14 3 4" xfId="50805" xr:uid="{462F7914-9CEE-43C4-AEB7-4E5351E25FFD}"/>
    <cellStyle name="Total 4 14 4" xfId="13457" xr:uid="{72B625F4-CE87-4042-8E34-88E102F6ECA3}"/>
    <cellStyle name="Total 4 14 4 2" xfId="24438" xr:uid="{7FB118FE-1E90-4404-94E7-83147E1143F6}"/>
    <cellStyle name="Total 4 14 4 2 2" xfId="55227" xr:uid="{7B4D3C6D-6097-4941-8183-AAE5DCFA5889}"/>
    <cellStyle name="Total 4 14 4 3" xfId="48435" xr:uid="{86FCFB65-F0E8-4C96-855F-5BC2CD358A86}"/>
    <cellStyle name="Total 4 14 5" xfId="36516" xr:uid="{A06892FF-BDF6-4D03-965E-9EC2EBE2E97B}"/>
    <cellStyle name="Total 4 14 5 2" xfId="53513" xr:uid="{AB6538A8-9BC2-44A1-9ECF-EE0E5683166E}"/>
    <cellStyle name="Total 4 14 6" xfId="44719" xr:uid="{A3A02001-7259-4DE2-901D-DB42EECE7F78}"/>
    <cellStyle name="Total 4 14 7" xfId="46821" xr:uid="{E112788C-1E77-4BD4-840B-BF5E8A472822}"/>
    <cellStyle name="Total 4 15" xfId="6518" xr:uid="{68F8AE17-CBE4-424E-A6DB-0E178EA3960F}"/>
    <cellStyle name="Total 4 15 2" xfId="11739" xr:uid="{E4F76AAF-1865-44B6-86B0-F938C963D276}"/>
    <cellStyle name="Total 4 15 2 2" xfId="20728" xr:uid="{420375DA-6084-426B-B6C3-51C66FDD3245}"/>
    <cellStyle name="Total 4 15 2 2 2" xfId="24034" xr:uid="{920DE866-6AD5-4E4F-A381-DF2D66E48932}"/>
    <cellStyle name="Total 4 15 2 2 3" xfId="57148" xr:uid="{072505FC-6E4C-42F4-9293-41F3B260F6EB}"/>
    <cellStyle name="Total 4 15 2 3" xfId="40271" xr:uid="{EF4DCA7C-A8E0-43A5-83F1-7E0166A07900}"/>
    <cellStyle name="Total 4 15 2 4" xfId="50366" xr:uid="{0847AD79-2AA2-4728-85A2-ECA6A57D3E18}"/>
    <cellStyle name="Total 4 15 3" xfId="15507" xr:uid="{40660CF6-309D-499C-931E-9EE1CC6B0AD6}"/>
    <cellStyle name="Total 4 15 3 2" xfId="27596" xr:uid="{3044796D-B73F-4ABF-9A01-FC64941E8A8F}"/>
    <cellStyle name="Total 4 15 3 2 2" xfId="58749" xr:uid="{6B0B8602-CA19-4EE2-9AEE-0E3CCD7A0AAD}"/>
    <cellStyle name="Total 4 15 3 3" xfId="51968" xr:uid="{488C168D-9B6A-4088-90B6-2D8B5B24B91B}"/>
    <cellStyle name="Total 4 15 4" xfId="42199" xr:uid="{28304D11-BF2D-4374-A097-CF4F29DAD29A}"/>
    <cellStyle name="Total 4 15 4 2" xfId="59132" xr:uid="{DCDA2AB8-1EAA-4805-8F10-EB628CDCE84C}"/>
    <cellStyle name="Total 4 15 4 3" xfId="52351" xr:uid="{9D0255BE-1744-47FB-A07E-1688962A5D33}"/>
    <cellStyle name="Total 4 15 5" xfId="44725" xr:uid="{68D94998-CBC9-4D9A-9D14-5E7A82BECA3D}"/>
    <cellStyle name="Total 4 15 5 2" xfId="55275" xr:uid="{440517AC-7852-48A1-B1DE-B716F1B201E6}"/>
    <cellStyle name="Total 4 15 5 3" xfId="48483" xr:uid="{E41F2F71-90B3-496A-856B-29A7477F5FCC}"/>
    <cellStyle name="Total 4 15 6" xfId="53561" xr:uid="{009B1B4B-C8B3-48A5-BFD9-5FA17E543D44}"/>
    <cellStyle name="Total 4 15 7" xfId="46869" xr:uid="{C91730D3-73C7-4E17-B170-E387AA62125F}"/>
    <cellStyle name="Total 4 16" xfId="9102" xr:uid="{F084E624-118C-4E00-9226-1A2E9CD392D9}"/>
    <cellStyle name="Total 4 16 2" xfId="18091" xr:uid="{AA488722-304A-4258-ABAB-9F9D0C44D1CE}"/>
    <cellStyle name="Total 4 16 2 2" xfId="27929" xr:uid="{C31C1608-F42C-4C83-9C28-93451C80C2A2}"/>
    <cellStyle name="Total 4 16 2 2 2" xfId="57190" xr:uid="{604F7BBA-7E11-44A1-928B-90ED396C4296}"/>
    <cellStyle name="Total 4 16 2 3" xfId="50408" xr:uid="{7D3A5D74-5C00-45F6-BFB1-132C86FCC14A}"/>
    <cellStyle name="Total 4 16 3" xfId="39684" xr:uid="{42FEA8B0-0105-4710-9903-B9E74C2D7686}"/>
    <cellStyle name="Total 4 16 3 2" xfId="58791" xr:uid="{708D9418-BCC3-4FFE-B3BC-3F51750F3F52}"/>
    <cellStyle name="Total 4 16 3 3" xfId="52010" xr:uid="{2887B00E-EDB0-4D91-A584-161D67DC629C}"/>
    <cellStyle name="Total 4 16 4" xfId="44786" xr:uid="{182EC86A-60F2-41D2-83CB-AE0E1F60B115}"/>
    <cellStyle name="Total 4 16 4 2" xfId="59038" xr:uid="{1D49AF27-5790-4DA8-A42C-FF870746C2BD}"/>
    <cellStyle name="Total 4 16 4 3" xfId="52257" xr:uid="{64E7C5FE-C811-4479-AFFE-E6D0A3717C00}"/>
    <cellStyle name="Total 4 16 5" xfId="48525" xr:uid="{B27969EB-56B6-452D-A929-A4013B4F6D69}"/>
    <cellStyle name="Total 4 16 5 2" xfId="55314" xr:uid="{F441B27F-B9E3-4F77-B0EE-D33E26BC6F42}"/>
    <cellStyle name="Total 4 16 6" xfId="53600" xr:uid="{9B5FB41D-DA19-4869-A5F5-4B752E95F769}"/>
    <cellStyle name="Total 4 16 7" xfId="46911" xr:uid="{7834C342-65E1-4B00-BDF1-FDAA994037CA}"/>
    <cellStyle name="Total 4 17" xfId="9770" xr:uid="{7B512908-358B-4129-9D3C-61CE63CFB580}"/>
    <cellStyle name="Total 4 17 2" xfId="18759" xr:uid="{5B75F522-D34E-4852-A3E4-676936ED1E5E}"/>
    <cellStyle name="Total 4 17 2 2" xfId="31952" xr:uid="{4BAC2858-F741-48E5-83EF-2C06FF71BD8C}"/>
    <cellStyle name="Total 4 17 2 2 2" xfId="57157" xr:uid="{36E52D3B-CD2A-4D5F-9350-EF1FC9EC30A1}"/>
    <cellStyle name="Total 4 17 2 3" xfId="50375" xr:uid="{1D028DF0-A6E4-40CB-9AAD-AB07614DE689}"/>
    <cellStyle name="Total 4 17 3" xfId="43809" xr:uid="{3B5979E5-7C4E-4AE8-8201-7C1CBB25904F}"/>
    <cellStyle name="Total 4 17 3 2" xfId="58758" xr:uid="{DA088847-116F-49F7-9EB2-0A4ED7755A3F}"/>
    <cellStyle name="Total 4 17 3 3" xfId="51977" xr:uid="{82254137-609A-4BB1-ABBC-D397B7666DF2}"/>
    <cellStyle name="Total 4 17 4" xfId="44843" xr:uid="{3AF4E31B-393F-47A1-809C-123BB3174B37}"/>
    <cellStyle name="Total 4 17 4 2" xfId="58337" xr:uid="{D754C37B-DA94-4176-B27A-41DDCE03D02E}"/>
    <cellStyle name="Total 4 17 4 3" xfId="51555" xr:uid="{8F967E71-E696-4BAB-94D5-5E464DDC74AD}"/>
    <cellStyle name="Total 4 17 5" xfId="48492" xr:uid="{E4326DA3-F556-4B71-988E-8D14CFC0244D}"/>
    <cellStyle name="Total 4 17 5 2" xfId="55284" xr:uid="{CA26FA13-D606-430B-A4BE-71F807A653E4}"/>
    <cellStyle name="Total 4 17 6" xfId="53570" xr:uid="{944F649E-93CC-41C9-A4C2-BC7242BBFAFD}"/>
    <cellStyle name="Total 4 17 7" xfId="46878" xr:uid="{E4458CE5-DCD3-48B8-8C50-35ADF302EA95}"/>
    <cellStyle name="Total 4 18" xfId="2222" xr:uid="{D467A8C0-E7CF-44DA-B7B1-A59FADB860A8}"/>
    <cellStyle name="Total 4 18 2" xfId="34831" xr:uid="{E580FFEF-BB67-46D1-B79E-5203AC47BC29}"/>
    <cellStyle name="Total 4 18 2 2" xfId="57188" xr:uid="{779E8916-8E4E-4F0D-BF9C-08ADAC2BDFEF}"/>
    <cellStyle name="Total 4 18 2 3" xfId="50406" xr:uid="{B4E5C481-506C-4F68-AE15-92D321F0DBA6}"/>
    <cellStyle name="Total 4 18 3" xfId="44875" xr:uid="{5C9E4623-329C-469F-9DCD-7FAF0C02440B}"/>
    <cellStyle name="Total 4 18 3 2" xfId="58789" xr:uid="{C3C4AB70-FCB6-466A-BD25-62036552FF97}"/>
    <cellStyle name="Total 4 18 3 3" xfId="52008" xr:uid="{00AD4BB3-5EEE-4D59-9256-D73B9796DBA5}"/>
    <cellStyle name="Total 4 18 4" xfId="52347" xr:uid="{B7449A12-7FD0-4E5D-8F9D-593BAAAF7DFD}"/>
    <cellStyle name="Total 4 18 4 2" xfId="59128" xr:uid="{A6D22C7B-145D-4517-9470-601DC23FF4B1}"/>
    <cellStyle name="Total 4 18 5" xfId="48523" xr:uid="{C0E6C903-D0D7-463C-B09A-720A763C2193}"/>
    <cellStyle name="Total 4 18 5 2" xfId="55312" xr:uid="{88BA0CBC-EE54-43E3-BE8D-F40FA42C4F57}"/>
    <cellStyle name="Total 4 18 6" xfId="53598" xr:uid="{B2E2F2BD-7970-4870-8537-C4AE9DB1AEF2}"/>
    <cellStyle name="Total 4 18 7" xfId="46909" xr:uid="{B3464EC1-BA0C-4FD5-AC27-2C4351CF3D35}"/>
    <cellStyle name="Total 4 19" xfId="13131" xr:uid="{B071567A-89DE-4735-9810-66CA7FA0C15B}"/>
    <cellStyle name="Total 4 19 2" xfId="34229" xr:uid="{9F208971-98D9-4A1B-8126-424AA7AABEBC}"/>
    <cellStyle name="Total 4 19 2 2" xfId="57258" xr:uid="{5224B2EB-FF42-4060-9550-E2F2DE31F01F}"/>
    <cellStyle name="Total 4 19 2 3" xfId="50476" xr:uid="{FE55477E-11EA-4B00-8819-148B0708A84D}"/>
    <cellStyle name="Total 4 19 3" xfId="44953" xr:uid="{2B23D90B-A85E-4FE0-A0FE-0167AE3C425F}"/>
    <cellStyle name="Total 4 19 3 2" xfId="58859" xr:uid="{7B7F43AD-C207-40DB-8144-8DD8D1001BB1}"/>
    <cellStyle name="Total 4 19 3 3" xfId="52078" xr:uid="{D8A55F80-24DF-44A8-9F0B-47D31A5078C0}"/>
    <cellStyle name="Total 4 19 4" xfId="51839" xr:uid="{F5DB6F29-B6BC-488C-B0A4-56737ACF6A07}"/>
    <cellStyle name="Total 4 19 4 2" xfId="58620" xr:uid="{987F94E6-C6B4-4FF3-9681-2438354C944C}"/>
    <cellStyle name="Total 4 19 5" xfId="48593" xr:uid="{CD90CFDA-071F-4C34-A3EC-C6424AFABE1F}"/>
    <cellStyle name="Total 4 19 5 2" xfId="55382" xr:uid="{B1827093-DC94-40D7-88C8-3179E06FA8BC}"/>
    <cellStyle name="Total 4 19 6" xfId="53668" xr:uid="{651D7A59-46FF-420F-B8D4-A9189E3738C8}"/>
    <cellStyle name="Total 4 19 7" xfId="46979" xr:uid="{9F1D64DC-6B3C-4BA0-9489-FE005ECAB6BD}"/>
    <cellStyle name="Total 4 2" xfId="160" xr:uid="{D74F658F-85C3-45A5-89C8-ED21B0FD726B}"/>
    <cellStyle name="Total 4 2 10" xfId="1971" xr:uid="{E3237EBA-CCE6-4758-A3CE-B3F505F731BA}"/>
    <cellStyle name="Total 4 2 10 2" xfId="6279" xr:uid="{0585B243-A850-4A80-AE68-CD10D40B5A9B}"/>
    <cellStyle name="Total 4 2 10 2 2" xfId="8865" xr:uid="{9F79B897-C04F-44E2-B6B2-0844B4079E16}"/>
    <cellStyle name="Total 4 2 10 2 2 2" xfId="17854" xr:uid="{BC30636C-2952-4D96-9184-A46F943113F4}"/>
    <cellStyle name="Total 4 2 10 2 2 2 2" xfId="39322" xr:uid="{AF292731-0972-4688-AF0A-C33ADAF813C8}"/>
    <cellStyle name="Total 4 2 10 2 2 3" xfId="43084" xr:uid="{23CF0276-9CFA-4974-8AD1-DB4D63562673}"/>
    <cellStyle name="Total 4 2 10 2 3" xfId="11502" xr:uid="{2B19E41A-1686-40FF-BE8C-E36FCFD306F2}"/>
    <cellStyle name="Total 4 2 10 2 3 2" xfId="20491" xr:uid="{8CB11BD4-4E5F-4CA2-A44E-9AA0686FFAE6}"/>
    <cellStyle name="Total 4 2 10 2 3 2 2" xfId="29144" xr:uid="{5C88F16E-10CD-4777-B8D0-B978AB0EF7B4}"/>
    <cellStyle name="Total 4 2 10 2 3 3" xfId="26681" xr:uid="{BEB1DC40-272F-4FCB-883B-B965E56E53CD}"/>
    <cellStyle name="Total 4 2 10 2 4" xfId="15268" xr:uid="{982839ED-0A67-4042-8FB5-A4876C0A8642}"/>
    <cellStyle name="Total 4 2 10 2 4 2" xfId="26816" xr:uid="{B7ABBFAE-723B-4FFB-92A9-CB6F98C02BF0}"/>
    <cellStyle name="Total 4 2 10 2 5" xfId="35555" xr:uid="{159AB5C7-562B-45C4-B188-3489443E1026}"/>
    <cellStyle name="Total 4 2 10 3" xfId="4408" xr:uid="{F227866D-B53D-48C9-988B-A11681C6A98C}"/>
    <cellStyle name="Total 4 2 10 3 2" xfId="30342" xr:uid="{33274719-4005-4811-81C0-4CD554543BAC}"/>
    <cellStyle name="Total 4 2 10 4" xfId="25513" xr:uid="{CD1D2AD0-7845-40DA-B51F-00ADDEB21876}"/>
    <cellStyle name="Total 4 2 11" xfId="2624" xr:uid="{B8605246-3AB0-465C-A91B-5D9C2CF68080}"/>
    <cellStyle name="Total 4 2 11 2" xfId="6865" xr:uid="{4437D6D9-EA92-4604-8262-D246A254DFB1}"/>
    <cellStyle name="Total 4 2 11 2 2" xfId="15854" xr:uid="{6BEA8AFC-E989-48A5-B26E-CAE0B9A70BDE}"/>
    <cellStyle name="Total 4 2 11 2 2 2" xfId="26229" xr:uid="{025B685B-7C54-4CAB-B1CE-EE6F85305E78}"/>
    <cellStyle name="Total 4 2 11 2 3" xfId="33016" xr:uid="{F53CA040-C1A1-4AD0-AD1A-DF524E2AF9DB}"/>
    <cellStyle name="Total 4 2 11 3" xfId="9435" xr:uid="{F2A08A03-CD8B-41A5-993C-2D6962411160}"/>
    <cellStyle name="Total 4 2 11 3 2" xfId="18424" xr:uid="{C7274F48-5E3B-4B09-97C4-06FDCB41AAF7}"/>
    <cellStyle name="Total 4 2 11 3 2 2" xfId="22303" xr:uid="{2E5C0F87-2F98-4F71-96BE-507850D2648A}"/>
    <cellStyle name="Total 4 2 11 3 3" xfId="27780" xr:uid="{98182E25-5585-4FC4-9176-87DAD79AB055}"/>
    <cellStyle name="Total 4 2 11 4" xfId="13478" xr:uid="{CA1B410B-D4AD-4F5D-99AE-E351C2D66DC9}"/>
    <cellStyle name="Total 4 2 11 4 2" xfId="41963" xr:uid="{13317031-4250-4D44-AD08-8682EA3CA8E4}"/>
    <cellStyle name="Total 4 2 11 5" xfId="22410" xr:uid="{B8C0C7FD-758A-41E2-B998-F7E984C29A45}"/>
    <cellStyle name="Total 4 2 12" xfId="6616" xr:uid="{DBE73047-7A26-4F09-8AFD-59B5B780A8AE}"/>
    <cellStyle name="Total 4 2 12 2" xfId="11822" xr:uid="{E59CA3A6-7F47-42FC-944C-AEA23410EACE}"/>
    <cellStyle name="Total 4 2 12 2 2" xfId="20811" xr:uid="{AE6E9825-88ED-4AF1-A808-03CA93EE09C7}"/>
    <cellStyle name="Total 4 2 12 2 2 2" xfId="37350" xr:uid="{8B7DF517-0ED6-4319-A176-62BC5CFE2F33}"/>
    <cellStyle name="Total 4 2 12 2 3" xfId="22908" xr:uid="{ADFE6508-C19B-461F-ACEB-14F89905B98B}"/>
    <cellStyle name="Total 4 2 12 3" xfId="15605" xr:uid="{4E253AE6-323E-498A-BFAD-D32C2FDEC6C6}"/>
    <cellStyle name="Total 4 2 12 3 2" xfId="42085" xr:uid="{7B47B600-2E7A-4F2F-8D0A-B66A4EB28C07}"/>
    <cellStyle name="Total 4 2 12 4" xfId="33547" xr:uid="{E2942115-B2D2-4C9F-A411-4EDBB5A2B236}"/>
    <cellStyle name="Total 4 2 13" xfId="9185" xr:uid="{FFDCB311-DA2E-40F0-94F4-6D5298D5623C}"/>
    <cellStyle name="Total 4 2 13 2" xfId="18174" xr:uid="{CE60E0D1-07F3-425A-9C07-393CD117D766}"/>
    <cellStyle name="Total 4 2 13 2 2" xfId="26364" xr:uid="{CDD10BA7-7F7F-463D-B4F2-306FF2FADA5C}"/>
    <cellStyle name="Total 4 2 13 3" xfId="43104" xr:uid="{C6C86C6C-3721-4463-A32B-C4E69B7FB963}"/>
    <cellStyle name="Total 4 2 14" xfId="9707" xr:uid="{46E8EFCD-98B0-4C6C-9814-FA550EC652C8}"/>
    <cellStyle name="Total 4 2 14 2" xfId="18696" xr:uid="{BF6B4B54-7B32-417D-9873-047787D61AC2}"/>
    <cellStyle name="Total 4 2 14 2 2" xfId="27329" xr:uid="{BAC057D1-B5A0-4901-A683-3A27C5867925}"/>
    <cellStyle name="Total 4 2 14 3" xfId="24251" xr:uid="{5626431F-AD08-4547-80C6-2048453AA250}"/>
    <cellStyle name="Total 4 2 15" xfId="2320" xr:uid="{43A504F8-89C0-418A-9DDA-090FF3FDCD3E}"/>
    <cellStyle name="Total 4 2 15 2" xfId="29437" xr:uid="{73A0A9D0-4737-4041-9FB0-B22979B49DFD}"/>
    <cellStyle name="Total 4 2 16" xfId="13229" xr:uid="{7C9CC882-62DA-4D4C-9C7C-B73810FBDF82}"/>
    <cellStyle name="Total 4 2 16 2" xfId="28366" xr:uid="{725DCBB2-3E8C-47DD-BAB3-6F93916B6D29}"/>
    <cellStyle name="Total 4 2 17" xfId="41326" xr:uid="{98CC01BA-F557-4B4B-808A-BC70AD361F82}"/>
    <cellStyle name="Total 4 2 18" xfId="44293" xr:uid="{08419A1C-CD1C-406B-A253-16C8CB0EE19A}"/>
    <cellStyle name="Total 4 2 19" xfId="45528" xr:uid="{883E61DD-759B-4B57-A818-2E5BBC5E38ED}"/>
    <cellStyle name="Total 4 2 2" xfId="320" xr:uid="{9A7DF1FB-978B-47EC-A8EC-9B7332F2C3C4}"/>
    <cellStyle name="Total 4 2 2 10" xfId="6622" xr:uid="{31D97B07-7E35-4A86-9734-2F08DC3BB7E1}"/>
    <cellStyle name="Total 4 2 2 10 2" xfId="11828" xr:uid="{3CE49CD9-2515-49F0-A12F-EC35095CAA12}"/>
    <cellStyle name="Total 4 2 2 10 2 2" xfId="20817" xr:uid="{BFD26AAC-5424-4576-9064-834C59D33EAE}"/>
    <cellStyle name="Total 4 2 2 10 2 2 2" xfId="25049" xr:uid="{9CFC6761-FA27-47B7-8095-A3A0669D7809}"/>
    <cellStyle name="Total 4 2 2 10 2 3" xfId="32250" xr:uid="{AF4B9B81-3CA9-4AE0-9ACB-6D17B62924D8}"/>
    <cellStyle name="Total 4 2 2 10 3" xfId="15611" xr:uid="{E5C2FECD-22FA-4D42-9F7E-3CF3F38C9192}"/>
    <cellStyle name="Total 4 2 2 10 3 2" xfId="30145" xr:uid="{2A74D7CD-B7AA-4A91-BCBF-258930682EFD}"/>
    <cellStyle name="Total 4 2 2 10 4" xfId="27860" xr:uid="{25158F39-A41C-4E81-A690-6113CDE78948}"/>
    <cellStyle name="Total 4 2 2 11" xfId="9191" xr:uid="{91347D59-843F-4751-8F87-DDE8C95BF73D}"/>
    <cellStyle name="Total 4 2 2 11 2" xfId="18180" xr:uid="{96AEE4D6-2DEF-4E81-A4FE-1082303CD8E0}"/>
    <cellStyle name="Total 4 2 2 11 2 2" xfId="34610" xr:uid="{5EA8F242-7CDD-4461-91BF-D66EE2260A1A}"/>
    <cellStyle name="Total 4 2 2 11 3" xfId="37013" xr:uid="{4664849E-A5ED-4C4F-95EB-42911219ABE7}"/>
    <cellStyle name="Total 4 2 2 12" xfId="12620" xr:uid="{A4B44C70-DC00-45C5-AE40-17FE04A2B1EC}"/>
    <cellStyle name="Total 4 2 2 12 2" xfId="21609" xr:uid="{444A26D0-7653-42D3-9D45-9FAF700A9B8F}"/>
    <cellStyle name="Total 4 2 2 12 2 2" xfId="27738" xr:uid="{FB7474B4-9726-4469-A155-F7B0805E78A2}"/>
    <cellStyle name="Total 4 2 2 12 3" xfId="36105" xr:uid="{8AE2B72B-34F8-4CF8-94D2-03F781F87447}"/>
    <cellStyle name="Total 4 2 2 13" xfId="2326" xr:uid="{113A7C04-AB6E-4D6B-BBD1-60548228AD00}"/>
    <cellStyle name="Total 4 2 2 13 2" xfId="39690" xr:uid="{CD1F692F-550D-4A34-AE9F-1C73E04157A2}"/>
    <cellStyle name="Total 4 2 2 14" xfId="13235" xr:uid="{C61A70EA-4645-4DDD-8521-6DEB7D768295}"/>
    <cellStyle name="Total 4 2 2 14 2" xfId="24112" xr:uid="{7E4D82D2-3BEA-455A-9934-BAE62BFBD1AF}"/>
    <cellStyle name="Total 4 2 2 15" xfId="32736" xr:uid="{A9A46423-025C-459F-99EA-E922E730AAB9}"/>
    <cellStyle name="Total 4 2 2 16" xfId="46043" xr:uid="{72AAAFC8-931F-4483-840C-BC80BF463385}"/>
    <cellStyle name="Total 4 2 2 2" xfId="452" xr:uid="{B0E24FC5-4B61-4A0F-9218-2B8B78F38976}"/>
    <cellStyle name="Total 4 2 2 2 10" xfId="9316" xr:uid="{AA59165D-DF20-4C6B-B0C5-908CC3AF13E6}"/>
    <cellStyle name="Total 4 2 2 2 10 2" xfId="18305" xr:uid="{E592145C-264B-49F9-A1D8-81BDFC4BEA3F}"/>
    <cellStyle name="Total 4 2 2 2 10 2 2" xfId="30431" xr:uid="{6585F492-D3A0-4F4A-8C41-2AAB384E0739}"/>
    <cellStyle name="Total 4 2 2 2 10 3" xfId="39159" xr:uid="{CC92E95D-796F-4F70-8C0A-01AC8375C1C9}"/>
    <cellStyle name="Total 4 2 2 2 11" xfId="12708" xr:uid="{97CE1048-BCF1-41B1-80A4-6CBBAB1A5EE2}"/>
    <cellStyle name="Total 4 2 2 2 11 2" xfId="21697" xr:uid="{A158D8EE-7204-4D0D-84AC-DB9874FB88AA}"/>
    <cellStyle name="Total 4 2 2 2 11 2 2" xfId="34410" xr:uid="{E3CB3786-981E-4547-8020-37F25A9852B1}"/>
    <cellStyle name="Total 4 2 2 2 11 3" xfId="30850" xr:uid="{92CFA5E3-F2E2-4066-8EE1-5C2795298157}"/>
    <cellStyle name="Total 4 2 2 2 12" xfId="2458" xr:uid="{D9FAE276-CAF5-47B3-8C38-78CE067BC3CC}"/>
    <cellStyle name="Total 4 2 2 2 12 2" xfId="23847" xr:uid="{8D65F087-A194-45FB-937E-1807C05F2BC9}"/>
    <cellStyle name="Total 4 2 2 2 13" xfId="13367" xr:uid="{DC14225D-2E79-4FC4-8B86-7DBDF69C4C8B}"/>
    <cellStyle name="Total 4 2 2 2 13 2" xfId="27367" xr:uid="{277E0F29-E007-4667-BC12-E2F7830CA0FE}"/>
    <cellStyle name="Total 4 2 2 2 14" xfId="31419" xr:uid="{6C762252-2CDF-43D8-BE4B-E2A36C73BCA5}"/>
    <cellStyle name="Total 4 2 2 2 15" xfId="49534" xr:uid="{F0180433-1591-41AF-925D-DC8A44DB5B08}"/>
    <cellStyle name="Total 4 2 2 2 2" xfId="801" xr:uid="{675F3622-4E73-4187-B8F8-440F719513ED}"/>
    <cellStyle name="Total 4 2 2 2 2 2" xfId="5170" xr:uid="{D7F2664D-097A-49DA-9223-D66949276FD4}"/>
    <cellStyle name="Total 4 2 2 2 2 2 2" xfId="7756" xr:uid="{67A7DD60-3609-4107-9527-2FC1850DD1F5}"/>
    <cellStyle name="Total 4 2 2 2 2 2 2 2" xfId="16745" xr:uid="{3FB6DA97-5688-44E3-8800-AA510D4678EC}"/>
    <cellStyle name="Total 4 2 2 2 2 2 2 2 2" xfId="33043" xr:uid="{F871B10E-F7E9-4D69-A085-08582DCD88C6}"/>
    <cellStyle name="Total 4 2 2 2 2 2 2 3" xfId="43483" xr:uid="{25815278-AD82-4DD0-9ACC-5637F1C40535}"/>
    <cellStyle name="Total 4 2 2 2 2 2 3" xfId="10393" xr:uid="{A0C2BFAE-E2C2-4D91-A4FB-E98E9B584126}"/>
    <cellStyle name="Total 4 2 2 2 2 2 3 2" xfId="19382" xr:uid="{7554A875-1C54-41B6-B4CF-8D93A8BC4EF1}"/>
    <cellStyle name="Total 4 2 2 2 2 2 3 2 2" xfId="26949" xr:uid="{0402A588-C3C5-45BB-925B-3F7E398C3819}"/>
    <cellStyle name="Total 4 2 2 2 2 2 3 3" xfId="35687" xr:uid="{A992FE99-C9AF-4BBC-96AA-A80CA74D69D5}"/>
    <cellStyle name="Total 4 2 2 2 2 2 4" xfId="14159" xr:uid="{70F0244A-FB9B-4C8E-85AA-110A7D95B384}"/>
    <cellStyle name="Total 4 2 2 2 2 2 4 2" xfId="42454" xr:uid="{31C58D93-F522-4FD7-B348-FB96998628A2}"/>
    <cellStyle name="Total 4 2 2 2 2 2 5" xfId="42470" xr:uid="{A77B6C53-55FD-4CD6-A660-BD723E4B5213}"/>
    <cellStyle name="Total 4 2 2 2 2 3" xfId="3238" xr:uid="{47C36055-A0E6-44D3-8BA5-93330CC4DA07}"/>
    <cellStyle name="Total 4 2 2 2 2 3 2" xfId="34851" xr:uid="{01015BF0-8554-4000-B615-964FC16F0D32}"/>
    <cellStyle name="Total 4 2 2 2 2 4" xfId="41320" xr:uid="{3B2C1042-76ED-4B70-A5A4-5EB1A32870E0}"/>
    <cellStyle name="Total 4 2 2 2 2 5" xfId="56316" xr:uid="{21C45133-AF52-4D3E-95E8-1F1DFAA8EB42}"/>
    <cellStyle name="Total 4 2 2 2 3" xfId="1146" xr:uid="{A21CD505-C089-4C87-B904-68DC31E283E4}"/>
    <cellStyle name="Total 4 2 2 2 3 2" xfId="5491" xr:uid="{0A64EA50-3234-4847-9692-C2A9B0280883}"/>
    <cellStyle name="Total 4 2 2 2 3 2 2" xfId="8077" xr:uid="{90804CBB-A707-4A87-9B51-44062A255E60}"/>
    <cellStyle name="Total 4 2 2 2 3 2 2 2" xfId="17066" xr:uid="{1C48FF1F-4644-4623-8C69-7D0A2AF812FD}"/>
    <cellStyle name="Total 4 2 2 2 3 2 2 2 2" xfId="25555" xr:uid="{C9BBDB6C-D263-4379-AFFE-BA71E40937F6}"/>
    <cellStyle name="Total 4 2 2 2 3 2 2 3" xfId="24315" xr:uid="{2BF9444A-D0F8-4C64-A5E4-FB85A302B134}"/>
    <cellStyle name="Total 4 2 2 2 3 2 3" xfId="10714" xr:uid="{B5ED840D-7D2C-4E68-A9D1-13356D320F49}"/>
    <cellStyle name="Total 4 2 2 2 3 2 3 2" xfId="19703" xr:uid="{5B62997A-ED79-4095-B0D8-8D4EC0C24925}"/>
    <cellStyle name="Total 4 2 2 2 3 2 3 2 2" xfId="28575" xr:uid="{D5EEC85A-9938-4B68-ACBD-5908A678A677}"/>
    <cellStyle name="Total 4 2 2 2 3 2 3 3" xfId="25324" xr:uid="{127CB144-AFBC-43F1-BF62-D99519BF81E1}"/>
    <cellStyle name="Total 4 2 2 2 3 2 4" xfId="14480" xr:uid="{1FA48A3F-5A34-4991-B527-F5973821549B}"/>
    <cellStyle name="Total 4 2 2 2 3 2 4 2" xfId="33933" xr:uid="{FA71D134-5C14-4D69-B552-835F3518AA75}"/>
    <cellStyle name="Total 4 2 2 2 3 2 5" xfId="24430" xr:uid="{5141D8DF-10A4-4CCF-A47F-C4FF2989C4FE}"/>
    <cellStyle name="Total 4 2 2 2 3 3" xfId="3583" xr:uid="{28C27567-AAC1-4EE1-BCCC-EB2704148CD9}"/>
    <cellStyle name="Total 4 2 2 2 3 3 2" xfId="27303" xr:uid="{E596E99D-5DD5-47BC-A117-60D57EC88B7D}"/>
    <cellStyle name="Total 4 2 2 2 3 4" xfId="32690" xr:uid="{07A5D38B-D6A1-4322-8AA7-998BEC60C800}"/>
    <cellStyle name="Total 4 2 2 2 4" xfId="1490" xr:uid="{E6D333FF-2968-4C24-9A35-145D2524B47A}"/>
    <cellStyle name="Total 4 2 2 2 4 2" xfId="5835" xr:uid="{BEA835CB-2F1B-421F-AE41-2CEEABF1FFB4}"/>
    <cellStyle name="Total 4 2 2 2 4 2 2" xfId="8421" xr:uid="{7C393ED6-AA3D-4630-A666-B21CF91DECE4}"/>
    <cellStyle name="Total 4 2 2 2 4 2 2 2" xfId="17410" xr:uid="{AF1E2907-5139-4091-B366-877691770C51}"/>
    <cellStyle name="Total 4 2 2 2 4 2 2 2 2" xfId="27212" xr:uid="{B7AE017A-F494-4703-9AAD-FE4F7A98A424}"/>
    <cellStyle name="Total 4 2 2 2 4 2 2 3" xfId="25548" xr:uid="{8DDF7E57-B16B-45E4-A512-A46C502D3892}"/>
    <cellStyle name="Total 4 2 2 2 4 2 3" xfId="11058" xr:uid="{6BA28695-F7E6-448E-8D07-622285E29153}"/>
    <cellStyle name="Total 4 2 2 2 4 2 3 2" xfId="20047" xr:uid="{6C9B82F4-FFE1-440D-AE8D-E0903A89D619}"/>
    <cellStyle name="Total 4 2 2 2 4 2 3 2 2" xfId="41074" xr:uid="{96BC40DE-8BDC-4583-A011-0EFC499E75BB}"/>
    <cellStyle name="Total 4 2 2 2 4 2 3 3" xfId="40443" xr:uid="{EACC6042-EABB-4A18-9E78-7E87D0467595}"/>
    <cellStyle name="Total 4 2 2 2 4 2 4" xfId="14824" xr:uid="{D790B6CF-53C2-4D55-8485-4E2ED1990CAC}"/>
    <cellStyle name="Total 4 2 2 2 4 2 4 2" xfId="28736" xr:uid="{CD631BA5-681E-46E3-868A-1C99884FD9A3}"/>
    <cellStyle name="Total 4 2 2 2 4 2 5" xfId="25912" xr:uid="{74D737AB-91B2-423E-9C17-5BFFA781F63F}"/>
    <cellStyle name="Total 4 2 2 2 4 3" xfId="3927" xr:uid="{4C5E4137-A0FA-4A5F-BAFA-6876167ACA12}"/>
    <cellStyle name="Total 4 2 2 2 4 3 2" xfId="32395" xr:uid="{343495BE-3386-49E9-AFEE-E373030E5F5B}"/>
    <cellStyle name="Total 4 2 2 2 4 4" xfId="31723" xr:uid="{E7E4C47E-441E-4638-AF31-D87B0B3A3792}"/>
    <cellStyle name="Total 4 2 2 2 5" xfId="166" xr:uid="{F97396D6-81C9-431D-9BFF-6DA506865CC0}"/>
    <cellStyle name="Total 4 2 2 2 5 2" xfId="2604" xr:uid="{93DDD18F-7768-42E6-A0CC-622C00CF316D}"/>
    <cellStyle name="Total 4 2 2 2 5 2 2" xfId="6845" xr:uid="{F0DDCABB-09F0-46E0-8892-6C67200FDEB3}"/>
    <cellStyle name="Total 4 2 2 2 5 2 2 2" xfId="15834" xr:uid="{73C12CC4-CA1A-414B-8802-CC2E3E1296C8}"/>
    <cellStyle name="Total 4 2 2 2 5 2 2 2 2" xfId="42642" xr:uid="{07FC5FD5-5B4F-4AF5-910F-1E2644BCDB11}"/>
    <cellStyle name="Total 4 2 2 2 5 2 2 3" xfId="24945" xr:uid="{9F3CC6DE-98C9-4FDB-B62F-16165705F149}"/>
    <cellStyle name="Total 4 2 2 2 5 2 3" xfId="9415" xr:uid="{2174DC0D-F53D-419D-A214-F4145296873A}"/>
    <cellStyle name="Total 4 2 2 2 5 2 3 2" xfId="18404" xr:uid="{6D100EE2-A3F7-43CD-8141-F11120922E89}"/>
    <cellStyle name="Total 4 2 2 2 5 2 3 2 2" xfId="35177" xr:uid="{937A7A94-4003-42E6-B9A6-D2AFAB6264BB}"/>
    <cellStyle name="Total 4 2 2 2 5 2 3 3" xfId="37715" xr:uid="{8340CC0C-11A3-4F3F-8221-58BE4479F129}"/>
    <cellStyle name="Total 4 2 2 2 5 2 4" xfId="13458" xr:uid="{3D6FBE02-4550-40C5-A602-88AC0CA4818D}"/>
    <cellStyle name="Total 4 2 2 2 5 2 4 2" xfId="32424" xr:uid="{C262A050-533F-47F2-9C6B-5488BE161B8E}"/>
    <cellStyle name="Total 4 2 2 2 5 2 5" xfId="35444" xr:uid="{E803E665-9D02-4721-AE72-A4CEA4C5E94D}"/>
    <cellStyle name="Total 4 2 2 2 5 3" xfId="2634" xr:uid="{5FC1578C-FA29-4E38-B2C6-8E84BB534EB1}"/>
    <cellStyle name="Total 4 2 2 2 5 3 2" xfId="30847" xr:uid="{6C6F5ADB-34A6-4A8E-8FEC-6F9DC9453817}"/>
    <cellStyle name="Total 4 2 2 2 5 4" xfId="29470" xr:uid="{EE6AF728-1C9E-4142-AD2A-D78BBE9B0095}"/>
    <cellStyle name="Total 4 2 2 2 6" xfId="2109" xr:uid="{57EED67F-5592-47A4-B23D-CAA96AF65D65}"/>
    <cellStyle name="Total 4 2 2 2 6 2" xfId="6410" xr:uid="{8D161394-8D16-4318-AC1B-B0B5CA3ECE75}"/>
    <cellStyle name="Total 4 2 2 2 6 2 2" xfId="8996" xr:uid="{09615165-1E56-4DF4-BCE8-7A7715EFB164}"/>
    <cellStyle name="Total 4 2 2 2 6 2 2 2" xfId="17985" xr:uid="{62F3FD4F-5553-4B59-BB92-282E67F025E5}"/>
    <cellStyle name="Total 4 2 2 2 6 2 2 2 2" xfId="43353" xr:uid="{93533933-B6A1-4410-BB19-30F1AFC201F1}"/>
    <cellStyle name="Total 4 2 2 2 6 2 2 3" xfId="30929" xr:uid="{AD11FD85-9CDC-4C70-BE2D-56E4EAA9719C}"/>
    <cellStyle name="Total 4 2 2 2 6 2 3" xfId="11633" xr:uid="{F5C18432-7587-449D-BF15-127009F9F227}"/>
    <cellStyle name="Total 4 2 2 2 6 2 3 2" xfId="20622" xr:uid="{A5E660A3-9067-4938-8C2E-24EFE85985FA}"/>
    <cellStyle name="Total 4 2 2 2 6 2 3 2 2" xfId="25746" xr:uid="{9E22F93C-47CE-409B-816B-8C73773B6DB6}"/>
    <cellStyle name="Total 4 2 2 2 6 2 3 3" xfId="26452" xr:uid="{21BA9B7D-866F-44A2-BDAD-14B71E5EB8B2}"/>
    <cellStyle name="Total 4 2 2 2 6 2 4" xfId="15399" xr:uid="{4AA5E7C6-6041-424B-9054-5DA5A63DBF2B}"/>
    <cellStyle name="Total 4 2 2 2 6 2 4 2" xfId="29816" xr:uid="{1F79CD47-1961-4624-BBD7-0553BF4CF90D}"/>
    <cellStyle name="Total 4 2 2 2 6 2 5" xfId="23875" xr:uid="{A10533EC-63F7-4381-A97D-97D5F1C77336}"/>
    <cellStyle name="Total 4 2 2 2 6 3" xfId="4546" xr:uid="{312B7532-AB46-40B5-8460-70E739A38815}"/>
    <cellStyle name="Total 4 2 2 2 6 3 2" xfId="22901" xr:uid="{92CCCDA0-365C-4B28-9AA0-43C3579C1FC3}"/>
    <cellStyle name="Total 4 2 2 2 6 4" xfId="31024" xr:uid="{50B30B52-87F3-4FCE-9E35-C791B984CC9E}"/>
    <cellStyle name="Total 4 2 2 2 7" xfId="2919" xr:uid="{3A6D6663-97F0-4E43-9651-5CD526F5E48D}"/>
    <cellStyle name="Total 4 2 2 2 7 2" xfId="7069" xr:uid="{E597D9F4-4FBB-4775-A91F-B4C8E2D4CD9E}"/>
    <cellStyle name="Total 4 2 2 2 7 2 2" xfId="12195" xr:uid="{B01C4659-BF23-4BF5-A3A0-4BB9253095FA}"/>
    <cellStyle name="Total 4 2 2 2 7 2 2 2" xfId="21184" xr:uid="{29D32490-7DB6-4E91-9EBB-741F145EEA91}"/>
    <cellStyle name="Total 4 2 2 2 7 2 2 2 2" xfId="43674" xr:uid="{9D11FB1E-5A58-4569-B50D-60201ED1E4CA}"/>
    <cellStyle name="Total 4 2 2 2 7 2 2 3" xfId="28474" xr:uid="{1B4EB0AC-FA6A-4AAC-AB81-1B61AAA40C30}"/>
    <cellStyle name="Total 4 2 2 2 7 2 3" xfId="12992" xr:uid="{CA18B771-C866-4956-9DA5-978E47ED1395}"/>
    <cellStyle name="Total 4 2 2 2 7 2 3 2" xfId="21981" xr:uid="{79BE8479-5357-4EDC-9A32-C6D7E648F746}"/>
    <cellStyle name="Total 4 2 2 2 7 2 3 2 2" xfId="25770" xr:uid="{EE8F5485-1178-4913-9457-A35B42F68C3B}"/>
    <cellStyle name="Total 4 2 2 2 7 2 3 3" xfId="26818" xr:uid="{6785D44C-E467-4ED2-96C6-7C62634348C7}"/>
    <cellStyle name="Total 4 2 2 2 7 2 4" xfId="16058" xr:uid="{306FDE2E-5497-4E18-AC8A-64B531F0412C}"/>
    <cellStyle name="Total 4 2 2 2 7 2 4 2" xfId="41602" xr:uid="{C5732C7C-A076-4673-9D69-096B14D3F15F}"/>
    <cellStyle name="Total 4 2 2 2 7 2 5" xfId="30726" xr:uid="{B0DF76C8-69DD-47B6-933A-9EF436B61E83}"/>
    <cellStyle name="Total 4 2 2 2 7 3" xfId="9632" xr:uid="{AF1ABE70-96D8-41BD-889D-02FB620191C2}"/>
    <cellStyle name="Total 4 2 2 2 7 3 2" xfId="18621" xr:uid="{5C4ECBAF-CC59-4A2C-AD3E-81695FAF9D91}"/>
    <cellStyle name="Total 4 2 2 2 7 3 2 2" xfId="35797" xr:uid="{101DEECC-7312-453C-81FA-CD3F28F42C0F}"/>
    <cellStyle name="Total 4 2 2 2 7 3 3" xfId="28122" xr:uid="{DF7F2974-8F9A-4C28-ABAB-9338FB0F47B3}"/>
    <cellStyle name="Total 4 2 2 2 7 4" xfId="35751" xr:uid="{163FA065-18D4-4DFF-B39E-EA1BA414AD02}"/>
    <cellStyle name="Total 4 2 2 2 8" xfId="4846" xr:uid="{55E0FB4B-E9AA-4960-BAC3-68562B5F3EBA}"/>
    <cellStyle name="Total 4 2 2 2 8 2" xfId="7432" xr:uid="{BE31B9D6-61B7-4C3E-905A-4E516ECEDBF8}"/>
    <cellStyle name="Total 4 2 2 2 8 2 2" xfId="16421" xr:uid="{9619F4AA-AFF6-4556-885B-02BB1AF5C7BA}"/>
    <cellStyle name="Total 4 2 2 2 8 2 2 2" xfId="33831" xr:uid="{39B69D68-3654-4D40-BEB6-03FA71FDB57D}"/>
    <cellStyle name="Total 4 2 2 2 8 2 3" xfId="42235" xr:uid="{05F18968-6012-40BE-BF78-E5F3E37D8F61}"/>
    <cellStyle name="Total 4 2 2 2 8 3" xfId="10069" xr:uid="{9E6F98A8-DF03-4FFB-A5E7-B35DE6163C2E}"/>
    <cellStyle name="Total 4 2 2 2 8 3 2" xfId="19058" xr:uid="{833E26F5-B953-49CC-AE91-767ED6A01C77}"/>
    <cellStyle name="Total 4 2 2 2 8 3 2 2" xfId="24130" xr:uid="{A037FE2B-6623-4F6D-B7C5-03C2B149F8A5}"/>
    <cellStyle name="Total 4 2 2 2 8 3 3" xfId="35691" xr:uid="{468CB3B3-C236-4037-ACF4-597254F5B24A}"/>
    <cellStyle name="Total 4 2 2 2 8 4" xfId="13835" xr:uid="{9F1FA8AA-D2C0-457B-A535-CA30DA3B4C70}"/>
    <cellStyle name="Total 4 2 2 2 8 4 2" xfId="36499" xr:uid="{694599F0-07E6-4E00-8320-D4D26337871F}"/>
    <cellStyle name="Total 4 2 2 2 8 5" xfId="30539" xr:uid="{BCEF449F-4284-4AA3-8B28-B5B09D043DA8}"/>
    <cellStyle name="Total 4 2 2 2 9" xfId="6754" xr:uid="{E1BC1BE1-A347-4596-91CF-D2E79F74F3F5}"/>
    <cellStyle name="Total 4 2 2 2 9 2" xfId="11953" xr:uid="{F6630FB1-4FCC-48C9-9DB2-701372AC6BA4}"/>
    <cellStyle name="Total 4 2 2 2 9 2 2" xfId="20942" xr:uid="{DE06D3AD-0D48-4809-9F9D-536864854D3D}"/>
    <cellStyle name="Total 4 2 2 2 9 2 2 2" xfId="28299" xr:uid="{6CB1E4D6-E0A4-4BA8-8C51-82EE1E5EABAB}"/>
    <cellStyle name="Total 4 2 2 2 9 2 3" xfId="43923" xr:uid="{B262C641-630B-4F8F-9805-7EFA5DAC9319}"/>
    <cellStyle name="Total 4 2 2 2 9 3" xfId="15743" xr:uid="{6DCD15C5-517A-4F89-9500-FD06F443409C}"/>
    <cellStyle name="Total 4 2 2 2 9 3 2" xfId="32594" xr:uid="{BFEC3EE0-B606-4C85-A703-9C5BF2A58293}"/>
    <cellStyle name="Total 4 2 2 2 9 4" xfId="37547" xr:uid="{326C4108-675F-41AB-8599-7C0ED40A4824}"/>
    <cellStyle name="Total 4 2 2 3" xfId="669" xr:uid="{47D7C1C4-DBC7-4FB6-A8F0-826307D546AA}"/>
    <cellStyle name="Total 4 2 2 3 2" xfId="5045" xr:uid="{91E716D3-CF21-4C36-96B4-1B6BBB679E72}"/>
    <cellStyle name="Total 4 2 2 3 2 2" xfId="7631" xr:uid="{D0A37BD2-3999-4B57-AA29-D7B428E3BD03}"/>
    <cellStyle name="Total 4 2 2 3 2 2 2" xfId="16620" xr:uid="{89F8A924-2A71-4597-B088-9E2788CE8AED}"/>
    <cellStyle name="Total 4 2 2 3 2 2 2 2" xfId="26358" xr:uid="{9443DA6F-D62F-4846-9AAA-DBEC7255EC0E}"/>
    <cellStyle name="Total 4 2 2 3 2 2 3" xfId="26623" xr:uid="{5F840E2D-A918-4909-81CE-A72392A3614D}"/>
    <cellStyle name="Total 4 2 2 3 2 3" xfId="10268" xr:uid="{21C0FE9A-B7F2-4280-A771-8BABFFEC1A27}"/>
    <cellStyle name="Total 4 2 2 3 2 3 2" xfId="19257" xr:uid="{ABF9379E-D67A-4596-AD7E-E1E871999330}"/>
    <cellStyle name="Total 4 2 2 3 2 3 2 2" xfId="41934" xr:uid="{41307BE5-8601-47EC-866F-2F0D91F70239}"/>
    <cellStyle name="Total 4 2 2 3 2 3 3" xfId="36612" xr:uid="{C1DDE9CA-E486-4A7F-9DDF-21E1529E2F18}"/>
    <cellStyle name="Total 4 2 2 3 2 4" xfId="14034" xr:uid="{17074F26-F62F-45CB-8BA2-A5E51A03EE32}"/>
    <cellStyle name="Total 4 2 2 3 2 4 2" xfId="35860" xr:uid="{1BA369C2-B396-4472-BEAE-739D58FFBE7B}"/>
    <cellStyle name="Total 4 2 2 3 2 5" xfId="23444" xr:uid="{AF625B30-DF82-4CF6-8471-0CAC21320ED0}"/>
    <cellStyle name="Total 4 2 2 3 2 6" xfId="58418" xr:uid="{28A8934F-15F8-432E-8FD9-54D364793581}"/>
    <cellStyle name="Total 4 2 2 3 3" xfId="3106" xr:uid="{C5B846D9-A40D-4C49-B147-1074754B8C7B}"/>
    <cellStyle name="Total 4 2 2 3 3 2" xfId="32698" xr:uid="{3AAA1F46-F827-4A7E-9E56-6DC89A8E4C1A}"/>
    <cellStyle name="Total 4 2 2 3 4" xfId="30695" xr:uid="{E2CE47CF-1531-4AF0-AFD2-C7FC15A8F6F3}"/>
    <cellStyle name="Total 4 2 2 3 5" xfId="51637" xr:uid="{23C2F91A-A5F0-4318-B77F-A52FFF2B0562}"/>
    <cellStyle name="Total 4 2 2 4" xfId="1014" xr:uid="{80EFFCFA-CCF1-4A0C-8475-5861812FD976}"/>
    <cellStyle name="Total 4 2 2 4 2" xfId="5366" xr:uid="{D932D2ED-84B2-4B84-A6CF-1E764D5CCD83}"/>
    <cellStyle name="Total 4 2 2 4 2 2" xfId="7952" xr:uid="{EEC5E031-F8A0-4123-86AA-016DB96085BB}"/>
    <cellStyle name="Total 4 2 2 4 2 2 2" xfId="16941" xr:uid="{FE05C6BA-0CB2-4AB4-BF39-BB6A2255BC6D}"/>
    <cellStyle name="Total 4 2 2 4 2 2 2 2" xfId="29031" xr:uid="{EF083340-9F30-4938-B8A8-6D4ABD86CE00}"/>
    <cellStyle name="Total 4 2 2 4 2 2 3" xfId="26245" xr:uid="{6928A94A-F62A-4A45-BDE0-0DEBCA798122}"/>
    <cellStyle name="Total 4 2 2 4 2 3" xfId="10589" xr:uid="{DB65D9EB-1A17-4171-B917-CE09E220E9AC}"/>
    <cellStyle name="Total 4 2 2 4 2 3 2" xfId="19578" xr:uid="{28E62A41-644E-420A-B073-5D97B6B717A4}"/>
    <cellStyle name="Total 4 2 2 4 2 3 2 2" xfId="36941" xr:uid="{BDECE576-29FE-4484-8CE1-F982B1A27BAA}"/>
    <cellStyle name="Total 4 2 2 4 2 3 3" xfId="41698" xr:uid="{CEB940CB-4635-47DE-8335-2F1199B39FCD}"/>
    <cellStyle name="Total 4 2 2 4 2 4" xfId="14355" xr:uid="{814D9CEC-86DE-462C-818C-8B8579954B4E}"/>
    <cellStyle name="Total 4 2 2 4 2 4 2" xfId="38576" xr:uid="{5A7F1CE1-89D6-46E4-919E-FCFEF589758D}"/>
    <cellStyle name="Total 4 2 2 4 2 5" xfId="38116" xr:uid="{E273EE37-BCCD-44F9-B0CE-5D51059875E9}"/>
    <cellStyle name="Total 4 2 2 4 2 6" xfId="54461" xr:uid="{C4715364-C233-4B32-AF53-3660050757D8}"/>
    <cellStyle name="Total 4 2 2 4 3" xfId="3451" xr:uid="{1362BCAF-B6A8-476D-A68C-1C78DBA692A5}"/>
    <cellStyle name="Total 4 2 2 4 3 2" xfId="41178" xr:uid="{F36E531D-11E0-4213-ADF2-960DDE7C56A9}"/>
    <cellStyle name="Total 4 2 2 4 4" xfId="41023" xr:uid="{2E743F8D-931A-4604-8579-23B877105FA8}"/>
    <cellStyle name="Total 4 2 2 4 5" xfId="47651" xr:uid="{B49F5B6B-289D-49F2-8208-09F750A800A0}"/>
    <cellStyle name="Total 4 2 2 5" xfId="1358" xr:uid="{425F355B-CEBB-4F38-BFBC-035A4A3ADFB6}"/>
    <cellStyle name="Total 4 2 2 5 2" xfId="5703" xr:uid="{F275EDD4-7E7E-462E-B142-36430CB71D45}"/>
    <cellStyle name="Total 4 2 2 5 2 2" xfId="8289" xr:uid="{BA871AAE-D41C-4BD9-A010-89E552AA95B3}"/>
    <cellStyle name="Total 4 2 2 5 2 2 2" xfId="17278" xr:uid="{A3F943DB-7ECB-4ED2-932D-8ED5636C25BD}"/>
    <cellStyle name="Total 4 2 2 5 2 2 2 2" xfId="25905" xr:uid="{11A2FCE7-AC7D-4938-93D9-07B19ADECF1D}"/>
    <cellStyle name="Total 4 2 2 5 2 2 3" xfId="36073" xr:uid="{4423CF52-C128-476F-9FA6-6C93A9CE80EA}"/>
    <cellStyle name="Total 4 2 2 5 2 3" xfId="10926" xr:uid="{58E375C3-4E9D-4DAA-8CD4-08B644304506}"/>
    <cellStyle name="Total 4 2 2 5 2 3 2" xfId="19915" xr:uid="{04A780AE-FFC6-4A5F-A2D7-B940AF22FF86}"/>
    <cellStyle name="Total 4 2 2 5 2 3 2 2" xfId="29281" xr:uid="{AAC1016C-E55C-4DD5-A765-14074EB4ACF6}"/>
    <cellStyle name="Total 4 2 2 5 2 3 3" xfId="37788" xr:uid="{15D0F6DF-1626-425A-B0BD-A58A99387909}"/>
    <cellStyle name="Total 4 2 2 5 2 4" xfId="14692" xr:uid="{9EB25B83-C8DA-4E44-823C-0518AD90B323}"/>
    <cellStyle name="Total 4 2 2 5 2 4 2" xfId="40642" xr:uid="{11C4C89E-C122-46CE-AF0F-79CAB0E3AE0B}"/>
    <cellStyle name="Total 4 2 2 5 2 5" xfId="35293" xr:uid="{F3ED9108-ABF2-4228-9C99-A83AC2FD8D36}"/>
    <cellStyle name="Total 4 2 2 5 3" xfId="3795" xr:uid="{3E9BE415-B55D-4B53-926D-2FB0AE1615D7}"/>
    <cellStyle name="Total 4 2 2 5 3 2" xfId="41541" xr:uid="{857047B9-151D-4918-9627-897618B3E8D4}"/>
    <cellStyle name="Total 4 2 2 5 4" xfId="33015" xr:uid="{9B9765DF-8424-411D-85E6-F3DE37E233C1}"/>
    <cellStyle name="Total 4 2 2 6" xfId="1340" xr:uid="{90DC50D0-B5FD-4E29-B7F0-D10F1ED864DF}"/>
    <cellStyle name="Total 4 2 2 6 2" xfId="5685" xr:uid="{39079D95-6E02-4307-A541-7241C1A54D56}"/>
    <cellStyle name="Total 4 2 2 6 2 2" xfId="8271" xr:uid="{4F7F87E8-418A-4AFB-A0F1-DF0298E57F58}"/>
    <cellStyle name="Total 4 2 2 6 2 2 2" xfId="17260" xr:uid="{6ECAAB34-43F1-4CA8-8C30-CD7056707775}"/>
    <cellStyle name="Total 4 2 2 6 2 2 2 2" xfId="33755" xr:uid="{56159407-7387-4471-A3F5-5B439D03C202}"/>
    <cellStyle name="Total 4 2 2 6 2 2 3" xfId="34847" xr:uid="{0B3465E9-ABE5-4034-B331-A3477C06F1ED}"/>
    <cellStyle name="Total 4 2 2 6 2 3" xfId="10908" xr:uid="{99E51B81-1AFD-4F43-A5E1-C0CDB0275B4E}"/>
    <cellStyle name="Total 4 2 2 6 2 3 2" xfId="19897" xr:uid="{7B650E2B-721C-4621-BD79-5144083AF76A}"/>
    <cellStyle name="Total 4 2 2 6 2 3 2 2" xfId="38320" xr:uid="{52266477-86FE-41E1-9591-3D73F858CD30}"/>
    <cellStyle name="Total 4 2 2 6 2 3 3" xfId="37764" xr:uid="{380BCF72-BB63-4A64-89EE-5A09CE9BAEAA}"/>
    <cellStyle name="Total 4 2 2 6 2 4" xfId="14674" xr:uid="{551F64A9-A48B-43B5-87AE-269FD9B8F9E0}"/>
    <cellStyle name="Total 4 2 2 6 2 4 2" xfId="25278" xr:uid="{843D53BD-957F-4015-9918-3C02E7F7D9D5}"/>
    <cellStyle name="Total 4 2 2 6 2 5" xfId="22816" xr:uid="{6BBBC3F6-8DAD-4052-9B39-C5411B0A6C9D}"/>
    <cellStyle name="Total 4 2 2 6 3" xfId="3777" xr:uid="{697164A2-5021-473E-AD6C-97B7C2EA1A68}"/>
    <cellStyle name="Total 4 2 2 6 3 2" xfId="28398" xr:uid="{5A672D85-6AF3-47F8-A6D0-D6FC1E7F1234}"/>
    <cellStyle name="Total 4 2 2 6 4" xfId="42340" xr:uid="{E76D4F16-EA0F-4CC3-BB3D-8112715CA562}"/>
    <cellStyle name="Total 4 2 2 7" xfId="1977" xr:uid="{5F7550FC-2462-44A0-BF7F-931E7BD6DCB9}"/>
    <cellStyle name="Total 4 2 2 7 2" xfId="6285" xr:uid="{47C1F324-5D3A-43D1-9605-67D4FDBD46C1}"/>
    <cellStyle name="Total 4 2 2 7 2 2" xfId="8871" xr:uid="{6C88A2A7-B44B-42DB-AF00-BEDC43BEE37D}"/>
    <cellStyle name="Total 4 2 2 7 2 2 2" xfId="17860" xr:uid="{B8D877D9-9786-45E2-AA75-C8B3D9856CAE}"/>
    <cellStyle name="Total 4 2 2 7 2 2 2 2" xfId="36279" xr:uid="{E566FD78-656F-4591-A9CC-AF3866A7986E}"/>
    <cellStyle name="Total 4 2 2 7 2 2 3" xfId="36993" xr:uid="{63D54E21-2CF0-4D6D-985E-1EC000CFCB59}"/>
    <cellStyle name="Total 4 2 2 7 2 3" xfId="11508" xr:uid="{945018B5-F190-4207-8732-540DA524F8AD}"/>
    <cellStyle name="Total 4 2 2 7 2 3 2" xfId="20497" xr:uid="{1680B426-695A-4746-AABF-A6E12844170E}"/>
    <cellStyle name="Total 4 2 2 7 2 3 2 2" xfId="39397" xr:uid="{FBE065B4-8759-4648-8552-83C16545AF18}"/>
    <cellStyle name="Total 4 2 2 7 2 3 3" xfId="37807" xr:uid="{CDF869B1-F405-434C-9100-74EA0CF758F7}"/>
    <cellStyle name="Total 4 2 2 7 2 4" xfId="15274" xr:uid="{FB55670E-21A2-4558-8A4D-0A2418BADF25}"/>
    <cellStyle name="Total 4 2 2 7 2 4 2" xfId="23357" xr:uid="{2758E685-D2FA-438E-928F-FA79EF288AEB}"/>
    <cellStyle name="Total 4 2 2 7 2 5" xfId="30648" xr:uid="{ED7FE1C1-5653-41EB-9C43-980C43969592}"/>
    <cellStyle name="Total 4 2 2 7 3" xfId="4414" xr:uid="{51018463-306E-480C-922C-96CCD7909929}"/>
    <cellStyle name="Total 4 2 2 7 3 2" xfId="27523" xr:uid="{26875D30-D65E-4A3B-A7E1-05D408F75E05}"/>
    <cellStyle name="Total 4 2 2 7 4" xfId="40665" xr:uid="{6DF6FD07-D6B0-4E38-890B-A33CE46517AF}"/>
    <cellStyle name="Total 4 2 2 8" xfId="2788" xr:uid="{92223A10-5F75-466E-B71A-29ED5D8F45C4}"/>
    <cellStyle name="Total 4 2 2 8 2" xfId="6938" xr:uid="{A6D9BB8D-1032-417B-9950-EECC738CBA31}"/>
    <cellStyle name="Total 4 2 2 8 2 2" xfId="12067" xr:uid="{E5C2D89C-2358-4257-832A-14F166D277A8}"/>
    <cellStyle name="Total 4 2 2 8 2 2 2" xfId="21056" xr:uid="{FDAB54C9-21B4-486A-812A-B348D2B5A6AA}"/>
    <cellStyle name="Total 4 2 2 8 2 2 2 2" xfId="25638" xr:uid="{ED028E25-6D95-414C-81D6-D5FD0BADB0EE}"/>
    <cellStyle name="Total 4 2 2 8 2 2 3" xfId="38887" xr:uid="{D5BD7D60-D7D3-46F4-A268-6CEA963AF479}"/>
    <cellStyle name="Total 4 2 2 8 2 3" xfId="12892" xr:uid="{6EDEA969-4896-4E69-A3EC-23B5B6A69697}"/>
    <cellStyle name="Total 4 2 2 8 2 3 2" xfId="21881" xr:uid="{9065EC9E-24B8-487E-A084-9D0CABAE5A25}"/>
    <cellStyle name="Total 4 2 2 8 2 3 2 2" xfId="43609" xr:uid="{8B8D3D07-54E4-4B5E-A246-FC5F1865E0BD}"/>
    <cellStyle name="Total 4 2 2 8 2 3 3" xfId="27872" xr:uid="{E0C6927E-D992-4379-9D05-65D86F20C675}"/>
    <cellStyle name="Total 4 2 2 8 2 4" xfId="15927" xr:uid="{4FDC0EA4-74D3-4D14-9FB9-6B216931D6C5}"/>
    <cellStyle name="Total 4 2 2 8 2 4 2" xfId="38478" xr:uid="{9D9ECB73-6C2D-4AA4-BDF9-A048B7BA9C65}"/>
    <cellStyle name="Total 4 2 2 8 2 5" xfId="29929" xr:uid="{ED7638CE-5C9C-4519-ABCC-36C587D049A0}"/>
    <cellStyle name="Total 4 2 2 8 3" xfId="9501" xr:uid="{EED80B1B-8E9B-4291-B6D7-41063C17883B}"/>
    <cellStyle name="Total 4 2 2 8 3 2" xfId="18490" xr:uid="{852E40F7-5AF8-4966-A1C8-BC3EB7008CC4}"/>
    <cellStyle name="Total 4 2 2 8 3 2 2" xfId="25486" xr:uid="{1F928B7A-7346-43D0-B061-C758413FD4FC}"/>
    <cellStyle name="Total 4 2 2 8 3 3" xfId="37221" xr:uid="{EBC5F7C4-FF5A-4461-A382-ECAD50921058}"/>
    <cellStyle name="Total 4 2 2 8 4" xfId="32315" xr:uid="{C5489181-387B-4279-B892-D7FAB8B97F6B}"/>
    <cellStyle name="Total 4 2 2 9" xfId="4721" xr:uid="{E872A1F8-4DD7-4EC6-B2C4-2CE604440117}"/>
    <cellStyle name="Total 4 2 2 9 2" xfId="7307" xr:uid="{7AC04BA9-429E-4920-B5CB-F5595EC11F35}"/>
    <cellStyle name="Total 4 2 2 9 2 2" xfId="16296" xr:uid="{1458E9E2-F00A-4A65-867B-BCF6BA771184}"/>
    <cellStyle name="Total 4 2 2 9 2 2 2" xfId="37621" xr:uid="{18CD6A24-203B-45A9-B57D-BFF0FFA89AD0}"/>
    <cellStyle name="Total 4 2 2 9 2 3" xfId="31898" xr:uid="{585F29CA-2BFA-40CE-9A80-106C37479780}"/>
    <cellStyle name="Total 4 2 2 9 3" xfId="9944" xr:uid="{B2B4E645-D1E0-49A1-9E69-19E0CAD4FF30}"/>
    <cellStyle name="Total 4 2 2 9 3 2" xfId="18933" xr:uid="{200398A7-50FB-49B4-8B0F-A75CDED0DDD2}"/>
    <cellStyle name="Total 4 2 2 9 3 2 2" xfId="42680" xr:uid="{AFEBCAF1-3425-4D2F-810C-0B04F1396C05}"/>
    <cellStyle name="Total 4 2 2 9 3 3" xfId="37839" xr:uid="{BF4C19EE-9BA3-4484-83C4-59F667CAF57E}"/>
    <cellStyle name="Total 4 2 2 9 4" xfId="13710" xr:uid="{7B0E4787-C05E-4F3A-B60C-571A70A2E6DF}"/>
    <cellStyle name="Total 4 2 2 9 4 2" xfId="32089" xr:uid="{0FDEF557-5303-4836-822D-A1B954F2B37A}"/>
    <cellStyle name="Total 4 2 2 9 5" xfId="41319" xr:uid="{AE54C153-57D3-4DAA-B76F-01C00BD2ED08}"/>
    <cellStyle name="Total 4 2 3" xfId="446" xr:uid="{27F48997-4926-4253-B74E-10FFA3A78592}"/>
    <cellStyle name="Total 4 2 3 10" xfId="9310" xr:uid="{C5BA7DB0-D19E-48E7-9603-C980870032EC}"/>
    <cellStyle name="Total 4 2 3 10 2" xfId="18299" xr:uid="{DAED6C38-077E-47DE-8671-CDD593F2453B}"/>
    <cellStyle name="Total 4 2 3 10 2 2" xfId="42371" xr:uid="{EECEFDA5-E781-4432-9039-92392F2BECD6}"/>
    <cellStyle name="Total 4 2 3 10 3" xfId="28906" xr:uid="{5D33DDA1-9305-4B1C-88D5-ADDD59FC88CF}"/>
    <cellStyle name="Total 4 2 3 11" xfId="9694" xr:uid="{E1A3F6C5-1626-477B-9B63-F4F62E056E58}"/>
    <cellStyle name="Total 4 2 3 11 2" xfId="18683" xr:uid="{3374E0B4-0F37-413D-A334-658E75498C9A}"/>
    <cellStyle name="Total 4 2 3 11 2 2" xfId="32702" xr:uid="{0290E6A3-EDB0-4656-A4F5-FE8167A0DC5B}"/>
    <cellStyle name="Total 4 2 3 11 3" xfId="32213" xr:uid="{607EA8A3-41C4-4BE4-A2E7-8AF4D81296B5}"/>
    <cellStyle name="Total 4 2 3 12" xfId="2452" xr:uid="{E16C927A-62E9-46CD-868F-793212D2686C}"/>
    <cellStyle name="Total 4 2 3 12 2" xfId="28280" xr:uid="{BD985952-D239-42BF-85F5-2353EE259BA2}"/>
    <cellStyle name="Total 4 2 3 13" xfId="13361" xr:uid="{839EDB05-5441-4BBE-94FD-B79FF588F6AA}"/>
    <cellStyle name="Total 4 2 3 13 2" xfId="30210" xr:uid="{8EB909C8-79EA-4B84-8A47-AC51B56FC305}"/>
    <cellStyle name="Total 4 2 3 14" xfId="38113" xr:uid="{1B670F76-D4E4-4588-8E33-68C64DAD3E12}"/>
    <cellStyle name="Total 4 2 3 15" xfId="46445" xr:uid="{3E66C805-6913-4E2C-98DB-84DC9231597A}"/>
    <cellStyle name="Total 4 2 3 2" xfId="795" xr:uid="{FCFA3589-EF27-41C1-8D70-C62A54D57017}"/>
    <cellStyle name="Total 4 2 3 2 2" xfId="5164" xr:uid="{49B2DBB8-2889-4868-B7E4-82E892E711A7}"/>
    <cellStyle name="Total 4 2 3 2 2 2" xfId="7750" xr:uid="{E7C1F4DE-4ACE-4352-9DF7-447C5B68587A}"/>
    <cellStyle name="Total 4 2 3 2 2 2 2" xfId="16739" xr:uid="{230CA97E-6979-49DF-AB7B-BBE9B95DCD48}"/>
    <cellStyle name="Total 4 2 3 2 2 2 2 2" xfId="27581" xr:uid="{E4483188-E42E-4325-BB66-F5F473DD1DB4}"/>
    <cellStyle name="Total 4 2 3 2 2 2 3" xfId="32960" xr:uid="{8B01977B-8073-4060-ACEE-90253DF89BF5}"/>
    <cellStyle name="Total 4 2 3 2 2 3" xfId="10387" xr:uid="{7B3B0D65-0CDE-4127-AACF-D285D621E806}"/>
    <cellStyle name="Total 4 2 3 2 2 3 2" xfId="19376" xr:uid="{025C21FB-7D5B-4502-8E44-DD8A9BD5D426}"/>
    <cellStyle name="Total 4 2 3 2 2 3 2 2" xfId="29778" xr:uid="{0644805F-984E-43DF-9B6D-6A94A6A9A947}"/>
    <cellStyle name="Total 4 2 3 2 2 3 3" xfId="37513" xr:uid="{1DA60440-7268-460E-9D18-D84B8C5248FD}"/>
    <cellStyle name="Total 4 2 3 2 2 4" xfId="14153" xr:uid="{CF2F426A-AD82-4DF4-8030-A041456E2A59}"/>
    <cellStyle name="Total 4 2 3 2 2 4 2" xfId="31914" xr:uid="{20591A47-2549-417C-9505-9376F417EA4F}"/>
    <cellStyle name="Total 4 2 3 2 2 5" xfId="31934" xr:uid="{F78CCF36-02F8-4B00-B6CB-219D2AF6FCBF}"/>
    <cellStyle name="Total 4 2 3 2 2 6" xfId="56724" xr:uid="{7A4B2B77-4177-47B3-9AED-0984FCE70A25}"/>
    <cellStyle name="Total 4 2 3 2 3" xfId="3232" xr:uid="{FDA11AC1-B4C4-4F23-9F80-2A7FDD7B0794}"/>
    <cellStyle name="Total 4 2 3 2 3 2" xfId="30733" xr:uid="{D67D29B2-EDD5-4FDC-8AA7-27CAA4F5F6D6}"/>
    <cellStyle name="Total 4 2 3 2 4" xfId="26167" xr:uid="{7B340482-37AA-40AF-818B-AEB3D4CA59DE}"/>
    <cellStyle name="Total 4 2 3 2 5" xfId="49942" xr:uid="{0991A164-2904-4402-A86B-D47904A0767F}"/>
    <cellStyle name="Total 4 2 3 3" xfId="1140" xr:uid="{91414A91-5ADE-4A77-A20E-8DE100038BB5}"/>
    <cellStyle name="Total 4 2 3 3 2" xfId="5485" xr:uid="{513153AB-7682-48AB-AB7F-A17BB09E7DD9}"/>
    <cellStyle name="Total 4 2 3 3 2 2" xfId="8071" xr:uid="{45E1B300-0C47-485D-BAAF-2FBB5AB88418}"/>
    <cellStyle name="Total 4 2 3 3 2 2 2" xfId="17060" xr:uid="{05B9C584-CBFE-43D8-A309-F464951A8EE2}"/>
    <cellStyle name="Total 4 2 3 3 2 2 2 2" xfId="23311" xr:uid="{1EEA94FE-7249-4A82-BDBC-AC9E4FE4F8E0}"/>
    <cellStyle name="Total 4 2 3 3 2 2 3" xfId="36820" xr:uid="{C37A9A04-1A1C-4D46-A78E-95C4A6B5B9CE}"/>
    <cellStyle name="Total 4 2 3 3 2 3" xfId="10708" xr:uid="{C258CDD0-5F6B-4468-8E82-B7892AC37E5E}"/>
    <cellStyle name="Total 4 2 3 3 2 3 2" xfId="19697" xr:uid="{B20D00B3-88AC-44BA-95BC-71146176BF86}"/>
    <cellStyle name="Total 4 2 3 3 2 3 2 2" xfId="34262" xr:uid="{9EDE1BF5-26CC-4548-A9B7-16DF0CFA2412}"/>
    <cellStyle name="Total 4 2 3 3 2 3 3" xfId="34511" xr:uid="{72ABD716-59D6-4039-9B03-7041DF097F2F}"/>
    <cellStyle name="Total 4 2 3 3 2 4" xfId="14474" xr:uid="{0F0532D6-8903-4422-B5E2-2306735AAF73}"/>
    <cellStyle name="Total 4 2 3 3 2 4 2" xfId="24834" xr:uid="{0F1ACB14-C75A-4F69-9513-E4BE4269A060}"/>
    <cellStyle name="Total 4 2 3 3 2 5" xfId="35662" xr:uid="{8C0F3E4A-AEE9-49C2-9E64-27D2506ED448}"/>
    <cellStyle name="Total 4 2 3 3 2 6" xfId="57789" xr:uid="{7824D0EE-D0A8-491E-90CD-738D42E2595D}"/>
    <cellStyle name="Total 4 2 3 3 3" xfId="3577" xr:uid="{A8FA97A5-C388-4C78-A3ED-E47086360485}"/>
    <cellStyle name="Total 4 2 3 3 3 2" xfId="30146" xr:uid="{9F49C07A-6A60-44B0-82A4-2F2CB0E277A3}"/>
    <cellStyle name="Total 4 2 3 3 4" xfId="27165" xr:uid="{01E70642-4462-40E5-8054-569A380B5C2C}"/>
    <cellStyle name="Total 4 2 3 3 5" xfId="51007" xr:uid="{6AB9F184-4DCB-475B-A96A-12E6B2F7954A}"/>
    <cellStyle name="Total 4 2 3 4" xfId="1484" xr:uid="{9611C1DF-BA0E-40E2-A63D-48B3DC6D4210}"/>
    <cellStyle name="Total 4 2 3 4 2" xfId="5829" xr:uid="{D9F6A966-41F3-4CDE-A2FF-4EC57493D981}"/>
    <cellStyle name="Total 4 2 3 4 2 2" xfId="8415" xr:uid="{4D48A55A-875C-42AC-B0B3-8D8DF03A600C}"/>
    <cellStyle name="Total 4 2 3 4 2 2 2" xfId="17404" xr:uid="{11B29DDC-48BC-4A8E-926C-34276FA7DC13}"/>
    <cellStyle name="Total 4 2 3 4 2 2 2 2" xfId="30063" xr:uid="{0C8FB27E-2F99-421D-8CA3-3A87019D9869}"/>
    <cellStyle name="Total 4 2 3 4 2 2 3" xfId="23304" xr:uid="{D3F6D0D0-BB8C-402D-BB48-EA1E847CFCC9}"/>
    <cellStyle name="Total 4 2 3 4 2 3" xfId="11052" xr:uid="{0FDA31CD-07BF-4486-9EF9-B69B6BE5B67C}"/>
    <cellStyle name="Total 4 2 3 4 2 3 2" xfId="20041" xr:uid="{527332E2-86BC-4BF4-AAAE-9A7674D55496}"/>
    <cellStyle name="Total 4 2 3 4 2 3 2 2" xfId="25921" xr:uid="{40B7D660-89EB-427B-B4F3-A0DA17DA70FA}"/>
    <cellStyle name="Total 4 2 3 4 2 3 3" xfId="33397" xr:uid="{E4F5F5C2-E0D0-47D5-B823-6AA1C586282F}"/>
    <cellStyle name="Total 4 2 3 4 2 4" xfId="14818" xr:uid="{F6545C4C-1562-48B5-ADE9-3BCFD9CFE55E}"/>
    <cellStyle name="Total 4 2 3 4 2 4 2" xfId="34913" xr:uid="{A9B5D146-DCCD-49F9-8AC3-134E366EAFEA}"/>
    <cellStyle name="Total 4 2 3 4 2 5" xfId="23669" xr:uid="{8FCF6E50-1491-4017-B237-C91CAD2C170F}"/>
    <cellStyle name="Total 4 2 3 4 2 6" xfId="54851" xr:uid="{915AA8D7-2A06-4BDC-BC69-427F0495B865}"/>
    <cellStyle name="Total 4 2 3 4 3" xfId="3921" xr:uid="{052125FB-5468-4E69-BB21-C1B66A86D2B0}"/>
    <cellStyle name="Total 4 2 3 4 3 2" xfId="37464" xr:uid="{33D4F795-B627-4148-8EA7-06BD70005CB4}"/>
    <cellStyle name="Total 4 2 3 4 4" xfId="38416" xr:uid="{CFC21976-6FBD-4931-9AA0-C3E99CDFD5FC}"/>
    <cellStyle name="Total 4 2 3 4 5" xfId="48059" xr:uid="{E85E4FC8-BC6A-4C19-85BA-00CA74E7D0B1}"/>
    <cellStyle name="Total 4 2 3 5" xfId="1302" xr:uid="{E7186E07-6FF5-465C-B9B4-58B4FD213EDA}"/>
    <cellStyle name="Total 4 2 3 5 2" xfId="5647" xr:uid="{C82C3473-A971-49DE-9F88-B31EDE69BE76}"/>
    <cellStyle name="Total 4 2 3 5 2 2" xfId="8233" xr:uid="{3F3B0803-56BC-4A9A-B897-3AF83E0670E1}"/>
    <cellStyle name="Total 4 2 3 5 2 2 2" xfId="17222" xr:uid="{6B43DE0F-5D4F-4C30-9A93-25B51C437E70}"/>
    <cellStyle name="Total 4 2 3 5 2 2 2 2" xfId="38715" xr:uid="{48798363-E455-4F3A-AA73-75D97BF593F6}"/>
    <cellStyle name="Total 4 2 3 5 2 2 3" xfId="34172" xr:uid="{88AFE171-17AD-4976-B3D5-C4FE853DFA1A}"/>
    <cellStyle name="Total 4 2 3 5 2 3" xfId="10870" xr:uid="{34CC298D-2F7B-4723-A1C5-AA59899F6AA9}"/>
    <cellStyle name="Total 4 2 3 5 2 3 2" xfId="19859" xr:uid="{7124B80F-BF39-425F-B71E-7D50450CD105}"/>
    <cellStyle name="Total 4 2 3 5 2 3 2 2" xfId="38054" xr:uid="{F38578FB-9F75-427A-A129-0BE817D66A71}"/>
    <cellStyle name="Total 4 2 3 5 2 3 3" xfId="44110" xr:uid="{5941D822-7765-4ECB-93D1-F6CE81B762FD}"/>
    <cellStyle name="Total 4 2 3 5 2 4" xfId="14636" xr:uid="{94109D03-653B-4848-86F8-749F4BD10377}"/>
    <cellStyle name="Total 4 2 3 5 2 4 2" xfId="27495" xr:uid="{2B6215DB-8895-4F99-B90F-DA7F988B0834}"/>
    <cellStyle name="Total 4 2 3 5 2 5" xfId="22519" xr:uid="{0E9397CF-A31A-41FF-94F6-68C22019F491}"/>
    <cellStyle name="Total 4 2 3 5 3" xfId="3739" xr:uid="{AE36243E-2BAD-404C-B430-9CE1A3891D3B}"/>
    <cellStyle name="Total 4 2 3 5 3 2" xfId="28157" xr:uid="{329FC3CD-B5DB-48F6-8809-167BDF5266BD}"/>
    <cellStyle name="Total 4 2 3 5 4" xfId="42047" xr:uid="{DD3677F1-B0BA-4BAD-9F96-97FFA307A76A}"/>
    <cellStyle name="Total 4 2 3 5 5" xfId="53151" xr:uid="{206B95F3-9B6F-47D8-B370-006BC9FA4766}"/>
    <cellStyle name="Total 4 2 3 6" xfId="2103" xr:uid="{362CD7C4-178E-45B2-9601-70AAC41B4B9D}"/>
    <cellStyle name="Total 4 2 3 6 2" xfId="6404" xr:uid="{C2A1FB70-0780-4A66-933B-535986737374}"/>
    <cellStyle name="Total 4 2 3 6 2 2" xfId="8990" xr:uid="{D81CA490-32EE-4787-A89C-20FE35EDEDA6}"/>
    <cellStyle name="Total 4 2 3 6 2 2 2" xfId="17979" xr:uid="{E8B166AD-2B18-4F5D-A0F9-7DA37CBE7934}"/>
    <cellStyle name="Total 4 2 3 6 2 2 2 2" xfId="32830" xr:uid="{B8272884-2EC8-4F86-9B5C-696929791ABD}"/>
    <cellStyle name="Total 4 2 3 6 2 2 3" xfId="34427" xr:uid="{B4B68A0B-3506-4B07-93C8-B3771177EEB3}"/>
    <cellStyle name="Total 4 2 3 6 2 3" xfId="11627" xr:uid="{6E5E16B7-70E7-4B2B-BC84-6DFBA7CB837A}"/>
    <cellStyle name="Total 4 2 3 6 2 3 2" xfId="20616" xr:uid="{82396014-9B98-4BC0-831A-19C704136E75}"/>
    <cellStyle name="Total 4 2 3 6 2 3 2 2" xfId="23502" xr:uid="{C549AC81-7477-49C2-AA8A-EE26A5B96AF5}"/>
    <cellStyle name="Total 4 2 3 6 2 3 3" xfId="34680" xr:uid="{AEED1AB8-631E-423D-AF7A-1760F63C5A6C}"/>
    <cellStyle name="Total 4 2 3 6 2 4" xfId="15393" xr:uid="{FC118ADF-6B38-4BF9-8AE1-6E6ED56E85F0}"/>
    <cellStyle name="Total 4 2 3 6 2 4 2" xfId="41755" xr:uid="{A80D2FBF-455D-48FF-BBE2-B16D2A39BD9D}"/>
    <cellStyle name="Total 4 2 3 6 2 5" xfId="28326" xr:uid="{06FBD02E-8111-4C54-B58D-B1F2DEE31A09}"/>
    <cellStyle name="Total 4 2 3 6 3" xfId="4540" xr:uid="{4FF114B1-5785-4878-9FCB-1C1048B2B6EA}"/>
    <cellStyle name="Total 4 2 3 6 3 2" xfId="41040" xr:uid="{CC34561E-E076-4977-8467-A157C05DB324}"/>
    <cellStyle name="Total 4 2 3 6 4" xfId="37633" xr:uid="{56B849EB-CA44-4613-8817-F68ABA01E37A}"/>
    <cellStyle name="Total 4 2 3 7" xfId="2913" xr:uid="{4B0FF75D-74AB-417D-8EBA-9DE965B62D2B}"/>
    <cellStyle name="Total 4 2 3 7 2" xfId="7063" xr:uid="{916AD57B-F094-4246-A0C3-20C395AB52BF}"/>
    <cellStyle name="Total 4 2 3 7 2 2" xfId="12189" xr:uid="{370F3834-1985-4041-9F2D-EBED99CF680D}"/>
    <cellStyle name="Total 4 2 3 7 2 2 2" xfId="21178" xr:uid="{0FFCD605-C046-45FF-BAB3-213319242227}"/>
    <cellStyle name="Total 4 2 3 7 2 2 2 2" xfId="40661" xr:uid="{5E47AFF1-7B2A-43C4-ABFC-FC70F195D8C6}"/>
    <cellStyle name="Total 4 2 3 7 2 2 3" xfId="34161" xr:uid="{37FB94DC-DC0F-4395-986A-7F80037E72D6}"/>
    <cellStyle name="Total 4 2 3 7 2 3" xfId="12989" xr:uid="{A287D7A3-B7EF-474D-8FEE-B5D2636DBBDC}"/>
    <cellStyle name="Total 4 2 3 7 2 3 2" xfId="21978" xr:uid="{D9DA6D81-CB25-4B6F-ABAD-34BE3D464B75}"/>
    <cellStyle name="Total 4 2 3 7 2 3 2 2" xfId="42053" xr:uid="{CFF332A2-F08E-4894-B94C-F0AE72589B04}"/>
    <cellStyle name="Total 4 2 3 7 2 3 3" xfId="43872" xr:uid="{E326CF1D-509A-4246-A921-EF96CC39AB29}"/>
    <cellStyle name="Total 4 2 3 7 2 4" xfId="16052" xr:uid="{E0C25878-D85B-4ACA-A95F-13EC8CABF7A4}"/>
    <cellStyle name="Total 4 2 3 7 2 4 2" xfId="36306" xr:uid="{04CCAD4F-C830-482E-9614-9D40C0DFED9A}"/>
    <cellStyle name="Total 4 2 3 7 2 5" xfId="42532" xr:uid="{40B9C011-AD6C-4FDA-9C8C-0F9B593248B9}"/>
    <cellStyle name="Total 4 2 3 7 3" xfId="9626" xr:uid="{B87C5C98-81D3-44AF-87E7-BF2C25921F01}"/>
    <cellStyle name="Total 4 2 3 7 3 2" xfId="18615" xr:uid="{0DAD951C-4FF2-4CE9-B718-7E391B202250}"/>
    <cellStyle name="Total 4 2 3 7 3 2 2" xfId="39073" xr:uid="{165FB2D5-D495-4FD9-AF2E-A93A1C7F825F}"/>
    <cellStyle name="Total 4 2 3 7 3 3" xfId="33809" xr:uid="{069F2413-988C-49CB-8226-9D7972389BC4}"/>
    <cellStyle name="Total 4 2 3 7 4" xfId="26482" xr:uid="{C7B62335-C522-4FD9-B388-55E4C85F01D0}"/>
    <cellStyle name="Total 4 2 3 8" xfId="4840" xr:uid="{569BF45C-90DD-4D68-B5DA-C8B874AF9F1E}"/>
    <cellStyle name="Total 4 2 3 8 2" xfId="7426" xr:uid="{ED6DE6A4-5E10-416C-AD04-1A77CE9E7257}"/>
    <cellStyle name="Total 4 2 3 8 2 2" xfId="16415" xr:uid="{C58B0399-D668-4425-8D6D-368C0AAF6AE7}"/>
    <cellStyle name="Total 4 2 3 8 2 2 2" xfId="24732" xr:uid="{054D3A10-AD5C-47E7-ACB5-FC608D132378}"/>
    <cellStyle name="Total 4 2 3 8 2 3" xfId="35471" xr:uid="{DE241993-662B-44EF-8D26-2D97A174D1F3}"/>
    <cellStyle name="Total 4 2 3 8 3" xfId="10063" xr:uid="{A8DD05B9-C3A5-42BE-B6C1-7DB55836EFB9}"/>
    <cellStyle name="Total 4 2 3 8 3 2" xfId="19052" xr:uid="{D5D822FC-0D82-4EA3-ACDF-A51D21F0D30C}"/>
    <cellStyle name="Total 4 2 3 8 3 2 2" xfId="28382" xr:uid="{21FACD6E-5E33-44C8-A80C-515BF7D6FD26}"/>
    <cellStyle name="Total 4 2 3 8 3 3" xfId="37517" xr:uid="{6A795833-8566-4276-B9B8-10CCAE7AAC97}"/>
    <cellStyle name="Total 4 2 3 8 4" xfId="13829" xr:uid="{2F076C79-2DA1-459A-A630-748A86A1B397}"/>
    <cellStyle name="Total 4 2 3 8 4 2" xfId="39523" xr:uid="{DB44027B-1A70-40E9-A0B6-85A2D38C4017}"/>
    <cellStyle name="Total 4 2 3 8 5" xfId="34721" xr:uid="{480B7688-04C5-47B0-A6FC-DE299F1431DE}"/>
    <cellStyle name="Total 4 2 3 9" xfId="6748" xr:uid="{9D745507-8789-483C-AC96-7C17B48A7FED}"/>
    <cellStyle name="Total 4 2 3 9 2" xfId="11947" xr:uid="{05041D7A-F584-45F4-8759-50CFD68A4DCE}"/>
    <cellStyle name="Total 4 2 3 9 2 2" xfId="20936" xr:uid="{7452C61D-BD3D-440C-8672-BDA7D87BAA3B}"/>
    <cellStyle name="Total 4 2 3 9 2 2 2" xfId="33986" xr:uid="{263C9EDA-0308-45B1-B829-0BEF4992AE88}"/>
    <cellStyle name="Total 4 2 3 9 2 3" xfId="31153" xr:uid="{B6486A4C-A624-4A8D-A5B4-12226958190B}"/>
    <cellStyle name="Total 4 2 3 9 3" xfId="15737" xr:uid="{6D293A30-339B-4EE4-BAA2-C42CACB17385}"/>
    <cellStyle name="Total 4 2 3 9 3 2" xfId="27058" xr:uid="{51FA8071-5C52-4800-8F63-4D7D88E9B9F3}"/>
    <cellStyle name="Total 4 2 3 9 4" xfId="43620" xr:uid="{46F4FB59-292C-402C-870D-B03BEDA7C0DB}"/>
    <cellStyle name="Total 4 2 4" xfId="543" xr:uid="{153CE781-94A1-4C8C-A98A-50E70C08C5CF}"/>
    <cellStyle name="Total 4 2 4 10" xfId="49062" xr:uid="{A5B61DAD-22F3-4510-B458-E53721E55994}"/>
    <cellStyle name="Total 4 2 4 2" xfId="892" xr:uid="{D4C3DA2C-5DFB-4B07-B9A0-B6B49ABA2DFB}"/>
    <cellStyle name="Total 4 2 4 2 2" xfId="5261" xr:uid="{E38E6A69-3888-4FB6-8152-F5E49ED111D6}"/>
    <cellStyle name="Total 4 2 4 2 2 2" xfId="7847" xr:uid="{61507E1D-32CF-4754-AFC0-113DE7BEDB6F}"/>
    <cellStyle name="Total 4 2 4 2 2 2 2" xfId="16836" xr:uid="{A633EDD4-D7C2-4974-8786-AB7E1030FB37}"/>
    <cellStyle name="Total 4 2 4 2 2 2 2 2" xfId="22798" xr:uid="{B62CBD92-E5B0-4F47-B94D-441A43B89CA3}"/>
    <cellStyle name="Total 4 2 4 2 2 2 3" xfId="43133" xr:uid="{126B119C-795B-4D4C-8CD7-A5E9C658FE49}"/>
    <cellStyle name="Total 4 2 4 2 2 3" xfId="10484" xr:uid="{8D9CAAF9-7937-46AF-A6F1-D334005E9E86}"/>
    <cellStyle name="Total 4 2 4 2 2 3 2" xfId="19473" xr:uid="{853A9A80-F7FA-45D9-9179-89AD93CC9C4D}"/>
    <cellStyle name="Total 4 2 4 2 2 3 2 2" xfId="39623" xr:uid="{BA703C48-936E-4B76-8A41-C9601EAB7F3D}"/>
    <cellStyle name="Total 4 2 4 2 2 3 3" xfId="36611" xr:uid="{26948FC2-ED13-48A6-A547-29B040C5E00F}"/>
    <cellStyle name="Total 4 2 4 2 2 4" xfId="14250" xr:uid="{272CCFB7-A95D-40D5-9AB7-8D604B3F5A97}"/>
    <cellStyle name="Total 4 2 4 2 2 4 2" xfId="30716" xr:uid="{9C996309-1191-4FFE-87FF-3D2322FCC40F}"/>
    <cellStyle name="Total 4 2 4 2 2 5" xfId="29127" xr:uid="{931E26BE-82E6-41AB-A710-8E38B5926334}"/>
    <cellStyle name="Total 4 2 4 2 3" xfId="3329" xr:uid="{7CFDA4F5-4BB4-4CBB-8C9B-D67F9FEB1112}"/>
    <cellStyle name="Total 4 2 4 2 3 2" xfId="28409" xr:uid="{E1E28596-106E-45C8-8106-1E2D81DD0D35}"/>
    <cellStyle name="Total 4 2 4 2 4" xfId="30181" xr:uid="{64A9B3B4-54DF-4FAC-9DDE-863DA390EDFE}"/>
    <cellStyle name="Total 4 2 4 2 5" xfId="55844" xr:uid="{B52DCE98-97DE-4B0F-9CA7-55DC2B6E4646}"/>
    <cellStyle name="Total 4 2 4 3" xfId="1237" xr:uid="{355D48F7-3D5E-40A1-9DF3-527A4EB6CB7F}"/>
    <cellStyle name="Total 4 2 4 3 2" xfId="5582" xr:uid="{4E80CFCA-4C12-4BD5-9321-6955FD481C6D}"/>
    <cellStyle name="Total 4 2 4 3 2 2" xfId="8168" xr:uid="{488AA3F6-48A2-4BBF-ACF5-FA2CBAC873FE}"/>
    <cellStyle name="Total 4 2 4 3 2 2 2" xfId="17157" xr:uid="{97DDE548-1EA3-430C-B69B-95388D60B570}"/>
    <cellStyle name="Total 4 2 4 3 2 2 2 2" xfId="34290" xr:uid="{EFE9C8E2-864A-4857-AF77-1A8224E3EBA4}"/>
    <cellStyle name="Total 4 2 4 3 2 2 3" xfId="36445" xr:uid="{0E323EA2-707C-470A-ABC5-1FAC544D0682}"/>
    <cellStyle name="Total 4 2 4 3 2 3" xfId="10805" xr:uid="{D3781103-5F8F-41D4-B8F7-A152045A71BE}"/>
    <cellStyle name="Total 4 2 4 3 2 3 2" xfId="19794" xr:uid="{5A4D07F9-4D24-4A16-90C7-E6FB909682A3}"/>
    <cellStyle name="Total 4 2 4 3 2 3 2 2" xfId="41246" xr:uid="{6F7C0A48-1CA9-41B0-9ABF-CD9448E9A7BF}"/>
    <cellStyle name="Total 4 2 4 3 2 3 3" xfId="33371" xr:uid="{F6A799FA-979C-4BEF-BFB2-006DE77F7594}"/>
    <cellStyle name="Total 4 2 4 3 2 4" xfId="14571" xr:uid="{85CB786C-C5DB-4B74-9504-2EDEFE944D96}"/>
    <cellStyle name="Total 4 2 4 3 2 4 2" xfId="33605" xr:uid="{2F689DA9-2274-48FD-8F47-A405630C1263}"/>
    <cellStyle name="Total 4 2 4 3 2 5" xfId="36550" xr:uid="{9D3E147D-7309-4802-BB88-A6865E0AD465}"/>
    <cellStyle name="Total 4 2 4 3 3" xfId="3674" xr:uid="{019A98EE-1D69-4427-BBA6-645CC07134B1}"/>
    <cellStyle name="Total 4 2 4 3 3 2" xfId="42514" xr:uid="{83B611A5-B3CA-47D4-876B-66A223099780}"/>
    <cellStyle name="Total 4 2 4 3 4" xfId="22172" xr:uid="{A1205AED-CDB4-45FD-82D6-1923F03E79FE}"/>
    <cellStyle name="Total 4 2 4 4" xfId="1581" xr:uid="{C5E58841-6238-4141-A83C-BC2EE78974C7}"/>
    <cellStyle name="Total 4 2 4 4 2" xfId="5926" xr:uid="{582B6E89-A1DA-41F1-96D3-9447136107BB}"/>
    <cellStyle name="Total 4 2 4 4 2 2" xfId="8512" xr:uid="{79406BE5-9BA0-4040-ACB4-75F06625D6D1}"/>
    <cellStyle name="Total 4 2 4 4 2 2 2" xfId="17501" xr:uid="{6A8F9A4D-F854-48BE-A560-5715C322FAE6}"/>
    <cellStyle name="Total 4 2 4 4 2 2 2 2" xfId="29804" xr:uid="{19FEA66D-0F4A-4CB2-BC64-969ED2BA6271}"/>
    <cellStyle name="Total 4 2 4 4 2 2 3" xfId="34282" xr:uid="{F25C254F-7F54-4073-87D0-CA825D027ABB}"/>
    <cellStyle name="Total 4 2 4 4 2 3" xfId="11149" xr:uid="{BEB36146-D74E-4A93-987F-C358E445657C}"/>
    <cellStyle name="Total 4 2 4 4 2 3 2" xfId="20138" xr:uid="{A918DD1A-58F4-4165-9EF6-8B40A6546D5B}"/>
    <cellStyle name="Total 4 2 4 4 2 3 2 2" xfId="29911" xr:uid="{8BAC6CEA-E3B5-42D5-AD6D-2767A3A42E8A}"/>
    <cellStyle name="Total 4 2 4 4 2 3 3" xfId="25405" xr:uid="{AC4EE9E5-6CB4-47A8-9990-AD9EA2232A47}"/>
    <cellStyle name="Total 4 2 4 4 2 4" xfId="14915" xr:uid="{DDC22282-503C-4921-A459-6E1B0A11B65A}"/>
    <cellStyle name="Total 4 2 4 4 2 4 2" xfId="22146" xr:uid="{C4FB0D80-5A98-40F6-8705-E092412A8C49}"/>
    <cellStyle name="Total 4 2 4 4 2 5" xfId="41819" xr:uid="{C4B974AF-DA46-4F32-A95D-837812AEF775}"/>
    <cellStyle name="Total 4 2 4 4 3" xfId="4018" xr:uid="{1371F58E-CA49-4BBC-A728-13B4B7363743}"/>
    <cellStyle name="Total 4 2 4 4 3 2" xfId="36301" xr:uid="{8083436D-C02E-4737-9F26-AE9E1A004ED4}"/>
    <cellStyle name="Total 4 2 4 4 4" xfId="31286" xr:uid="{C7FDD1FB-06B8-4DD5-A50D-EE7A605C625D}"/>
    <cellStyle name="Total 4 2 4 5" xfId="1893" xr:uid="{C7DBDD1B-E8F5-4F24-AF0E-64AA0C094B84}"/>
    <cellStyle name="Total 4 2 4 5 2" xfId="6209" xr:uid="{7E1AC34F-F7D1-42EC-B47B-AA897904675E}"/>
    <cellStyle name="Total 4 2 4 5 2 2" xfId="8795" xr:uid="{5EAA58E0-6393-4F25-BAD9-41F55473AB3F}"/>
    <cellStyle name="Total 4 2 4 5 2 2 2" xfId="17784" xr:uid="{3583A4BA-F9C6-402B-8F8A-79BBFCB9260F}"/>
    <cellStyle name="Total 4 2 4 5 2 2 2 2" xfId="34575" xr:uid="{76F676A2-D061-4366-8214-927FE4AD438A}"/>
    <cellStyle name="Total 4 2 4 5 2 2 3" xfId="28452" xr:uid="{F3148C11-C5ED-4C7C-AD7A-0F24ACDFC7B9}"/>
    <cellStyle name="Total 4 2 4 5 2 3" xfId="11432" xr:uid="{91331BF5-2C45-4C83-9CCF-FB4018B020BB}"/>
    <cellStyle name="Total 4 2 4 5 2 3 2" xfId="20421" xr:uid="{77F75C39-72A6-4668-AA74-77DCF7EFCD1B}"/>
    <cellStyle name="Total 4 2 4 5 2 3 2 2" xfId="38839" xr:uid="{E25DD57D-2156-4C2E-B262-BED3764F0A70}"/>
    <cellStyle name="Total 4 2 4 5 2 3 3" xfId="32254" xr:uid="{149BF682-1736-4568-A8C4-EBABF706BE8C}"/>
    <cellStyle name="Total 4 2 4 5 2 4" xfId="15198" xr:uid="{9E7BFE52-BC66-416F-BCDC-48B8AAF718DF}"/>
    <cellStyle name="Total 4 2 4 5 2 4 2" xfId="43703" xr:uid="{3341FBC4-5CB9-4406-B83B-93E3983BE6F4}"/>
    <cellStyle name="Total 4 2 4 5 2 5" xfId="29002" xr:uid="{6D6E53F4-9730-455E-8FE6-15EE4AB43BA8}"/>
    <cellStyle name="Total 4 2 4 5 3" xfId="4330" xr:uid="{AC7CCA0B-0E75-4273-ADF6-F73E3A258215}"/>
    <cellStyle name="Total 4 2 4 5 3 2" xfId="36773" xr:uid="{6645971C-48FB-4A3E-B956-9D338D10DF09}"/>
    <cellStyle name="Total 4 2 4 5 4" xfId="42055" xr:uid="{FBB54471-2ACE-493F-BD15-FEDC45FD3AA9}"/>
    <cellStyle name="Total 4 2 4 6" xfId="2200" xr:uid="{A57B7170-E70C-43BD-9C9F-C8C7732407ED}"/>
    <cellStyle name="Total 4 2 4 6 2" xfId="6501" xr:uid="{D4A4E0E0-CFF5-498D-B60E-9947E3C23D5C}"/>
    <cellStyle name="Total 4 2 4 6 2 2" xfId="9087" xr:uid="{A093AA58-FE7A-499B-87E0-95DFD4C2BF77}"/>
    <cellStyle name="Total 4 2 4 6 2 2 2" xfId="18076" xr:uid="{0E088912-44E5-481D-B1B4-CCD3E2FBF17E}"/>
    <cellStyle name="Total 4 2 4 6 2 2 2 2" xfId="34886" xr:uid="{72F1F38E-12ED-4B16-911E-DCDB060D6F85}"/>
    <cellStyle name="Total 4 2 4 6 2 2 3" xfId="35828" xr:uid="{993F8E5D-3514-452C-8DAE-1B8D262E2EA5}"/>
    <cellStyle name="Total 4 2 4 6 2 3" xfId="11724" xr:uid="{BBC92BEC-1F8D-45D7-9933-2A22176D6C43}"/>
    <cellStyle name="Total 4 2 4 6 2 3 2" xfId="20713" xr:uid="{E2A59EC1-17F0-439B-AB2B-C85C03B4C2C4}"/>
    <cellStyle name="Total 4 2 4 6 2 3 2 2" xfId="23243" xr:uid="{E627DB56-7B06-4D9A-829B-12F2B2B0CDB2}"/>
    <cellStyle name="Total 4 2 4 6 2 3 3" xfId="37830" xr:uid="{E2E2F149-E1DD-497E-A956-CBD11F1A4C33}"/>
    <cellStyle name="Total 4 2 4 6 2 4" xfId="15490" xr:uid="{5C115D51-4F8F-45AC-A3E4-1AB27E65C2AD}"/>
    <cellStyle name="Total 4 2 4 6 2 4 2" xfId="35364" xr:uid="{FB5751DE-29BC-47BF-838C-815301DAB315}"/>
    <cellStyle name="Total 4 2 4 6 2 5" xfId="38216" xr:uid="{8B3B8DB4-70F1-47A3-9639-432838E23382}"/>
    <cellStyle name="Total 4 2 4 6 3" xfId="4637" xr:uid="{DC79E8D5-6E61-489A-A9ED-D5858624DD44}"/>
    <cellStyle name="Total 4 2 4 6 3 2" xfId="28955" xr:uid="{866FD6E7-A051-4AA5-A4C1-8817EE7A68DF}"/>
    <cellStyle name="Total 4 2 4 6 4" xfId="34208" xr:uid="{064EC73D-53B3-4CB7-8790-B75FBC6E8E48}"/>
    <cellStyle name="Total 4 2 4 7" xfId="4937" xr:uid="{42B1BD1A-F6DB-40AF-B01E-72F8C3CF185F}"/>
    <cellStyle name="Total 4 2 4 7 2" xfId="7523" xr:uid="{F6EE88C0-4490-4EFB-B929-CAD2DFC057F2}"/>
    <cellStyle name="Total 4 2 4 7 2 2" xfId="16512" xr:uid="{E359A429-FB95-42FF-A79A-4CB17020A055}"/>
    <cellStyle name="Total 4 2 4 7 2 2 2" xfId="38700" xr:uid="{7F4B7306-59ED-4ACF-A8E4-51A5AE501735}"/>
    <cellStyle name="Total 4 2 4 7 2 3" xfId="40041" xr:uid="{D0E6A56E-404C-400D-8C32-6280F3888687}"/>
    <cellStyle name="Total 4 2 4 7 3" xfId="10160" xr:uid="{448685DE-8279-4805-888B-4B6FFF1CF2ED}"/>
    <cellStyle name="Total 4 2 4 7 3 2" xfId="19149" xr:uid="{4B07C9C8-7F1B-4770-99A6-F91278ADB45E}"/>
    <cellStyle name="Total 4 2 4 7 3 2 2" xfId="23636" xr:uid="{CB869606-2C1C-4107-B93B-AA6DFBCAF6A6}"/>
    <cellStyle name="Total 4 2 4 7 3 3" xfId="36564" xr:uid="{C3DE3598-C3E7-4973-9806-BD0F5C8E6885}"/>
    <cellStyle name="Total 4 2 4 7 4" xfId="13926" xr:uid="{4D2233D9-7A27-413D-8C50-ABEC92A4E3C6}"/>
    <cellStyle name="Total 4 2 4 7 4 2" xfId="32645" xr:uid="{00D8049A-7FA1-4191-99DA-E4DDB2F92777}"/>
    <cellStyle name="Total 4 2 4 7 5" xfId="27375" xr:uid="{D0D39ADD-0766-41C6-8C39-C42187E36D88}"/>
    <cellStyle name="Total 4 2 4 8" xfId="2549" xr:uid="{8E79641A-A95F-4928-872F-F0E920A1614C}"/>
    <cellStyle name="Total 4 2 4 8 2" xfId="23506" xr:uid="{608A218F-76B2-4EA1-A60F-7D9DB4F9A1A5}"/>
    <cellStyle name="Total 4 2 4 9" xfId="37854" xr:uid="{C239C6CE-30C5-4FF2-A968-741E22C5928A}"/>
    <cellStyle name="Total 4 2 5" xfId="314" xr:uid="{AC1697B8-48DE-4D2E-AA3D-2AABCEB2B24A}"/>
    <cellStyle name="Total 4 2 5 2" xfId="4715" xr:uid="{7C20B242-472F-47F1-B84F-3BF0453BD208}"/>
    <cellStyle name="Total 4 2 5 2 2" xfId="7301" xr:uid="{9CF2B897-E56D-4518-B98F-15854DC33854}"/>
    <cellStyle name="Total 4 2 5 2 2 2" xfId="16290" xr:uid="{CF6266EE-89B6-43B5-AA11-D5C87B32DAB9}"/>
    <cellStyle name="Total 4 2 5 2 2 2 2" xfId="22305" xr:uid="{E4D8C9A4-56F9-4BA0-AC0F-745E1162AC87}"/>
    <cellStyle name="Total 4 2 5 2 2 3" xfId="38591" xr:uid="{32135D24-39EF-43B8-8494-9B8D76A84E53}"/>
    <cellStyle name="Total 4 2 5 2 3" xfId="9938" xr:uid="{A2F4BA06-F688-48EC-A044-4F8B2A2EC204}"/>
    <cellStyle name="Total 4 2 5 2 3 2" xfId="18927" xr:uid="{C35CEE50-E896-4F96-B178-AA1468974E56}"/>
    <cellStyle name="Total 4 2 5 2 3 2 2" xfId="32169" xr:uid="{3383B82C-F512-408C-BC24-BB444956AB4E}"/>
    <cellStyle name="Total 4 2 5 2 3 3" xfId="26713" xr:uid="{CF0536B8-0858-4BF8-92D2-A27118312E85}"/>
    <cellStyle name="Total 4 2 5 2 4" xfId="13704" xr:uid="{DA85C0F3-B30A-4350-9F26-B6E3E4426982}"/>
    <cellStyle name="Total 4 2 5 2 4 2" xfId="39841" xr:uid="{3831A00E-DD2C-430B-AD5A-A2C36B020C75}"/>
    <cellStyle name="Total 4 2 5 2 5" xfId="26166" xr:uid="{22234D84-34C8-4644-94FC-66D073BD3B34}"/>
    <cellStyle name="Total 4 2 5 2 6" xfId="57835" xr:uid="{8248DF0D-1105-4D3D-BCA2-A156A3A59323}"/>
    <cellStyle name="Total 4 2 5 3" xfId="2782" xr:uid="{2F51F3F5-BBB5-412A-8440-3824AFE03812}"/>
    <cellStyle name="Total 4 2 5 3 2" xfId="26880" xr:uid="{1E62D917-8911-4E9F-9496-A5AE58A70EBF}"/>
    <cellStyle name="Total 4 2 5 4" xfId="27219" xr:uid="{2EDDA4FE-50E7-4663-8062-C51FD12A65F6}"/>
    <cellStyle name="Total 4 2 5 5" xfId="51053" xr:uid="{00D79BB0-3930-4F9A-9F49-96E6360DF530}"/>
    <cellStyle name="Total 4 2 6" xfId="663" xr:uid="{71E7A3B8-A0D7-4C46-BA22-D52D48744768}"/>
    <cellStyle name="Total 4 2 6 2" xfId="5039" xr:uid="{FE0D1D86-3147-4016-B04D-E9C1F4689757}"/>
    <cellStyle name="Total 4 2 6 2 2" xfId="7625" xr:uid="{C70C0316-B4D7-46BA-951B-BFC980E8E41A}"/>
    <cellStyle name="Total 4 2 6 2 2 2" xfId="16614" xr:uid="{E32DE361-B0BA-476A-A222-D32BD5EC5310}"/>
    <cellStyle name="Total 4 2 6 2 2 2 2" xfId="37438" xr:uid="{A6414A4A-A621-4027-8209-6D3ECA855AD9}"/>
    <cellStyle name="Total 4 2 6 2 2 3" xfId="24187" xr:uid="{CE2C5E46-2E28-4819-9417-73648DD5E0B4}"/>
    <cellStyle name="Total 4 2 6 2 3" xfId="10262" xr:uid="{04C5B840-E2E3-47FA-9CBB-A3C7E466D43E}"/>
    <cellStyle name="Total 4 2 6 2 3 2" xfId="19251" xr:uid="{0D2364BD-DFAC-4D20-AE94-7CE6C49F50F9}"/>
    <cellStyle name="Total 4 2 6 2 3 2 2" xfId="37579" xr:uid="{5762D99D-137F-4AB8-BF96-65E3545EBABA}"/>
    <cellStyle name="Total 4 2 6 2 3 3" xfId="37842" xr:uid="{753C07E3-057E-4321-A86B-3E8894709379}"/>
    <cellStyle name="Total 4 2 6 2 4" xfId="14028" xr:uid="{A730999A-7A8C-47FC-870C-7D74E7D2128D}"/>
    <cellStyle name="Total 4 2 6 2 4 2" xfId="38727" xr:uid="{AF747079-2602-4DB8-983A-4A2097098BCF}"/>
    <cellStyle name="Total 4 2 6 2 5" xfId="27857" xr:uid="{5ED3CCEF-58A7-4EA7-95C3-9A6A2F6F0721}"/>
    <cellStyle name="Total 4 2 6 2 6" xfId="54013" xr:uid="{44F9A2CF-52D1-4243-B4D0-40A55195AE68}"/>
    <cellStyle name="Total 4 2 6 3" xfId="3100" xr:uid="{63A1A705-4F5E-407C-9F73-B9664717B928}"/>
    <cellStyle name="Total 4 2 6 3 2" xfId="27174" xr:uid="{02672B17-2B40-4AC5-BF2B-F1FD8B198D51}"/>
    <cellStyle name="Total 4 2 6 4" xfId="35607" xr:uid="{E14F4620-14F2-4137-BA21-004FD828313A}"/>
    <cellStyle name="Total 4 2 6 5" xfId="47345" xr:uid="{D3C6BC7F-7697-45AF-84A9-D98ED046F045}"/>
    <cellStyle name="Total 4 2 7" xfId="1008" xr:uid="{6AA54702-B8BE-4E06-8F53-279D3542493D}"/>
    <cellStyle name="Total 4 2 7 2" xfId="5360" xr:uid="{E0981FCD-85FC-4A25-9404-60D566155221}"/>
    <cellStyle name="Total 4 2 7 2 2" xfId="7946" xr:uid="{1B2B8DCB-4B2E-4411-BD9C-479F353AF2AA}"/>
    <cellStyle name="Total 4 2 7 2 2 2" xfId="16935" xr:uid="{2FB6F715-C7CE-4AB7-B494-723674E060B3}"/>
    <cellStyle name="Total 4 2 7 2 2 2 2" xfId="35010" xr:uid="{79491778-C3B0-450B-A12C-45CE6C8517B1}"/>
    <cellStyle name="Total 4 2 7 2 2 3" xfId="39026" xr:uid="{198AC65B-99D9-496B-83FA-94F1D7A98751}"/>
    <cellStyle name="Total 4 2 7 2 3" xfId="10583" xr:uid="{009B2BD7-C6DB-41CE-9EA4-422EA942A54C}"/>
    <cellStyle name="Total 4 2 7 2 3 2" xfId="19572" xr:uid="{E4A15FC4-22A9-44D3-9132-4A1E10340DE0}"/>
    <cellStyle name="Total 4 2 7 2 3 2 2" xfId="43032" xr:uid="{B7681440-74F9-4F24-A0A6-B4CF58F7D422}"/>
    <cellStyle name="Total 4 2 7 2 3 3" xfId="24303" xr:uid="{0600ADAD-60BE-4B82-87D4-6D932BA6FF06}"/>
    <cellStyle name="Total 4 2 7 2 4" xfId="14349" xr:uid="{75337268-BDCD-4F9B-9BA2-8B9CC130A366}"/>
    <cellStyle name="Total 4 2 7 2 4 2" xfId="23141" xr:uid="{3E24F237-463F-45C3-B0AE-3418066F2F2E}"/>
    <cellStyle name="Total 4 2 7 2 5" xfId="22617" xr:uid="{E4EAC331-37A3-45AB-9E05-9806BEA000FC}"/>
    <cellStyle name="Total 4 2 7 3" xfId="3445" xr:uid="{9D02F94D-5182-4971-BCCF-A3A475F4078C}"/>
    <cellStyle name="Total 4 2 7 3 2" xfId="26025" xr:uid="{F628119B-FDA7-44E2-BDD5-D4322AB44935}"/>
    <cellStyle name="Total 4 2 7 4" xfId="25870" xr:uid="{20B0CD37-89DB-4FC8-AEB6-6019260F3077}"/>
    <cellStyle name="Total 4 2 8" xfId="1352" xr:uid="{2CA24E7F-8D16-4E25-B103-D072AB163A7E}"/>
    <cellStyle name="Total 4 2 8 2" xfId="5697" xr:uid="{ECBB5B39-26FA-4893-9968-9B5D1A956607}"/>
    <cellStyle name="Total 4 2 8 2 2" xfId="8283" xr:uid="{D22932D8-7E13-452D-B57C-2B33F56A3495}"/>
    <cellStyle name="Total 4 2 8 2 2 2" xfId="17272" xr:uid="{A3C86BB4-BB18-4FAB-ACCE-9548DAB9CEE8}"/>
    <cellStyle name="Total 4 2 8 2 2 2 2" xfId="23662" xr:uid="{7DF1D498-C884-4CA1-9AEF-1782787D3EC5}"/>
    <cellStyle name="Total 4 2 8 2 2 3" xfId="39147" xr:uid="{B2768572-B3F0-4053-9D6D-C85FE532E2F3}"/>
    <cellStyle name="Total 4 2 8 2 3" xfId="10920" xr:uid="{EE298BF6-C510-47D7-A451-EE8C1394FB63}"/>
    <cellStyle name="Total 4 2 8 2 3 2" xfId="19909" xr:uid="{2280EEBB-A206-4AC3-A2A3-15263551E0E0}"/>
    <cellStyle name="Total 4 2 8 2 3 2 2" xfId="35318" xr:uid="{FBBF16EE-3FB4-4D29-9C07-922B27115F55}"/>
    <cellStyle name="Total 4 2 8 2 3 3" xfId="26662" xr:uid="{1EAFF174-F8B6-447F-AD08-B9F5B41D3527}"/>
    <cellStyle name="Total 4 2 8 2 4" xfId="14686" xr:uid="{3422808C-9DD6-4891-AAFF-F5F360890E1C}"/>
    <cellStyle name="Total 4 2 8 2 4 2" xfId="25490" xr:uid="{FF0A4C80-BEFD-43D3-8856-5EEC16CBA78C}"/>
    <cellStyle name="Total 4 2 8 2 5" xfId="31602" xr:uid="{053F30B3-3B06-4BD5-A210-5E3FC6FD8F58}"/>
    <cellStyle name="Total 4 2 8 3" xfId="3789" xr:uid="{751EE11F-A0A3-4184-80F8-58204E5AEC60}"/>
    <cellStyle name="Total 4 2 8 3 2" xfId="26585" xr:uid="{905ED8C0-C087-4211-AEA9-DB27C8EE06FD}"/>
    <cellStyle name="Total 4 2 8 4" xfId="27586" xr:uid="{4D7C4000-243D-4C9E-B6A6-1EDC36E808BD}"/>
    <cellStyle name="Total 4 2 9" xfId="1837" xr:uid="{916B0CFF-1E2E-459E-BC24-F903A7D71B5F}"/>
    <cellStyle name="Total 4 2 9 2" xfId="6153" xr:uid="{474AB5B6-915F-4E9B-8697-66B85CE8B30D}"/>
    <cellStyle name="Total 4 2 9 2 2" xfId="8739" xr:uid="{027C9924-81A7-4792-8ED9-27689B973481}"/>
    <cellStyle name="Total 4 2 9 2 2 2" xfId="17728" xr:uid="{825C8682-D217-47C7-AF46-7A8A10A138D1}"/>
    <cellStyle name="Total 4 2 9 2 2 2 2" xfId="43258" xr:uid="{91B4F8BD-70A7-4449-A72B-483547DC99E8}"/>
    <cellStyle name="Total 4 2 9 2 2 3" xfId="37081" xr:uid="{EE528D8A-825B-483D-9695-B75F5429914D}"/>
    <cellStyle name="Total 4 2 9 2 3" xfId="11376" xr:uid="{2BFA2E14-2CEE-4023-A53F-FDC97FEF30CA}"/>
    <cellStyle name="Total 4 2 9 2 3 2" xfId="20365" xr:uid="{8FD788BF-A05E-4D87-BFD5-0BCFE7AB67FA}"/>
    <cellStyle name="Total 4 2 9 2 3 2 2" xfId="24941" xr:uid="{E8782EE6-FDCB-470F-BCB7-65501ACE0222}"/>
    <cellStyle name="Total 4 2 9 2 3 3" xfId="43958" xr:uid="{B88718F5-B740-4DC9-B96B-84AABD761EDC}"/>
    <cellStyle name="Total 4 2 9 2 4" xfId="15142" xr:uid="{C041F4FD-8927-4553-A0DA-50BCE331DDAE}"/>
    <cellStyle name="Total 4 2 9 2 4 2" xfId="29124" xr:uid="{DBBA65FB-3474-4994-9973-79CAD9D37E1E}"/>
    <cellStyle name="Total 4 2 9 2 5" xfId="37733" xr:uid="{86A05456-6948-4792-AF80-74D3BF5C3F1B}"/>
    <cellStyle name="Total 4 2 9 3" xfId="4274" xr:uid="{827EBD8C-AC04-4530-9A4E-561487825870}"/>
    <cellStyle name="Total 4 2 9 3 2" xfId="35411" xr:uid="{B9331168-994D-4692-9AF9-50E93B1BE396}"/>
    <cellStyle name="Total 4 2 9 4" xfId="37697" xr:uid="{73AA9E46-1A35-4E9E-A335-40B63F7500BE}"/>
    <cellStyle name="Total 4 20" xfId="43464" xr:uid="{EC4E8E53-D7E4-40DD-855A-2A4B33F44874}"/>
    <cellStyle name="Total 4 20 2" xfId="44955" xr:uid="{EB0B1008-E5CF-4570-8B49-6B97D5871834}"/>
    <cellStyle name="Total 4 20 2 2" xfId="57334" xr:uid="{D00D5C87-7CFE-4EEE-AD09-D04E5822DE3B}"/>
    <cellStyle name="Total 4 20 2 3" xfId="50552" xr:uid="{1461F4CA-A5E0-4F0D-9B7C-A0D26872B0CA}"/>
    <cellStyle name="Total 4 20 3" xfId="52154" xr:uid="{A9CBF594-EA13-4819-876E-8A7CBB0E3BD1}"/>
    <cellStyle name="Total 4 20 3 2" xfId="58935" xr:uid="{827FF357-32ED-4C7F-B029-1C67E444C552}"/>
    <cellStyle name="Total 4 20 4" xfId="48953" xr:uid="{BBD31A60-FAC3-492B-AA7C-7E77FCAD1582}"/>
    <cellStyle name="Total 4 20 4 2" xfId="55736" xr:uid="{79B8C8D2-BC9F-4CA2-98C3-60A5F7AC4B19}"/>
    <cellStyle name="Total 4 20 5" xfId="48669" xr:uid="{0C7DEC72-E584-43AE-A693-54FBF60730DE}"/>
    <cellStyle name="Total 4 20 5 2" xfId="55458" xr:uid="{B68BD9B2-0182-46DE-9654-BB03216FE6B7}"/>
    <cellStyle name="Total 4 20 6" xfId="53744" xr:uid="{C23C1C3B-7D3A-4C93-98C7-4C1632D613E3}"/>
    <cellStyle name="Total 4 20 7" xfId="47055" xr:uid="{70043960-A268-47CF-96CF-7A6D74DB1832}"/>
    <cellStyle name="Total 4 21" xfId="44986" xr:uid="{1ECC0283-1946-416F-AFBA-07F9907ABE8A}"/>
    <cellStyle name="Total 4 21 2" xfId="50583" xr:uid="{1C6BCD24-86A7-4926-B2B9-8EC90C3EB1CC}"/>
    <cellStyle name="Total 4 21 2 2" xfId="57365" xr:uid="{5D7D7B1D-9AF8-4F6B-B17C-BAD0B3AEADF3}"/>
    <cellStyle name="Total 4 21 3" xfId="52397" xr:uid="{5C08B9BE-43BC-41F2-A684-89B3B845E011}"/>
    <cellStyle name="Total 4 21 3 2" xfId="59178" xr:uid="{C0B067BD-6F5A-4252-AA7C-A5CA66F24CDD}"/>
    <cellStyle name="Total 4 21 4" xfId="48700" xr:uid="{0CF82176-9E0A-4523-801A-ED0E4A29C1EF}"/>
    <cellStyle name="Total 4 21 4 2" xfId="55489" xr:uid="{BE47BFD9-B45F-4748-94B0-52BB85B17DA5}"/>
    <cellStyle name="Total 4 21 5" xfId="53775" xr:uid="{A40A5FB7-511E-464F-80A3-8A50BE429B15}"/>
    <cellStyle name="Total 4 21 6" xfId="47086" xr:uid="{435709A6-1B87-4B2C-A54C-0A5337123D19}"/>
    <cellStyle name="Total 4 22" xfId="45031" xr:uid="{A12C1FDE-A990-4DB3-AFE1-F37EE41975D2}"/>
    <cellStyle name="Total 4 22 2" xfId="50617" xr:uid="{652DB02C-10EA-4ED9-90CB-19942EA742DC}"/>
    <cellStyle name="Total 4 22 2 2" xfId="57399" xr:uid="{3B9B3A31-70E8-499C-B2F5-ABC0E9ED87F6}"/>
    <cellStyle name="Total 4 22 3" xfId="52431" xr:uid="{A3E78EB6-1A6A-449A-9C30-BEA1B12775B5}"/>
    <cellStyle name="Total 4 22 3 2" xfId="59212" xr:uid="{3AC09B27-D65F-4C19-BA5F-16F2D966F08A}"/>
    <cellStyle name="Total 4 22 4" xfId="48734" xr:uid="{CAB2870F-3643-4060-91F7-637DAEF71C0A}"/>
    <cellStyle name="Total 4 22 4 2" xfId="55523" xr:uid="{DABC808C-D825-4BB2-8ECD-A3F0ADE285F6}"/>
    <cellStyle name="Total 4 22 5" xfId="53809" xr:uid="{250AF8A8-1764-406F-81C5-48670F63A92E}"/>
    <cellStyle name="Total 4 22 6" xfId="47120" xr:uid="{EBF3B378-9A0D-4F8B-8DCF-48847C62D800}"/>
    <cellStyle name="Total 4 23" xfId="45067" xr:uid="{43F91AC4-1D10-4FBE-BF72-70514106D929}"/>
    <cellStyle name="Total 4 23 2" xfId="50602" xr:uid="{39DE2379-5843-43C6-BAD5-1076B0D35DD4}"/>
    <cellStyle name="Total 4 23 2 2" xfId="57384" xr:uid="{AF403BEA-EF0E-43C8-992D-1BEA8C5B64C6}"/>
    <cellStyle name="Total 4 23 3" xfId="52416" xr:uid="{DCF7947B-A904-4D68-9176-E7383E0B3481}"/>
    <cellStyle name="Total 4 23 3 2" xfId="59197" xr:uid="{5277CFBB-33FF-4B88-9D58-DC611445455C}"/>
    <cellStyle name="Total 4 23 4" xfId="48719" xr:uid="{D2ED7024-1644-46DF-9791-6A4F7B3B7137}"/>
    <cellStyle name="Total 4 23 4 2" xfId="55508" xr:uid="{D5A6B697-12FC-4D4F-97FD-F53F23E538FB}"/>
    <cellStyle name="Total 4 23 5" xfId="53794" xr:uid="{E53E26AE-20AD-4225-9C47-7A873524B37A}"/>
    <cellStyle name="Total 4 23 6" xfId="47105" xr:uid="{55AF0231-7CCD-4807-A0AC-68B1DB2B6127}"/>
    <cellStyle name="Total 4 24" xfId="45084" xr:uid="{A8D892F8-913F-4B7E-B194-D26482F40646}"/>
    <cellStyle name="Total 4 24 2" xfId="50707" xr:uid="{37893EB2-6467-489D-9525-C59DB9CF4216}"/>
    <cellStyle name="Total 4 24 2 2" xfId="57489" xr:uid="{154D670B-7712-4413-B7AC-77C461A7DCCA}"/>
    <cellStyle name="Total 4 24 3" xfId="52518" xr:uid="{1D3D5173-3D7F-41A1-9214-43388DCC25EF}"/>
    <cellStyle name="Total 4 24 3 2" xfId="59299" xr:uid="{DC8C1EBB-3723-4EAA-B1C6-7D1F3FABA076}"/>
    <cellStyle name="Total 4 24 4" xfId="48819" xr:uid="{76EA0810-6982-4337-8EB2-D80100C4FD40}"/>
    <cellStyle name="Total 4 24 4 2" xfId="55605" xr:uid="{EE26F4EB-7364-4C13-8D06-84CBD1361612}"/>
    <cellStyle name="Total 4 24 5" xfId="53896" xr:uid="{E7C1052B-21D9-4B34-ADE2-A9FB0BAD9A91}"/>
    <cellStyle name="Total 4 24 6" xfId="47210" xr:uid="{13B020CD-A017-4D40-9A9A-CE9F05775CF0}"/>
    <cellStyle name="Total 4 25" xfId="45138" xr:uid="{EF9D5E19-1256-411E-A297-4BEE1951B6CA}"/>
    <cellStyle name="Total 4 25 2" xfId="50714" xr:uid="{13F400F8-9CC6-4D47-8F87-0DD3D7A16944}"/>
    <cellStyle name="Total 4 25 2 2" xfId="57496" xr:uid="{4A071EE8-4BBF-408E-B95F-0BF86ECEDBC1}"/>
    <cellStyle name="Total 4 25 3" xfId="52525" xr:uid="{40F71E80-9BCD-433B-8DC7-E10DC49615FB}"/>
    <cellStyle name="Total 4 25 3 2" xfId="59306" xr:uid="{094DE975-259E-4CA3-A188-C3493991FEA4}"/>
    <cellStyle name="Total 4 25 4" xfId="48826" xr:uid="{7C913CD8-D7BD-4A5A-B7E1-6EF1FA75FBA3}"/>
    <cellStyle name="Total 4 25 4 2" xfId="55611" xr:uid="{5AFFC24D-B06D-424B-9056-F76165FC5871}"/>
    <cellStyle name="Total 4 25 5" xfId="53903" xr:uid="{94A397CE-3A63-4888-97FD-6DB84EF24FA1}"/>
    <cellStyle name="Total 4 25 6" xfId="47217" xr:uid="{122FE3D8-0059-4FBF-8524-012EA48BC368}"/>
    <cellStyle name="Total 4 26" xfId="45177" xr:uid="{565D8DB5-1280-4F65-B825-86F743A07272}"/>
    <cellStyle name="Total 4 26 2" xfId="50757" xr:uid="{A779C94A-70C3-4EDC-A23B-AD782393E703}"/>
    <cellStyle name="Total 4 26 2 2" xfId="57539" xr:uid="{5244978A-2E30-4738-A328-68AD991F9E12}"/>
    <cellStyle name="Total 4 26 3" xfId="52566" xr:uid="{56AEB2D2-555C-4C0F-A8A5-AA94C989AF87}"/>
    <cellStyle name="Total 4 26 3 2" xfId="59347" xr:uid="{7B1AB6B2-2A15-43A8-9985-26ABE4553C7B}"/>
    <cellStyle name="Total 4 26 4" xfId="53944" xr:uid="{3308ED3E-9EDD-44C0-8C47-4FDA7361D125}"/>
    <cellStyle name="Total 4 26 5" xfId="47261" xr:uid="{800C767D-F2E9-4A31-B6D6-831FA522D8AF}"/>
    <cellStyle name="Total 4 27" xfId="45202" xr:uid="{F6BC7CFE-BFEB-4C2F-98ED-F3E83A612972}"/>
    <cellStyle name="Total 4 27 2" xfId="55733" xr:uid="{6636DC22-4192-4ABA-9CAB-D143C25D7629}"/>
    <cellStyle name="Total 4 27 3" xfId="48950" xr:uid="{EBC877FF-40A3-49DF-8D6E-ED7CB003C0CD}"/>
    <cellStyle name="Total 4 28" xfId="45279" xr:uid="{53DBD19E-4017-4788-85B7-6B6A648CFF99}"/>
    <cellStyle name="Total 4 28 2" xfId="58010" xr:uid="{47D61D2F-D47F-4697-9F97-DDAA12D73A1F}"/>
    <cellStyle name="Total 4 28 3" xfId="51228" xr:uid="{61C45862-CC02-4FB3-9CC6-CA6A8BDA51E3}"/>
    <cellStyle name="Total 4 29" xfId="45231" xr:uid="{C3DC4908-D1B2-4F2F-956D-EF22EB7D868F}"/>
    <cellStyle name="Total 4 29 2" xfId="52611" xr:uid="{83CBF758-33CB-4180-82FD-9346B8312FFB}"/>
    <cellStyle name="Total 4 3" xfId="282" xr:uid="{7E6B79BE-3A69-420D-9644-EF3F57CC1365}"/>
    <cellStyle name="Total 4 3 10" xfId="6584" xr:uid="{EAE4F235-4644-472E-9822-3ACCEC1A98C0}"/>
    <cellStyle name="Total 4 3 10 2" xfId="11793" xr:uid="{11775D67-97B8-485E-8D29-1385146EFC5C}"/>
    <cellStyle name="Total 4 3 10 2 2" xfId="20782" xr:uid="{EAC57767-E3D6-48CE-B222-D67A162F6E53}"/>
    <cellStyle name="Total 4 3 10 2 2 2" xfId="29217" xr:uid="{C40FD203-1179-4B09-AF64-92D47C004ECB}"/>
    <cellStyle name="Total 4 3 10 2 3" xfId="41614" xr:uid="{BA128CF7-070E-4441-A18F-4E5AAF9CAC70}"/>
    <cellStyle name="Total 4 3 10 3" xfId="15573" xr:uid="{E7A300DB-5D8C-45A5-B8A9-123D36A1FD96}"/>
    <cellStyle name="Total 4 3 10 3 2" xfId="29884" xr:uid="{5E216E9C-8664-4E02-99E1-1DADD1E6C995}"/>
    <cellStyle name="Total 4 3 10 4" xfId="27819" xr:uid="{FA1BC6B9-A69E-42A0-9615-EC8E226566BF}"/>
    <cellStyle name="Total 4 3 11" xfId="9156" xr:uid="{331E96AF-E1BB-456B-9E1B-F6840C02A469}"/>
    <cellStyle name="Total 4 3 11 2" xfId="18145" xr:uid="{BD4034C3-55B0-408A-A345-F3151F6AF9DD}"/>
    <cellStyle name="Total 4 3 11 2 2" xfId="39602" xr:uid="{CE3A4F2D-24B3-4267-8F2A-0BCA35CD5AD2}"/>
    <cellStyle name="Total 4 3 11 3" xfId="37597" xr:uid="{89CE3CD7-B4A2-4638-93A7-0CE62F925E95}"/>
    <cellStyle name="Total 4 3 12" xfId="12805" xr:uid="{A8FBE5FD-74DD-429F-9397-B4EB148659C3}"/>
    <cellStyle name="Total 4 3 12 2" xfId="21794" xr:uid="{A83B0AA8-6226-48DC-8A82-020EF7455F4D}"/>
    <cellStyle name="Total 4 3 12 2 2" xfId="30625" xr:uid="{872E951E-A6A4-4174-938F-38D34A96C53D}"/>
    <cellStyle name="Total 4 3 12 3" xfId="24938" xr:uid="{0B7FFF37-CFFC-466E-92FC-2D6B7F30090C}"/>
    <cellStyle name="Total 4 3 13" xfId="2288" xr:uid="{3869ECD2-CDD6-4044-8162-4BA1A2D4EDDF}"/>
    <cellStyle name="Total 4 3 13 2" xfId="39449" xr:uid="{3ADAF3AB-1275-4716-959B-AFACA4161EB3}"/>
    <cellStyle name="Total 4 3 14" xfId="13197" xr:uid="{35BA3CE9-0FC9-4A8B-8EC6-265E8FD56ADD}"/>
    <cellStyle name="Total 4 3 14 2" xfId="23778" xr:uid="{5D4CD6F6-3FD2-40FE-B3AC-3695C92BA77A}"/>
    <cellStyle name="Total 4 3 15" xfId="32470" xr:uid="{835747B9-E6AE-400C-9235-022C4844343C}"/>
    <cellStyle name="Total 4 3 16" xfId="44311" xr:uid="{15AF82C1-EF66-42AE-B160-33AC1E422694}"/>
    <cellStyle name="Total 4 3 17" xfId="45549" xr:uid="{C9592C6E-C199-40D2-94E4-D9DAF152C1EA}"/>
    <cellStyle name="Total 4 3 2" xfId="415" xr:uid="{5C2D733F-4601-4FB7-A194-234D97A4B2E2}"/>
    <cellStyle name="Total 4 3 2 10" xfId="9281" xr:uid="{75C65127-6B6E-405F-BE35-FC62044AC924}"/>
    <cellStyle name="Total 4 3 2 10 2" xfId="18270" xr:uid="{C35E9D8E-7FD9-4F7F-8867-7231855C6B92}"/>
    <cellStyle name="Total 4 3 2 10 2 2" xfId="40999" xr:uid="{748622E9-B90E-436C-826C-6235C46F119B}"/>
    <cellStyle name="Total 4 3 2 10 3" xfId="33434" xr:uid="{A9CBC35E-AFD3-4D9F-A911-3A3527250EEF}"/>
    <cellStyle name="Total 4 3 2 11" xfId="9781" xr:uid="{24D1CF98-38AF-4659-9107-41CAE0CD2E55}"/>
    <cellStyle name="Total 4 3 2 11 2" xfId="18770" xr:uid="{BED2A816-378B-4B6C-B72F-043EB77B61A5}"/>
    <cellStyle name="Total 4 3 2 11 2 2" xfId="42743" xr:uid="{C979FB2F-2CC5-4EE4-B803-CD4C373C5B9B}"/>
    <cellStyle name="Total 4 3 2 11 3" xfId="40186" xr:uid="{5B4A1304-B59E-4214-9E82-2218024F334A}"/>
    <cellStyle name="Total 4 3 2 12" xfId="2421" xr:uid="{05B80814-5670-4464-8B1B-1178CCCEE2AD}"/>
    <cellStyle name="Total 4 3 2 12 2" xfId="24737" xr:uid="{2BC38051-8C67-4B34-8676-32E251806EFF}"/>
    <cellStyle name="Total 4 3 2 13" xfId="13330" xr:uid="{AB89DB7D-69D9-41C7-8562-7039250C9582}"/>
    <cellStyle name="Total 4 3 2 13 2" xfId="36075" xr:uid="{75E6B285-5EA4-435F-ABC3-76070D1D8B14}"/>
    <cellStyle name="Total 4 3 2 14" xfId="30579" xr:uid="{03B75E2C-30FA-4373-B6DB-B68E9C316E9B}"/>
    <cellStyle name="Total 4 3 2 15" xfId="46064" xr:uid="{D7E0BDFA-5846-426D-9B57-ACE9F43EA598}"/>
    <cellStyle name="Total 4 3 2 2" xfId="764" xr:uid="{6607A507-29E7-467F-8582-D1F3E671994B}"/>
    <cellStyle name="Total 4 3 2 2 2" xfId="5135" xr:uid="{37093717-CAEA-4D84-A23D-59001824966B}"/>
    <cellStyle name="Total 4 3 2 2 2 2" xfId="7721" xr:uid="{8871A296-6FA7-4A04-8EE7-8CEA5BD59DD7}"/>
    <cellStyle name="Total 4 3 2 2 2 2 2" xfId="16710" xr:uid="{7E7AFF36-7F9B-422A-99D5-70DC11042118}"/>
    <cellStyle name="Total 4 3 2 2 2 2 2 2" xfId="38365" xr:uid="{674EA240-DA68-444B-8CEA-4FDB114AA0A8}"/>
    <cellStyle name="Total 4 3 2 2 2 2 3" xfId="31589" xr:uid="{370B74F7-6C65-4A2B-8939-93760DCA8322}"/>
    <cellStyle name="Total 4 3 2 2 2 3" xfId="10358" xr:uid="{5031ECFB-0D81-4322-AFF3-7FB29D8F5480}"/>
    <cellStyle name="Total 4 3 2 2 2 3 2" xfId="19347" xr:uid="{F4318175-46C8-4A03-9376-E8254263059C}"/>
    <cellStyle name="Total 4 3 2 2 2 3 2 2" xfId="35637" xr:uid="{A9CD8D67-82CA-4E02-8B7E-D4C7C79B27F8}"/>
    <cellStyle name="Total 4 3 2 2 2 3 3" xfId="36456" xr:uid="{B4945F26-B51E-47D2-A8BE-5980A1A70FB1}"/>
    <cellStyle name="Total 4 3 2 2 2 4" xfId="14124" xr:uid="{B99AC02A-586E-4BF5-8DBA-C856A6D0C6EE}"/>
    <cellStyle name="Total 4 3 2 2 2 4 2" xfId="39618" xr:uid="{C78B679A-C16F-4548-8233-F690F6EB7AF6}"/>
    <cellStyle name="Total 4 3 2 2 2 5" xfId="37665" xr:uid="{D1235F8E-BD92-41AF-AA31-BA557CDF0AEA}"/>
    <cellStyle name="Total 4 3 2 2 2 6" xfId="56337" xr:uid="{5DDB34FB-1F36-412D-8976-B07BFFE8714A}"/>
    <cellStyle name="Total 4 3 2 2 3" xfId="3201" xr:uid="{20A0F17E-C632-45B6-9526-BF9178ADAD9F}"/>
    <cellStyle name="Total 4 3 2 2 3 2" xfId="43586" xr:uid="{F46A2554-96EA-465D-86E6-356F3024F272}"/>
    <cellStyle name="Total 4 3 2 2 4" xfId="28226" xr:uid="{6A0519BD-7877-4C4A-9410-32E1772CEBD0}"/>
    <cellStyle name="Total 4 3 2 2 5" xfId="49555" xr:uid="{253643EB-797B-4C93-ADFF-0E9743918603}"/>
    <cellStyle name="Total 4 3 2 3" xfId="1109" xr:uid="{2287F593-0A2A-44E4-BCE6-EBE0FA7976DA}"/>
    <cellStyle name="Total 4 3 2 3 2" xfId="5456" xr:uid="{235FF24D-15B6-40D7-A9A4-80CFD58839B7}"/>
    <cellStyle name="Total 4 3 2 3 2 2" xfId="8042" xr:uid="{411E09B8-25D0-497F-BD49-2448D3B2BAB2}"/>
    <cellStyle name="Total 4 3 2 3 2 2 2" xfId="17031" xr:uid="{0C6D811A-BACF-4363-B431-5AD2B2F006A5}"/>
    <cellStyle name="Total 4 3 2 3 2 2 2 2" xfId="29664" xr:uid="{453E6E4B-94CA-4F02-BCBB-9C236978B885}"/>
    <cellStyle name="Total 4 3 2 3 2 2 3" xfId="42435" xr:uid="{5E1042EB-3418-4DCB-8FFB-1C780C8CDF3F}"/>
    <cellStyle name="Total 4 3 2 3 2 3" xfId="10679" xr:uid="{08ADEB9B-C317-44E7-9D6C-5505D357F9C2}"/>
    <cellStyle name="Total 4 3 2 3 2 3 2" xfId="19668" xr:uid="{5D7449E6-9530-4F0D-BBE0-AC81AC76CED5}"/>
    <cellStyle name="Total 4 3 2 3 2 3 2 2" xfId="30863" xr:uid="{1DA00990-4C8A-40A3-A1C9-FB04BF5D917A}"/>
    <cellStyle name="Total 4 3 2 3 2 3 3" xfId="25326" xr:uid="{2B4379A4-BA3A-42A5-A753-0B3791EED684}"/>
    <cellStyle name="Total 4 3 2 3 2 4" xfId="14445" xr:uid="{850EC63C-DFE3-489B-A656-3BA65A72A620}"/>
    <cellStyle name="Total 4 3 2 3 2 4 2" xfId="39261" xr:uid="{B06BA588-5915-48D2-AFE4-602F2E05DE17}"/>
    <cellStyle name="Total 4 3 2 3 2 5" xfId="38767" xr:uid="{89E333FE-D8BC-413F-8941-81904A69CC91}"/>
    <cellStyle name="Total 4 3 2 3 2 6" xfId="57944" xr:uid="{C0471C29-63B7-446D-802F-1ECB4DBA0370}"/>
    <cellStyle name="Total 4 3 2 3 3" xfId="3546" xr:uid="{2F3B3977-84D1-480D-9160-7ACBD2C282C0}"/>
    <cellStyle name="Total 4 3 2 3 3 2" xfId="36001" xr:uid="{2AD91BED-D2B6-44DE-A54D-48B3EDAEC18D}"/>
    <cellStyle name="Total 4 3 2 3 4" xfId="41837" xr:uid="{2AFDE8A6-F365-4365-AC7C-7ED7D66F1748}"/>
    <cellStyle name="Total 4 3 2 3 5" xfId="51162" xr:uid="{1E888770-DD2E-414B-A7A7-3FC75981A2D8}"/>
    <cellStyle name="Total 4 3 2 4" xfId="1453" xr:uid="{BEC293A7-D477-45A9-8EB3-06E13217AA88}"/>
    <cellStyle name="Total 4 3 2 4 2" xfId="5798" xr:uid="{131B508E-D142-48EA-8473-D72A91DB5112}"/>
    <cellStyle name="Total 4 3 2 4 2 2" xfId="8384" xr:uid="{5BAE22FC-5A81-43D6-AAEE-3ED5D5F7CA96}"/>
    <cellStyle name="Total 4 3 2 4 2 2 2" xfId="17373" xr:uid="{03C10F01-0D53-46DA-8977-728178C06BBD}"/>
    <cellStyle name="Total 4 3 2 4 2 2 2 2" xfId="28578" xr:uid="{08CFB20A-1B61-4743-AA4B-F4FD72ECD9D8}"/>
    <cellStyle name="Total 4 3 2 4 2 2 3" xfId="33240" xr:uid="{258A9977-698B-4490-AF61-CAF506E0ED57}"/>
    <cellStyle name="Total 4 3 2 4 2 3" xfId="11021" xr:uid="{D409449F-3478-462C-8069-BD9D0C119048}"/>
    <cellStyle name="Total 4 3 2 4 2 3 2" xfId="20010" xr:uid="{53E8DF58-2B43-4001-81A3-893CFDB53607}"/>
    <cellStyle name="Total 4 3 2 4 2 3 2 2" xfId="27954" xr:uid="{9C59F41A-7E87-4E10-A832-90861FF296AD}"/>
    <cellStyle name="Total 4 3 2 4 2 3 3" xfId="31068" xr:uid="{57B15C48-B101-4D0F-A42C-C870D9BD1647}"/>
    <cellStyle name="Total 4 3 2 4 2 4" xfId="14787" xr:uid="{6DB37BA3-0A3B-4A71-95B3-3AE1BDAEDEED}"/>
    <cellStyle name="Total 4 3 2 4 2 4 2" xfId="29461" xr:uid="{F684945D-1FC2-46DD-92C0-DC049FC7CB75}"/>
    <cellStyle name="Total 4 3 2 4 2 5" xfId="33632" xr:uid="{B4442567-F88E-4970-8936-5373D6267EE2}"/>
    <cellStyle name="Total 4 3 2 4 2 6" xfId="54482" xr:uid="{7F5DD7DD-4F75-4CF9-ACBA-7872830FCF7E}"/>
    <cellStyle name="Total 4 3 2 4 3" xfId="3890" xr:uid="{0EAD024F-3199-4271-970C-8EA30EFE82B4}"/>
    <cellStyle name="Total 4 3 2 4 3 2" xfId="32913" xr:uid="{5E4A73A7-56DF-4A2F-88CB-95927E7E2CA2}"/>
    <cellStyle name="Total 4 3 2 4 4" xfId="40866" xr:uid="{F0F18C1F-A4CC-43EE-BF3F-9A5DBB9F4B03}"/>
    <cellStyle name="Total 4 3 2 4 5" xfId="47672" xr:uid="{5579737C-8BA6-4D54-9967-D5D60F8A863A}"/>
    <cellStyle name="Total 4 3 2 5" xfId="1657" xr:uid="{DA53D773-D03D-4676-BE2D-73EBE8CF1128}"/>
    <cellStyle name="Total 4 3 2 5 2" xfId="5987" xr:uid="{8BA994E8-1E63-4A5F-AFD7-13979A0C2FC2}"/>
    <cellStyle name="Total 4 3 2 5 2 2" xfId="8573" xr:uid="{E51474E4-2B0C-42BF-A7B9-C04261325272}"/>
    <cellStyle name="Total 4 3 2 5 2 2 2" xfId="17562" xr:uid="{5387F0EB-7638-443E-9D57-7A6830749F2C}"/>
    <cellStyle name="Total 4 3 2 5 2 2 2 2" xfId="23564" xr:uid="{0CC8D8F7-BDCA-471D-85D0-528609AF6B99}"/>
    <cellStyle name="Total 4 3 2 5 2 2 3" xfId="39156" xr:uid="{C455B156-E2C4-4F2E-A7D1-2B98859A698C}"/>
    <cellStyle name="Total 4 3 2 5 2 3" xfId="11210" xr:uid="{44160291-CBE6-4B4A-B833-A2C7D244453E}"/>
    <cellStyle name="Total 4 3 2 5 2 3 2" xfId="20199" xr:uid="{034D582E-D8AF-4D4D-9117-B181DAAD7491}"/>
    <cellStyle name="Total 4 3 2 5 2 3 2 2" xfId="28231" xr:uid="{D457BEA5-BB0C-4A6A-BEC5-D520614E6045}"/>
    <cellStyle name="Total 4 3 2 5 2 3 3" xfId="22638" xr:uid="{2497E2D7-FB26-4C0C-82EF-E2C64C76DB5B}"/>
    <cellStyle name="Total 4 3 2 5 2 4" xfId="14976" xr:uid="{A51060BE-A225-465A-9A16-56C7029D6207}"/>
    <cellStyle name="Total 4 3 2 5 2 4 2" xfId="22700" xr:uid="{EDAF9781-8654-4411-BFC4-CBBF0E45129C}"/>
    <cellStyle name="Total 4 3 2 5 2 5" xfId="33072" xr:uid="{78B132CA-876B-4D9C-BF97-D450AE8D7F1B}"/>
    <cellStyle name="Total 4 3 2 5 3" xfId="4094" xr:uid="{569A3DD6-BB18-4E22-B85B-E7BB289774EF}"/>
    <cellStyle name="Total 4 3 2 5 3 2" xfId="35653" xr:uid="{68100DD4-B480-4138-8967-8A815B9C1D20}"/>
    <cellStyle name="Total 4 3 2 5 4" xfId="31699" xr:uid="{F63489DF-299E-43F9-A4C5-8C12473642A5}"/>
    <cellStyle name="Total 4 3 2 6" xfId="2072" xr:uid="{D709B966-D9A4-403E-B0B8-964B46A95E2A}"/>
    <cellStyle name="Total 4 3 2 6 2" xfId="6375" xr:uid="{76E85F4F-4A0D-48A0-A983-D72EC32E0A13}"/>
    <cellStyle name="Total 4 3 2 6 2 2" xfId="8961" xr:uid="{65EAD404-A32C-4879-B4D2-44ED8FE3C3FA}"/>
    <cellStyle name="Total 4 3 2 6 2 2 2" xfId="17950" xr:uid="{779007D2-60E7-471F-B5AA-BB18B9B1CFAC}"/>
    <cellStyle name="Total 4 3 2 6 2 2 2 2" xfId="40415" xr:uid="{BC5B23DC-A912-4737-8D6C-38C1463E6ABF}"/>
    <cellStyle name="Total 4 3 2 6 2 2 3" xfId="29494" xr:uid="{57C16E37-7731-442E-8AEA-450FE26F2589}"/>
    <cellStyle name="Total 4 3 2 6 2 3" xfId="11598" xr:uid="{DBEBEC2A-4FCA-4BA3-8B6E-328D08F0AD90}"/>
    <cellStyle name="Total 4 3 2 6 2 3 2" xfId="20587" xr:uid="{AA62983F-1B4E-415F-B895-BD8E1996CF4B}"/>
    <cellStyle name="Total 4 3 2 6 2 3 2 2" xfId="34442" xr:uid="{90FEEAE3-00BC-4C44-8B99-44358190667A}"/>
    <cellStyle name="Total 4 3 2 6 2 3 3" xfId="34472" xr:uid="{80FE0747-41D2-4616-AA72-1EA18DB607D2}"/>
    <cellStyle name="Total 4 3 2 6 2 4" xfId="15364" xr:uid="{7AEC37FB-C767-4A08-92B0-D45F558946BB}"/>
    <cellStyle name="Total 4 3 2 6 2 4 2" xfId="37415" xr:uid="{7D886E19-1B66-46BF-80C1-A26BB3697D71}"/>
    <cellStyle name="Total 4 3 2 6 2 5" xfId="42161" xr:uid="{67F1DB5A-2DE9-49E5-82EC-94BE37B5F7B6}"/>
    <cellStyle name="Total 4 3 2 6 3" xfId="4509" xr:uid="{CEDA8E92-F6C3-4447-9FF7-580F42A11228}"/>
    <cellStyle name="Total 4 3 2 6 3 2" xfId="23507" xr:uid="{C849077A-41BA-4572-BF2E-8101301312F5}"/>
    <cellStyle name="Total 4 3 2 6 4" xfId="31730" xr:uid="{C136BB13-09D7-4E80-8F4E-FB0B9C26480A}"/>
    <cellStyle name="Total 4 3 2 7" xfId="2882" xr:uid="{DAF1A7CE-F571-4548-BC36-4FA187E828E2}"/>
    <cellStyle name="Total 4 3 2 7 2" xfId="7032" xr:uid="{FD7B7BCE-DEBA-4AD5-8405-EB9E4C7839A0}"/>
    <cellStyle name="Total 4 3 2 7 2 2" xfId="12159" xr:uid="{7ABD7DFC-D187-4D1D-81C5-CA2C1D838CF6}"/>
    <cellStyle name="Total 4 3 2 7 2 2 2" xfId="21148" xr:uid="{52394487-0E6D-4812-8775-40123C87D4DF}"/>
    <cellStyle name="Total 4 3 2 7 2 2 2 2" xfId="43768" xr:uid="{97058D97-923C-4FC2-B3A1-96BD62AC886F}"/>
    <cellStyle name="Total 4 3 2 7 2 2 3" xfId="38507" xr:uid="{C143AEE2-9022-4357-9B57-B602976D692D}"/>
    <cellStyle name="Total 4 3 2 7 2 3" xfId="12967" xr:uid="{C2716E30-0887-4DAB-B5FC-EE65DC27E79E}"/>
    <cellStyle name="Total 4 3 2 7 2 3 2" xfId="21956" xr:uid="{9008A44E-6080-49EE-AEBF-E5DBA44B620F}"/>
    <cellStyle name="Total 4 3 2 7 2 3 2 2" xfId="38077" xr:uid="{F507FDC6-CDD8-4642-A438-558094F0E9DC}"/>
    <cellStyle name="Total 4 3 2 7 2 3 3" xfId="33064" xr:uid="{980863C4-9FCC-4380-ACAE-B47161CDF6F4}"/>
    <cellStyle name="Total 4 3 2 7 2 4" xfId="16021" xr:uid="{97AAADE0-C193-4EC7-9D8A-DD4A11A3273E}"/>
    <cellStyle name="Total 4 3 2 7 2 4 2" xfId="28964" xr:uid="{6EA856A8-3B3C-4D8D-A746-32FC1D5F6021}"/>
    <cellStyle name="Total 4 3 2 7 2 5" xfId="43975" xr:uid="{1168C6D6-F785-4F25-8420-6DA30825D113}"/>
    <cellStyle name="Total 4 3 2 7 3" xfId="9595" xr:uid="{25A91F44-9427-466E-A229-3C960B43FD93}"/>
    <cellStyle name="Total 4 3 2 7 3 2" xfId="18584" xr:uid="{DABC6E59-0BFA-4CD8-AE93-F2072E7749D1}"/>
    <cellStyle name="Total 4 3 2 7 3 2 2" xfId="36578" xr:uid="{FDBBB988-D754-4B54-AF70-2F3FFFE476E0}"/>
    <cellStyle name="Total 4 3 2 7 3 3" xfId="36865" xr:uid="{BBFFB565-C2E8-4CD7-A367-001702D31B81}"/>
    <cellStyle name="Total 4 3 2 7 4" xfId="23962" xr:uid="{3A58AB15-460A-472B-8DBB-FEC9CBECF220}"/>
    <cellStyle name="Total 4 3 2 8" xfId="4811" xr:uid="{73AB4180-4848-4D2A-ADC3-C2C021FD03B2}"/>
    <cellStyle name="Total 4 3 2 8 2" xfId="7397" xr:uid="{6F34CE4B-FAB7-47C8-B6F4-BB594633C8F3}"/>
    <cellStyle name="Total 4 3 2 8 2 2" xfId="16386" xr:uid="{9006E5F9-63A1-4FF0-80EB-F920FC38FC19}"/>
    <cellStyle name="Total 4 3 2 8 2 2 2" xfId="39127" xr:uid="{77FE60C3-D162-40CB-8252-22D50765CA2E}"/>
    <cellStyle name="Total 4 3 2 8 2 3" xfId="33808" xr:uid="{B3E195D5-F82C-4541-9BF8-E3093E86318F}"/>
    <cellStyle name="Total 4 3 2 8 3" xfId="10034" xr:uid="{B899D1EE-6FB3-419D-9298-445008CBF5E3}"/>
    <cellStyle name="Total 4 3 2 8 3 2" xfId="19023" xr:uid="{5A7E4E32-3022-4F18-9DDB-2BE4A39AFD92}"/>
    <cellStyle name="Total 4 3 2 8 3 2 2" xfId="42080" xr:uid="{70D5D27C-6E89-4E28-9152-4803F200E148}"/>
    <cellStyle name="Total 4 3 2 8 3 3" xfId="36460" xr:uid="{7E43369A-72B4-40A7-8E02-F8C3E13D579B}"/>
    <cellStyle name="Total 4 3 2 8 4" xfId="13800" xr:uid="{D4F720A1-A2B5-4615-ABAA-1D9757640B56}"/>
    <cellStyle name="Total 4 3 2 8 4 2" xfId="23617" xr:uid="{C5B9AFF4-8D60-4E59-B890-9D87726E84F3}"/>
    <cellStyle name="Total 4 3 2 8 5" xfId="43233" xr:uid="{E4473997-74E9-4141-99E5-BBF0540BD867}"/>
    <cellStyle name="Total 4 3 2 9" xfId="6717" xr:uid="{93D65427-1A7B-4DCA-AC5A-3A0F6646281E}"/>
    <cellStyle name="Total 4 3 2 9 2" xfId="11918" xr:uid="{3C370F76-3F40-4681-8340-CD9997A3BC98}"/>
    <cellStyle name="Total 4 3 2 9 2 2" xfId="20907" xr:uid="{25334A77-28F9-4178-B28E-4AF2C5DEFEFD}"/>
    <cellStyle name="Total 4 3 2 9 2 2 2" xfId="36192" xr:uid="{71FC22C0-3524-4821-84F4-7A7EACE52292}"/>
    <cellStyle name="Total 4 3 2 9 2 3" xfId="44099" xr:uid="{59946051-6A35-4E25-983C-AC761174B3BA}"/>
    <cellStyle name="Total 4 3 2 9 3" xfId="15706" xr:uid="{706711E4-F765-4A2F-802C-09A710E11E4B}"/>
    <cellStyle name="Total 4 3 2 9 3 2" xfId="25117" xr:uid="{29F0384E-478C-4E2C-9698-24FBE0C21EBC}"/>
    <cellStyle name="Total 4 3 2 9 4" xfId="26977" xr:uid="{D33D9A09-3751-4A85-AA88-712D06FDF295}"/>
    <cellStyle name="Total 4 3 3" xfId="631" xr:uid="{9DAFC569-D7C5-4706-8733-6EA672ED7B67}"/>
    <cellStyle name="Total 4 3 3 2" xfId="5010" xr:uid="{8B66AA85-648F-4ECF-8AC8-798B8066BF04}"/>
    <cellStyle name="Total 4 3 3 2 2" xfId="7596" xr:uid="{C9854CFA-1C37-4279-AE89-3C8553110595}"/>
    <cellStyle name="Total 4 3 3 2 2 2" xfId="16585" xr:uid="{DA85A478-A698-4B30-9AFE-8FB56483A8FA}"/>
    <cellStyle name="Total 4 3 3 2 2 2 2" xfId="29255" xr:uid="{4AAF9986-06D5-4AE2-9D3A-CBDA02497E7F}"/>
    <cellStyle name="Total 4 3 3 2 2 3" xfId="30007" xr:uid="{93731BF1-EC50-46EB-AA46-FA2D24F9494D}"/>
    <cellStyle name="Total 4 3 3 2 2 4" xfId="56745" xr:uid="{1F3374CB-1A88-408B-A764-DA211EB95933}"/>
    <cellStyle name="Total 4 3 3 2 3" xfId="10233" xr:uid="{DD6A2A26-2E9B-4971-A096-FCF125953B2A}"/>
    <cellStyle name="Total 4 3 3 2 3 2" xfId="19222" xr:uid="{0FD9B28F-8937-42FE-92D6-01A4D01AA769}"/>
    <cellStyle name="Total 4 3 3 2 3 2 2" xfId="33256" xr:uid="{2E7980A2-864F-42E3-A790-7744FF4EC4AC}"/>
    <cellStyle name="Total 4 3 3 2 3 3" xfId="31104" xr:uid="{4DAD3B32-1E60-4021-9931-6A6CA9E43D89}"/>
    <cellStyle name="Total 4 3 3 2 4" xfId="13999" xr:uid="{2B7468D4-1787-4F33-A583-F863670ACBFD}"/>
    <cellStyle name="Total 4 3 3 2 4 2" xfId="23268" xr:uid="{52BEC693-64C8-483B-817F-BC0956A51665}"/>
    <cellStyle name="Total 4 3 3 2 5" xfId="39028" xr:uid="{46D6D03D-F898-480C-893F-96F1BA877DC6}"/>
    <cellStyle name="Total 4 3 3 2 6" xfId="49963" xr:uid="{98576845-FABD-43D5-9F51-E102BB59C2A1}"/>
    <cellStyle name="Total 4 3 3 3" xfId="3068" xr:uid="{937552E9-7F22-4D58-BB79-2AE0BAECBDC3}"/>
    <cellStyle name="Total 4 3 3 3 2" xfId="32436" xr:uid="{828AAFF3-3548-42E4-BCAB-E2B2B6911813}"/>
    <cellStyle name="Total 4 3 3 3 2 2" xfId="58047" xr:uid="{86897E3F-82F1-4751-B056-699143791458}"/>
    <cellStyle name="Total 4 3 3 3 3" xfId="51265" xr:uid="{15552F3C-3E0D-4909-8FB2-F2FF1409C403}"/>
    <cellStyle name="Total 4 3 3 4" xfId="29304" xr:uid="{D3B942B3-1874-4D59-B6FF-AD1701FCAFC5}"/>
    <cellStyle name="Total 4 3 3 4 2" xfId="54872" xr:uid="{9B4F76CD-1072-438C-91DC-CC7ED9B88B45}"/>
    <cellStyle name="Total 4 3 3 4 3" xfId="48080" xr:uid="{DABBFD53-C860-4704-B7B0-8BC519181496}"/>
    <cellStyle name="Total 4 3 3 5" xfId="53172" xr:uid="{7D53A415-9DBF-4915-8581-3A347A09F77A}"/>
    <cellStyle name="Total 4 3 3 6" xfId="46466" xr:uid="{887CFB91-1EAB-4CF5-ACEB-AEF5A87C6E7A}"/>
    <cellStyle name="Total 4 3 4" xfId="976" xr:uid="{ACD547D5-87A1-4951-84F2-861FEFE3737C}"/>
    <cellStyle name="Total 4 3 4 2" xfId="5331" xr:uid="{713F3841-CD98-4FE5-8143-840CE63908F6}"/>
    <cellStyle name="Total 4 3 4 2 2" xfId="7917" xr:uid="{9C081AF7-CAD9-43E2-B8CE-E5B5EB6805ED}"/>
    <cellStyle name="Total 4 3 4 2 2 2" xfId="16906" xr:uid="{B660F1E1-837A-41C9-B005-962A15D6B427}"/>
    <cellStyle name="Total 4 3 4 2 2 2 2" xfId="38681" xr:uid="{33CE3019-1BEB-44BF-838D-93BEFA757073}"/>
    <cellStyle name="Total 4 3 4 2 2 3" xfId="34325" xr:uid="{0269A6BA-9B0A-4206-B509-A85827C9A9AC}"/>
    <cellStyle name="Total 4 3 4 2 3" xfId="10554" xr:uid="{879CB37C-79A5-4323-B29C-F00094D505B4}"/>
    <cellStyle name="Total 4 3 4 2 3 2" xfId="19543" xr:uid="{A2D4CE5D-50CC-432F-BB85-97605438F6B2}"/>
    <cellStyle name="Total 4 3 4 2 3 2 2" xfId="35722" xr:uid="{94583401-3AEC-4707-9AD4-2FC942A251BD}"/>
    <cellStyle name="Total 4 3 4 2 3 3" xfId="37808" xr:uid="{C8CB9F30-0B27-4319-91AA-9A9A8FAFB8C5}"/>
    <cellStyle name="Total 4 3 4 2 4" xfId="14320" xr:uid="{1139BA97-FAD0-429A-877D-C4E63410D4F8}"/>
    <cellStyle name="Total 4 3 4 2 4 2" xfId="43295" xr:uid="{8813D0F1-2170-4556-ABD5-B30F72C3DE16}"/>
    <cellStyle name="Total 4 3 4 2 5" xfId="24012" xr:uid="{FC63EF74-5CA1-4233-9B80-C63299876080}"/>
    <cellStyle name="Total 4 3 4 2 6" xfId="55865" xr:uid="{F8BB4FD2-B08F-4F2F-B4BC-D42365E382D7}"/>
    <cellStyle name="Total 4 3 4 3" xfId="3413" xr:uid="{ABA11CBD-7ECF-4630-BD43-24620C20CBB2}"/>
    <cellStyle name="Total 4 3 4 3 2" xfId="40834" xr:uid="{EB1C4E43-6809-4A9C-94C2-8FDFE68FC9D3}"/>
    <cellStyle name="Total 4 3 4 4" xfId="40756" xr:uid="{13359FBC-CAD0-4218-A4F6-E996C76D0E1A}"/>
    <cellStyle name="Total 4 3 4 5" xfId="49083" xr:uid="{BCFB791C-9D30-49C7-80CA-F7BDB9E57935}"/>
    <cellStyle name="Total 4 3 5" xfId="1320" xr:uid="{9BA9E11A-C819-467C-98F8-10215A08E417}"/>
    <cellStyle name="Total 4 3 5 2" xfId="5665" xr:uid="{BA9DBA87-6454-46EF-A879-13BDDF92329D}"/>
    <cellStyle name="Total 4 3 5 2 2" xfId="8251" xr:uid="{7F11BB67-1419-44F0-A225-8FC34558F65D}"/>
    <cellStyle name="Total 4 3 5 2 2 2" xfId="17240" xr:uid="{EE334716-507D-420F-A999-3709B201441E}"/>
    <cellStyle name="Total 4 3 5 2 2 2 2" xfId="25639" xr:uid="{A27F25D8-8DC1-4097-B071-518F70619A5D}"/>
    <cellStyle name="Total 4 3 5 2 2 3" xfId="26748" xr:uid="{C680AB13-F9EF-443B-A64A-B3560EE6230B}"/>
    <cellStyle name="Total 4 3 5 2 3" xfId="10888" xr:uid="{DA5B7EFE-B05D-4EF2-868B-40E53EB15455}"/>
    <cellStyle name="Total 4 3 5 2 3 2" xfId="19877" xr:uid="{AD214B5F-CF22-49D7-9231-AC2D8FA40C56}"/>
    <cellStyle name="Total 4 3 5 2 3 2 2" xfId="29043" xr:uid="{3D2CB158-6D77-44FE-804C-63F68FB6F451}"/>
    <cellStyle name="Total 4 3 5 2 3 3" xfId="40062" xr:uid="{83E13152-B2E9-43C5-84A8-1660B3766BEA}"/>
    <cellStyle name="Total 4 3 5 2 4" xfId="14654" xr:uid="{D8945321-D28D-41B6-A1BE-7E0F69D51381}"/>
    <cellStyle name="Total 4 3 5 2 4 2" xfId="37433" xr:uid="{BD12A4B9-DAD6-4546-89E1-88CB4155DC06}"/>
    <cellStyle name="Total 4 3 5 2 5" xfId="34995" xr:uid="{4C0651FA-8387-466A-8E01-8B47D370C86C}"/>
    <cellStyle name="Total 4 3 5 2 6" xfId="59089" xr:uid="{4CF30723-6E6A-4943-87CB-D262EEA015FB}"/>
    <cellStyle name="Total 4 3 5 3" xfId="3757" xr:uid="{EAD4FBEF-F6E2-435F-AB34-C6B551505B38}"/>
    <cellStyle name="Total 4 3 5 3 2" xfId="41100" xr:uid="{20F7A817-4D63-4E43-96E0-0D4040B1E694}"/>
    <cellStyle name="Total 4 3 5 4" xfId="32774" xr:uid="{296EF133-86FB-4421-835E-DF453C6C88D8}"/>
    <cellStyle name="Total 4 3 5 5" xfId="52308" xr:uid="{446833B3-F6C8-4A98-9A0E-634509136282}"/>
    <cellStyle name="Total 4 3 6" xfId="1802" xr:uid="{51282711-2045-4DB3-BDF7-361CD7FA7072}"/>
    <cellStyle name="Total 4 3 6 2" xfId="6119" xr:uid="{BED8540E-9BC4-4AD1-8E3B-BDDB356B2A97}"/>
    <cellStyle name="Total 4 3 6 2 2" xfId="8705" xr:uid="{D069EBA3-B215-4368-9EAC-8729A67B3E53}"/>
    <cellStyle name="Total 4 3 6 2 2 2" xfId="17694" xr:uid="{36CA1C26-D60C-4E25-AA7D-E7A09F0D5A6F}"/>
    <cellStyle name="Total 4 3 6 2 2 2 2" xfId="40747" xr:uid="{16A968A9-FEDF-462E-BF1B-5F3C27D204C1}"/>
    <cellStyle name="Total 4 3 6 2 2 3" xfId="22579" xr:uid="{588BB78A-7D97-4BFE-BC92-934F63240928}"/>
    <cellStyle name="Total 4 3 6 2 3" xfId="11342" xr:uid="{7C9B12DD-59C5-479B-AE82-1C3B83DC410F}"/>
    <cellStyle name="Total 4 3 6 2 3 2" xfId="20331" xr:uid="{4D4E40DB-DBD8-4CD4-87A3-4273EF0FF337}"/>
    <cellStyle name="Total 4 3 6 2 3 2 2" xfId="38198" xr:uid="{E381450E-7276-492C-A466-DD66ACBEC83E}"/>
    <cellStyle name="Total 4 3 6 2 3 3" xfId="44120" xr:uid="{1960D90C-3B2E-4F60-B14E-91E35379E7E7}"/>
    <cellStyle name="Total 4 3 6 2 4" xfId="15108" xr:uid="{74A34644-60A1-489C-BE74-7253741BB982}"/>
    <cellStyle name="Total 4 3 6 2 4 2" xfId="42960" xr:uid="{DC2CFE21-0014-4C6F-865F-4F18271F98F3}"/>
    <cellStyle name="Total 4 3 6 2 5" xfId="23135" xr:uid="{970ACE8E-187A-4B89-9A20-98F6EBB638B2}"/>
    <cellStyle name="Total 4 3 6 2 6" xfId="54034" xr:uid="{176A33B3-7233-489B-AE57-721EFF96096C}"/>
    <cellStyle name="Total 4 3 6 3" xfId="4239" xr:uid="{9E2231E7-C5F6-497D-ACA1-1A4EF5113EEA}"/>
    <cellStyle name="Total 4 3 6 3 2" xfId="24751" xr:uid="{74D4AF93-E06A-4E7F-A065-147A872EB3B1}"/>
    <cellStyle name="Total 4 3 6 4" xfId="35487" xr:uid="{41CAAB62-B0A0-4B26-913B-A12E71ED8FEF}"/>
    <cellStyle name="Total 4 3 6 5" xfId="47366" xr:uid="{D5560EB8-2175-4967-8D90-A47F2C6A5B51}"/>
    <cellStyle name="Total 4 3 7" xfId="1939" xr:uid="{A217E0AF-FAC8-4066-9D5D-84EEAAD3D872}"/>
    <cellStyle name="Total 4 3 7 2" xfId="6250" xr:uid="{44D2574B-F69E-496A-8EAF-79E035E1D623}"/>
    <cellStyle name="Total 4 3 7 2 2" xfId="8836" xr:uid="{F96EE87D-2B01-4041-A637-302C6D88DC3A}"/>
    <cellStyle name="Total 4 3 7 2 2 2" xfId="17825" xr:uid="{6642DB26-0AF8-453B-B106-DBBBC9A1BED9}"/>
    <cellStyle name="Total 4 3 7 2 2 2 2" xfId="23399" xr:uid="{FDC04590-9E29-4971-9412-476A38CFDB08}"/>
    <cellStyle name="Total 4 3 7 2 2 3" xfId="34794" xr:uid="{BCE56351-F694-474B-B5ED-0C1DD067BC77}"/>
    <cellStyle name="Total 4 3 7 2 3" xfId="11473" xr:uid="{87CE0E15-0848-4CAF-9890-0061DCD6411F}"/>
    <cellStyle name="Total 4 3 7 2 3 2" xfId="20462" xr:uid="{4E2415B3-7085-48B1-A947-A43E97DC4D7A}"/>
    <cellStyle name="Total 4 3 7 2 3 2 2" xfId="27880" xr:uid="{1847A68F-B539-4BFF-827D-0A80851F4DE1}"/>
    <cellStyle name="Total 4 3 7 2 3 3" xfId="40037" xr:uid="{AB709A1E-8450-47F5-8B31-50D077DF30CB}"/>
    <cellStyle name="Total 4 3 7 2 4" xfId="15239" xr:uid="{78DD0E17-0FDA-43E9-A53A-23F3D23119B3}"/>
    <cellStyle name="Total 4 3 7 2 4 2" xfId="41345" xr:uid="{160FE6D7-3E03-4896-BD6C-2245142EC3E5}"/>
    <cellStyle name="Total 4 3 7 2 5" xfId="33792" xr:uid="{CC130149-75B0-4229-8A05-CD1F0C4F2829}"/>
    <cellStyle name="Total 4 3 7 3" xfId="4376" xr:uid="{DD88209C-183D-45E1-A56D-F497BC50168B}"/>
    <cellStyle name="Total 4 3 7 3 2" xfId="27157" xr:uid="{14C751AD-6E77-40CD-AD40-5FB8D30930BA}"/>
    <cellStyle name="Total 4 3 7 4" xfId="31775" xr:uid="{7DD3DE18-2E76-4D85-B25F-8F9D3070BC04}"/>
    <cellStyle name="Total 4 3 8" xfId="2750" xr:uid="{B08CB6B4-5995-4206-A58C-B36FD1F3FBBE}"/>
    <cellStyle name="Total 4 3 8 2" xfId="6929" xr:uid="{05A47D4E-ADCD-4F76-A499-2C8161CB0B02}"/>
    <cellStyle name="Total 4 3 8 2 2" xfId="12061" xr:uid="{515195F1-334B-4A20-9B9F-E9FFDEF25829}"/>
    <cellStyle name="Total 4 3 8 2 2 2" xfId="21050" xr:uid="{732AA312-B3DE-40B4-903B-770F72B632F7}"/>
    <cellStyle name="Total 4 3 8 2 2 2 2" xfId="23394" xr:uid="{3CA576D9-7B30-4A02-AC7D-C9BC2267F16A}"/>
    <cellStyle name="Total 4 3 8 2 2 3" xfId="31941" xr:uid="{556A6256-FB65-4C08-8C6F-73E75480C3C2}"/>
    <cellStyle name="Total 4 3 8 2 3" xfId="12886" xr:uid="{C3D89158-E8A2-43B2-AD1C-71CA4B9FB7A2}"/>
    <cellStyle name="Total 4 3 8 2 3 2" xfId="21875" xr:uid="{DD04BEB5-EA01-4306-91F6-AF65EB10D9C6}"/>
    <cellStyle name="Total 4 3 8 2 3 2 2" xfId="40461" xr:uid="{4862C0FA-4FE9-4959-BCC0-FB53FF8E244F}"/>
    <cellStyle name="Total 4 3 8 2 3 3" xfId="33559" xr:uid="{66F1DB29-C0EB-4756-AFA8-001CB1149F52}"/>
    <cellStyle name="Total 4 3 8 2 4" xfId="15918" xr:uid="{FB3A7C3E-5C7B-4759-B91B-53B655B9D015}"/>
    <cellStyle name="Total 4 3 8 2 4 2" xfId="27419" xr:uid="{C4C24E82-642B-4775-A892-04D2EAD2E3BA}"/>
    <cellStyle name="Total 4 3 8 2 5" xfId="23341" xr:uid="{7798E26B-735F-472C-A4AD-2D1796AE46C8}"/>
    <cellStyle name="Total 4 3 8 3" xfId="9491" xr:uid="{CF7966E6-CCB0-4271-9FA5-FE2110EFEF63}"/>
    <cellStyle name="Total 4 3 8 3 2" xfId="18480" xr:uid="{5217AE1E-6699-4B24-9891-6B43AA27D1C1}"/>
    <cellStyle name="Total 4 3 8 3 2 2" xfId="42669" xr:uid="{4A378DBC-027B-4B5B-AC10-264E2C1DA53A}"/>
    <cellStyle name="Total 4 3 8 3 3" xfId="29211" xr:uid="{12085482-51C7-435F-BCEA-0E199C8AF6D1}"/>
    <cellStyle name="Total 4 3 8 4" xfId="25053" xr:uid="{AC88901A-2FEE-4429-A888-D3B53BA75C13}"/>
    <cellStyle name="Total 4 3 9" xfId="4686" xr:uid="{D36D3FCD-B5CE-4800-BB5C-D8E1BB488F71}"/>
    <cellStyle name="Total 4 3 9 2" xfId="7272" xr:uid="{B7476FC6-B236-4A25-8D65-B9BFBE39E063}"/>
    <cellStyle name="Total 4 3 9 2 2" xfId="16261" xr:uid="{CA99444D-3725-419C-9D5A-600E62F8198C}"/>
    <cellStyle name="Total 4 3 9 2 2 2" xfId="43155" xr:uid="{69A5CBF7-2290-4176-AADC-AF6A57A86CDD}"/>
    <cellStyle name="Total 4 3 9 2 3" xfId="37220" xr:uid="{13456BFB-9581-48F4-B898-691D97BB6453}"/>
    <cellStyle name="Total 4 3 9 3" xfId="9909" xr:uid="{78AD4539-6950-45CA-B2E5-98852ED1291B}"/>
    <cellStyle name="Total 4 3 9 3 2" xfId="18898" xr:uid="{337709AD-0670-43EE-85C1-4F78F5169420}"/>
    <cellStyle name="Total 4 3 9 3 2 2" xfId="25020" xr:uid="{2BE523F4-119F-44CC-B2FE-490E3FFFF93E}"/>
    <cellStyle name="Total 4 3 9 3 3" xfId="25386" xr:uid="{EB730AA0-FFA6-49EB-B188-1D1664CDBEA5}"/>
    <cellStyle name="Total 4 3 9 4" xfId="13675" xr:uid="{01FEF646-DE81-43EA-B881-386EE903A914}"/>
    <cellStyle name="Total 4 3 9 4 2" xfId="37297" xr:uid="{F1336C48-C408-478C-8F28-463F4E90FB82}"/>
    <cellStyle name="Total 4 3 9 5" xfId="27426" xr:uid="{45D4DF71-85B7-48EF-9AE9-18E341A5658E}"/>
    <cellStyle name="Total 4 30" xfId="45327" xr:uid="{7BB4A914-669D-4E88-AAC7-FE22190C136F}"/>
    <cellStyle name="Total 4 31" xfId="45347" xr:uid="{6CCB0718-7FB1-457F-BC92-19058A4A171B}"/>
    <cellStyle name="Total 4 32" xfId="45296" xr:uid="{2886F119-FCDA-4B57-8D9D-0C42B791ABF4}"/>
    <cellStyle name="Total 4 33" xfId="45326" xr:uid="{B9EE83AD-ACF1-4454-94F9-4D7781B4598E}"/>
    <cellStyle name="Total 4 34" xfId="44245" xr:uid="{67E6A65F-4A8C-47A1-92D0-324F8C54F50B}"/>
    <cellStyle name="Total 4 35" xfId="44141" xr:uid="{D3BBB73B-C127-45DB-A881-5BB16D85BCD2}"/>
    <cellStyle name="Total 4 36" xfId="45471" xr:uid="{9400B396-6076-446F-8A43-5F08C1906CE9}"/>
    <cellStyle name="Total 4 4" xfId="323" xr:uid="{D08B105D-6D7B-4F19-8FFE-751A5994750D}"/>
    <cellStyle name="Total 4 4 10" xfId="6625" xr:uid="{10FE16B0-AC94-4136-80F4-AE9AE520B5EA}"/>
    <cellStyle name="Total 4 4 10 2" xfId="11831" xr:uid="{7653C4D7-3392-4AC4-B4BF-D2E8FED201AF}"/>
    <cellStyle name="Total 4 4 10 2 2" xfId="20820" xr:uid="{85344672-C478-4334-A194-7024806E3D98}"/>
    <cellStyle name="Total 4 4 10 2 2 2" xfId="29458" xr:uid="{9534F614-7A1A-4C70-A25C-867362C7F3B4}"/>
    <cellStyle name="Total 4 4 10 2 3" xfId="25373" xr:uid="{73EBBE2A-0915-4D7B-B523-56E2E1479C95}"/>
    <cellStyle name="Total 4 4 10 3" xfId="15614" xr:uid="{27EE9577-B52B-49FB-A54F-9C732A8AB0FE}"/>
    <cellStyle name="Total 4 4 10 3 2" xfId="40954" xr:uid="{E3F4C4B6-FA00-418A-99B9-EBA5A32A5A0E}"/>
    <cellStyle name="Total 4 4 10 4" xfId="36025" xr:uid="{FF1DD5CD-C107-42E6-B846-03177F246AFB}"/>
    <cellStyle name="Total 4 4 11" xfId="9194" xr:uid="{545AECBC-2FCB-4247-8E10-79BFE70A0E7C}"/>
    <cellStyle name="Total 4 4 11 2" xfId="18183" xr:uid="{B59A6BBB-65BC-4DC2-BBB8-E717D65BF368}"/>
    <cellStyle name="Total 4 4 11 2 2" xfId="40173" xr:uid="{10C78A01-F995-4DA8-AAB5-82F27673C905}"/>
    <cellStyle name="Total 4 4 11 3" xfId="35134" xr:uid="{28F3B37E-2484-4D44-AB56-75FCDFEDAF9E}"/>
    <cellStyle name="Total 4 4 12" xfId="9756" xr:uid="{7518B40F-5852-429A-BB52-3BAD6822FBFB}"/>
    <cellStyle name="Total 4 4 12 2" xfId="18745" xr:uid="{F9298024-19B1-4639-8903-F9C1AF80A3AB}"/>
    <cellStyle name="Total 4 4 12 2 2" xfId="33188" xr:uid="{A6F6F3EA-EE1E-4148-A8BE-7790F285CD1E}"/>
    <cellStyle name="Total 4 4 12 3" xfId="36621" xr:uid="{705F5F7F-BEFE-4AE6-8F58-FC235A64A961}"/>
    <cellStyle name="Total 4 4 13" xfId="2329" xr:uid="{AF0ECF95-19CB-4D9C-A9CC-2D9442D43DC4}"/>
    <cellStyle name="Total 4 4 13 2" xfId="28440" xr:uid="{C52840CD-F18A-4750-A5DE-CF84D1B1BD2B}"/>
    <cellStyle name="Total 4 4 14" xfId="13238" xr:uid="{2C1CD196-69F7-4D5A-9CDE-1D2C9672C869}"/>
    <cellStyle name="Total 4 4 14 2" xfId="43697" xr:uid="{C811EB35-B68A-4B94-B34D-C6444A9225FB}"/>
    <cellStyle name="Total 4 4 15" xfId="38299" xr:uid="{823C8B05-009D-47C9-A5C8-E26DBA8B5957}"/>
    <cellStyle name="Total 4 4 16" xfId="44319" xr:uid="{7BB04A4E-FAE7-4511-82D2-70B6D4A756BB}"/>
    <cellStyle name="Total 4 4 17" xfId="45600" xr:uid="{F0DBE0E4-E794-4F8C-B473-46048FDBEF86}"/>
    <cellStyle name="Total 4 4 2" xfId="455" xr:uid="{C13E99CC-9EEE-4FF3-A2A0-9D3B37D5D8F0}"/>
    <cellStyle name="Total 4 4 2 10" xfId="9319" xr:uid="{B0AF6B07-E340-435A-A965-56A50080E7D6}"/>
    <cellStyle name="Total 4 4 2 10 2" xfId="18308" xr:uid="{062C54CD-5C18-4F27-AC55-237E019DBA77}"/>
    <cellStyle name="Total 4 4 2 10 2 2" xfId="41240" xr:uid="{A28E92FC-33EB-4370-97EE-19BB405F9195}"/>
    <cellStyle name="Total 4 4 2 10 3" xfId="27909" xr:uid="{DBDDE758-DF29-48BF-9A29-D25DA10256E2}"/>
    <cellStyle name="Total 4 4 2 11" xfId="9790" xr:uid="{85BE6864-0BDE-4586-8B5C-DBC8E82E430E}"/>
    <cellStyle name="Total 4 4 2 11 2" xfId="18779" xr:uid="{D58AE4AF-F029-4726-AB6D-E8ACA050656B}"/>
    <cellStyle name="Total 4 4 2 11 2 2" xfId="23987" xr:uid="{2FB7E498-374A-4535-8D83-8A8F970C8E16}"/>
    <cellStyle name="Total 4 4 2 11 3" xfId="36004" xr:uid="{06C2D6AC-2799-4A31-A94B-9B864AA1F1BA}"/>
    <cellStyle name="Total 4 4 2 12" xfId="2461" xr:uid="{8C48290F-C24D-4836-8EA6-078D2082BB61}"/>
    <cellStyle name="Total 4 4 2 12 2" xfId="42374" xr:uid="{B8F574E9-6775-49C3-8488-3E8BF7185319}"/>
    <cellStyle name="Total 4 4 2 13" xfId="13370" xr:uid="{940A303E-23F2-4E93-BCE3-5C431BAB31F7}"/>
    <cellStyle name="Total 4 4 2 13 2" xfId="22787" xr:uid="{7F74B33B-AF89-49F6-830E-FE7525E1FA01}"/>
    <cellStyle name="Total 4 4 2 14" xfId="36982" xr:uid="{089875D2-E834-4CEB-A8B9-28CAE16AA39C}"/>
    <cellStyle name="Total 4 4 2 15" xfId="46112" xr:uid="{F5B24092-7A86-43CC-9440-F6FBF6BBC2C4}"/>
    <cellStyle name="Total 4 4 2 2" xfId="804" xr:uid="{EA86F96A-EB39-43E1-B648-0ECE38C22EA6}"/>
    <cellStyle name="Total 4 4 2 2 2" xfId="5173" xr:uid="{2B49EDD0-F356-4D44-8CDC-5FD2D759E9BD}"/>
    <cellStyle name="Total 4 4 2 2 2 2" xfId="7759" xr:uid="{1E7C881B-7BEB-4A0B-A1F4-2C321FB0CCB7}"/>
    <cellStyle name="Total 4 4 2 2 2 2 2" xfId="16748" xr:uid="{A92E54BC-064D-4819-9B33-26E7D881024C}"/>
    <cellStyle name="Total 4 4 2 2 2 2 2 2" xfId="38606" xr:uid="{65B17916-51F1-4A0F-8DD4-9A2FA6834D78}"/>
    <cellStyle name="Total 4 4 2 2 2 2 3" xfId="31830" xr:uid="{45476DD1-8E42-4E4D-A1CB-5E42C70000E0}"/>
    <cellStyle name="Total 4 4 2 2 2 3" xfId="10396" xr:uid="{81A366D8-16A8-485D-885C-700AD2FBF24F}"/>
    <cellStyle name="Total 4 4 2 2 2 3 2" xfId="19385" xr:uid="{4E4604BA-E75F-4E66-8001-424E611B179B}"/>
    <cellStyle name="Total 4 4 2 2 2 3 2 2" xfId="22481" xr:uid="{8D3378CB-A24A-4CAF-BD00-95A8F674EE24}"/>
    <cellStyle name="Total 4 4 2 2 2 3 3" xfId="40321" xr:uid="{5102A248-DF0E-4900-B35D-748EE0055A4A}"/>
    <cellStyle name="Total 4 4 2 2 2 4" xfId="14162" xr:uid="{9B057979-9A5C-438E-AC25-732C2CB59201}"/>
    <cellStyle name="Total 4 4 2 2 2 4 2" xfId="26501" xr:uid="{60F3AD9E-0922-43E3-9073-FBFE0F096D9D}"/>
    <cellStyle name="Total 4 4 2 2 2 5" xfId="25380" xr:uid="{55C7EB41-1B86-40BD-9601-D04117470322}"/>
    <cellStyle name="Total 4 4 2 2 2 6" xfId="56388" xr:uid="{83624CA9-AA40-42AE-BE01-9410954C70E9}"/>
    <cellStyle name="Total 4 4 2 2 3" xfId="3241" xr:uid="{C1CB653F-8E76-4E1E-9BFB-07D35AA6E6FB}"/>
    <cellStyle name="Total 4 4 2 2 3 2" xfId="24490" xr:uid="{0C4BE4A0-963B-4A92-B5B7-50AC7DC6097F}"/>
    <cellStyle name="Total 4 4 2 2 4" xfId="27712" xr:uid="{BD4DED1F-562D-4AAB-970D-E1BDF8656ACD}"/>
    <cellStyle name="Total 4 4 2 2 5" xfId="49606" xr:uid="{C6B65F7B-0659-4B04-A4AF-334EF6BFF624}"/>
    <cellStyle name="Total 4 4 2 3" xfId="1149" xr:uid="{81D14E2E-92C7-4C8B-8A1F-A3DAFE1D116D}"/>
    <cellStyle name="Total 4 4 2 3 2" xfId="5494" xr:uid="{111E50CB-D385-4927-8857-649F3DC3856D}"/>
    <cellStyle name="Total 4 4 2 3 2 2" xfId="8080" xr:uid="{E8AB5E43-33CD-49D3-8040-20AD02AE0672}"/>
    <cellStyle name="Total 4 4 2 3 2 2 2" xfId="17069" xr:uid="{569E72E1-9A57-492F-AF43-B918CCA7FE0D}"/>
    <cellStyle name="Total 4 4 2 3 2 2 2 2" xfId="29899" xr:uid="{9D1ABFFC-D21C-4014-ACA8-17720124596E}"/>
    <cellStyle name="Total 4 4 2 3 2 2 3" xfId="28723" xr:uid="{DBEC89F8-6D70-4FC2-8C3E-1A6431DFF330}"/>
    <cellStyle name="Total 4 4 2 3 2 3" xfId="10717" xr:uid="{BEB7E944-8635-4E74-9E32-6613C34E82D3}"/>
    <cellStyle name="Total 4 4 2 3 2 3 2" xfId="19706" xr:uid="{4363565D-1715-49C8-8FF1-3B17C8E1DE6F}"/>
    <cellStyle name="Total 4 4 2 3 2 3 2 2" xfId="23342" xr:uid="{58508587-7180-4815-AF93-1D4EF6266AFF}"/>
    <cellStyle name="Total 4 4 2 3 2 3 3" xfId="38873" xr:uid="{A83FF8DC-AB51-420D-B3BE-1390694D34B8}"/>
    <cellStyle name="Total 4 4 2 3 2 4" xfId="14483" xr:uid="{9CF1654C-D23D-4477-8E87-60EEABEDB401}"/>
    <cellStyle name="Total 4 4 2 3 2 4 2" xfId="39496" xr:uid="{D761C663-F541-4243-A6B2-AA68CE034405}"/>
    <cellStyle name="Total 4 4 2 3 2 5" xfId="28838" xr:uid="{A2753231-8374-4F8C-ACC2-151E16B1329F}"/>
    <cellStyle name="Total 4 4 2 3 2 6" xfId="58593" xr:uid="{7E589525-0400-4401-907C-2DC4FE421B75}"/>
    <cellStyle name="Total 4 4 2 3 3" xfId="3586" xr:uid="{05638B4A-D1A7-4FC7-88B7-7AC4C90AE9E8}"/>
    <cellStyle name="Total 4 4 2 3 3 2" xfId="22924" xr:uid="{850C3509-F836-418C-A0B8-FDA8560BDA6C}"/>
    <cellStyle name="Total 4 4 2 3 4" xfId="38253" xr:uid="{63F7A84D-BA75-459E-9817-02C1466AD927}"/>
    <cellStyle name="Total 4 4 2 3 5" xfId="51812" xr:uid="{6971EBE5-2552-47F6-A68A-0EDA7289D271}"/>
    <cellStyle name="Total 4 4 2 4" xfId="1493" xr:uid="{4673E3F1-5D95-4DA1-A374-1AD208E1616E}"/>
    <cellStyle name="Total 4 4 2 4 2" xfId="5838" xr:uid="{7023EFB3-8FE3-446F-A7D4-D44CC4F74B83}"/>
    <cellStyle name="Total 4 4 2 4 2 2" xfId="8424" xr:uid="{E57C4EFE-FDDA-49CB-BDF2-794CA9262FF9}"/>
    <cellStyle name="Total 4 4 2 4 2 2 2" xfId="17413" xr:uid="{91981A6D-567C-4E6B-ACD8-AB4CB51ABB7A}"/>
    <cellStyle name="Total 4 4 2 4 2 2 2 2" xfId="22813" xr:uid="{F6CA487F-E49A-4AE1-864D-EF18F82B3665}"/>
    <cellStyle name="Total 4 4 2 4 2 2 3" xfId="29892" xr:uid="{483700ED-CAA7-44FA-BA7A-961CD4CBC25D}"/>
    <cellStyle name="Total 4 4 2 4 2 3" xfId="11061" xr:uid="{162809C5-AC80-45B4-95A0-983F5D4D40AB}"/>
    <cellStyle name="Total 4 4 2 4 2 3 2" xfId="20050" xr:uid="{35D20EFF-63C3-45C1-B2AB-E555B21D539A}"/>
    <cellStyle name="Total 4 4 2 4 2 3 2 2" xfId="27422" xr:uid="{219C2944-298E-4C80-9D1E-17D124667929}"/>
    <cellStyle name="Total 4 4 2 4 2 3 3" xfId="24289" xr:uid="{47D79FD1-2B7C-47CA-B7A1-F5BA577AC6A6}"/>
    <cellStyle name="Total 4 4 2 4 2 4" xfId="14827" xr:uid="{0BBE2814-4CD1-4C3A-9AEB-25D2BE0159DC}"/>
    <cellStyle name="Total 4 4 2 4 2 4 2" xfId="33426" xr:uid="{995B7A2F-6D98-422E-A4A6-10CCE5AFBB4B}"/>
    <cellStyle name="Total 4 4 2 4 2 5" xfId="30256" xr:uid="{7D0EC88B-B966-4FDD-99AC-ED9145F2630C}"/>
    <cellStyle name="Total 4 4 2 4 2 6" xfId="54530" xr:uid="{44DFF5F6-B14B-46EC-BA21-602AE362435E}"/>
    <cellStyle name="Total 4 4 2 4 3" xfId="3930" xr:uid="{39F7B7AD-0475-49A0-8E34-9D27A2FB569F}"/>
    <cellStyle name="Total 4 4 2 4 3 2" xfId="37958" xr:uid="{94EBFB1C-B047-4ED7-95C4-6C06AEB0C366}"/>
    <cellStyle name="Total 4 4 2 4 4" xfId="37286" xr:uid="{77A9690A-006F-41FA-86C6-A23CCD652D85}"/>
    <cellStyle name="Total 4 4 2 4 5" xfId="47723" xr:uid="{48391E78-8ABB-4A40-BAA5-CC79D77C5681}"/>
    <cellStyle name="Total 4 4 2 5" xfId="163" xr:uid="{802A4D83-3021-4420-98A5-20FD03C0F10C}"/>
    <cellStyle name="Total 4 4 2 5 2" xfId="2612" xr:uid="{68D458EB-8EE3-43CD-89BA-C8E48C0F43A5}"/>
    <cellStyle name="Total 4 4 2 5 2 2" xfId="6853" xr:uid="{E715F570-0AF8-418C-9250-B424B794EC7E}"/>
    <cellStyle name="Total 4 4 2 5 2 2 2" xfId="15842" xr:uid="{D6F2D28E-406F-4E4D-9B9C-28E77F5B7EDE}"/>
    <cellStyle name="Total 4 4 2 5 2 2 2 2" xfId="28757" xr:uid="{36F7BA3E-67A8-42BB-BE98-B583FCAED430}"/>
    <cellStyle name="Total 4 4 2 5 2 2 3" xfId="30401" xr:uid="{DA7C7977-EF8E-41B0-BBEA-4C5620B7A837}"/>
    <cellStyle name="Total 4 4 2 5 2 3" xfId="9423" xr:uid="{AE461EEE-5B02-4304-A1BD-B59985308D49}"/>
    <cellStyle name="Total 4 4 2 5 2 3 2" xfId="18412" xr:uid="{D4408378-F7D8-470B-AEC9-CCDB9427512F}"/>
    <cellStyle name="Total 4 4 2 5 2 3 2 2" xfId="25881" xr:uid="{2D02B410-FF65-4FC8-B5BA-3AD07C9E5B41}"/>
    <cellStyle name="Total 4 4 2 5 2 3 3" xfId="24369" xr:uid="{85C3CD1D-1782-4162-86E2-D8085D8077DF}"/>
    <cellStyle name="Total 4 4 2 5 2 4" xfId="13466" xr:uid="{ABA015B0-C68F-48B5-86EE-443E0991F819}"/>
    <cellStyle name="Total 4 4 2 5 2 4 2" xfId="39099" xr:uid="{D9FD21FC-C209-4039-98AE-372028792104}"/>
    <cellStyle name="Total 4 4 2 5 2 5" xfId="26127" xr:uid="{C1C96AFD-398F-41A0-B7F6-949EBD785335}"/>
    <cellStyle name="Total 4 4 2 5 3" xfId="2631" xr:uid="{0A0F1DC6-F2CB-48F7-BC57-6476144384E6}"/>
    <cellStyle name="Total 4 4 2 5 3 2" xfId="26614" xr:uid="{2B09A9E2-3380-4A2F-AB3A-A2B6301747BA}"/>
    <cellStyle name="Total 4 4 2 5 4" xfId="25061" xr:uid="{9365AE3A-6980-44E1-B6A8-B4ABF0DCD654}"/>
    <cellStyle name="Total 4 4 2 6" xfId="2112" xr:uid="{CDF35634-CCBA-4439-9624-8B12E119A67F}"/>
    <cellStyle name="Total 4 4 2 6 2" xfId="6413" xr:uid="{98954E18-22E3-4752-BFAB-CC590F54FE12}"/>
    <cellStyle name="Total 4 4 2 6 2 2" xfId="8999" xr:uid="{A16D7E44-3E38-4F7B-8E3A-A177BF9A974B}"/>
    <cellStyle name="Total 4 4 2 6 2 2 2" xfId="17988" xr:uid="{32B8F9B9-FB69-4798-A3A4-893A416BA27E}"/>
    <cellStyle name="Total 4 4 2 6 2 2 2 2" xfId="31700" xr:uid="{286843D0-7F8F-4662-BC7F-8B9C211CB639}"/>
    <cellStyle name="Total 4 4 2 6 2 2 3" xfId="22223" xr:uid="{54A0CD71-8A12-4DB1-94C8-9B9F932B0364}"/>
    <cellStyle name="Total 4 4 2 6 2 3" xfId="11636" xr:uid="{565FBCA9-3AA8-49DD-B996-43E26AA3CC9C}"/>
    <cellStyle name="Total 4 4 2 6 2 3 2" xfId="20625" xr:uid="{08B286AF-B495-4760-80AA-5642A82D2F0E}"/>
    <cellStyle name="Total 4 4 2 6 2 3 2 2" xfId="30090" xr:uid="{8188A509-484A-4AA3-9C28-B5C21000AB58}"/>
    <cellStyle name="Total 4 4 2 6 2 3 3" xfId="40001" xr:uid="{088868E1-5912-4B05-9825-2E3B93FA0D35}"/>
    <cellStyle name="Total 4 4 2 6 2 4" xfId="15402" xr:uid="{1B40368A-92DD-4781-ABD2-5B5F778205DF}"/>
    <cellStyle name="Total 4 4 2 6 2 4 2" xfId="40624" xr:uid="{1BA31BDF-1136-4B04-B37E-B2FBCBF591C3}"/>
    <cellStyle name="Total 4 4 2 6 2 5" xfId="42402" xr:uid="{E3CC1EF6-0589-4703-9BC7-EABB09071068}"/>
    <cellStyle name="Total 4 4 2 6 3" xfId="4549" xr:uid="{2D18E3F8-F7A9-4CC1-9459-7A68FF8DAC3F}"/>
    <cellStyle name="Total 4 4 2 6 3 2" xfId="32815" xr:uid="{8AAF6A02-45F5-457A-B055-F71AAADC6D86}"/>
    <cellStyle name="Total 4 4 2 6 4" xfId="35830" xr:uid="{437B08D2-39EA-41E2-9B44-9A819D0DF925}"/>
    <cellStyle name="Total 4 4 2 7" xfId="2922" xr:uid="{468C3996-8C16-402B-A764-5F97B82B865E}"/>
    <cellStyle name="Total 4 4 2 7 2" xfId="7072" xr:uid="{9AA2256F-85E7-4AE4-9C52-A19F05329C9B}"/>
    <cellStyle name="Total 4 4 2 7 2 2" xfId="12198" xr:uid="{A9F3796D-04DB-4FF8-9873-32D4DAB3F9D2}"/>
    <cellStyle name="Total 4 4 2 7 2 2 2" xfId="21187" xr:uid="{08946A8B-8524-4B53-80FF-F97176FF19C1}"/>
    <cellStyle name="Total 4 4 2 7 2 2 2 2" xfId="32045" xr:uid="{C75BDF35-EF60-44AD-A82C-A39FDE193298}"/>
    <cellStyle name="Total 4 4 2 7 2 2 3" xfId="33048" xr:uid="{3EAB973A-668F-4837-B0A8-FCF6E6657503}"/>
    <cellStyle name="Total 4 4 2 7 2 3" xfId="12995" xr:uid="{CAA106AE-1276-41E4-907E-7C257726EAB5}"/>
    <cellStyle name="Total 4 4 2 7 2 3 2" xfId="21984" xr:uid="{DA1E9DA7-D220-4BD4-9BF2-9B3B410D922D}"/>
    <cellStyle name="Total 4 4 2 7 2 3 2 2" xfId="30114" xr:uid="{A8DA884F-A9DC-43C3-A27D-E66F67824F33}"/>
    <cellStyle name="Total 4 4 2 7 2 3 3" xfId="40365" xr:uid="{C78C9BCF-7713-4B0B-BF53-E6C30078C868}"/>
    <cellStyle name="Total 4 4 2 7 2 4" xfId="16061" xr:uid="{E9EBF391-C68F-48B7-B89A-1F200778E70C}"/>
    <cellStyle name="Total 4 4 2 7 2 4 2" xfId="25308" xr:uid="{50678F85-ABB6-4880-9192-327AA1F67FAB}"/>
    <cellStyle name="Total 4 4 2 7 2 5" xfId="35748" xr:uid="{A57F6339-90F8-4ADB-86BD-D8EF3108CF8D}"/>
    <cellStyle name="Total 4 4 2 7 3" xfId="9635" xr:uid="{9CB68671-31CA-4A11-9AD8-F435914CB2E1}"/>
    <cellStyle name="Total 4 4 2 7 3 2" xfId="18624" xr:uid="{8AF7D577-7D93-4FA6-93E0-B285BEAEEF91}"/>
    <cellStyle name="Total 4 4 2 7 3 2 2" xfId="23192" xr:uid="{3AF0F6B5-DBCF-4609-9C5B-9CFA4EB71F4C}"/>
    <cellStyle name="Total 4 4 2 7 3 3" xfId="36329" xr:uid="{69D3ECEB-061E-486C-93AD-62FA4D813E3A}"/>
    <cellStyle name="Total 4 4 2 7 4" xfId="34863" xr:uid="{E44D054D-C8F8-46D4-819D-3B7681F4C5AE}"/>
    <cellStyle name="Total 4 4 2 8" xfId="4849" xr:uid="{33424461-99DE-4DE2-867B-EC4C1A071EB6}"/>
    <cellStyle name="Total 4 4 2 8 2" xfId="7435" xr:uid="{094F951C-5B39-4111-A9F0-377540E614E8}"/>
    <cellStyle name="Total 4 4 2 8 2 2" xfId="16424" xr:uid="{627E2241-C920-4CE1-A900-684BBCE7FBE0}"/>
    <cellStyle name="Total 4 4 2 8 2 2 2" xfId="39394" xr:uid="{45A288B1-B917-4BB3-BF72-B25A591D3C5B}"/>
    <cellStyle name="Total 4 4 2 8 2 3" xfId="25951" xr:uid="{D0E1E907-1876-4EC6-BC36-C4F8A718DD82}"/>
    <cellStyle name="Total 4 4 2 8 3" xfId="10072" xr:uid="{E664B17E-610C-49C9-9C6C-DB44A84B5BE7}"/>
    <cellStyle name="Total 4 4 2 8 3 2" xfId="19061" xr:uid="{C568A1CD-FFFA-4322-BD8C-0F8CA7F07730}"/>
    <cellStyle name="Total 4 4 2 8 3 2 2" xfId="43704" xr:uid="{9176862A-2064-4E6E-BD3A-D4787B485652}"/>
    <cellStyle name="Total 4 4 2 8 3 3" xfId="40315" xr:uid="{93506157-643A-41D7-B25C-E5E95991EFDC}"/>
    <cellStyle name="Total 4 4 2 8 4" xfId="13838" xr:uid="{31D66EA0-0399-492E-98CD-1E7AB5274554}"/>
    <cellStyle name="Total 4 4 2 8 4 2" xfId="23858" xr:uid="{67CEF336-61E7-4E79-A566-2D2B74EBAC39}"/>
    <cellStyle name="Total 4 4 2 8 5" xfId="41354" xr:uid="{66D4696E-80AC-41AD-A436-EF055BBA7AFB}"/>
    <cellStyle name="Total 4 4 2 9" xfId="6757" xr:uid="{5275D96D-7FDF-4E13-A1BE-E13F66668E97}"/>
    <cellStyle name="Total 4 4 2 9 2" xfId="11956" xr:uid="{A14EECBB-3BAD-49F8-B13A-A141576A754C}"/>
    <cellStyle name="Total 4 4 2 9 2 2" xfId="20945" xr:uid="{F198AB0F-C6BA-477C-9EBE-B6C512161DBB}"/>
    <cellStyle name="Total 4 4 2 9 2 2 2" xfId="36531" xr:uid="{0EA6C35D-3C7B-4DE9-ABC4-D6BFF1AE1995}"/>
    <cellStyle name="Total 4 4 2 9 2 3" xfId="41415" xr:uid="{4890BC95-F2CE-42D1-BA34-34F5C16CD0F2}"/>
    <cellStyle name="Total 4 4 2 9 3" xfId="15746" xr:uid="{D3781C71-B7A1-4BA0-B26F-10094BEBDEB5}"/>
    <cellStyle name="Total 4 4 2 9 3 2" xfId="38157" xr:uid="{9E2937BD-9FE1-4120-96D6-CAC5CB156526}"/>
    <cellStyle name="Total 4 4 2 9 4" xfId="42507" xr:uid="{A2568261-854E-47C0-9EB6-6D62801C431A}"/>
    <cellStyle name="Total 4 4 3" xfId="672" xr:uid="{BF6A8557-CFE5-43C9-AACF-0A8DF1C0B9A1}"/>
    <cellStyle name="Total 4 4 3 2" xfId="5048" xr:uid="{CD1DDE43-00B2-4191-B580-59BB7BBDC984}"/>
    <cellStyle name="Total 4 4 3 2 2" xfId="7634" xr:uid="{3D796ADD-97FC-49B5-A88E-2DCCCA072542}"/>
    <cellStyle name="Total 4 4 3 2 2 2" xfId="16623" xr:uid="{E83DF782-5FC5-42E3-AC7D-9EDB0E288483}"/>
    <cellStyle name="Total 4 4 3 2 2 2 2" xfId="30697" xr:uid="{AFBF13BF-20BC-4158-93E1-8292A10939C1}"/>
    <cellStyle name="Total 4 4 3 2 2 3" xfId="30856" xr:uid="{144E6C7F-97E1-43EA-9436-705EB22643AD}"/>
    <cellStyle name="Total 4 4 3 2 2 4" xfId="56793" xr:uid="{C4F5CE23-86FA-4A71-B62A-6D5FA9335504}"/>
    <cellStyle name="Total 4 4 3 2 3" xfId="10271" xr:uid="{467A380E-7BC9-4244-AB93-D093021CC3F6}"/>
    <cellStyle name="Total 4 4 3 2 3 2" xfId="19260" xr:uid="{5EE78AF9-CC1A-49E9-BDB9-931586A658C8}"/>
    <cellStyle name="Total 4 4 3 2 3 2 2" xfId="25651" xr:uid="{81A406DE-7710-477D-8031-D2A0E1AFE535}"/>
    <cellStyle name="Total 4 4 3 2 3 3" xfId="35540" xr:uid="{7850DA29-7AF5-4343-955E-1180AA4332F4}"/>
    <cellStyle name="Total 4 4 3 2 4" xfId="14037" xr:uid="{FDAF451C-688E-45B3-BCA1-7EAAB690562F}"/>
    <cellStyle name="Total 4 4 3 2 4 2" xfId="23294" xr:uid="{C9050E9B-2A3F-4631-8411-BE5DCC42E022}"/>
    <cellStyle name="Total 4 4 3 2 5" xfId="41971" xr:uid="{2BE83B1C-7898-4269-9462-BE6DF8CC05CF}"/>
    <cellStyle name="Total 4 4 3 2 6" xfId="50011" xr:uid="{2592038B-6BCE-40DB-A4EA-DD7AB2296929}"/>
    <cellStyle name="Total 4 4 3 3" xfId="3109" xr:uid="{5C68996B-849A-4472-AA5A-B511E427EBF1}"/>
    <cellStyle name="Total 4 4 3 3 2" xfId="38261" xr:uid="{70B7BE80-4E5C-447F-B9F7-DDC6B6E4D0BB}"/>
    <cellStyle name="Total 4 4 3 3 2 2" xfId="58365" xr:uid="{E7EDD51E-394F-46A1-ABE6-15FE142293B8}"/>
    <cellStyle name="Total 4 4 3 3 3" xfId="51583" xr:uid="{FCBFC327-B8E4-44AB-B775-7F88D847E7F0}"/>
    <cellStyle name="Total 4 4 3 4" xfId="34602" xr:uid="{C2D56230-27F4-4423-8060-DD2BA30D0899}"/>
    <cellStyle name="Total 4 4 3 4 2" xfId="54920" xr:uid="{66D29BCF-C7DE-41D0-B40B-F0F011E8FDDE}"/>
    <cellStyle name="Total 4 4 3 4 3" xfId="48128" xr:uid="{9360276A-57D4-4BC8-91CC-EAF7CE4C3780}"/>
    <cellStyle name="Total 4 4 3 5" xfId="53220" xr:uid="{F184EC1F-2B21-4E60-BC65-BBA501DB1A71}"/>
    <cellStyle name="Total 4 4 3 6" xfId="46514" xr:uid="{9CBBE1C5-E59B-4AFF-ABEF-A159B0918F65}"/>
    <cellStyle name="Total 4 4 4" xfId="1017" xr:uid="{313910DB-8F1B-43B1-8073-9EFCB0974C05}"/>
    <cellStyle name="Total 4 4 4 2" xfId="5369" xr:uid="{C0835A58-39FD-44A4-9BD2-CF7FF1E5CE02}"/>
    <cellStyle name="Total 4 4 4 2 2" xfId="7955" xr:uid="{D97C5CE3-B7CF-490C-9D14-3119D2F065C9}"/>
    <cellStyle name="Total 4 4 4 2 2 2" xfId="16944" xr:uid="{B9D36DAE-C2C9-4E36-ABFD-9B7F1A3042FD}"/>
    <cellStyle name="Total 4 4 4 2 2 2 2" xfId="33721" xr:uid="{1724F0B8-D61F-4D6E-8980-9E3795417EA4}"/>
    <cellStyle name="Total 4 4 4 2 2 3" xfId="30589" xr:uid="{060B1E32-32BD-41E2-A9F6-CAEA27E8709F}"/>
    <cellStyle name="Total 4 4 4 2 3" xfId="10592" xr:uid="{8D1ED81E-82F5-459B-95BA-DA63DECE8F98}"/>
    <cellStyle name="Total 4 4 4 2 3 2" xfId="19581" xr:uid="{3E19AC18-8C8D-4454-9AC8-232C04275955}"/>
    <cellStyle name="Total 4 4 4 2 3 2 2" xfId="35046" xr:uid="{2002D92B-D63F-4AF5-9294-443E8E6A1FC8}"/>
    <cellStyle name="Total 4 4 4 2 3 3" xfId="34484" xr:uid="{7B2824C5-7DCD-4BA4-B49F-A11A272F7C71}"/>
    <cellStyle name="Total 4 4 4 2 4" xfId="14358" xr:uid="{EB69D2BD-9AF4-4D72-91CB-99A3980973B5}"/>
    <cellStyle name="Total 4 4 4 2 4 2" xfId="43536" xr:uid="{32E67FC8-8859-4E7D-95E7-7B21D2FAE8CB}"/>
    <cellStyle name="Total 4 4 4 2 5" xfId="43076" xr:uid="{6355CB3A-B3BC-4E51-BFC3-C29AB4714D87}"/>
    <cellStyle name="Total 4 4 4 2 6" xfId="55916" xr:uid="{9F381A92-3224-4DFE-B96D-8573F226449F}"/>
    <cellStyle name="Total 4 4 4 3" xfId="3454" xr:uid="{DBDEDF8B-480A-4C51-9CE5-0A4EBE9D166A}"/>
    <cellStyle name="Total 4 4 4 3 2" xfId="27554" xr:uid="{03E78347-6424-4F10-82FE-067C9215D3D2}"/>
    <cellStyle name="Total 4 4 4 4" xfId="27371" xr:uid="{BE96C4B5-F8F1-4051-9B74-65EE4B79810E}"/>
    <cellStyle name="Total 4 4 4 5" xfId="49134" xr:uid="{7367A361-3388-4C95-B721-1C3FDF3AF36E}"/>
    <cellStyle name="Total 4 4 5" xfId="1361" xr:uid="{B74EA5B4-CFCB-48D3-8C73-431487F0EE1E}"/>
    <cellStyle name="Total 4 4 5 2" xfId="5706" xr:uid="{8B699279-84CC-485C-89C5-7FDB00F984B1}"/>
    <cellStyle name="Total 4 4 5 2 2" xfId="8292" xr:uid="{1818170C-9886-4F92-A6E0-45E6BC8D9B67}"/>
    <cellStyle name="Total 4 4 5 2 2 2" xfId="17281" xr:uid="{1D17F99F-ADA3-47B4-8D9E-279AD60C48EC}"/>
    <cellStyle name="Total 4 4 5 2 2 2 2" xfId="30249" xr:uid="{F150B91E-4537-47C0-950D-B58F02D625FD}"/>
    <cellStyle name="Total 4 4 5 2 2 3" xfId="23484" xr:uid="{1A1EBAD3-01E4-49EF-9C0A-E8C5EB93491D}"/>
    <cellStyle name="Total 4 4 5 2 3" xfId="10929" xr:uid="{4F2886B2-26A4-4968-B49C-BD3B51291E0A}"/>
    <cellStyle name="Total 4 4 5 2 3 2" xfId="19918" xr:uid="{C6811DAF-26B9-47A5-83B9-688E16BBE89E}"/>
    <cellStyle name="Total 4 4 5 2 3 2 2" xfId="33971" xr:uid="{267AC8F6-6ADF-411B-9A5E-C582D535671F}"/>
    <cellStyle name="Total 4 4 5 2 3 3" xfId="43817" xr:uid="{4B74E587-2F22-4FB5-BD5E-78006EA7D9DE}"/>
    <cellStyle name="Total 4 4 5 2 4" xfId="14695" xr:uid="{04365B4A-C8BC-439F-8C7E-31B97F7CA6AD}"/>
    <cellStyle name="Total 4 4 5 2 4 2" xfId="24038" xr:uid="{E5B79C3D-232D-4513-9C1D-DEEE165611D3}"/>
    <cellStyle name="Total 4 4 5 2 5" xfId="24894" xr:uid="{34AE5483-A7FA-4E16-8C02-640C1938D90A}"/>
    <cellStyle name="Total 4 4 5 2 6" xfId="59037" xr:uid="{B94AD5E6-E6E0-48DC-A331-F1BF09FFBF04}"/>
    <cellStyle name="Total 4 4 5 3" xfId="3798" xr:uid="{F496A3EB-C22A-48D8-9573-C6D5E4663E9C}"/>
    <cellStyle name="Total 4 4 5 3 2" xfId="25247" xr:uid="{5F2266C5-AFCD-45BD-AC07-5C3A03D231C2}"/>
    <cellStyle name="Total 4 4 5 4" xfId="38578" xr:uid="{55D0A048-5A3C-4B5C-B9DC-AE246B79D344}"/>
    <cellStyle name="Total 4 4 5 5" xfId="52256" xr:uid="{9A69923D-C1EE-4B17-89F9-9D22D3A0BFA0}"/>
    <cellStyle name="Total 4 4 6" xfId="1834" xr:uid="{29800A04-D7A4-45DD-AEEA-7A785C938CF8}"/>
    <cellStyle name="Total 4 4 6 2" xfId="6151" xr:uid="{1CBC37F2-DD72-45C3-9E80-05A58D178E34}"/>
    <cellStyle name="Total 4 4 6 2 2" xfId="8737" xr:uid="{1ACACFF1-2D1D-44BF-9DD2-A8027BB9A05A}"/>
    <cellStyle name="Total 4 4 6 2 2 2" xfId="17726" xr:uid="{B18C1A00-DAFE-4699-BE3A-4BBFA4677EFF}"/>
    <cellStyle name="Total 4 4 6 2 2 2 2" xfId="25861" xr:uid="{6392F7B8-710D-4558-AADA-B1CBD79A9CE3}"/>
    <cellStyle name="Total 4 4 6 2 2 3" xfId="40927" xr:uid="{99C69263-0FC4-4659-AB80-6603E82F2310}"/>
    <cellStyle name="Total 4 4 6 2 3" xfId="11374" xr:uid="{8D55318F-984B-4CAC-A584-4D8229F1AF25}"/>
    <cellStyle name="Total 4 4 6 2 3 2" xfId="20363" xr:uid="{1CE08CCA-A237-4603-858A-8998C231CA97}"/>
    <cellStyle name="Total 4 4 6 2 3 2 2" xfId="23040" xr:uid="{A1EA1535-206A-4EB9-BEDC-FBCB0D354030}"/>
    <cellStyle name="Total 4 4 6 2 3 3" xfId="26562" xr:uid="{5880536F-48DD-4F80-BD98-FF2C77ADB3E8}"/>
    <cellStyle name="Total 4 4 6 2 4" xfId="15140" xr:uid="{00046929-C8DA-47EA-8301-69E6E44D8F50}"/>
    <cellStyle name="Total 4 4 6 2 4 2" xfId="32701" xr:uid="{4A6847BE-6651-4BFC-BAF7-F9B7E0C04DB6}"/>
    <cellStyle name="Total 4 4 6 2 5" xfId="41579" xr:uid="{F4770E25-4159-4FB7-B5E7-6522FCC128B6}"/>
    <cellStyle name="Total 4 4 6 2 6" xfId="54082" xr:uid="{3DF31ABE-3386-432D-BA2B-9971BC6BC5E5}"/>
    <cellStyle name="Total 4 4 6 3" xfId="4271" xr:uid="{3B8388AE-D5DA-40E9-B37A-3AAB3162343B}"/>
    <cellStyle name="Total 4 4 6 3 2" xfId="37266" xr:uid="{2318D35E-7859-48B0-AD0B-CFD3AC9C0249}"/>
    <cellStyle name="Total 4 4 6 4" xfId="32134" xr:uid="{89386305-A60C-498B-BAA8-E904820B2302}"/>
    <cellStyle name="Total 4 4 6 5" xfId="47405" xr:uid="{BC9B1BB2-ACB1-4F55-AF3A-817A1DF15717}"/>
    <cellStyle name="Total 4 4 7" xfId="1980" xr:uid="{BC62BAF8-D652-478D-B41F-02B324596098}"/>
    <cellStyle name="Total 4 4 7 2" xfId="6288" xr:uid="{2D74EAF4-275A-426B-9F0B-99075093F86F}"/>
    <cellStyle name="Total 4 4 7 2 2" xfId="8874" xr:uid="{A8CEAC5F-C927-4C16-933D-2179DA7E8CBE}"/>
    <cellStyle name="Total 4 4 7 2 2 2" xfId="17863" xr:uid="{95F6A631-E218-4997-9271-C5929ADCC2D4}"/>
    <cellStyle name="Total 4 4 7 2 2 2 2" xfId="23666" xr:uid="{D699D4EC-7E58-4D64-8AD6-FA812CF65376}"/>
    <cellStyle name="Total 4 4 7 2 2 3" xfId="35103" xr:uid="{0EF4C3BD-9849-4AB2-9E1A-C524F3F2AAF5}"/>
    <cellStyle name="Total 4 4 7 2 3" xfId="11511" xr:uid="{044AF9A4-CDDA-4921-9C33-11C63B8A02DB}"/>
    <cellStyle name="Total 4 4 7 2 3 2" xfId="20500" xr:uid="{10FE2E6A-ACFD-44E1-BA39-0AF6082E8A45}"/>
    <cellStyle name="Total 4 4 7 2 3 2 2" xfId="28147" xr:uid="{800AFFB9-F781-44C3-926E-3E9A3C5061CC}"/>
    <cellStyle name="Total 4 4 7 2 3 3" xfId="42793" xr:uid="{48627217-094B-410B-894D-FD81CF39E253}"/>
    <cellStyle name="Total 4 4 7 2 4" xfId="15277" xr:uid="{3D66C81A-E600-4D3E-A5DB-EDA3D1C65860}"/>
    <cellStyle name="Total 4 4 7 2 4 2" xfId="41884" xr:uid="{F3C90DE8-7E29-424D-9723-00640FFEFB03}"/>
    <cellStyle name="Total 4 4 7 2 5" xfId="34556" xr:uid="{28A3A984-84FB-49F2-9D2A-346F5B7CB2E8}"/>
    <cellStyle name="Total 4 4 7 3" xfId="4417" xr:uid="{E7B1D0C4-09D1-41D5-B2D8-A7519FC4F655}"/>
    <cellStyle name="Total 4 4 7 3 2" xfId="23016" xr:uid="{575A95C2-C139-4444-BBF4-DD384C0C08E5}"/>
    <cellStyle name="Total 4 4 7 4" xfId="26864" xr:uid="{3BBAF55D-D90E-4D45-B2D8-62065D580301}"/>
    <cellStyle name="Total 4 4 8" xfId="2791" xr:uid="{2E9D0EE0-6BD7-4E57-966E-63A46D03164D}"/>
    <cellStyle name="Total 4 4 8 2" xfId="6941" xr:uid="{87377D59-2D7D-4F5E-857B-F3BF64236E4D}"/>
    <cellStyle name="Total 4 4 8 2 2" xfId="12070" xr:uid="{D102FE63-A425-478D-8478-E0E58E1A6B93}"/>
    <cellStyle name="Total 4 4 8 2 2 2" xfId="21059" xr:uid="{14BFEDEF-92F9-4E21-AEBB-760DC5C40C72}"/>
    <cellStyle name="Total 4 4 8 2 2 2 2" xfId="29982" xr:uid="{D37486F5-CE43-4330-A1BA-7BECFED4E71E}"/>
    <cellStyle name="Total 4 4 8 2 2 3" xfId="26283" xr:uid="{04BC6666-AB57-4D1E-B0F9-2BFC73A700EC}"/>
    <cellStyle name="Total 4 4 8 2 3" xfId="12895" xr:uid="{14D25A75-C8A2-4FC7-8984-428716DEACCF}"/>
    <cellStyle name="Total 4 4 8 2 3 2" xfId="21884" xr:uid="{E099D74A-973A-4D99-BB5A-CA51C4217938}"/>
    <cellStyle name="Total 4 4 8 2 3 2 2" xfId="31973" xr:uid="{3236FBBB-6B09-403D-814D-B3AFD77C205E}"/>
    <cellStyle name="Total 4 4 8 2 3 3" xfId="36048" xr:uid="{B2BE404F-1A7F-4A63-A163-B170938D67A0}"/>
    <cellStyle name="Total 4 4 8 2 4" xfId="15930" xr:uid="{2BD1BB51-959A-4730-AC28-8EE1B80367CD}"/>
    <cellStyle name="Total 4 4 8 2 4 2" xfId="43438" xr:uid="{E7E6C813-9115-4B3B-9249-A6B2ACF2FCC3}"/>
    <cellStyle name="Total 4 4 8 2 5" xfId="40737" xr:uid="{1E67054F-1D2D-4B52-A10A-6E079F90D1A9}"/>
    <cellStyle name="Total 4 4 8 3" xfId="9504" xr:uid="{0DA88468-CDB6-497C-98C5-6B91CC7DFC37}"/>
    <cellStyle name="Total 4 4 8 3 2" xfId="18493" xr:uid="{284E63D7-F59D-4704-A74A-E781853B4FAC}"/>
    <cellStyle name="Total 4 4 8 3 2 2" xfId="29830" xr:uid="{A17CB22D-7D8B-44AF-BA6E-D285649097FA}"/>
    <cellStyle name="Total 4 4 8 3 3" xfId="35349" xr:uid="{4C019B04-177E-4A83-B889-09436FF76E64}"/>
    <cellStyle name="Total 4 4 8 4" xfId="37878" xr:uid="{61681DF7-E5E1-4820-8CBA-1BF0BFAECD08}"/>
    <cellStyle name="Total 4 4 9" xfId="4724" xr:uid="{0AB2EA5E-18B6-4FD2-BF62-A5313FA09AC1}"/>
    <cellStyle name="Total 4 4 9 2" xfId="7310" xr:uid="{EF6CA8B8-7653-4033-825A-C856A3CA45C9}"/>
    <cellStyle name="Total 4 4 9 2 2" xfId="16299" xr:uid="{D24C1E17-B222-449E-8D38-A2647A934B20}"/>
    <cellStyle name="Total 4 4 9 2 2 2" xfId="42579" xr:uid="{24169131-3A50-46D5-8E95-6099C29A9958}"/>
    <cellStyle name="Total 4 4 9 2 3" xfId="37461" xr:uid="{379358B2-32F3-4083-B51C-2B9149F41C21}"/>
    <cellStyle name="Total 4 4 9 3" xfId="9947" xr:uid="{E2A2D572-5746-4C8E-8FE1-9313DF7F0B04}"/>
    <cellStyle name="Total 4 4 9 3 2" xfId="18936" xr:uid="{EEEF44DA-87B1-4908-991C-C11D54D3AA8B}"/>
    <cellStyle name="Total 4 4 9 3 2 2" xfId="35963" xr:uid="{3BD3AEA6-473C-48C4-98E0-8F0380E5785B}"/>
    <cellStyle name="Total 4 4 9 3 3" xfId="43797" xr:uid="{ABB071EA-5B7B-4402-AD4C-05AFB38E35FF}"/>
    <cellStyle name="Total 4 4 9 4" xfId="13713" xr:uid="{AF45A4FA-629D-4F3C-8D28-7DEF0C072D42}"/>
    <cellStyle name="Total 4 4 9 4 2" xfId="37652" xr:uid="{5D1AC983-5665-4CE9-B913-A3D7A2A15E9E}"/>
    <cellStyle name="Total 4 4 9 5" xfId="27711" xr:uid="{031B6399-02D4-470E-815F-0BB2A1035DAA}"/>
    <cellStyle name="Total 4 5" xfId="233" xr:uid="{545720E4-3316-48AD-B2AF-DF087CC7B45F}"/>
    <cellStyle name="Total 4 5 10" xfId="9117" xr:uid="{F1FD4FE4-AB9C-4B3F-AED3-6B0D5BE5C409}"/>
    <cellStyle name="Total 4 5 10 2" xfId="18106" xr:uid="{6787A7CF-325A-48C9-9C77-F1C9049347D7}"/>
    <cellStyle name="Total 4 5 10 2 2" xfId="30104" xr:uid="{2070FA12-E638-43FA-95F5-93E45C2801ED}"/>
    <cellStyle name="Total 4 5 10 3" xfId="26621" xr:uid="{6CA1E2D7-9752-4CB9-99D9-267A35307408}"/>
    <cellStyle name="Total 4 5 11" xfId="9730" xr:uid="{52CAF706-2EE9-49CA-BF08-D464AEE5345A}"/>
    <cellStyle name="Total 4 5 11 2" xfId="18719" xr:uid="{FA018646-27DC-435E-95A2-6FAEAB74BD0E}"/>
    <cellStyle name="Total 4 5 11 2 2" xfId="22955" xr:uid="{948072F7-0F25-4BD3-80A4-643160EF3A7A}"/>
    <cellStyle name="Total 4 5 11 3" xfId="32261" xr:uid="{73114466-467C-405B-8BC0-3658748F84BC}"/>
    <cellStyle name="Total 4 5 12" xfId="2239" xr:uid="{A4063304-7D09-42A7-8E9B-05EF6AAF839F}"/>
    <cellStyle name="Total 4 5 12 2" xfId="22567" xr:uid="{562543B0-66C2-48D2-9034-5D57BD76D2B5}"/>
    <cellStyle name="Total 4 5 13" xfId="13148" xr:uid="{D72E0E57-C726-449C-A811-E07FD602803D}"/>
    <cellStyle name="Total 4 5 13 2" xfId="42949" xr:uid="{13A24882-B32D-4E5A-B948-823687F550D0}"/>
    <cellStyle name="Total 4 5 14" xfId="35705" xr:uid="{E00401D4-47F6-458D-8D7A-5DBFDE21BD66}"/>
    <cellStyle name="Total 4 5 15" xfId="44381" xr:uid="{AF4885C2-FACE-453B-8043-552BCADE2D07}"/>
    <cellStyle name="Total 4 5 16" xfId="45584" xr:uid="{9CC04162-8749-4160-9427-D9DCEB7C3BD0}"/>
    <cellStyle name="Total 4 5 2" xfId="582" xr:uid="{1D2A5B4E-43E7-4B03-86E4-595771D21AD8}"/>
    <cellStyle name="Total 4 5 2 2" xfId="4971" xr:uid="{6D78F390-FB98-49F3-9A76-E5D4ECDB61B9}"/>
    <cellStyle name="Total 4 5 2 2 2" xfId="7557" xr:uid="{CB3B9432-872F-46E2-821A-B878798B1B34}"/>
    <cellStyle name="Total 4 5 2 2 2 2" xfId="16546" xr:uid="{B039183E-B938-41E5-83AB-B4742A932FF2}"/>
    <cellStyle name="Total 4 5 2 2 2 2 2" xfId="42037" xr:uid="{A72653E4-7E5D-41A0-8ED4-F35A79B8A631}"/>
    <cellStyle name="Total 4 5 2 2 2 3" xfId="43156" xr:uid="{24C691D9-67B5-40B1-B7BF-A1D08403E5F9}"/>
    <cellStyle name="Total 4 5 2 2 2 4" xfId="56372" xr:uid="{908ABFBB-B027-4651-816D-FB2C12142FE1}"/>
    <cellStyle name="Total 4 5 2 2 3" xfId="10194" xr:uid="{1D75E726-9658-4EA4-A60B-13607E617019}"/>
    <cellStyle name="Total 4 5 2 2 3 2" xfId="19183" xr:uid="{B4D39C73-4780-4438-A216-C41A53F540FD}"/>
    <cellStyle name="Total 4 5 2 2 3 2 2" xfId="27517" xr:uid="{C48F8BFE-FFC5-4560-8F62-686A19F08BAB}"/>
    <cellStyle name="Total 4 5 2 2 3 3" xfId="38883" xr:uid="{3A8D3144-837E-4432-B1FE-2DBC1DF55E12}"/>
    <cellStyle name="Total 4 5 2 2 4" xfId="13960" xr:uid="{304EC00B-DA2C-43B4-8C1D-AFA8D2D7067C}"/>
    <cellStyle name="Total 4 5 2 2 4 2" xfId="35342" xr:uid="{F3B3F1A3-4AF4-468D-B2D6-68F78A5B3784}"/>
    <cellStyle name="Total 4 5 2 2 5" xfId="31859" xr:uid="{2CB033D4-31ED-41B0-826F-94BA3486C44B}"/>
    <cellStyle name="Total 4 5 2 2 6" xfId="49590" xr:uid="{FD49FBB6-34AF-4FA4-B32D-4D64DA82AF6B}"/>
    <cellStyle name="Total 4 5 2 3" xfId="3019" xr:uid="{31CE7B64-9DDD-4AF2-8A36-0394C4076955}"/>
    <cellStyle name="Total 4 5 2 3 2" xfId="24168" xr:uid="{0FBC7736-8E71-442A-B781-6155AC37E79B}"/>
    <cellStyle name="Total 4 5 2 3 2 2" xfId="59048" xr:uid="{EC072944-1449-44C8-9372-A88B5C3DA6AD}"/>
    <cellStyle name="Total 4 5 2 3 3" xfId="52267" xr:uid="{5388610F-8759-4F6B-9254-01A93A4054D9}"/>
    <cellStyle name="Total 4 5 2 4" xfId="40774" xr:uid="{DD25757E-76C2-4F46-AD3A-346DBFC35BE9}"/>
    <cellStyle name="Total 4 5 2 4 2" xfId="54514" xr:uid="{5D1A28D2-9C7A-4D13-83FC-A6656BFAB3F0}"/>
    <cellStyle name="Total 4 5 2 4 3" xfId="47707" xr:uid="{FD96B108-E076-4971-86C0-6B46030BC958}"/>
    <cellStyle name="Total 4 5 2 5" xfId="46096" xr:uid="{07815350-CAC4-48BC-8CC6-BAFC497D955C}"/>
    <cellStyle name="Total 4 5 3" xfId="927" xr:uid="{8C5A41CF-7338-4E13-94CE-8A4795872BD1}"/>
    <cellStyle name="Total 4 5 3 2" xfId="5292" xr:uid="{F4939E96-2944-4DED-9CC3-B265A6C8847A}"/>
    <cellStyle name="Total 4 5 3 2 2" xfId="7878" xr:uid="{64F958DB-9191-4E2A-AF0F-318ADE3A7442}"/>
    <cellStyle name="Total 4 5 3 2 2 2" xfId="16867" xr:uid="{AC32F6F7-FEC6-4810-8FE3-8ADBFDDF05D5}"/>
    <cellStyle name="Total 4 5 3 2 2 2 2" xfId="31707" xr:uid="{98767843-9B9E-4A2C-964A-C57DB5D7C849}"/>
    <cellStyle name="Total 4 5 3 2 2 3" xfId="24880" xr:uid="{5270C0D6-AA6F-455F-85B3-32C69C42EDB4}"/>
    <cellStyle name="Total 4 5 3 2 2 4" xfId="56777" xr:uid="{844DBD03-A7B6-42C9-8644-BFFDC6ED2987}"/>
    <cellStyle name="Total 4 5 3 2 3" xfId="10515" xr:uid="{CF662A62-69CA-4AB3-8D75-7A606648250F}"/>
    <cellStyle name="Total 4 5 3 2 3 2" xfId="19504" xr:uid="{3B321AFD-8700-4BB3-AA10-D1A62C31D7AB}"/>
    <cellStyle name="Total 4 5 3 2 3 2 2" xfId="28504" xr:uid="{8D9BEBC0-66B0-4C9B-BDB2-FFF1A00194D9}"/>
    <cellStyle name="Total 4 5 3 2 3 3" xfId="26734" xr:uid="{AC99EA0D-792B-477B-A9CE-3ED3DA068D68}"/>
    <cellStyle name="Total 4 5 3 2 4" xfId="14281" xr:uid="{C39543EA-04B6-4145-94B4-6917D3CB5613}"/>
    <cellStyle name="Total 4 5 3 2 4 2" xfId="33618" xr:uid="{D049040A-9529-47D6-A120-D9911329B4B1}"/>
    <cellStyle name="Total 4 5 3 2 5" xfId="36650" xr:uid="{3D752187-F928-457A-A81C-0980284CD4F2}"/>
    <cellStyle name="Total 4 5 3 2 6" xfId="49995" xr:uid="{9E4D2219-E2A8-4723-9D2B-E9DBC148B78E}"/>
    <cellStyle name="Total 4 5 3 3" xfId="3364" xr:uid="{C7FE5CBB-E07D-4207-9699-19EE521EADB3}"/>
    <cellStyle name="Total 4 5 3 3 2" xfId="42869" xr:uid="{FE02A7C7-7D56-4896-909D-D571690D7662}"/>
    <cellStyle name="Total 4 5 3 3 2 2" xfId="57712" xr:uid="{DE74A587-04A9-40EB-A4C5-E22778B43EA6}"/>
    <cellStyle name="Total 4 5 3 3 3" xfId="50930" xr:uid="{3BD5AF5D-1628-48A0-8C52-1EAF3FA4184F}"/>
    <cellStyle name="Total 4 5 3 4" xfId="39741" xr:uid="{6FDA5146-6AE7-4DA4-A97A-1814BDDB23D3}"/>
    <cellStyle name="Total 4 5 3 4 2" xfId="54904" xr:uid="{E17E2224-11EE-45F0-AF78-E1DA980CF343}"/>
    <cellStyle name="Total 4 5 3 4 3" xfId="48112" xr:uid="{B7D59F8C-5446-430F-A23F-79A022E916FE}"/>
    <cellStyle name="Total 4 5 3 5" xfId="53204" xr:uid="{812818EA-C4F9-4DA2-A71C-AD753B9D74AA}"/>
    <cellStyle name="Total 4 5 3 6" xfId="46498" xr:uid="{80D0D1F2-9CA8-4E2F-B008-E6EC93B1B091}"/>
    <cellStyle name="Total 4 5 4" xfId="1271" xr:uid="{BEE219D8-A665-4FAD-8627-11EBB1C5D329}"/>
    <cellStyle name="Total 4 5 4 2" xfId="5616" xr:uid="{17B4F0B0-521E-4DF2-A6EF-DCD4F5EEB514}"/>
    <cellStyle name="Total 4 5 4 2 2" xfId="8202" xr:uid="{EC9FCB41-59BF-41E0-AC4D-48C1DED3BB05}"/>
    <cellStyle name="Total 4 5 4 2 2 2" xfId="17191" xr:uid="{3AB90770-598F-473D-A282-FCB7B7051C65}"/>
    <cellStyle name="Total 4 5 4 2 2 2 2" xfId="22177" xr:uid="{2F8D1E82-2A4A-4853-9F09-DC6B87CD0230}"/>
    <cellStyle name="Total 4 5 4 2 2 3" xfId="40469" xr:uid="{63EC7B7E-7480-4FA4-BC6C-242FB5B550CE}"/>
    <cellStyle name="Total 4 5 4 2 3" xfId="10839" xr:uid="{D427AC89-8B5E-4FDB-8CE7-C79BE6E32FBB}"/>
    <cellStyle name="Total 4 5 4 2 3 2" xfId="19828" xr:uid="{6BD9822E-2FBD-4CCF-8BC1-F41E8084E971}"/>
    <cellStyle name="Total 4 5 4 2 3 2 2" xfId="25457" xr:uid="{532DDF91-DE9D-489D-ACDD-904CF4778344}"/>
    <cellStyle name="Total 4 5 4 2 3 3" xfId="26477" xr:uid="{B3CDA515-A580-44EE-8765-F65F124D7465}"/>
    <cellStyle name="Total 4 5 4 2 4" xfId="14605" xr:uid="{F81DDF5B-683B-4B2B-ADF1-8A149CC67ACC}"/>
    <cellStyle name="Total 4 5 4 2 4 2" xfId="42169" xr:uid="{555CFD24-CF8C-459C-8466-7E2CAFE372D9}"/>
    <cellStyle name="Total 4 5 4 2 5" xfId="38723" xr:uid="{DFA3A1D9-753C-4401-831A-CF025E72DFCF}"/>
    <cellStyle name="Total 4 5 4 2 6" xfId="55900" xr:uid="{C6FDD9B6-AC5D-4B65-9492-2E0FC0252CCE}"/>
    <cellStyle name="Total 4 5 4 3" xfId="3708" xr:uid="{AE186229-4299-43D8-A02A-004DBE6E44CA}"/>
    <cellStyle name="Total 4 5 4 3 2" xfId="24609" xr:uid="{1D15E0E9-FFF2-4D28-A058-78637FF27A7D}"/>
    <cellStyle name="Total 4 5 4 4" xfId="43845" xr:uid="{0ED872DE-1224-4240-82A1-5762AD167576}"/>
    <cellStyle name="Total 4 5 4 5" xfId="49118" xr:uid="{9117147D-97DA-4787-8C3E-25B94E320B4E}"/>
    <cellStyle name="Total 4 5 5" xfId="1728" xr:uid="{257C43C4-CE9F-49B7-9E1A-2D5CF50CF7FD}"/>
    <cellStyle name="Total 4 5 5 2" xfId="6054" xr:uid="{E3DDB95C-BE06-4A08-8469-7161140B33CF}"/>
    <cellStyle name="Total 4 5 5 2 2" xfId="8640" xr:uid="{2BCB5B0A-99D8-41DA-AF3E-B488D5B5B38F}"/>
    <cellStyle name="Total 4 5 5 2 2 2" xfId="17629" xr:uid="{9599246A-2823-4085-81BD-CA7F7D25C45F}"/>
    <cellStyle name="Total 4 5 5 2 2 2 2" xfId="40092" xr:uid="{9F1D4C3A-41D5-4016-89FF-B53571F48205}"/>
    <cellStyle name="Total 4 5 5 2 2 3" xfId="25002" xr:uid="{7D26265B-FE76-4E26-9BFA-290A02F23E64}"/>
    <cellStyle name="Total 4 5 5 2 3" xfId="11277" xr:uid="{DF029BEE-58C9-4636-9E3A-9A760AAC17D7}"/>
    <cellStyle name="Total 4 5 5 2 3 2" xfId="20266" xr:uid="{B9F28F2E-785F-4601-A161-F68631C2AA64}"/>
    <cellStyle name="Total 4 5 5 2 3 2 2" xfId="26219" xr:uid="{D93E7301-E62C-4924-A3AF-CFE4C15F5EF9}"/>
    <cellStyle name="Total 4 5 5 2 3 3" xfId="26771" xr:uid="{DC7AEB3D-E7B7-40EF-8CD2-1E962A2AD31C}"/>
    <cellStyle name="Total 4 5 5 2 4" xfId="15043" xr:uid="{4B190A3D-4EDF-494B-B9D4-C8EFEF8DC6D3}"/>
    <cellStyle name="Total 4 5 5 2 4 2" xfId="30465" xr:uid="{207E5465-3956-459D-8CAC-4D6501966E36}"/>
    <cellStyle name="Total 4 5 5 2 5" xfId="39175" xr:uid="{F09D0885-90EB-49F8-A693-766932F242E2}"/>
    <cellStyle name="Total 4 5 5 2 6" xfId="57750" xr:uid="{0BCDAC7F-D021-4DFF-BB75-984218F5BB59}"/>
    <cellStyle name="Total 4 5 5 3" xfId="4165" xr:uid="{67BFEC80-AC37-4A3A-9889-5FB158B837BD}"/>
    <cellStyle name="Total 4 5 5 3 2" xfId="41341" xr:uid="{298F1989-24A1-40B3-91D5-E5F86250ED2C}"/>
    <cellStyle name="Total 4 5 5 4" xfId="23349" xr:uid="{660FC365-9BF6-41FB-9978-BD0561B6EBD8}"/>
    <cellStyle name="Total 4 5 5 5" xfId="50968" xr:uid="{7CDCAD71-F079-4847-AEF9-4F3C64D6F2F3}"/>
    <cellStyle name="Total 4 5 6" xfId="1704" xr:uid="{6DBEB9EE-B137-4F3C-81FA-183D7E7F85A9}"/>
    <cellStyle name="Total 4 5 6 2" xfId="6030" xr:uid="{564D2901-335B-4745-81FA-247E16F9C7A1}"/>
    <cellStyle name="Total 4 5 6 2 2" xfId="8616" xr:uid="{823C0627-CBF5-4340-8588-0A5C3B907C58}"/>
    <cellStyle name="Total 4 5 6 2 2 2" xfId="17605" xr:uid="{DBC9522A-175F-49CE-AA12-57A9696CD345}"/>
    <cellStyle name="Total 4 5 6 2 2 2 2" xfId="38419" xr:uid="{3C461B5E-71EC-4D7C-A0D2-9F119C953A93}"/>
    <cellStyle name="Total 4 5 6 2 2 3" xfId="27374" xr:uid="{277301CD-EAFF-42CA-B463-80DE1FA4B7DD}"/>
    <cellStyle name="Total 4 5 6 2 3" xfId="11253" xr:uid="{62E2039E-907D-49FC-AA6F-9128C7C8A192}"/>
    <cellStyle name="Total 4 5 6 2 3 2" xfId="20242" xr:uid="{FACE8B05-5E64-4443-90AF-2EC04A5EBD90}"/>
    <cellStyle name="Total 4 5 6 2 3 2 2" xfId="43600" xr:uid="{F41234D9-ACB5-40B9-88DC-8212B19EC03D}"/>
    <cellStyle name="Total 4 5 6 2 3 3" xfId="41669" xr:uid="{E881311E-CF43-4BBD-9912-204021C1FBB4}"/>
    <cellStyle name="Total 4 5 6 2 4" xfId="15019" xr:uid="{424BF2A5-B577-4907-9DAA-DDE5A10FFCB8}"/>
    <cellStyle name="Total 4 5 6 2 4 2" xfId="29242" xr:uid="{ADB5496E-C84B-430F-B0A4-7F5B968E02D6}"/>
    <cellStyle name="Total 4 5 6 2 5" xfId="42549" xr:uid="{16C00007-603E-427E-B16B-9C76CBACA96A}"/>
    <cellStyle name="Total 4 5 6 2 6" xfId="54066" xr:uid="{17462FDF-D4BE-46EC-8B33-BF162532EF26}"/>
    <cellStyle name="Total 4 5 6 3" xfId="4141" xr:uid="{39982018-4FBF-4FB7-82D3-852928EC1878}"/>
    <cellStyle name="Total 4 5 6 3 2" xfId="37530" xr:uid="{6EBD98CA-0FA0-4360-B986-0AB8BF2D5766}"/>
    <cellStyle name="Total 4 5 6 4" xfId="43577" xr:uid="{DC852125-9070-4A49-BA3E-B33110FB7AFD}"/>
    <cellStyle name="Total 4 5 6 5" xfId="47393" xr:uid="{4A48400D-7213-408E-B899-EB105DBBB979}"/>
    <cellStyle name="Total 4 5 7" xfId="2701" xr:uid="{070CCB97-E15C-4B51-BFEB-04E8F3BE9DDD}"/>
    <cellStyle name="Total 4 5 7 2" xfId="6891" xr:uid="{6CA26816-CF8B-4565-9BFD-57CDDC1264D8}"/>
    <cellStyle name="Total 4 5 7 2 2" xfId="12032" xr:uid="{79AD7F7E-DB02-468F-BD08-F1F60E1C3692}"/>
    <cellStyle name="Total 4 5 7 2 2 2" xfId="21021" xr:uid="{E119BB08-881F-4201-A6E5-63D072A85419}"/>
    <cellStyle name="Total 4 5 7 2 2 2 2" xfId="29523" xr:uid="{5B3D65A9-00A5-4664-8147-9A940375ADD4}"/>
    <cellStyle name="Total 4 5 7 2 2 3" xfId="39951" xr:uid="{5CC8A0F5-2066-4E40-A58C-42A2233C48DC}"/>
    <cellStyle name="Total 4 5 7 2 3" xfId="12853" xr:uid="{2805A753-C93A-4C27-BA1D-B5FC591A793A}"/>
    <cellStyle name="Total 4 5 7 2 3 2" xfId="21842" xr:uid="{C5912D41-B764-4F78-890E-F8D150540DEE}"/>
    <cellStyle name="Total 4 5 7 2 3 2 2" xfId="32955" xr:uid="{50602D75-0D31-45E9-80D7-106EEEDD82C2}"/>
    <cellStyle name="Total 4 5 7 2 3 3" xfId="40684" xr:uid="{0F6B8CB0-6BAD-448C-A6A7-5BB200750BEA}"/>
    <cellStyle name="Total 4 5 7 2 4" xfId="15880" xr:uid="{C7835779-9626-448A-AF2E-E10D90C6A03B}"/>
    <cellStyle name="Total 4 5 7 2 4 2" xfId="27127" xr:uid="{701E0729-D291-47E4-9C00-A435C083F65A}"/>
    <cellStyle name="Total 4 5 7 2 5" xfId="30862" xr:uid="{D645CBD8-47E6-4C87-BDA7-1117B4B32D8B}"/>
    <cellStyle name="Total 4 5 7 3" xfId="9462" xr:uid="{D9A1AC44-D383-4EBC-B057-68D50EDE9CAC}"/>
    <cellStyle name="Total 4 5 7 3 2" xfId="18451" xr:uid="{4A3BB0A3-E148-4451-9E32-D62C5723DBB1}"/>
    <cellStyle name="Total 4 5 7 3 2 2" xfId="34109" xr:uid="{4CA778CD-3A02-41FC-B06F-9BB5EFF29657}"/>
    <cellStyle name="Total 4 5 7 3 3" xfId="27947" xr:uid="{3A69B993-202B-4675-AD60-4D27F03A290F}"/>
    <cellStyle name="Total 4 5 7 4" xfId="30132" xr:uid="{D4EEB5EC-3750-4FB3-9B33-4CCBBFD3730B}"/>
    <cellStyle name="Total 4 5 8" xfId="4647" xr:uid="{E1138DBC-FEB6-4240-AED7-AA97541C91E5}"/>
    <cellStyle name="Total 4 5 8 2" xfId="7233" xr:uid="{9770D07C-C87D-4907-8291-8C84264B3C42}"/>
    <cellStyle name="Total 4 5 8 2 2" xfId="16222" xr:uid="{2043F9A2-44D5-4B04-9719-B275D72DF4C7}"/>
    <cellStyle name="Total 4 5 8 2 2 2" xfId="38704" xr:uid="{EA224982-900B-4B19-9D4A-A980CA92E55A}"/>
    <cellStyle name="Total 4 5 8 2 3" xfId="27946" xr:uid="{6C40427B-FCF9-40C2-B158-DD5D9DC505A4}"/>
    <cellStyle name="Total 4 5 8 3" xfId="9870" xr:uid="{AFD43281-34E4-41CC-BA6F-9DF35C03E6D0}"/>
    <cellStyle name="Total 4 5 8 3 2" xfId="18859" xr:uid="{D6AD23FD-01B7-4429-97F6-92150BA49097}"/>
    <cellStyle name="Total 4 5 8 3 2 2" xfId="23648" xr:uid="{9E99C9DC-C156-4C52-8777-BD65934B809E}"/>
    <cellStyle name="Total 4 5 8 3 3" xfId="32082" xr:uid="{4A6B8694-4458-4BF4-B217-1EE1715CA010}"/>
    <cellStyle name="Total 4 5 8 4" xfId="13636" xr:uid="{EB1A55D8-D9E2-4212-8005-5C53BF38192F}"/>
    <cellStyle name="Total 4 5 8 4 2" xfId="27973" xr:uid="{0107B4EF-631B-48FE-9201-D9E90BD71352}"/>
    <cellStyle name="Total 4 5 8 5" xfId="36964" xr:uid="{361CADC7-C2A6-4264-8D8A-BA83F671C32C}"/>
    <cellStyle name="Total 4 5 9" xfId="6535" xr:uid="{66FC0EE1-795B-468F-AAB6-1D813A3AA5D8}"/>
    <cellStyle name="Total 4 5 9 2" xfId="11754" xr:uid="{5F4D493A-0D5E-4B46-838F-DCB8933AB93A}"/>
    <cellStyle name="Total 4 5 9 2 2" xfId="20743" xr:uid="{D6D6471C-3C1E-454D-A293-5EC030A52B68}"/>
    <cellStyle name="Total 4 5 9 2 2 2" xfId="41937" xr:uid="{EEDB8AB9-56E4-4E9D-B52E-CE24832643F4}"/>
    <cellStyle name="Total 4 5 9 2 3" xfId="34514" xr:uid="{DCBF7D9A-FD17-4510-B5EF-613EC015E25D}"/>
    <cellStyle name="Total 4 5 9 3" xfId="15524" xr:uid="{B1835272-E372-4ABF-BD80-97A75F28C481}"/>
    <cellStyle name="Total 4 5 9 3 2" xfId="28623" xr:uid="{4A04856F-2829-4FAB-8B5F-D84E1CA362E9}"/>
    <cellStyle name="Total 4 5 9 4" xfId="24926" xr:uid="{749B7302-165C-4589-8D01-2F0F4C03F5A0}"/>
    <cellStyle name="Total 4 6" xfId="371" xr:uid="{87D7623F-8531-4DE2-9045-6B92B0E40718}"/>
    <cellStyle name="Total 4 6 10" xfId="9242" xr:uid="{683403C8-E0CB-463D-A8BA-F08C4EF5FD37}"/>
    <cellStyle name="Total 4 6 10 2" xfId="18231" xr:uid="{8F802F18-F2E5-40B2-8DB5-8F4E60D85886}"/>
    <cellStyle name="Total 4 6 10 2 2" xfId="31323" xr:uid="{6FA944B0-085D-44EA-A636-98D8E37642A7}"/>
    <cellStyle name="Total 4 6 10 3" xfId="43481" xr:uid="{5D7896FA-9267-4FD2-9EB8-F328EF1887EE}"/>
    <cellStyle name="Total 4 6 11" xfId="12345" xr:uid="{B5047E17-3AB3-4921-992C-3455537BB4DA}"/>
    <cellStyle name="Total 4 6 11 2" xfId="21334" xr:uid="{570509FA-D4D7-44DD-9F87-E39DC554B9FF}"/>
    <cellStyle name="Total 4 6 11 2 2" xfId="26839" xr:uid="{146ED5E8-D682-43D8-AD14-6D0AAFE28279}"/>
    <cellStyle name="Total 4 6 11 3" xfId="40919" xr:uid="{B217090C-A7CA-41A1-95BB-1177E213CB68}"/>
    <cellStyle name="Total 4 6 12" xfId="2377" xr:uid="{702CF702-A45C-4E12-8E16-B38B135F0161}"/>
    <cellStyle name="Total 4 6 12 2" xfId="32040" xr:uid="{9B987AA9-9433-4840-97B3-D130CD4E405B}"/>
    <cellStyle name="Total 4 6 13" xfId="13286" xr:uid="{3D10AFA3-86C4-4026-B6A7-A6E7EB966D98}"/>
    <cellStyle name="Total 4 6 13 2" xfId="38624" xr:uid="{47BCA30A-2998-45A3-8138-DC7C6950EDB9}"/>
    <cellStyle name="Total 4 6 14" xfId="27641" xr:uid="{5695F4DF-3413-4B45-98C4-CA64C745C65B}"/>
    <cellStyle name="Total 4 6 15" xfId="44421" xr:uid="{F71C84C0-3E5B-48E8-923D-B8CE0835156F}"/>
    <cellStyle name="Total 4 6 16" xfId="45663" xr:uid="{1201E692-DE20-43C1-8603-E9121D56A0AC}"/>
    <cellStyle name="Total 4 6 2" xfId="720" xr:uid="{1C1CA307-510B-4230-B9B0-DA96F5C089D5}"/>
    <cellStyle name="Total 4 6 2 2" xfId="5096" xr:uid="{3711C9F2-C5FA-47A8-9AAF-70E1CA62640D}"/>
    <cellStyle name="Total 4 6 2 2 2" xfId="7682" xr:uid="{5793B398-07EC-405B-9E1B-E58A59548B1A}"/>
    <cellStyle name="Total 4 6 2 2 2 2" xfId="16671" xr:uid="{D3D279BE-041B-4BA5-BF15-647AC46BE557}"/>
    <cellStyle name="Total 4 6 2 2 2 2 2" xfId="28958" xr:uid="{2C163217-D68E-4FB0-AE79-7DD4DA8293C7}"/>
    <cellStyle name="Total 4 6 2 2 2 3" xfId="39128" xr:uid="{14859E31-5AA1-4A05-9FA2-98EAC941FE02}"/>
    <cellStyle name="Total 4 6 2 2 2 4" xfId="56451" xr:uid="{85ECFA2C-81A9-4FDD-8F17-9AD5C5488C65}"/>
    <cellStyle name="Total 4 6 2 2 3" xfId="10319" xr:uid="{F15AFE6A-D671-45A3-819A-8D33A2F2506B}"/>
    <cellStyle name="Total 4 6 2 2 3 2" xfId="19308" xr:uid="{A50B57AF-EB50-41FF-BFCF-A4A24831ACB4}"/>
    <cellStyle name="Total 4 6 2 2 3 2 2" xfId="36424" xr:uid="{9F717068-A47C-4D63-9C8F-B4348460798E}"/>
    <cellStyle name="Total 4 6 2 2 3 3" xfId="42719" xr:uid="{87528D13-892C-4657-924D-D68A1EA555A8}"/>
    <cellStyle name="Total 4 6 2 2 4" xfId="14085" xr:uid="{C2C754C9-0DFA-4BAF-A036-4DC8AF49D593}"/>
    <cellStyle name="Total 4 6 2 2 4 2" xfId="30137" xr:uid="{7C1AADAA-8BC3-485F-902F-2E4C385F2667}"/>
    <cellStyle name="Total 4 6 2 2 5" xfId="28239" xr:uid="{54E57B33-174D-4C25-B363-1B6019B58028}"/>
    <cellStyle name="Total 4 6 2 2 6" xfId="49669" xr:uid="{47C86FF3-4960-449B-AADB-45404F638F5A}"/>
    <cellStyle name="Total 4 6 2 3" xfId="3157" xr:uid="{074E58DF-673A-42AE-995A-775796116108}"/>
    <cellStyle name="Total 4 6 2 3 2" xfId="27509" xr:uid="{487E65B9-E857-41E0-9D27-0F403C1CDA56}"/>
    <cellStyle name="Total 4 6 2 3 2 2" xfId="59070" xr:uid="{95B672D2-1409-4342-BC72-E40AA15A1012}"/>
    <cellStyle name="Total 4 6 2 3 3" xfId="52289" xr:uid="{8482710B-8D5F-4D58-9338-CAB8C46FCB22}"/>
    <cellStyle name="Total 4 6 2 4" xfId="33646" xr:uid="{E9155E82-52F2-4EF6-BB79-61566FE32B96}"/>
    <cellStyle name="Total 4 6 2 4 2" xfId="54590" xr:uid="{18B6F483-8C92-45AD-AF03-C31C26840904}"/>
    <cellStyle name="Total 4 6 2 4 3" xfId="47786" xr:uid="{DD61F6F8-509E-46C5-8CB9-15DDB5B2B313}"/>
    <cellStyle name="Total 4 6 2 5" xfId="46172" xr:uid="{D441736D-353A-4314-8428-4EBD87A6D6E4}"/>
    <cellStyle name="Total 4 6 3" xfId="1065" xr:uid="{9554C8F9-F596-4BF2-9A1B-6A85B277005E}"/>
    <cellStyle name="Total 4 6 3 2" xfId="5417" xr:uid="{CD683605-6E07-4EF3-9F67-9097BD50BBC5}"/>
    <cellStyle name="Total 4 6 3 2 2" xfId="8003" xr:uid="{158B6636-F781-430F-9A4C-3B2B1DB88C6F}"/>
    <cellStyle name="Total 4 6 3 2 2 2" xfId="16992" xr:uid="{6A500580-89D0-462E-8ACA-3D750C83D9B2}"/>
    <cellStyle name="Total 4 6 3 2 2 2 2" xfId="35382" xr:uid="{A0AC66B1-4795-4275-A742-F3E768527869}"/>
    <cellStyle name="Total 4 6 3 2 2 3" xfId="32784" xr:uid="{609246A7-F287-4980-B19A-171146C4C032}"/>
    <cellStyle name="Total 4 6 3 2 2 4" xfId="56853" xr:uid="{C86A9F20-58C7-4CF9-976D-6F501DD3EDB2}"/>
    <cellStyle name="Total 4 6 3 2 3" xfId="10640" xr:uid="{060BCD98-C793-4220-9747-8660958F9409}"/>
    <cellStyle name="Total 4 6 3 2 3 2" xfId="19629" xr:uid="{AE925BC3-9877-4793-B800-765B60F5DA78}"/>
    <cellStyle name="Total 4 6 3 2 3 2 2" xfId="43455" xr:uid="{5138A4F6-8242-46FD-83A6-BE1EC78F78A2}"/>
    <cellStyle name="Total 4 6 3 2 3 3" xfId="32214" xr:uid="{80DB8D32-D5A0-48B4-96BE-FE8894C1B4F4}"/>
    <cellStyle name="Total 4 6 3 2 4" xfId="14406" xr:uid="{C1C03823-2A21-4F2E-9130-73C8FA0D0EA5}"/>
    <cellStyle name="Total 4 6 3 2 4 2" xfId="26271" xr:uid="{4D0B9A78-E117-420E-8C2B-E65ED3BD8098}"/>
    <cellStyle name="Total 4 6 3 2 5" xfId="22918" xr:uid="{7BAB83ED-B6F8-472B-ACD0-0374B5EDA295}"/>
    <cellStyle name="Total 4 6 3 2 6" xfId="50071" xr:uid="{ECDAB457-00A4-47A1-BC7D-426CE5EBA5C9}"/>
    <cellStyle name="Total 4 6 3 3" xfId="3502" xr:uid="{B370DA4F-0556-4BC5-B6AA-89C4E3140306}"/>
    <cellStyle name="Total 4 6 3 3 2" xfId="28719" xr:uid="{E967A371-A4A6-4AA9-BFD3-54A0240AD9F7}"/>
    <cellStyle name="Total 4 6 3 3 2 2" xfId="58155" xr:uid="{291642DB-8DC1-4311-8F1D-4D79ADF343EA}"/>
    <cellStyle name="Total 4 6 3 3 3" xfId="51373" xr:uid="{5EBE5AAA-A35C-428C-8438-85159BCBB348}"/>
    <cellStyle name="Total 4 6 3 4" xfId="26598" xr:uid="{12AA7F85-CD9F-4537-8E95-E505B279EA88}"/>
    <cellStyle name="Total 4 6 3 4 2" xfId="54980" xr:uid="{5D979805-4270-48FA-82D5-229E24A8DF58}"/>
    <cellStyle name="Total 4 6 3 4 3" xfId="48188" xr:uid="{6F23D905-440A-4487-B5AE-9A1A3A1F8968}"/>
    <cellStyle name="Total 4 6 3 5" xfId="53280" xr:uid="{1536EE75-E4A4-4793-B1EC-6E7A875EE6AD}"/>
    <cellStyle name="Total 4 6 3 6" xfId="46574" xr:uid="{110FC2AC-A4B1-4D26-98E7-DB6E05B7A21B}"/>
    <cellStyle name="Total 4 6 4" xfId="1409" xr:uid="{037C659F-C0B3-46AC-A21E-3B3F50122770}"/>
    <cellStyle name="Total 4 6 4 2" xfId="5754" xr:uid="{E57E5B58-A0CC-40B2-A960-90BCD86366CF}"/>
    <cellStyle name="Total 4 6 4 2 2" xfId="8340" xr:uid="{AC4A9601-B532-440D-94FC-8A9F2451B0BA}"/>
    <cellStyle name="Total 4 6 4 2 2 2" xfId="17329" xr:uid="{0A2176F0-CE3C-4EE3-B56D-76C5027CB969}"/>
    <cellStyle name="Total 4 6 4 2 2 2 2" xfId="24197" xr:uid="{E5C39180-AEED-4EF1-9BFB-9E2BD5F4A295}"/>
    <cellStyle name="Total 4 6 4 2 2 3" xfId="39376" xr:uid="{4494390A-B495-4E11-961B-638809322BEE}"/>
    <cellStyle name="Total 4 6 4 2 3" xfId="10977" xr:uid="{7F097ACC-7E28-4903-8CD7-6FCC08241910}"/>
    <cellStyle name="Total 4 6 4 2 3 2" xfId="19966" xr:uid="{561B9E07-58EC-445C-904D-DAC2926ACC68}"/>
    <cellStyle name="Total 4 6 4 2 3 2 2" xfId="42671" xr:uid="{350AEB8B-BD4D-45C4-80D9-1DCDB014DD28}"/>
    <cellStyle name="Total 4 6 4 2 3 3" xfId="31928" xr:uid="{0555EBC9-07DA-4C32-BCF3-21ED9877E508}"/>
    <cellStyle name="Total 4 6 4 2 4" xfId="14743" xr:uid="{4CF79B8F-F511-4787-9EA8-64635B06C920}"/>
    <cellStyle name="Total 4 6 4 2 4 2" xfId="35221" xr:uid="{AE198354-8E58-4B3A-921C-FACE947D922A}"/>
    <cellStyle name="Total 4 6 4 2 5" xfId="32133" xr:uid="{E8F80E8D-6B7A-47A3-9497-206CDCA500EF}"/>
    <cellStyle name="Total 4 6 4 2 6" xfId="55979" xr:uid="{0EEFB13F-4EAF-4255-BFDB-018ADBC9552E}"/>
    <cellStyle name="Total 4 6 4 3" xfId="3846" xr:uid="{30E39EC6-1131-46AB-BEB3-5EBEBBC89917}"/>
    <cellStyle name="Total 4 6 4 3 2" xfId="27125" xr:uid="{0B6B424B-A571-4FCB-8601-60A2CE5F436A}"/>
    <cellStyle name="Total 4 6 4 4" xfId="27804" xr:uid="{38450618-852C-4B72-B71B-9FDA634BDAE9}"/>
    <cellStyle name="Total 4 6 4 5" xfId="49197" xr:uid="{C568DAD2-38F7-49CB-B7E9-68D27E415FE2}"/>
    <cellStyle name="Total 4 6 5" xfId="1833" xr:uid="{3EA6B7D6-AB0E-41CE-8F48-7E130B7128CC}"/>
    <cellStyle name="Total 4 6 5 2" xfId="6150" xr:uid="{8865DC61-82E1-44E2-B8DD-9959DA7AE490}"/>
    <cellStyle name="Total 4 6 5 2 2" xfId="8736" xr:uid="{D55BE12E-95BA-409C-95AE-E1F61AF4F1E2}"/>
    <cellStyle name="Total 4 6 5 2 2 2" xfId="17725" xr:uid="{E0DD75D7-1FD9-4E41-B83C-1C3FB91E969C}"/>
    <cellStyle name="Total 4 6 5 2 2 2 2" xfId="38298" xr:uid="{45B55C48-F820-4370-A1A0-9AA3F583B2A4}"/>
    <cellStyle name="Total 4 6 5 2 2 3" xfId="31518" xr:uid="{90A9CDE3-3631-4201-83DB-504CA67EC730}"/>
    <cellStyle name="Total 4 6 5 2 3" xfId="11373" xr:uid="{00F8EA60-E4D9-45BE-A613-85C13A31C7AD}"/>
    <cellStyle name="Total 4 6 5 2 3 2" xfId="20362" xr:uid="{35701954-F483-4DF5-B65F-F19373EDA350}"/>
    <cellStyle name="Total 4 6 5 2 3 2 2" xfId="35332" xr:uid="{C04A685B-4A5B-4D7F-A4E9-D48DE5FFD8AC}"/>
    <cellStyle name="Total 4 6 5 2 3 3" xfId="24123" xr:uid="{0DE916BC-8A58-4B23-AEDD-C2903A3EC97E}"/>
    <cellStyle name="Total 4 6 5 2 4" xfId="15139" xr:uid="{9B490AC1-BA75-4379-8A8B-44016C8A5882}"/>
    <cellStyle name="Total 4 6 5 2 4 2" xfId="24715" xr:uid="{15FFF23D-CE9C-47C6-BBB6-2215841948AD}"/>
    <cellStyle name="Total 4 6 5 2 5" xfId="32170" xr:uid="{CDCD0DFD-D2AA-47C1-BF5F-C85335C8EFAA}"/>
    <cellStyle name="Total 4 6 5 2 6" xfId="57732" xr:uid="{BC0B68AF-A3CD-4616-AC10-E51698EC527B}"/>
    <cellStyle name="Total 4 6 5 3" xfId="4270" xr:uid="{DB08BFE5-7704-4AE1-A242-4446EBE00A81}"/>
    <cellStyle name="Total 4 6 5 3 2" xfId="28259" xr:uid="{4AF2593C-6D2B-4305-AB3E-3E4CE15C0677}"/>
    <cellStyle name="Total 4 6 5 4" xfId="40136" xr:uid="{5196D370-0DAA-48BB-B626-0ACCCF12BAC1}"/>
    <cellStyle name="Total 4 6 5 5" xfId="50950" xr:uid="{533ABFA7-2460-4517-BCE7-EDCE4A1280AC}"/>
    <cellStyle name="Total 4 6 6" xfId="2028" xr:uid="{7EA03B67-B4A9-4D5C-869C-73A0E1518474}"/>
    <cellStyle name="Total 4 6 6 2" xfId="6336" xr:uid="{16098331-92E3-409F-9A63-88A9F20AEBAA}"/>
    <cellStyle name="Total 4 6 6 2 2" xfId="8922" xr:uid="{591DEC30-48A8-453A-8793-16125B135F51}"/>
    <cellStyle name="Total 4 6 6 2 2 2" xfId="17911" xr:uid="{5572B680-E58D-4C6A-BDAE-9B0B17B8DAE0}"/>
    <cellStyle name="Total 4 6 6 2 2 2 2" xfId="39700" xr:uid="{084B0336-B7A9-4C3E-A22A-BE494CE1C2B4}"/>
    <cellStyle name="Total 4 6 6 2 2 3" xfId="33937" xr:uid="{F908DA21-3462-4912-970C-09826D556C98}"/>
    <cellStyle name="Total 4 6 6 2 3" xfId="11559" xr:uid="{142BDC94-8C60-4494-8E05-DC9CB3538FD0}"/>
    <cellStyle name="Total 4 6 6 2 3 2" xfId="20548" xr:uid="{7E10E962-1CDC-4D24-8A36-F61F1B82C58D}"/>
    <cellStyle name="Total 4 6 6 2 3 2 2" xfId="30653" xr:uid="{3F7FB9CE-61B6-449A-8658-8E7C6D150FEB}"/>
    <cellStyle name="Total 4 6 6 2 3 3" xfId="32023" xr:uid="{9B2B2A96-D85F-4095-8D87-3743B28EC467}"/>
    <cellStyle name="Total 4 6 6 2 4" xfId="15325" xr:uid="{D9EFFB59-4C6C-4094-BEA2-4B4C246224F3}"/>
    <cellStyle name="Total 4 6 6 2 4 2" xfId="28167" xr:uid="{9986A1DC-C7EC-454E-A592-05D7750284CD}"/>
    <cellStyle name="Total 4 6 6 2 5" xfId="32485" xr:uid="{BACC745C-F4F8-43F3-8DD2-CC394A0A221C}"/>
    <cellStyle name="Total 4 6 6 2 6" xfId="54142" xr:uid="{8F098F77-56D0-466E-B9BE-E59F4D662F9B}"/>
    <cellStyle name="Total 4 6 6 3" xfId="4465" xr:uid="{03CC1266-AD33-44E9-BC48-46A4D60B3BD5}"/>
    <cellStyle name="Total 4 6 6 3 2" xfId="33404" xr:uid="{5A42E4BE-DAE7-41BC-99D5-44BC9F836FE4}"/>
    <cellStyle name="Total 4 6 6 4" xfId="38102" xr:uid="{DD5E986B-CDA9-49BC-A025-F3635C7B881D}"/>
    <cellStyle name="Total 4 6 6 5" xfId="47430" xr:uid="{83718886-EA75-4E66-8873-582B914BF9DE}"/>
    <cellStyle name="Total 4 6 7" xfId="2839" xr:uid="{7F1A4E44-3B91-4ABD-9EEA-1B8563B8F3E1}"/>
    <cellStyle name="Total 4 6 7 2" xfId="6989" xr:uid="{74792A63-DB82-4978-BAAB-9D871A564005}"/>
    <cellStyle name="Total 4 6 7 2 2" xfId="12118" xr:uid="{AEB87B35-834A-45F7-943C-C4413F185937}"/>
    <cellStyle name="Total 4 6 7 2 2 2" xfId="21107" xr:uid="{18E49105-B034-4E4A-BDB2-0ED975C39EEA}"/>
    <cellStyle name="Total 4 6 7 2 2 2 2" xfId="23817" xr:uid="{C136B38F-0E07-4AB4-AEE8-B1AE747482BD}"/>
    <cellStyle name="Total 4 6 7 2 2 3" xfId="32672" xr:uid="{95A2F7DE-9CFF-4A7A-9CDC-59E86CBD4D75}"/>
    <cellStyle name="Total 4 6 7 2 3" xfId="12933" xr:uid="{A16F25A9-8669-45E6-8191-290949ABAF9D}"/>
    <cellStyle name="Total 4 6 7 2 3 2" xfId="21922" xr:uid="{C432AD43-F8A9-4790-ACFF-4492B296DB37}"/>
    <cellStyle name="Total 4 6 7 2 3 2 2" xfId="29611" xr:uid="{FA656437-B071-4AA1-9F8F-FE2A613BBDDC}"/>
    <cellStyle name="Total 4 6 7 2 3 3" xfId="36346" xr:uid="{FA299EE0-ACB0-4271-9F88-59ECFA4E1317}"/>
    <cellStyle name="Total 4 6 7 2 4" xfId="15978" xr:uid="{26500B86-E9A4-45DC-9C43-D062B30EE3C3}"/>
    <cellStyle name="Total 4 6 7 2 4 2" xfId="22269" xr:uid="{EBEDD20E-108C-4951-B35F-C3105219F4FB}"/>
    <cellStyle name="Total 4 6 7 2 5" xfId="42275" xr:uid="{0AA9814A-7BE3-4D19-9DFA-D58D3176C8AE}"/>
    <cellStyle name="Total 4 6 7 3" xfId="9552" xr:uid="{02C254C3-68D3-4CC5-A5CA-9C0DFCBFD4C7}"/>
    <cellStyle name="Total 4 6 7 3 2" xfId="18541" xr:uid="{7B8A0076-DCF2-4B2C-8416-A733D02C13E9}"/>
    <cellStyle name="Total 4 6 7 3 2 2" xfId="31526" xr:uid="{730A4ECB-EDA0-47DE-90BB-7BC7E5DBAD1A}"/>
    <cellStyle name="Total 4 6 7 3 3" xfId="29863" xr:uid="{A0F93F1D-801F-40E2-9CEF-297D51A25406}"/>
    <cellStyle name="Total 4 6 7 4" xfId="27191" xr:uid="{A46E0A2B-C7CD-44C8-85E2-180FF7AE3F77}"/>
    <cellStyle name="Total 4 6 8" xfId="4772" xr:uid="{ED813D80-5E10-4336-8A0D-FF4016F35706}"/>
    <cellStyle name="Total 4 6 8 2" xfId="7358" xr:uid="{B24EF67C-3573-409D-87FA-28B2203E0D45}"/>
    <cellStyle name="Total 4 6 8 2 2" xfId="16347" xr:uid="{144FB2AE-5BD5-4D8D-B4B5-3CCDF559B37A}"/>
    <cellStyle name="Total 4 6 8 2 2 2" xfId="29689" xr:uid="{FE01B91A-DA28-4415-ABFC-22173AE9ADEB}"/>
    <cellStyle name="Total 4 6 8 2 3" xfId="25559" xr:uid="{64A61055-8380-43B7-B4EC-EACB259E0E58}"/>
    <cellStyle name="Total 4 6 8 3" xfId="9995" xr:uid="{FBCEB28F-329F-40F6-AC07-AC21532A07BF}"/>
    <cellStyle name="Total 4 6 8 3 2" xfId="18984" xr:uid="{E6DE08A7-BFB5-4EA0-B667-AD07A81ED972}"/>
    <cellStyle name="Total 4 6 8 3 2 2" xfId="32579" xr:uid="{88EE1B11-32EA-4C4A-AF9A-83E232837298}"/>
    <cellStyle name="Total 4 6 8 3 3" xfId="43870" xr:uid="{0CA909C8-5D00-44C9-96EE-08657198F95C}"/>
    <cellStyle name="Total 4 6 8 4" xfId="13761" xr:uid="{0350599A-A490-4EF9-8590-7A6ACEA5F828}"/>
    <cellStyle name="Total 4 6 8 4 2" xfId="22521" xr:uid="{9137760C-A9F1-4141-BEF4-88E5D94D6878}"/>
    <cellStyle name="Total 4 6 8 5" xfId="33557" xr:uid="{BEDB5EA0-2560-48CC-B8DA-BFAB1170FE43}"/>
    <cellStyle name="Total 4 6 9" xfId="6673" xr:uid="{55417C69-CF12-4182-9BD9-888DACD97F77}"/>
    <cellStyle name="Total 4 6 9 2" xfId="11879" xr:uid="{D7D4C0C5-537F-4E53-AF7C-C8F526A35E41}"/>
    <cellStyle name="Total 4 6 9 2 2" xfId="20868" xr:uid="{220780B2-FC82-4594-84AB-8DCDE88C2A32}"/>
    <cellStyle name="Total 4 6 9 2 2 2" xfId="26957" xr:uid="{5224CD66-7129-4A7D-95C6-3518D250FD84}"/>
    <cellStyle name="Total 4 6 9 2 3" xfId="24230" xr:uid="{2312A97F-1E5A-434B-B83F-508DB1229265}"/>
    <cellStyle name="Total 4 6 9 3" xfId="15662" xr:uid="{136723E3-61CC-42E5-8CF7-F527EDF5D1E1}"/>
    <cellStyle name="Total 4 6 9 3 2" xfId="43683" xr:uid="{F917E82F-8CB8-458D-B4F6-070F632BC6B5}"/>
    <cellStyle name="Total 4 6 9 4" xfId="33957" xr:uid="{64A5EFEC-B092-4607-97C1-78FD2C0073E2}"/>
    <cellStyle name="Total 4 7" xfId="514" xr:uid="{A575BB17-326D-47D3-9C73-27F76FFC1462}"/>
    <cellStyle name="Total 4 7 10" xfId="44465" xr:uid="{7C54F5BC-C0C3-44DC-90BA-C88A05E5D53F}"/>
    <cellStyle name="Total 4 7 11" xfId="45699" xr:uid="{D54D7A52-BAE6-4388-9DA7-0E212591DA33}"/>
    <cellStyle name="Total 4 7 2" xfId="863" xr:uid="{B46BC584-1081-4388-8E7C-7CC597D711C1}"/>
    <cellStyle name="Total 4 7 2 2" xfId="5232" xr:uid="{56A5EBEF-005B-4BC4-ACAC-CE5066F333E6}"/>
    <cellStyle name="Total 4 7 2 2 2" xfId="7818" xr:uid="{40DB9800-0436-49D7-8A15-E44D40CF25D3}"/>
    <cellStyle name="Total 4 7 2 2 2 2" xfId="16807" xr:uid="{0061DB01-AC50-475D-BD91-323379710E87}"/>
    <cellStyle name="Total 4 7 2 2 2 2 2" xfId="42970" xr:uid="{19828C6B-CD20-4E14-8163-20A4433D024E}"/>
    <cellStyle name="Total 4 7 2 2 2 3" xfId="34857" xr:uid="{9FB6BDB6-0A43-4B50-92B4-4DF5C9180F89}"/>
    <cellStyle name="Total 4 7 2 2 2 4" xfId="56487" xr:uid="{BCD06B33-7A4C-4FB6-9287-E076C9E82C7E}"/>
    <cellStyle name="Total 4 7 2 2 3" xfId="10455" xr:uid="{DDB3EA4E-8047-4297-9A34-131FC1304806}"/>
    <cellStyle name="Total 4 7 2 2 3 2" xfId="19444" xr:uid="{531A1CC4-7D40-4817-96B3-40AB7C11E3E8}"/>
    <cellStyle name="Total 4 7 2 2 3 2 2" xfId="24893" xr:uid="{B34BA8BF-302F-4BE0-939F-4004815C2B91}"/>
    <cellStyle name="Total 4 7 2 2 3 3" xfId="34678" xr:uid="{DFA8676E-9717-49E1-81ED-86DE4C49EE49}"/>
    <cellStyle name="Total 4 7 2 2 4" xfId="14221" xr:uid="{3C87F812-B967-46AE-A331-86C408E5EBA5}"/>
    <cellStyle name="Total 4 7 2 2 4 2" xfId="26457" xr:uid="{235F3BBE-0AC2-463B-937A-98D67B69D2A4}"/>
    <cellStyle name="Total 4 7 2 2 5" xfId="28028" xr:uid="{6DA9D9B9-4EB9-478E-99E8-15468B94B629}"/>
    <cellStyle name="Total 4 7 2 2 6" xfId="49705" xr:uid="{E0714149-6BDA-41C2-AC98-AA39FAD9D0ED}"/>
    <cellStyle name="Total 4 7 2 3" xfId="3300" xr:uid="{44A5A769-3F4E-432D-AA5C-CD5F3E8EB031}"/>
    <cellStyle name="Total 4 7 2 3 2" xfId="42122" xr:uid="{2A1AC96C-C219-4A5C-B7C1-5A2782D070DE}"/>
    <cellStyle name="Total 4 7 2 3 2 2" xfId="58220" xr:uid="{65D2409C-50CC-4264-AA43-F1908B5DFE41}"/>
    <cellStyle name="Total 4 7 2 3 3" xfId="51438" xr:uid="{37D007C6-C194-4D7D-A3D3-6CBEED4FD1C6}"/>
    <cellStyle name="Total 4 7 2 4" xfId="22651" xr:uid="{57EBA4BC-8499-4AB3-8A02-EAB52C1F086E}"/>
    <cellStyle name="Total 4 7 2 4 2" xfId="54626" xr:uid="{32676314-44E6-40C8-A8DF-7F5C91A4722A}"/>
    <cellStyle name="Total 4 7 2 4 3" xfId="47822" xr:uid="{3CEF6D0D-A993-4A89-9097-676B7EE71B83}"/>
    <cellStyle name="Total 4 7 2 5" xfId="46208" xr:uid="{EAB9C4A9-4C19-4BA2-AE0C-A7D1B2619319}"/>
    <cellStyle name="Total 4 7 3" xfId="1208" xr:uid="{8A69C666-D3BA-4FE0-B033-8258E4F8D1FA}"/>
    <cellStyle name="Total 4 7 3 2" xfId="5553" xr:uid="{DF78E624-D7D8-4AC3-9ADD-003D3CACA6E9}"/>
    <cellStyle name="Total 4 7 3 2 2" xfId="8139" xr:uid="{677A6BA3-00D7-43D7-9169-8A0F50DC5309}"/>
    <cellStyle name="Total 4 7 3 2 2 2" xfId="17128" xr:uid="{4E2B0F5C-A631-45EB-A10E-8C9BA0FFB2EC}"/>
    <cellStyle name="Total 4 7 3 2 2 2 2" xfId="31729" xr:uid="{22CF1AEA-7B40-4127-9799-6D5A8DD5DDD5}"/>
    <cellStyle name="Total 4 7 3 2 2 3" xfId="25818" xr:uid="{EE9153FA-D388-4BA6-A3D8-058E88B8516D}"/>
    <cellStyle name="Total 4 7 3 2 2 4" xfId="56889" xr:uid="{7E7DAB1C-64C2-475A-8532-C656019601FA}"/>
    <cellStyle name="Total 4 7 3 2 3" xfId="10776" xr:uid="{D25C46E2-1375-4E52-B888-CCE1563FBDA8}"/>
    <cellStyle name="Total 4 7 3 2 3 2" xfId="19765" xr:uid="{9A63F516-1B65-4D61-AA70-6B66E62620DC}"/>
    <cellStyle name="Total 4 7 3 2 3 2 2" xfId="32816" xr:uid="{4C91C081-69E3-4EA2-A75C-53F573924916}"/>
    <cellStyle name="Total 4 7 3 2 3 3" xfId="40543" xr:uid="{C9C92722-213C-4806-883D-AD6BF95EB45E}"/>
    <cellStyle name="Total 4 7 3 2 4" xfId="14542" xr:uid="{54048917-4B1D-490F-9592-2C7393B4E8BF}"/>
    <cellStyle name="Total 4 7 3 2 4 2" xfId="39002" xr:uid="{2FCBE116-19D3-4360-B5F7-2BB51F9FFCBC}"/>
    <cellStyle name="Total 4 7 3 2 5" xfId="26003" xr:uid="{8E411BE3-B13F-4838-814E-D663E60A36AA}"/>
    <cellStyle name="Total 4 7 3 2 6" xfId="50107" xr:uid="{C98A0EAB-CDF0-44E4-94D6-C92F8AAE8BA0}"/>
    <cellStyle name="Total 4 7 3 3" xfId="3645" xr:uid="{934D3FA2-285C-419F-979C-9454A6A83D06}"/>
    <cellStyle name="Total 4 7 3 3 2" xfId="35863" xr:uid="{EB4EEE3F-DB2E-49DE-AAE2-1FD6507C352A}"/>
    <cellStyle name="Total 4 7 3 3 2 2" xfId="55806" xr:uid="{18C7C14D-0D4A-45F7-B4F9-AF76F0D7E58A}"/>
    <cellStyle name="Total 4 7 3 3 3" xfId="49023" xr:uid="{272EC809-31A8-457C-B262-22237708B22E}"/>
    <cellStyle name="Total 4 7 3 4" xfId="34538" xr:uid="{A9763E42-B880-49DA-9160-43BC2F7D2C0E}"/>
    <cellStyle name="Total 4 7 3 4 2" xfId="55016" xr:uid="{371D8D69-5157-4123-82D3-1F53BB85B54B}"/>
    <cellStyle name="Total 4 7 3 4 3" xfId="48224" xr:uid="{FD263393-3AF5-41D9-9389-9214B9815C30}"/>
    <cellStyle name="Total 4 7 3 5" xfId="53316" xr:uid="{69FBAE6F-1D16-4F07-8B15-C177EF544705}"/>
    <cellStyle name="Total 4 7 3 6" xfId="46610" xr:uid="{3CE55579-9426-4E54-8A73-ED4314751C7D}"/>
    <cellStyle name="Total 4 7 4" xfId="1552" xr:uid="{5563E29D-B45B-4EE0-840D-32749C486B34}"/>
    <cellStyle name="Total 4 7 4 2" xfId="5897" xr:uid="{5DCF0E50-F9B2-4254-B8F8-B23C02E741EE}"/>
    <cellStyle name="Total 4 7 4 2 2" xfId="8483" xr:uid="{1F42ADCF-09C0-484B-80DE-59982F6887E2}"/>
    <cellStyle name="Total 4 7 4 2 2 2" xfId="17472" xr:uid="{F1102FCC-5AAD-4C33-A8ED-072F9F1C4B86}"/>
    <cellStyle name="Total 4 7 4 2 2 2 2" xfId="26322" xr:uid="{F7B63DA5-18C0-435E-8A4D-7C6283822CFD}"/>
    <cellStyle name="Total 4 7 4 2 2 3" xfId="31754" xr:uid="{F8AB69CF-0BD1-4E18-B5A9-B8463621DCA5}"/>
    <cellStyle name="Total 4 7 4 2 3" xfId="11120" xr:uid="{5A8CD9CF-62BB-49A6-9F93-C71E1A10B04D}"/>
    <cellStyle name="Total 4 7 4 2 3 2" xfId="20109" xr:uid="{B6FCFE11-0C31-441A-94B1-5676886960AF}"/>
    <cellStyle name="Total 4 7 4 2 3 2 2" xfId="22351" xr:uid="{5A8479CF-D946-4151-A940-A28DA05D5FE3}"/>
    <cellStyle name="Total 4 7 4 2 3 3" xfId="40520" xr:uid="{39AE04E7-4AAF-43DF-8B89-68E3CBEC399A}"/>
    <cellStyle name="Total 4 7 4 2 4" xfId="14886" xr:uid="{52449FA9-D9F0-4853-AEBE-4F63CF84BBB7}"/>
    <cellStyle name="Total 4 7 4 2 4 2" xfId="30178" xr:uid="{0FF65D3F-27C9-4236-BB83-B64BD2E26F07}"/>
    <cellStyle name="Total 4 7 4 2 5" xfId="40669" xr:uid="{10BC2C0C-5CB8-4053-AFEB-18E9D0F7849E}"/>
    <cellStyle name="Total 4 7 4 2 6" xfId="56015" xr:uid="{FD0BECD3-CCB3-4DC2-81CA-656A63A6DF61}"/>
    <cellStyle name="Total 4 7 4 3" xfId="3989" xr:uid="{70006A4F-DCDE-4D51-B17D-FC5C8B153270}"/>
    <cellStyle name="Total 4 7 4 3 2" xfId="25666" xr:uid="{ECB6E3A7-B35A-458D-90B0-99D146BEF422}"/>
    <cellStyle name="Total 4 7 4 4" xfId="36760" xr:uid="{19179E5A-AC4C-46F5-A3BE-494A7903B0AF}"/>
    <cellStyle name="Total 4 7 4 5" xfId="49233" xr:uid="{BD7A6E3E-3127-425A-95C2-48B82B92996A}"/>
    <cellStyle name="Total 4 7 5" xfId="1864" xr:uid="{3B7A1641-0212-48BD-A9FD-4C677FB10970}"/>
    <cellStyle name="Total 4 7 5 2" xfId="6180" xr:uid="{EB6D0328-F075-4808-8514-C50B413F427D}"/>
    <cellStyle name="Total 4 7 5 2 2" xfId="8766" xr:uid="{E2E3AC49-6A4B-4514-AEED-E9609ECD42F1}"/>
    <cellStyle name="Total 4 7 5 2 2 2" xfId="17755" xr:uid="{D34CA65E-4F42-49B7-95E0-CFE50E2C92A6}"/>
    <cellStyle name="Total 4 7 5 2 2 2 2" xfId="36479" xr:uid="{40710B09-2A91-4516-A34A-D2C3074F0B51}"/>
    <cellStyle name="Total 4 7 5 2 2 3" xfId="42318" xr:uid="{F167D0F2-32BE-4769-883E-1FD86228459F}"/>
    <cellStyle name="Total 4 7 5 2 3" xfId="11403" xr:uid="{75444B1B-44BA-4990-BC28-374BA054E2AB}"/>
    <cellStyle name="Total 4 7 5 2 3 2" xfId="20392" xr:uid="{F82B63EA-F7B4-439D-920F-E9948F99D6A0}"/>
    <cellStyle name="Total 4 7 5 2 3 2 2" xfId="30482" xr:uid="{EA7DE57E-6FEE-4F35-9EDC-FC1139B965A9}"/>
    <cellStyle name="Total 4 7 5 2 3 3" xfId="27026" xr:uid="{7A5B0F08-75E6-4237-8BC8-B78ED4E8D305}"/>
    <cellStyle name="Total 4 7 5 2 4" xfId="15169" xr:uid="{866D4353-A177-4AF5-B5A4-098E5D8FCC6D}"/>
    <cellStyle name="Total 4 7 5 2 4 2" xfId="41165" xr:uid="{B5D781F3-7A39-4A5A-8E9F-97196863F946}"/>
    <cellStyle name="Total 4 7 5 2 5" xfId="39815" xr:uid="{59AA8258-DB43-4675-9742-2ED965F47C5F}"/>
    <cellStyle name="Total 4 7 5 2 6" xfId="58609" xr:uid="{869AE314-48C6-4107-8823-B8C95448F30B}"/>
    <cellStyle name="Total 4 7 5 3" xfId="4301" xr:uid="{CB2C3D58-D49E-4D4A-B052-B2D8EA3826E0}"/>
    <cellStyle name="Total 4 7 5 3 2" xfId="26591" xr:uid="{29BC1D9C-F426-40ED-91D1-B83D12C0C07B}"/>
    <cellStyle name="Total 4 7 5 4" xfId="39782" xr:uid="{B65CC7B9-BC59-4C62-A80C-8C3E59D97FF2}"/>
    <cellStyle name="Total 4 7 5 5" xfId="51828" xr:uid="{E636162B-0CED-4215-9D5B-ABFA19B4F081}"/>
    <cellStyle name="Total 4 7 6" xfId="2171" xr:uid="{BF182E07-01AA-4A17-89D9-1C3F8CCDFFF2}"/>
    <cellStyle name="Total 4 7 6 2" xfId="6472" xr:uid="{33F7808F-2D7A-4C98-9F24-917D69FBB1B9}"/>
    <cellStyle name="Total 4 7 6 2 2" xfId="9058" xr:uid="{BBD08B03-237E-43E4-A999-8D029D20219B}"/>
    <cellStyle name="Total 4 7 6 2 2 2" xfId="18047" xr:uid="{F74B22D9-DF0F-42A9-B302-3B381A0CF6D0}"/>
    <cellStyle name="Total 4 7 6 2 2 2 2" xfId="33092" xr:uid="{A0BFE595-4306-47B6-B594-580CFC8D30B2}"/>
    <cellStyle name="Total 4 7 6 2 2 3" xfId="29190" xr:uid="{8AF7CACC-3FCF-49A8-BCB3-A12D5757356C}"/>
    <cellStyle name="Total 4 7 6 2 3" xfId="11695" xr:uid="{1B55E1C5-059A-47DA-8863-1F83DCF20BC9}"/>
    <cellStyle name="Total 4 7 6 2 3 2" xfId="20684" xr:uid="{C3B1FF3A-9F1E-4742-A9AA-891668AD77DF}"/>
    <cellStyle name="Total 4 7 6 2 3 2 2" xfId="31867" xr:uid="{93248E80-8294-4399-8DF4-CB4E524E10C1}"/>
    <cellStyle name="Total 4 7 6 2 3 3" xfId="31086" xr:uid="{73721231-EE82-4FAF-9DCE-CA9063AF381F}"/>
    <cellStyle name="Total 4 7 6 2 4" xfId="15461" xr:uid="{226C19C8-90E5-41A6-9C1B-E0BF16825065}"/>
    <cellStyle name="Total 4 7 6 2 4 2" xfId="33800" xr:uid="{FE0D99F8-08B4-417E-80DE-E50451636BC7}"/>
    <cellStyle name="Total 4 7 6 2 5" xfId="41422" xr:uid="{0AC227BE-ED5A-4881-A43E-510845B279EA}"/>
    <cellStyle name="Total 4 7 6 2 6" xfId="54178" xr:uid="{4ECAABA1-BC98-4015-B791-026B37AC2FB7}"/>
    <cellStyle name="Total 4 7 6 3" xfId="4608" xr:uid="{47AC28D9-FBFE-4E79-84BF-9A511939ABD6}"/>
    <cellStyle name="Total 4 7 6 3 2" xfId="32366" xr:uid="{9E7A0A91-E660-4D08-B193-264D1FA775CC}"/>
    <cellStyle name="Total 4 7 6 4" xfId="35820" xr:uid="{627710E4-4C89-48FE-888F-7451EC98D498}"/>
    <cellStyle name="Total 4 7 6 5" xfId="47441" xr:uid="{FF890933-5D06-48CF-8ADE-EEE2279BD646}"/>
    <cellStyle name="Total 4 7 7" xfId="4908" xr:uid="{0DBBE2AD-DCFA-47D2-BE4E-B760F388973E}"/>
    <cellStyle name="Total 4 7 7 2" xfId="7494" xr:uid="{76CCD9EB-090D-45E2-8D54-0434550508F7}"/>
    <cellStyle name="Total 4 7 7 2 2" xfId="16483" xr:uid="{6B7AA81B-E885-4493-9B9A-B0A6D2727916}"/>
    <cellStyle name="Total 4 7 7 2 2 2" xfId="41528" xr:uid="{222FA058-E015-4BD4-A07B-1658309B9752}"/>
    <cellStyle name="Total 4 7 7 2 3" xfId="31978" xr:uid="{73537708-ECC5-45E8-B2E9-94852DE41D44}"/>
    <cellStyle name="Total 4 7 7 3" xfId="10131" xr:uid="{E7B33D18-8F60-421F-8664-BC22389B77FF}"/>
    <cellStyle name="Total 4 7 7 3 2" xfId="19120" xr:uid="{09529969-2185-4012-8138-854A7DB91C5C}"/>
    <cellStyle name="Total 4 7 7 3 2 2" xfId="29957" xr:uid="{7ABF56A3-E93E-4332-947E-B341E9C03AE2}"/>
    <cellStyle name="Total 4 7 7 3 3" xfId="34674" xr:uid="{CC209D15-61A4-4C89-8C57-211E1E4E1F17}"/>
    <cellStyle name="Total 4 7 7 4" xfId="13897" xr:uid="{56D7A98C-4F20-4281-A5FF-3F4BD49745EA}"/>
    <cellStyle name="Total 4 7 7 4 2" xfId="30577" xr:uid="{40E7369D-94D7-4B6F-8718-E6F644C1B4C3}"/>
    <cellStyle name="Total 4 7 7 5" xfId="38175" xr:uid="{1FA54BE7-DB9A-40B4-8FFC-030D8AA11BE4}"/>
    <cellStyle name="Total 4 7 8" xfId="2520" xr:uid="{70327556-2597-4FDB-918E-FFDA68C78D8D}"/>
    <cellStyle name="Total 4 7 8 2" xfId="34479" xr:uid="{2E99F804-AE6D-4072-B22F-22F8406F3D98}"/>
    <cellStyle name="Total 4 7 9" xfId="36546" xr:uid="{965737D7-28C8-40EB-855F-50F41C4A9477}"/>
    <cellStyle name="Total 4 8" xfId="216" xr:uid="{3F032EB8-2494-47E8-8FA7-3C7F23357B9A}"/>
    <cellStyle name="Total 4 8 2" xfId="2555" xr:uid="{FD4A2150-A8AD-4FB2-83F9-A2948B9EE974}"/>
    <cellStyle name="Total 4 8 2 2" xfId="6796" xr:uid="{44BB12B8-C277-448D-B9F5-A12CA4AE807E}"/>
    <cellStyle name="Total 4 8 2 2 2" xfId="15785" xr:uid="{556777CA-D65D-4625-96BD-21252B54B97C}"/>
    <cellStyle name="Total 4 8 2 2 2 2" xfId="25996" xr:uid="{FFA4B89E-AF86-48EA-9648-F4CEDE937EDF}"/>
    <cellStyle name="Total 4 8 2 2 2 3" xfId="56534" xr:uid="{8DECE3E9-D6AD-4813-A4A4-80A08C72E93E}"/>
    <cellStyle name="Total 4 8 2 2 3" xfId="29979" xr:uid="{B9CA016D-C552-4D1A-B775-4A8E76197F84}"/>
    <cellStyle name="Total 4 8 2 2 4" xfId="49752" xr:uid="{487F6239-2D83-4E78-8281-DF1791870117}"/>
    <cellStyle name="Total 4 8 2 3" xfId="9366" xr:uid="{6EEFDCA3-CF38-4797-8C28-4FE78B8D06F6}"/>
    <cellStyle name="Total 4 8 2 3 2" xfId="18355" xr:uid="{23A89797-5C89-4209-8BEB-2F7444DB904A}"/>
    <cellStyle name="Total 4 8 2 3 2 2" xfId="29551" xr:uid="{E99F58C7-6C5A-4F74-BF39-30B416727B0F}"/>
    <cellStyle name="Total 4 8 2 3 2 3" xfId="57719" xr:uid="{7253EA97-DBE7-433F-B328-1DF13374E300}"/>
    <cellStyle name="Total 4 8 2 3 3" xfId="42278" xr:uid="{1434FE54-0A0F-4494-BDAE-AAAAFCBA1FC5}"/>
    <cellStyle name="Total 4 8 2 3 4" xfId="50937" xr:uid="{6AD4C4B1-4D5B-4ADA-A2D5-F904E5761D78}"/>
    <cellStyle name="Total 4 8 2 4" xfId="13409" xr:uid="{4E41C5D3-49C1-4D45-83B4-643B6594751F}"/>
    <cellStyle name="Total 4 8 2 4 2" xfId="24155" xr:uid="{3D8BCD33-03C1-4CA2-9AB2-DD9AFCA4F196}"/>
    <cellStyle name="Total 4 8 2 4 2 2" xfId="54670" xr:uid="{FF6D7D31-1470-4CD5-8C97-15D26F7ABF3A}"/>
    <cellStyle name="Total 4 8 2 4 3" xfId="47869" xr:uid="{BFF70854-F0B1-4C5F-9FC5-04EA742AEA61}"/>
    <cellStyle name="Total 4 8 2 5" xfId="25750" xr:uid="{C0029C23-6858-4DFC-B025-C25978186B44}"/>
    <cellStyle name="Total 4 8 2 6" xfId="46255" xr:uid="{4FA3D185-7BA5-457E-BA35-D76949DED14C}"/>
    <cellStyle name="Total 4 8 3" xfId="2684" xr:uid="{2E556361-FB21-42AB-A706-CABEF88BD986}"/>
    <cellStyle name="Total 4 8 3 2" xfId="31401" xr:uid="{F42642C5-7839-4944-B7BC-81C87C16D492}"/>
    <cellStyle name="Total 4 8 3 2 2" xfId="56933" xr:uid="{FECC39D0-5001-49EA-884B-94FE54EFA7EC}"/>
    <cellStyle name="Total 4 8 3 2 3" xfId="50151" xr:uid="{5061D9BF-A51E-4395-9F57-18FC4B2FC2C5}"/>
    <cellStyle name="Total 4 8 3 3" xfId="52232" xr:uid="{D4564449-738E-4D4F-BC75-290B82DC36E4}"/>
    <cellStyle name="Total 4 8 3 3 2" xfId="59013" xr:uid="{5FDF0AE8-608C-48BC-B460-C10BC6B96B32}"/>
    <cellStyle name="Total 4 8 3 4" xfId="48268" xr:uid="{20B70FE7-51D4-4C11-8754-9BB003E7BB55}"/>
    <cellStyle name="Total 4 8 3 4 2" xfId="55060" xr:uid="{A69BE1BE-A167-41C4-91AD-CB406989F632}"/>
    <cellStyle name="Total 4 8 3 5" xfId="53360" xr:uid="{548357C0-ED2E-46DC-8CB5-1087C9BD69B5}"/>
    <cellStyle name="Total 4 8 3 6" xfId="46654" xr:uid="{80858C2D-350C-4193-A985-B1ED97C59285}"/>
    <cellStyle name="Total 4 8 4" xfId="30553" xr:uid="{EA59CCEB-1AEA-44A2-8B7E-438AF69089B4}"/>
    <cellStyle name="Total 4 8 4 2" xfId="56062" xr:uid="{FE027E84-0D33-4836-A5C7-B4037771F2F4}"/>
    <cellStyle name="Total 4 8 4 3" xfId="49280" xr:uid="{317B7B51-1FD0-4896-B50B-7084265D6853}"/>
    <cellStyle name="Total 4 8 5" xfId="44416" xr:uid="{57610E26-06A1-4935-9A2C-7069499E696B}"/>
    <cellStyle name="Total 4 8 5 2" xfId="58158" xr:uid="{5B31378C-8150-4FB8-8539-4F3B9ADA461E}"/>
    <cellStyle name="Total 4 8 5 3" xfId="51376" xr:uid="{D6DC3576-AC33-4188-BFA2-E9325DCC996F}"/>
    <cellStyle name="Total 4 8 6" xfId="45746" xr:uid="{7625D4EB-97D3-44BE-8018-BE7EA81F95DF}"/>
    <cellStyle name="Total 4 8 6 2" xfId="54222" xr:uid="{BAE120E6-E617-488B-A359-CB4D1A89F38E}"/>
    <cellStyle name="Total 4 9" xfId="565" xr:uid="{17BB5560-625C-4CFC-8054-5CDD09B7DB80}"/>
    <cellStyle name="Total 4 9 2" xfId="4956" xr:uid="{00BDE226-0BA5-412E-9FE2-AA1BF628AA0C}"/>
    <cellStyle name="Total 4 9 2 2" xfId="7542" xr:uid="{8C174960-1F32-43E7-92D5-A9EB41CE81FC}"/>
    <cellStyle name="Total 4 9 2 2 2" xfId="16531" xr:uid="{C3C9B9F6-BC74-49DA-A011-25E86510A8D2}"/>
    <cellStyle name="Total 4 9 2 2 2 2" xfId="33610" xr:uid="{E425798C-1DC6-4C81-A59D-730FBD3612D8}"/>
    <cellStyle name="Total 4 9 2 2 2 3" xfId="56575" xr:uid="{C258D69A-6E49-41D6-A488-234F841DC348}"/>
    <cellStyle name="Total 4 9 2 2 3" xfId="40781" xr:uid="{C88747A9-0BCB-4C1A-8897-FD05C1210BA1}"/>
    <cellStyle name="Total 4 9 2 2 4" xfId="49793" xr:uid="{8A725281-3472-4350-912C-AD79A543C65D}"/>
    <cellStyle name="Total 4 9 2 3" xfId="10179" xr:uid="{3684ACFA-03B5-4132-BCD1-09E52199833C}"/>
    <cellStyle name="Total 4 9 2 3 2" xfId="19168" xr:uid="{732E2B56-B6AC-41D2-8A8A-09D2FDFA0BAD}"/>
    <cellStyle name="Total 4 9 2 3 2 2" xfId="23752" xr:uid="{3294A3D9-CBB5-40E4-B484-2917D78BA7DC}"/>
    <cellStyle name="Total 4 9 2 3 2 3" xfId="58523" xr:uid="{80BECDEB-E7EC-4B71-9F65-B76D168EC038}"/>
    <cellStyle name="Total 4 9 2 3 3" xfId="30913" xr:uid="{714841CE-0D86-4E3A-B52B-6FA45C07B0E8}"/>
    <cellStyle name="Total 4 9 2 3 4" xfId="51742" xr:uid="{69BDA22E-78F8-40ED-B216-5DFB8D2A6DAC}"/>
    <cellStyle name="Total 4 9 2 4" xfId="13945" xr:uid="{C1670082-070E-4012-A940-10C2DD7A7CAC}"/>
    <cellStyle name="Total 4 9 2 4 2" xfId="32781" xr:uid="{85602E15-DD1E-4427-90A7-BE27E809C6E3}"/>
    <cellStyle name="Total 4 9 2 4 2 2" xfId="54708" xr:uid="{C9D09035-8194-4F2C-8FBD-B41ECB7D87A7}"/>
    <cellStyle name="Total 4 9 2 4 3" xfId="47910" xr:uid="{F14E96E6-D78F-498E-96A9-4440C149587E}"/>
    <cellStyle name="Total 4 9 2 5" xfId="27489" xr:uid="{E5CDFEE4-8B59-48BF-8136-C9EEB8D416FC}"/>
    <cellStyle name="Total 4 9 2 6" xfId="46296" xr:uid="{4017A9AF-B32D-41B9-BD57-2500AE3686D2}"/>
    <cellStyle name="Total 4 9 3" xfId="3002" xr:uid="{5BFD0C08-5149-4551-92AB-F5FAF0E115D6}"/>
    <cellStyle name="Total 4 9 3 2" xfId="32993" xr:uid="{563D7F11-D4AD-4EC5-BC9D-5814AA8A9EC4}"/>
    <cellStyle name="Total 4 9 3 2 2" xfId="56971" xr:uid="{7698AA8C-EFE6-4987-8183-D9D9B1A0AD2A}"/>
    <cellStyle name="Total 4 9 3 2 3" xfId="50189" xr:uid="{13C5667B-AA1D-4876-B1E1-C3B9FB0E44C7}"/>
    <cellStyle name="Total 4 9 3 3" xfId="52163" xr:uid="{87847FEC-9FE6-43B1-A95B-BD3EEDA6D2BB}"/>
    <cellStyle name="Total 4 9 3 3 2" xfId="58944" xr:uid="{EA2E677A-E723-42FA-8852-ECD91A0A14C4}"/>
    <cellStyle name="Total 4 9 3 4" xfId="48306" xr:uid="{F52F340A-E0EB-4178-92D9-0A3EF5B800E8}"/>
    <cellStyle name="Total 4 9 3 4 2" xfId="55098" xr:uid="{6DA99DC5-6092-41D9-A0A6-7E7698B4E348}"/>
    <cellStyle name="Total 4 9 3 5" xfId="53398" xr:uid="{62119034-1281-4DC3-864C-69ED109F84CE}"/>
    <cellStyle name="Total 4 9 3 6" xfId="46692" xr:uid="{FAE0EA3F-0467-4FE5-A8A8-9A26C64DE8F4}"/>
    <cellStyle name="Total 4 9 4" xfId="35765" xr:uid="{1899C1EB-FD50-4315-85C4-01FAAEF4E419}"/>
    <cellStyle name="Total 4 9 4 2" xfId="56103" xr:uid="{50B6718F-7A47-429F-8964-9368669B15BD}"/>
    <cellStyle name="Total 4 9 4 3" xfId="49321" xr:uid="{55181742-817D-4B98-BD8C-D72F5D660826}"/>
    <cellStyle name="Total 4 9 5" xfId="44525" xr:uid="{31A5C839-EAFC-4A6D-B2F5-E38138FBBBE8}"/>
    <cellStyle name="Total 4 9 5 2" xfId="57740" xr:uid="{BB66F927-E8E1-4FAC-8D3B-175EA54A3191}"/>
    <cellStyle name="Total 4 9 5 3" xfId="50958" xr:uid="{6E923672-B710-4100-BD6A-E0AE9AEADF1C}"/>
    <cellStyle name="Total 4 9 6" xfId="45787" xr:uid="{754F4B59-094E-4948-9A29-E8455D00438F}"/>
    <cellStyle name="Total 4 9 6 2" xfId="54260" xr:uid="{008C001D-58C2-45CA-B01F-87700AEEBF2E}"/>
    <cellStyle name="Total 5" xfId="131" xr:uid="{04BB2541-B717-40AB-AA5A-F39CAAD9DB4A}"/>
    <cellStyle name="Total 5 10" xfId="1942" xr:uid="{BA603A24-4597-4FAD-945A-B8003FA9203D}"/>
    <cellStyle name="Total 5 10 2" xfId="6253" xr:uid="{37065888-E60F-423B-BD31-920C19013D00}"/>
    <cellStyle name="Total 5 10 2 2" xfId="8839" xr:uid="{68F5D909-9888-4A37-B113-A8F73E5B502C}"/>
    <cellStyle name="Total 5 10 2 2 2" xfId="17828" xr:uid="{525C22B4-4F88-4082-89BF-D7E222B51547}"/>
    <cellStyle name="Total 5 10 2 2 2 2" xfId="41926" xr:uid="{7B41DA17-E49A-427D-9B7F-03E0B6BC3095}"/>
    <cellStyle name="Total 5 10 2 2 2 3" xfId="56516" xr:uid="{06C341BC-83FD-4285-8DA5-6AD992DDCA0A}"/>
    <cellStyle name="Total 5 10 2 2 3" xfId="24445" xr:uid="{15947381-1923-424C-809C-F12584F24972}"/>
    <cellStyle name="Total 5 10 2 2 4" xfId="49734" xr:uid="{523C0054-47E2-4F98-A29C-5746FF32C79C}"/>
    <cellStyle name="Total 5 10 2 3" xfId="11476" xr:uid="{674F06A7-2AAE-464E-90CA-2E57F1D8586F}"/>
    <cellStyle name="Total 5 10 2 3 2" xfId="20465" xr:uid="{D4D3281F-2C52-4699-886E-9C845BDCCEA4}"/>
    <cellStyle name="Total 5 10 2 3 2 2" xfId="36056" xr:uid="{EF860323-7688-41B3-8F35-05B0A862A841}"/>
    <cellStyle name="Total 5 10 2 3 2 3" xfId="58671" xr:uid="{7BE3F2D3-B750-41B8-B4CC-E524AA11B5CE}"/>
    <cellStyle name="Total 5 10 2 3 3" xfId="35700" xr:uid="{440AD62E-E279-496D-B117-F2B406B8E2B4}"/>
    <cellStyle name="Total 5 10 2 3 4" xfId="51890" xr:uid="{6C35D7E1-B3A9-4728-993F-18FBDBD70ADB}"/>
    <cellStyle name="Total 5 10 2 4" xfId="15242" xr:uid="{26B0CDDE-CBA7-4106-B6D5-234F80CC92FB}"/>
    <cellStyle name="Total 5 10 2 4 2" xfId="25076" xr:uid="{1E7A79EA-817A-4DCD-BC26-DFD11F746C77}"/>
    <cellStyle name="Total 5 10 2 4 2 2" xfId="54652" xr:uid="{813A4CA2-B265-4F25-B2B6-5FBC970AFB22}"/>
    <cellStyle name="Total 5 10 2 4 3" xfId="47851" xr:uid="{EC14F825-4707-433D-9900-AC29AA9C4BEC}"/>
    <cellStyle name="Total 5 10 2 5" xfId="39355" xr:uid="{85382E29-0EF9-47BB-9F3C-2FC274B9EC67}"/>
    <cellStyle name="Total 5 10 2 6" xfId="46237" xr:uid="{BC122FA4-6DA8-4E95-9AF1-BD4EF2A6E532}"/>
    <cellStyle name="Total 5 10 3" xfId="4379" xr:uid="{59486A0B-3A01-4E54-BB29-DDB6509105ED}"/>
    <cellStyle name="Total 5 10 3 2" xfId="22767" xr:uid="{0471E6B8-C8C1-4DA7-968C-99AA1A1AE785}"/>
    <cellStyle name="Total 5 10 3 2 2" xfId="56915" xr:uid="{3465AB6E-01B4-4D10-B3A1-202A8DF7A729}"/>
    <cellStyle name="Total 5 10 3 2 3" xfId="50133" xr:uid="{9BF22462-36A8-47AF-8355-E0C49F977466}"/>
    <cellStyle name="Total 5 10 3 3" xfId="49003" xr:uid="{85CEA0AD-03EF-4EFF-B2F7-59DC132984B4}"/>
    <cellStyle name="Total 5 10 3 3 2" xfId="55786" xr:uid="{73097D4B-D646-4227-8680-0DD441126119}"/>
    <cellStyle name="Total 5 10 3 4" xfId="48250" xr:uid="{389DF62E-1145-48B0-B5CD-6B15BDD69519}"/>
    <cellStyle name="Total 5 10 3 4 2" xfId="55042" xr:uid="{14584555-8BD1-45E7-9A52-4784B0983DAD}"/>
    <cellStyle name="Total 5 10 3 5" xfId="53342" xr:uid="{9433B6A8-9D3A-450F-B8A5-28DE3A7847FF}"/>
    <cellStyle name="Total 5 10 3 6" xfId="46636" xr:uid="{BAEAF9EC-6361-486C-923E-5BBB9664BF86}"/>
    <cellStyle name="Total 5 10 4" xfId="37338" xr:uid="{7A9A96D9-4D2F-4691-93AF-21B24BF1A0EC}"/>
    <cellStyle name="Total 5 10 4 2" xfId="56044" xr:uid="{F7D13CB6-5AF4-4D7E-8633-5D9BB4C8844D}"/>
    <cellStyle name="Total 5 10 4 3" xfId="49262" xr:uid="{07EC6865-043B-4017-8834-C7CB135BAF09}"/>
    <cellStyle name="Total 5 10 5" xfId="44592" xr:uid="{D4E4DCD6-1576-48D4-AA33-248C0929BFAB}"/>
    <cellStyle name="Total 5 10 5 2" xfId="55755" xr:uid="{92038DC3-2464-4C8E-A228-801F0CD08CFA}"/>
    <cellStyle name="Total 5 10 5 3" xfId="48972" xr:uid="{C0475F63-E0FB-48BB-946E-9DCF95B0B949}"/>
    <cellStyle name="Total 5 10 6" xfId="45728" xr:uid="{45703F1F-FA62-4E42-BFDE-A872B15D9665}"/>
    <cellStyle name="Total 5 10 6 2" xfId="54204" xr:uid="{46634FE4-426A-4D19-B5ED-C89CA0E62232}"/>
    <cellStyle name="Total 5 11" xfId="2958" xr:uid="{E6A6D481-3016-4CDD-85D7-0F0196D49CF2}"/>
    <cellStyle name="Total 5 11 2" xfId="7108" xr:uid="{80963F90-691A-4CC8-A084-FCDB26520FCB}"/>
    <cellStyle name="Total 5 11 2 2" xfId="16097" xr:uid="{26FC272F-EC98-4388-904F-C3CB5DA30516}"/>
    <cellStyle name="Total 5 11 2 2 2" xfId="37752" xr:uid="{D692BE0D-6180-49EC-BD37-9F1F8AA8FCD1}"/>
    <cellStyle name="Total 5 11 2 2 2 2" xfId="56608" xr:uid="{630C7F0F-DEEB-4027-9A59-0E148414D286}"/>
    <cellStyle name="Total 5 11 2 2 3" xfId="49826" xr:uid="{4E00E134-9F94-4B68-A894-96614C11FBF0}"/>
    <cellStyle name="Total 5 11 2 3" xfId="40891" xr:uid="{54EAE646-159A-4FCD-B653-374E336E139A}"/>
    <cellStyle name="Total 5 11 2 3 2" xfId="56266" xr:uid="{96A8ACCF-149C-4E33-A67B-AF5848F8E461}"/>
    <cellStyle name="Total 5 11 2 3 3" xfId="49484" xr:uid="{C274A8F1-F566-4815-84CC-377EC1DE319D}"/>
    <cellStyle name="Total 5 11 2 4" xfId="47943" xr:uid="{16D0EA0E-1000-4113-B55E-A3D4D900AEDD}"/>
    <cellStyle name="Total 5 11 2 4 2" xfId="54741" xr:uid="{DAA5DC9A-E3A0-48AE-AA4A-724004270269}"/>
    <cellStyle name="Total 5 11 2 5" xfId="46329" xr:uid="{A3445FB1-47F4-4509-947A-6299517447D2}"/>
    <cellStyle name="Total 5 11 3" xfId="9671" xr:uid="{4E020A32-2B81-40BA-A1F5-86B6018E5B8C}"/>
    <cellStyle name="Total 5 11 3 2" xfId="18660" xr:uid="{229C783A-C76A-43B4-9D61-EED9FA262327}"/>
    <cellStyle name="Total 5 11 3 2 2" xfId="34963" xr:uid="{BA88C547-7DEC-420B-BCE5-3BBE705D02AB}"/>
    <cellStyle name="Total 5 11 3 2 2 2" xfId="57004" xr:uid="{90E2694D-5767-4F22-9B83-9FF61D4DE16F}"/>
    <cellStyle name="Total 5 11 3 2 3" xfId="50222" xr:uid="{642D4830-F6AE-4F57-AC31-8F24382630F6}"/>
    <cellStyle name="Total 5 11 3 3" xfId="24128" xr:uid="{E4EC76C7-A3E8-41EC-844F-664103C3586E}"/>
    <cellStyle name="Total 5 11 3 3 2" xfId="58114" xr:uid="{79B798E1-4B48-412D-8BC8-D154BC606C24}"/>
    <cellStyle name="Total 5 11 3 3 3" xfId="51332" xr:uid="{11F2801F-A8BA-4065-8978-5FB4FC825FCF}"/>
    <cellStyle name="Total 5 11 3 4" xfId="48339" xr:uid="{ABDF8555-AD5E-45EA-AF2D-F3160E4E791B}"/>
    <cellStyle name="Total 5 11 3 4 2" xfId="55131" xr:uid="{651C528F-71A0-4E17-AC2F-5ECBEEEF292E}"/>
    <cellStyle name="Total 5 11 3 5" xfId="46725" xr:uid="{CA60D90E-2015-4BC9-A35C-B4F61DF8EBD3}"/>
    <cellStyle name="Total 5 11 4" xfId="13511" xr:uid="{46716B99-79B6-4E73-87B3-334FF9DADEDD}"/>
    <cellStyle name="Total 5 11 4 2" xfId="35247" xr:uid="{15BA25FF-FF37-41C4-A057-CB8E37334E8F}"/>
    <cellStyle name="Total 5 11 4 2 2" xfId="56136" xr:uid="{45434B56-5C76-4B2F-BCD5-FEBF9D572B77}"/>
    <cellStyle name="Total 5 11 4 3" xfId="49354" xr:uid="{61B57BF0-F9E5-4EA5-A7F2-1A3970B8D2F9}"/>
    <cellStyle name="Total 5 11 5" xfId="27237" xr:uid="{E1715365-94A1-487B-A132-8D0928995E07}"/>
    <cellStyle name="Total 5 11 5 2" xfId="58124" xr:uid="{FD73A0A8-6994-4685-BBC8-A2D4D1B02A9E}"/>
    <cellStyle name="Total 5 11 5 3" xfId="51342" xr:uid="{8F200907-9C18-4FCB-AB05-628DEC82476D}"/>
    <cellStyle name="Total 5 11 6" xfId="44627" xr:uid="{0239358B-DCBE-4577-B543-E5BD8600CED8}"/>
    <cellStyle name="Total 5 11 6 2" xfId="54293" xr:uid="{39DA9A33-CC4F-413A-AC9C-AF0552A32458}"/>
    <cellStyle name="Total 5 11 6 3" xfId="47474" xr:uid="{7064DEB1-A54B-4394-A97C-015C989F3F63}"/>
    <cellStyle name="Total 5 11 7" xfId="45866" xr:uid="{3B5AA6B5-F58B-4673-8EEC-36953CBFA272}"/>
    <cellStyle name="Total 5 12" xfId="6587" xr:uid="{6B5FEC70-E42D-49DE-B105-D38B7FAA7864}"/>
    <cellStyle name="Total 5 12 2" xfId="11796" xr:uid="{D6E68553-7BD7-45FE-B4F0-83BA67BB0522}"/>
    <cellStyle name="Total 5 12 2 2" xfId="20785" xr:uid="{195BCFC7-9162-4A77-A607-A57BBB89AE72}"/>
    <cellStyle name="Total 5 12 2 2 2" xfId="33907" xr:uid="{24C62E0F-6FF7-4153-8ED9-148B927CE069}"/>
    <cellStyle name="Total 5 12 2 2 2 2" xfId="56647" xr:uid="{2BF7F498-C44F-4AD8-8630-A58C4D7C3612}"/>
    <cellStyle name="Total 5 12 2 2 3" xfId="49865" xr:uid="{4157A3F9-9EF1-4919-9B2D-3C11BDB3EE65}"/>
    <cellStyle name="Total 5 12 2 3" xfId="34373" xr:uid="{C5C5A1ED-D332-428B-B6F8-222C172739D1}"/>
    <cellStyle name="Total 5 12 2 3 2" xfId="55727" xr:uid="{6378810C-1799-46E4-9D5F-F6B490BD1D0B}"/>
    <cellStyle name="Total 5 12 2 3 3" xfId="48944" xr:uid="{3E225181-2E05-44FB-9E43-70E56ABAE429}"/>
    <cellStyle name="Total 5 12 2 4" xfId="47982" xr:uid="{EAFDC1D4-8A46-4957-8920-0FEE2E7197EC}"/>
    <cellStyle name="Total 5 12 2 4 2" xfId="54777" xr:uid="{4EF2BBFA-D5C3-487B-9E7A-F41F66A7064A}"/>
    <cellStyle name="Total 5 12 2 5" xfId="46368" xr:uid="{751136FC-B78B-4FF6-9F3B-DAC20218D335}"/>
    <cellStyle name="Total 5 12 3" xfId="15576" xr:uid="{CC859E36-20DD-4E3D-994C-FC0AE16CD84A}"/>
    <cellStyle name="Total 5 12 3 2" xfId="40692" xr:uid="{91048B1E-C031-4B70-82D0-A4D36E4B7606}"/>
    <cellStyle name="Total 5 12 3 2 2" xfId="57040" xr:uid="{AA99FD04-28D7-4E91-8B78-29129E66E5DB}"/>
    <cellStyle name="Total 5 12 3 2 3" xfId="50258" xr:uid="{0305BA5B-36E2-4AAD-AD8B-351359114616}"/>
    <cellStyle name="Total 5 12 3 3" xfId="51707" xr:uid="{2AD96FDE-6563-4F92-916C-0058D029E534}"/>
    <cellStyle name="Total 5 12 3 3 2" xfId="58488" xr:uid="{8BAE849B-B2A9-4632-A6A6-35A818F10E9E}"/>
    <cellStyle name="Total 5 12 3 4" xfId="48375" xr:uid="{578167BF-F558-4DFA-BC56-61B4B385D719}"/>
    <cellStyle name="Total 5 12 3 4 2" xfId="55167" xr:uid="{BD65B918-6D1A-442A-ABCE-248603C8AB6A}"/>
    <cellStyle name="Total 5 12 3 5" xfId="46761" xr:uid="{A32B54D6-888F-483F-A908-4EE29C512019}"/>
    <cellStyle name="Total 5 12 4" xfId="35793" xr:uid="{3B94191E-CD8E-41A3-88A6-BE8BF33CDB61}"/>
    <cellStyle name="Total 5 12 4 2" xfId="56175" xr:uid="{D71479FA-DFED-4E31-AA3C-C85F91A90090}"/>
    <cellStyle name="Total 5 12 4 3" xfId="49393" xr:uid="{0ED5C91F-9EDA-48B4-AD1C-D078577FFEE2}"/>
    <cellStyle name="Total 5 12 5" xfId="44673" xr:uid="{1BFE1244-42EF-46F3-8651-99DFC1E11A65}"/>
    <cellStyle name="Total 5 12 5 2" xfId="59028" xr:uid="{AF576233-8909-4541-9AE1-CAF944A1C90B}"/>
    <cellStyle name="Total 5 12 5 3" xfId="52247" xr:uid="{754442A3-B56E-4730-9969-BA03695D41F5}"/>
    <cellStyle name="Total 5 12 6" xfId="47513" xr:uid="{7907B582-4C30-40DE-B02D-6DB78FADBF19}"/>
    <cellStyle name="Total 5 12 6 2" xfId="54329" xr:uid="{A01B5F97-8034-4825-87CC-89C3476868DA}"/>
    <cellStyle name="Total 5 12 7" xfId="45902" xr:uid="{3830A117-A16B-4421-8C41-F69E12D72EC1}"/>
    <cellStyle name="Total 5 13" xfId="9159" xr:uid="{B04AF3A4-40E4-40DC-9F63-1BCCCEE7B2A5}"/>
    <cellStyle name="Total 5 13 2" xfId="18148" xr:uid="{2F24FFE7-3A6F-4128-9EF3-7540F128DBA0}"/>
    <cellStyle name="Total 5 13 2 2" xfId="28352" xr:uid="{E6BAB1A4-654B-48A5-99EA-7A5E70C24A70}"/>
    <cellStyle name="Total 5 13 2 2 2" xfId="56289" xr:uid="{E1B09F58-6418-4B22-848E-3E5755605A3F}"/>
    <cellStyle name="Total 5 13 2 3" xfId="49507" xr:uid="{C5EB60AE-6590-447A-A86E-55005BC57D5B}"/>
    <cellStyle name="Total 5 13 3" xfId="24465" xr:uid="{0020CD75-3396-4846-B9E3-7C461ACC9213}"/>
    <cellStyle name="Total 5 13 3 2" xfId="58196" xr:uid="{4D7984A7-4D8D-467D-BC3F-F60CAEAB9BB4}"/>
    <cellStyle name="Total 5 13 3 3" xfId="51414" xr:uid="{A495CA2C-83B2-45C8-A6E1-826175293447}"/>
    <cellStyle name="Total 5 13 4" xfId="44696" xr:uid="{E9316B4E-B5FC-4E81-8890-9AABD940D884}"/>
    <cellStyle name="Total 5 13 4 2" xfId="54434" xr:uid="{B7DEBC6C-FFC5-479A-A2F0-EB917B7B7A07}"/>
    <cellStyle name="Total 5 13 4 3" xfId="47624" xr:uid="{FBB77287-C3EF-40A7-97F6-BEA599975C05}"/>
    <cellStyle name="Total 5 13 5" xfId="46016" xr:uid="{E7051D86-8734-4AA5-B5AA-012AA8CF8ADD}"/>
    <cellStyle name="Total 5 14" xfId="9820" xr:uid="{A0C55A3C-CCEC-4F09-823A-5A8BA3A83771}"/>
    <cellStyle name="Total 5 14 2" xfId="18809" xr:uid="{91027B9E-2EEC-4103-8B77-38B93F213ED4}"/>
    <cellStyle name="Total 5 14 2 2" xfId="38701" xr:uid="{54674871-6C86-4AB1-94B0-E5EF1A2D8388}"/>
    <cellStyle name="Total 5 14 2 2 2" xfId="56698" xr:uid="{6EDDE3F4-8589-4D8C-8147-3175919DF63F}"/>
    <cellStyle name="Total 5 14 2 3" xfId="49916" xr:uid="{F4195E15-88BD-46AE-98CA-8C53B665145E}"/>
    <cellStyle name="Total 5 14 3" xfId="37644" xr:uid="{2F71678E-FFBA-4F1A-B501-FF7CF5844DD7}"/>
    <cellStyle name="Total 5 14 3 2" xfId="58064" xr:uid="{935CF5E3-9BF9-4586-90F2-635140F32BFC}"/>
    <cellStyle name="Total 5 14 3 3" xfId="51282" xr:uid="{9FF5FEB3-F591-4674-A65A-F99F29DA82C3}"/>
    <cellStyle name="Total 5 14 4" xfId="44706" xr:uid="{F6D494B5-A6AF-4C61-9879-3751B467B69D}"/>
    <cellStyle name="Total 5 14 4 2" xfId="54825" xr:uid="{DAB2B1F6-3026-434E-B338-E0DD66BBD5B4}"/>
    <cellStyle name="Total 5 14 4 3" xfId="48033" xr:uid="{886C8C0A-F2D4-448D-9603-949A00D33FF5}"/>
    <cellStyle name="Total 5 14 5" xfId="53125" xr:uid="{073CA73E-0435-4E0A-BCDC-F30AF9B06999}"/>
    <cellStyle name="Total 5 14 6" xfId="46419" xr:uid="{36813881-A000-4E98-ACB7-EC38EFDC9A18}"/>
    <cellStyle name="Total 5 15" xfId="2291" xr:uid="{3081D62A-11AD-4547-A53D-EBA118A7B598}"/>
    <cellStyle name="Total 5 15 2" xfId="28199" xr:uid="{76DDC11D-AC76-451C-9BD8-D75996F23B97}"/>
    <cellStyle name="Total 5 15 2 2" xfId="57116" xr:uid="{0D5D2222-D8C8-488A-80A1-DD93B084F037}"/>
    <cellStyle name="Total 5 15 2 3" xfId="50334" xr:uid="{9890C809-C46E-45A4-9815-DAF7F59B5508}"/>
    <cellStyle name="Total 5 15 3" xfId="44733" xr:uid="{09E78D8B-7B8F-4FEA-A714-0EEE09823C44}"/>
    <cellStyle name="Total 5 15 3 2" xfId="57663" xr:uid="{DC93F385-4502-43F7-A512-7E5717F34396}"/>
    <cellStyle name="Total 5 15 3 3" xfId="50881" xr:uid="{E26AF67D-1B75-42C1-9228-9F3B226BD19A}"/>
    <cellStyle name="Total 5 15 4" xfId="48451" xr:uid="{BC79E616-6E36-4652-B66B-F7A0095E91A5}"/>
    <cellStyle name="Total 5 15 4 2" xfId="55243" xr:uid="{D230C00E-E000-4F2D-9E15-A07AE8F51548}"/>
    <cellStyle name="Total 5 15 5" xfId="53529" xr:uid="{1C49D76F-45F1-41A4-88B4-2400D2B81EB6}"/>
    <cellStyle name="Total 5 15 6" xfId="46837" xr:uid="{B22234DC-2CFB-4B10-838F-3F83DC871D26}"/>
    <cellStyle name="Total 5 16" xfId="13200" xr:uid="{D9E86EB5-D594-41ED-AE96-409C14018D7C}"/>
    <cellStyle name="Total 5 16 2" xfId="42305" xr:uid="{F53CAE2B-50AD-4A21-8EB8-BF00F36FC128}"/>
    <cellStyle name="Total 5 16 2 2" xfId="57154" xr:uid="{D45E63FF-2BAD-4B00-A855-E809824EB060}"/>
    <cellStyle name="Total 5 16 2 3" xfId="50372" xr:uid="{D51DEA2F-5092-460A-99AA-76A03E6EBED9}"/>
    <cellStyle name="Total 5 16 3" xfId="44781" xr:uid="{59F84A6E-52DA-48B5-B694-2B1B4503A159}"/>
    <cellStyle name="Total 5 16 3 2" xfId="58755" xr:uid="{A98D775B-51E2-4455-8CED-3F46789B54CB}"/>
    <cellStyle name="Total 5 16 3 3" xfId="51974" xr:uid="{3FC40653-EF33-4291-B5DE-19DD39BECC2D}"/>
    <cellStyle name="Total 5 16 4" xfId="51211" xr:uid="{7A77D9F2-857E-42EC-8666-3B2B98F2FBF6}"/>
    <cellStyle name="Total 5 16 4 2" xfId="57993" xr:uid="{3524A0FB-7786-4890-8A86-0C6A706D0A44}"/>
    <cellStyle name="Total 5 16 5" xfId="48489" xr:uid="{5DB7578F-28CE-4B52-BB10-4B3C86A37385}"/>
    <cellStyle name="Total 5 16 5 2" xfId="55281" xr:uid="{50D47A8B-4CF8-48F7-BFAE-92F78365FB1F}"/>
    <cellStyle name="Total 5 16 6" xfId="53567" xr:uid="{DBB0238E-595A-452E-9C20-78BAB8F076F9}"/>
    <cellStyle name="Total 5 16 7" xfId="46875" xr:uid="{51202052-07D0-4764-944D-325FDB0EB753}"/>
    <cellStyle name="Total 5 17" xfId="31811" xr:uid="{4572EE7E-463E-431E-B057-466561B71E59}"/>
    <cellStyle name="Total 5 17 2" xfId="44829" xr:uid="{AF3F5C46-1B10-4271-A56B-0AAD7B397FBF}"/>
    <cellStyle name="Total 5 17 2 2" xfId="57170" xr:uid="{8E58D466-A425-4768-AD46-97383E2CB5F3}"/>
    <cellStyle name="Total 5 17 2 3" xfId="50388" xr:uid="{693A98DD-1DB8-48D7-B651-455F53589D5F}"/>
    <cellStyle name="Total 5 17 3" xfId="51990" xr:uid="{798C8390-F805-423D-85D4-0C9CA3AE29FE}"/>
    <cellStyle name="Total 5 17 3 2" xfId="58771" xr:uid="{E69A0A5E-35C4-423B-8CA4-0714A2D5C326}"/>
    <cellStyle name="Total 5 17 4" xfId="51433" xr:uid="{F4E9A5B1-9774-4FC7-9C1E-424DDF73A770}"/>
    <cellStyle name="Total 5 17 4 2" xfId="58215" xr:uid="{CA403039-5131-45DF-933E-2E9A885BA0E5}"/>
    <cellStyle name="Total 5 17 5" xfId="48505" xr:uid="{A1861ABD-9460-4007-91D6-71479953C5F2}"/>
    <cellStyle name="Total 5 17 5 2" xfId="55297" xr:uid="{19FEB4BE-C59E-4D99-AD56-9049DD4FADD6}"/>
    <cellStyle name="Total 5 17 6" xfId="53583" xr:uid="{EA378BB3-A9AA-4B9E-9618-F5C322299D24}"/>
    <cellStyle name="Total 5 17 7" xfId="46891" xr:uid="{AD7088C1-83AE-40BB-A8C9-4A5B46601FFD}"/>
    <cellStyle name="Total 5 18" xfId="44827" xr:uid="{24C99E5F-8AE7-4700-8102-C3ABB62E09C0}"/>
    <cellStyle name="Total 5 18 2" xfId="50341" xr:uid="{E9CD2AAB-C47A-4097-A8CE-ACF166F725B2}"/>
    <cellStyle name="Total 5 18 2 2" xfId="57123" xr:uid="{36D2EBE4-BE84-476D-BD7E-BF17C6EFFEC9}"/>
    <cellStyle name="Total 5 18 3" xfId="51944" xr:uid="{B4818AE6-8803-4F02-99BE-624CF1BE184F}"/>
    <cellStyle name="Total 5 18 3 2" xfId="58725" xr:uid="{FCAF9ECA-0943-4D78-9B64-6696183F65C7}"/>
    <cellStyle name="Total 5 18 4" xfId="51590" xr:uid="{089918AD-F262-42CD-9811-1BFC83BE8944}"/>
    <cellStyle name="Total 5 18 4 2" xfId="58372" xr:uid="{BD1FEFAB-0D28-48A8-8D28-F2F1EFDEBE00}"/>
    <cellStyle name="Total 5 18 5" xfId="48458" xr:uid="{8FB47A1E-2429-4F8B-8694-A3277BF1C445}"/>
    <cellStyle name="Total 5 18 5 2" xfId="55250" xr:uid="{FB5F54B0-4223-4C02-9955-1CC2B0983B47}"/>
    <cellStyle name="Total 5 18 6" xfId="53536" xr:uid="{76116A14-9D79-4A94-B190-6773425C67B5}"/>
    <cellStyle name="Total 5 18 7" xfId="46844" xr:uid="{79CF5D7E-25B4-4174-AFCB-8926ACF71184}"/>
    <cellStyle name="Total 5 19" xfId="44837" xr:uid="{34A1904E-7726-4D2E-90E3-E7BF797FD625}"/>
    <cellStyle name="Total 5 19 2" xfId="50471" xr:uid="{FA268CAE-DA9C-457B-AEB4-418312544B68}"/>
    <cellStyle name="Total 5 19 2 2" xfId="57253" xr:uid="{7218D098-BF0F-4442-9095-26E762F5AB3F}"/>
    <cellStyle name="Total 5 19 3" xfId="52073" xr:uid="{FE1FB3E0-C7D1-4FCA-82E4-4AE40280AB56}"/>
    <cellStyle name="Total 5 19 3 2" xfId="58854" xr:uid="{69B8149F-447E-40B0-896D-F675958FFB8F}"/>
    <cellStyle name="Total 5 19 4" xfId="51566" xr:uid="{C19B28EA-8845-421A-BF4F-B60F6D024302}"/>
    <cellStyle name="Total 5 19 4 2" xfId="58348" xr:uid="{1D391477-203C-4CEE-BE37-3608EF99322B}"/>
    <cellStyle name="Total 5 19 5" xfId="48588" xr:uid="{2C010446-C00F-4E11-B83A-C657F39F7BD7}"/>
    <cellStyle name="Total 5 19 5 2" xfId="55377" xr:uid="{97C069AF-7BEA-41A8-8D43-AFF677E2390D}"/>
    <cellStyle name="Total 5 19 6" xfId="53663" xr:uid="{5305DBA0-BCAD-4A66-9879-EA501EB4B913}"/>
    <cellStyle name="Total 5 19 7" xfId="46974" xr:uid="{525CDA02-6404-47DC-B551-2446F61403F0}"/>
    <cellStyle name="Total 5 2" xfId="242" xr:uid="{64460C34-1C03-4007-84C3-12F0BB4B04BF}"/>
    <cellStyle name="Total 5 2 10" xfId="6544" xr:uid="{4A213356-B4AF-43CF-B168-1D3E2AFAD3C8}"/>
    <cellStyle name="Total 5 2 10 2" xfId="11763" xr:uid="{0AD4C9BA-D492-4815-92D7-4E004B44F405}"/>
    <cellStyle name="Total 5 2 10 2 2" xfId="20752" xr:uid="{D456519F-8C1B-4D65-BFF9-6D70EE74A3AA}"/>
    <cellStyle name="Total 5 2 10 2 2 2" xfId="40806" xr:uid="{BAC27655-2705-4228-9E61-196E79EC7376}"/>
    <cellStyle name="Total 5 2 10 2 3" xfId="38942" xr:uid="{ABC32EA1-C3D6-418A-8B4B-B623A5D0D490}"/>
    <cellStyle name="Total 5 2 10 3" xfId="15533" xr:uid="{7F2948AE-A5B8-408F-AA19-05EB5E847984}"/>
    <cellStyle name="Total 5 2 10 3 2" xfId="24310" xr:uid="{8A400648-FDCF-4B59-8FC1-8313931D6936}"/>
    <cellStyle name="Total 5 2 10 4" xfId="39588" xr:uid="{1AB6B166-05CE-423B-8524-FB8A6942FB3E}"/>
    <cellStyle name="Total 5 2 11" xfId="9126" xr:uid="{61E23C55-6026-4A3E-9BB2-BAD58B543B44}"/>
    <cellStyle name="Total 5 2 11 2" xfId="18115" xr:uid="{D2FEB723-AF08-4278-B3A9-16729C765A35}"/>
    <cellStyle name="Total 5 2 11 2 2" xfId="22854" xr:uid="{EE6189C5-84EA-4B39-A189-DFD6E0887630}"/>
    <cellStyle name="Total 5 2 11 3" xfId="25286" xr:uid="{3C26FCCE-640B-47B9-8F50-07FA372CBF93}"/>
    <cellStyle name="Total 5 2 12" xfId="12495" xr:uid="{97386712-BCEE-47C8-9D02-51A39BB9F2AC}"/>
    <cellStyle name="Total 5 2 12 2" xfId="21484" xr:uid="{1E47423E-5245-41FF-8F02-FDF3CE71A85D}"/>
    <cellStyle name="Total 5 2 12 2 2" xfId="24544" xr:uid="{851B2514-1CEB-4648-9C9D-E0F1448A3AAC}"/>
    <cellStyle name="Total 5 2 12 3" xfId="24741" xr:uid="{48FAA054-515F-44CB-96C8-6A3614EB9A33}"/>
    <cellStyle name="Total 5 2 13" xfId="2248" xr:uid="{C69EBB1C-1A3E-4B95-990C-8083EE682D6E}"/>
    <cellStyle name="Total 5 2 13 2" xfId="43029" xr:uid="{3D3CBDAD-3960-436F-80F6-AE8A8934BC4B}"/>
    <cellStyle name="Total 5 2 14" xfId="13157" xr:uid="{6F0D50D1-B1E3-4993-A2C5-80474551C704}"/>
    <cellStyle name="Total 5 2 14 2" xfId="34943" xr:uid="{0F6B63D0-2EA4-4A0A-99B0-F74ED42BD914}"/>
    <cellStyle name="Total 5 2 15" xfId="30527" xr:uid="{440B7ABA-1358-49A0-9489-C4739D077208}"/>
    <cellStyle name="Total 5 2 16" xfId="44287" xr:uid="{3396ACC2-C7B3-435B-A254-2CB951B84977}"/>
    <cellStyle name="Total 5 2 17" xfId="45534" xr:uid="{3FF10577-A7FF-493E-BA45-D10EB2DC73BF}"/>
    <cellStyle name="Total 5 2 2" xfId="380" xr:uid="{4ED79A31-90E6-430A-A485-39596FC0D31F}"/>
    <cellStyle name="Total 5 2 2 10" xfId="9251" xr:uid="{164B550F-4497-4A36-AF4D-1C403468AC8B}"/>
    <cellStyle name="Total 5 2 2 10 2" xfId="18240" xr:uid="{8A279300-09A8-40F4-A32E-E5667DEC05CC}"/>
    <cellStyle name="Total 5 2 2 10 2 2" xfId="24598" xr:uid="{393A7CC9-4B6F-474A-AD5D-692D5D7C4058}"/>
    <cellStyle name="Total 5 2 2 10 3" xfId="35556" xr:uid="{63995A92-412E-42CC-9686-E4C9A17115CB}"/>
    <cellStyle name="Total 5 2 2 11" xfId="12484" xr:uid="{5DDEBBAE-2A67-4922-A705-2EB0C755BBD9}"/>
    <cellStyle name="Total 5 2 2 11 2" xfId="21473" xr:uid="{B1893C9F-8A03-4346-8773-0854A529F8E2}"/>
    <cellStyle name="Total 5 2 2 11 2 2" xfId="34244" xr:uid="{F58B8644-CE65-44EF-A3C3-E40C7D9260D5}"/>
    <cellStyle name="Total 5 2 2 11 3" xfId="30061" xr:uid="{AF03564D-9C4B-4C55-B173-E98268ECEAF5}"/>
    <cellStyle name="Total 5 2 2 12" xfId="2386" xr:uid="{5136CE39-7609-4627-A323-F67708E41006}"/>
    <cellStyle name="Total 5 2 2 12 2" xfId="28879" xr:uid="{69C1B1DA-8EFD-4487-ACEE-B9B660D99DF1}"/>
    <cellStyle name="Total 5 2 2 13" xfId="13295" xr:uid="{97FBD14F-ED54-4A45-9DC9-DB46715CACBB}"/>
    <cellStyle name="Total 5 2 2 13 2" xfId="40297" xr:uid="{EB2A8323-C325-4A5D-9B2A-A94F95944C85}"/>
    <cellStyle name="Total 5 2 2 14" xfId="39878" xr:uid="{85B982D3-E16B-444D-AC80-79AAEB33B107}"/>
    <cellStyle name="Total 5 2 2 15" xfId="46049" xr:uid="{BDE191E2-57FB-456C-92C1-D65A4DE17084}"/>
    <cellStyle name="Total 5 2 2 2" xfId="729" xr:uid="{A5914916-DBC3-4F3B-BAA2-5C158E88390A}"/>
    <cellStyle name="Total 5 2 2 2 2" xfId="5105" xr:uid="{CE9C07F6-9969-47B9-80C1-2DC307BD116C}"/>
    <cellStyle name="Total 5 2 2 2 2 2" xfId="7691" xr:uid="{41FB1834-EF34-41E8-AC7D-FB6BBE623534}"/>
    <cellStyle name="Total 5 2 2 2 2 2 2" xfId="16680" xr:uid="{DE30A590-4755-4053-B170-BF9D046E1322}"/>
    <cellStyle name="Total 5 2 2 2 2 2 2 2" xfId="27961" xr:uid="{A1987783-8ABC-4C7C-A713-5E15A253D7E1}"/>
    <cellStyle name="Total 5 2 2 2 2 2 3" xfId="23465" xr:uid="{05663F91-4B80-41DB-B789-EE61382890FE}"/>
    <cellStyle name="Total 5 2 2 2 2 3" xfId="10328" xr:uid="{61080F60-8E96-477D-A303-303E109AFDE3}"/>
    <cellStyle name="Total 5 2 2 2 2 3 2" xfId="19317" xr:uid="{70068706-356E-4393-9EE2-13F40F333C97}"/>
    <cellStyle name="Total 5 2 2 2 2 3 2 2" xfId="26040" xr:uid="{6F4A7F00-E79D-4C51-BAAB-03C12410CE71}"/>
    <cellStyle name="Total 5 2 2 2 2 3 3" xfId="26665" xr:uid="{B395DACF-E7A4-451B-ABC4-E6F7D3240B08}"/>
    <cellStyle name="Total 5 2 2 2 2 4" xfId="14094" xr:uid="{A1A78163-672E-4A3A-8AE9-95BAFC23BEB7}"/>
    <cellStyle name="Total 5 2 2 2 2 4 2" xfId="22894" xr:uid="{2A090AA3-E034-4008-9C4B-85B476751A32}"/>
    <cellStyle name="Total 5 2 2 2 2 5" xfId="42267" xr:uid="{8C778E95-AE97-4D07-925F-93B18F9BEBDF}"/>
    <cellStyle name="Total 5 2 2 2 2 6" xfId="56322" xr:uid="{FC020349-340B-4F03-84E3-8D9549A4B910}"/>
    <cellStyle name="Total 5 2 2 2 3" xfId="3166" xr:uid="{3003CAAA-0409-4FCD-B4C1-0212BCEA337E}"/>
    <cellStyle name="Total 5 2 2 2 3 2" xfId="39855" xr:uid="{F0850B31-F4AD-4E0D-AD49-F3BD6D08784E}"/>
    <cellStyle name="Total 5 2 2 2 4" xfId="36142" xr:uid="{343C0E53-F64D-44DB-BCA1-12EED26951C3}"/>
    <cellStyle name="Total 5 2 2 2 5" xfId="49540" xr:uid="{E9D90F64-EFF0-4ED1-A2FF-23FCE5C978BC}"/>
    <cellStyle name="Total 5 2 2 3" xfId="1074" xr:uid="{C127D3C1-E8FF-410D-AD8A-D21B1CF54377}"/>
    <cellStyle name="Total 5 2 2 3 2" xfId="5426" xr:uid="{4CABAE0C-7AA4-4193-8C52-9F068BEB6A94}"/>
    <cellStyle name="Total 5 2 2 3 2 2" xfId="8012" xr:uid="{375D6E91-9FD4-4943-A75F-6250485474ED}"/>
    <cellStyle name="Total 5 2 2 3 2 2 2" xfId="17001" xr:uid="{935FA7A6-D387-44B9-8B87-2EA70D3E585C}"/>
    <cellStyle name="Total 5 2 2 3 2 2 2 2" xfId="34099" xr:uid="{AAF82B73-53C2-40D3-8925-6158E995F66C}"/>
    <cellStyle name="Total 5 2 2 3 2 2 3" xfId="31654" xr:uid="{D4DAF166-B8A7-4CD6-84B5-8DE2B4E5A9EE}"/>
    <cellStyle name="Total 5 2 2 3 2 3" xfId="10649" xr:uid="{33519B33-4118-481F-A71D-ECF3CF460875}"/>
    <cellStyle name="Total 5 2 2 3 2 3 2" xfId="19638" xr:uid="{A295264B-0FC0-4974-8B22-03697C59009A}"/>
    <cellStyle name="Total 5 2 2 3 2 3 2 2" xfId="35522" xr:uid="{937BA0CC-449D-418D-B843-7AFD79235A24}"/>
    <cellStyle name="Total 5 2 2 3 2 3 3" xfId="31083" xr:uid="{5FFB529F-C092-48CB-9C0A-249F301E3F22}"/>
    <cellStyle name="Total 5 2 2 3 2 4" xfId="14415" xr:uid="{6D6DC4AA-5E9B-4B98-8CF9-F928FFFEE218}"/>
    <cellStyle name="Total 5 2 2 3 2 4 2" xfId="22509" xr:uid="{032A1DBA-C15B-4BEF-B4C9-BF57392E935E}"/>
    <cellStyle name="Total 5 2 2 3 2 5" xfId="43346" xr:uid="{817EE8C6-97E9-4997-814C-C1CFA990DBF8}"/>
    <cellStyle name="Total 5 2 2 3 2 6" xfId="58382" xr:uid="{28B40898-F39C-4A67-9625-B41786880445}"/>
    <cellStyle name="Total 5 2 2 3 3" xfId="3511" xr:uid="{C1C3DED6-067B-448F-8FB8-26F8E91BC7A2}"/>
    <cellStyle name="Total 5 2 2 3 3 2" xfId="27722" xr:uid="{57CE2D06-356A-4A48-BA70-8286CAD7B915}"/>
    <cellStyle name="Total 5 2 2 3 4" xfId="25260" xr:uid="{80E16D4C-ADB4-4021-A140-FBB8C355A669}"/>
    <cellStyle name="Total 5 2 2 3 5" xfId="51600" xr:uid="{DCA9FE1F-5111-4AFF-B106-B6BA2EF76451}"/>
    <cellStyle name="Total 5 2 2 4" xfId="1418" xr:uid="{3B4DA092-53A2-4115-9B71-80FF52DE71E5}"/>
    <cellStyle name="Total 5 2 2 4 2" xfId="5763" xr:uid="{B52DE2D1-5F02-4146-81A6-53CE52C6483D}"/>
    <cellStyle name="Total 5 2 2 4 2 2" xfId="8349" xr:uid="{1D0A811C-8D4F-4905-8B85-7823D651F467}"/>
    <cellStyle name="Total 5 2 2 4 2 2 2" xfId="17338" xr:uid="{4E28705A-55A0-4B75-B5E1-F57364DF15BB}"/>
    <cellStyle name="Total 5 2 2 4 2 2 2 2" xfId="30866" xr:uid="{0B601BA3-3323-4EF0-869F-6FEC3F4AB0A9}"/>
    <cellStyle name="Total 5 2 2 4 2 2 3" xfId="23862" xr:uid="{83F612A5-3FBD-485C-8666-14C9DC45145F}"/>
    <cellStyle name="Total 5 2 2 4 2 3" xfId="10986" xr:uid="{F027F0EE-A493-4BC0-B0E6-039133961AEE}"/>
    <cellStyle name="Total 5 2 2 4 2 3 2" xfId="19975" xr:uid="{3BE6C0CC-FCD9-4DDD-84CC-9FDDCD1B8B78}"/>
    <cellStyle name="Total 5 2 2 4 2 3 2 2" xfId="37925" xr:uid="{3299AAEC-8C85-4DB2-9A20-E0BDA3299148}"/>
    <cellStyle name="Total 5 2 2 4 2 3 3" xfId="30881" xr:uid="{A0C29694-527D-40CB-AD1A-F0B34892A356}"/>
    <cellStyle name="Total 5 2 2 4 2 4" xfId="14752" xr:uid="{28CE791F-E4CC-44DA-8262-4C659B16DEDC}"/>
    <cellStyle name="Total 5 2 2 4 2 4 2" xfId="33910" xr:uid="{56BB4675-6EA4-4C84-BFB9-E8BD8B07D8E3}"/>
    <cellStyle name="Total 5 2 2 4 2 5" xfId="35927" xr:uid="{05310E51-3716-44EF-9410-8BFD58AB2EB0}"/>
    <cellStyle name="Total 5 2 2 4 2 6" xfId="54467" xr:uid="{8BC74311-20B5-4497-B210-5A1FA0E539EB}"/>
    <cellStyle name="Total 5 2 2 4 3" xfId="3855" xr:uid="{65085CFD-9FC8-4451-A8BC-02837F6EFBEB}"/>
    <cellStyle name="Total 5 2 2 4 3 2" xfId="38217" xr:uid="{0083D958-4069-4ADF-B0ED-7DCFE98C0200}"/>
    <cellStyle name="Total 5 2 2 4 4" xfId="41450" xr:uid="{6F58E77F-406E-415A-9AF1-1AC338EBACA0}"/>
    <cellStyle name="Total 5 2 2 4 5" xfId="47657" xr:uid="{CF18327C-16B5-4AD1-8162-78D1A7E0B7BB}"/>
    <cellStyle name="Total 5 2 2 5" xfId="169" xr:uid="{F331B8B0-1C84-40A9-B770-72AF4C67442A}"/>
    <cellStyle name="Total 5 2 2 5 2" xfId="2623" xr:uid="{AD6025FB-953D-48E1-88CE-0970E946C70D}"/>
    <cellStyle name="Total 5 2 2 5 2 2" xfId="6864" xr:uid="{4D930921-1445-4F7F-BABC-184507C377FD}"/>
    <cellStyle name="Total 5 2 2 5 2 2 2" xfId="15853" xr:uid="{9F8433BB-A4A0-4B9A-8B0B-99C29C398850}"/>
    <cellStyle name="Total 5 2 2 5 2 2 2 2" xfId="24003" xr:uid="{54467166-C3DA-40D4-975D-B9ACDBDC02C2}"/>
    <cellStyle name="Total 5 2 2 5 2 2 3" xfId="25030" xr:uid="{74941AE6-8671-4F51-92DE-23BCD5A5BC37}"/>
    <cellStyle name="Total 5 2 2 5 2 3" xfId="9434" xr:uid="{288DB731-8158-4E76-A7F7-D9A379AFD02F}"/>
    <cellStyle name="Total 5 2 2 5 2 3 2" xfId="18423" xr:uid="{393AC08D-810E-4315-AE07-8BEF1A90F2F4}"/>
    <cellStyle name="Total 5 2 2 5 2 3 2 2" xfId="35316" xr:uid="{50F9535C-D712-405C-BF2F-C84090AE7606}"/>
    <cellStyle name="Total 5 2 2 5 2 3 3" xfId="40633" xr:uid="{20156B03-5F66-4357-A4F9-6D5CD68BCE81}"/>
    <cellStyle name="Total 5 2 2 5 2 4" xfId="13477" xr:uid="{005C8ECD-D260-4658-8E7B-5F4239379205}"/>
    <cellStyle name="Total 5 2 2 5 2 4 2" xfId="32554" xr:uid="{A17CD557-9ED8-4468-9E85-BE767A909995}"/>
    <cellStyle name="Total 5 2 2 5 2 5" xfId="35605" xr:uid="{611B22CA-019C-4B70-B241-74F162F0B344}"/>
    <cellStyle name="Total 5 2 2 5 3" xfId="2637" xr:uid="{AB1D81BE-436B-4F1A-89E5-3758145B3E34}"/>
    <cellStyle name="Total 5 2 2 5 3 2" xfId="41573" xr:uid="{9DCC0B8F-0A86-461B-9DDA-37B7C2864746}"/>
    <cellStyle name="Total 5 2 2 5 4" xfId="33381" xr:uid="{80F21830-DEBB-4689-ACEB-D009983B27B4}"/>
    <cellStyle name="Total 5 2 2 6" xfId="2037" xr:uid="{7523471B-BC3C-4A68-87A8-1F53ADF20CFF}"/>
    <cellStyle name="Total 5 2 2 6 2" xfId="6345" xr:uid="{E4723F06-2C4E-46DB-BCCA-390F6078D1BA}"/>
    <cellStyle name="Total 5 2 2 6 2 2" xfId="8931" xr:uid="{BF41D3E7-5C7D-4D8E-85B2-6044C5FDD7A2}"/>
    <cellStyle name="Total 5 2 2 6 2 2 2" xfId="17920" xr:uid="{B62B7110-6E57-4179-A1C0-7E3311F7EAF1}"/>
    <cellStyle name="Total 5 2 2 6 2 2 2 2" xfId="24402" xr:uid="{FEA0AA71-BB54-4A18-9F4F-A45261C6F2B2}"/>
    <cellStyle name="Total 5 2 2 6 2 2 3" xfId="36468" xr:uid="{3F323902-2A2B-476D-A9A4-B68D6F2E0286}"/>
    <cellStyle name="Total 5 2 2 6 2 3" xfId="11568" xr:uid="{0FD66F97-78B4-40D9-9B7C-89671CC3051D}"/>
    <cellStyle name="Total 5 2 2 6 2 3 2" xfId="20557" xr:uid="{5DAC5721-E029-40BF-8ACC-DABA099E9475}"/>
    <cellStyle name="Total 5 2 2 6 2 3 2 2" xfId="28637" xr:uid="{8CDB9F48-980D-4BA5-AF05-C12051410470}"/>
    <cellStyle name="Total 5 2 2 6 2 3 3" xfId="30976" xr:uid="{1F7DF7D3-7823-4445-9FA6-1BE7E4FEE1CF}"/>
    <cellStyle name="Total 5 2 2 6 2 4" xfId="15334" xr:uid="{1DA9BC27-80D6-4886-B019-563E30716FE9}"/>
    <cellStyle name="Total 5 2 2 6 2 4 2" xfId="42081" xr:uid="{2BC2E821-AA79-4A47-B90D-20396AE73A4B}"/>
    <cellStyle name="Total 5 2 2 6 2 5" xfId="31354" xr:uid="{E1845E63-8D2C-4122-900E-619073EE902D}"/>
    <cellStyle name="Total 5 2 2 6 3" xfId="4474" xr:uid="{FB2AA6D7-7734-440F-AB72-ACA306A944DB}"/>
    <cellStyle name="Total 5 2 2 6 3 2" xfId="25148" xr:uid="{D6AFFEF5-E266-4E59-BE26-380CCAF22BB5}"/>
    <cellStyle name="Total 5 2 2 6 4" xfId="36970" xr:uid="{2C4D4DB8-0FE2-4F79-BEF9-F8E1481915D9}"/>
    <cellStyle name="Total 5 2 2 7" xfId="2848" xr:uid="{DBD21B05-951F-42D3-8769-F4BF18A73998}"/>
    <cellStyle name="Total 5 2 2 7 2" xfId="6998" xr:uid="{F5213FF9-C818-4411-8EC7-260E0F9C1A3C}"/>
    <cellStyle name="Total 5 2 2 7 2 2" xfId="12127" xr:uid="{3A81E777-A617-4ED3-A0E9-D3346594A7B3}"/>
    <cellStyle name="Total 5 2 2 7 2 2 2" xfId="21116" xr:uid="{FFDF6F42-2081-410D-8E3E-ED5977D516C2}"/>
    <cellStyle name="Total 5 2 2 7 2 2 2 2" xfId="30404" xr:uid="{86BC48C4-11CC-43B4-90B5-A595A4B10C4C}"/>
    <cellStyle name="Total 5 2 2 7 2 2 3" xfId="31542" xr:uid="{5B49D59E-E82F-4501-85E4-AD2DA9477D55}"/>
    <cellStyle name="Total 5 2 2 7 2 3" xfId="12941" xr:uid="{D03B8796-7130-48EF-85C8-71E43FA186F5}"/>
    <cellStyle name="Total 5 2 2 7 2 3 2" xfId="21930" xr:uid="{774E9831-5D77-499A-8AB8-7105C52F6873}"/>
    <cellStyle name="Total 5 2 2 7 2 3 2 2" xfId="25167" xr:uid="{AC331AE7-E6FB-44BC-90CC-5E5C29428DA2}"/>
    <cellStyle name="Total 5 2 2 7 2 3 3" xfId="38411" xr:uid="{D35DD3A7-2C83-4BF5-9538-50414A91FACE}"/>
    <cellStyle name="Total 5 2 2 7 2 4" xfId="15987" xr:uid="{B3F8006E-F682-463B-922B-A088CD2961AB}"/>
    <cellStyle name="Total 5 2 2 7 2 4 2" xfId="29588" xr:uid="{9EDA6EFA-2BA9-4AF7-90CA-309ED0979A5A}"/>
    <cellStyle name="Total 5 2 2 7 2 5" xfId="41144" xr:uid="{41EC2BBA-BA07-4C1D-96F8-9FC18D12B56F}"/>
    <cellStyle name="Total 5 2 2 7 3" xfId="9561" xr:uid="{2889B953-0B68-49F0-A570-1A4E4BD1F837}"/>
    <cellStyle name="Total 5 2 2 7 3 2" xfId="18550" xr:uid="{4AE2FF22-3FD3-4E94-A192-DC6E982B7ABA}"/>
    <cellStyle name="Total 5 2 2 7 3 2 2" xfId="24807" xr:uid="{ABB3B1C4-C063-4997-BB4C-3F455004D2F4}"/>
    <cellStyle name="Total 5 2 2 7 3 3" xfId="22336" xr:uid="{3075E9D6-31BE-4FE3-B138-BBC1C38F337C}"/>
    <cellStyle name="Total 5 2 2 7 4" xfId="38272" xr:uid="{22B07BCC-4760-4561-BB52-F35A7A13CDA3}"/>
    <cellStyle name="Total 5 2 2 8" xfId="4781" xr:uid="{2F9CD484-248F-43AF-9643-5A945CE9D929}"/>
    <cellStyle name="Total 5 2 2 8 2" xfId="7367" xr:uid="{B438DCA8-1B9C-47B9-9C22-AF8276B4E9C8}"/>
    <cellStyle name="Total 5 2 2 8 2 2" xfId="16356" xr:uid="{F7F549FF-C774-4BA1-85BC-9307BFBF049B}"/>
    <cellStyle name="Total 5 2 2 8 2 2 2" xfId="25499" xr:uid="{7C629FE8-EABA-4FC9-931A-ECAB82CAA6B9}"/>
    <cellStyle name="Total 5 2 2 8 2 3" xfId="27016" xr:uid="{4C8B6A79-5CE9-4E77-95ED-CAD0A36787FF}"/>
    <cellStyle name="Total 5 2 2 8 3" xfId="10004" xr:uid="{CC2B2A80-62A4-43BA-A939-C6BAE9E23AC5}"/>
    <cellStyle name="Total 5 2 2 8 3 2" xfId="18993" xr:uid="{4CD93790-D440-4A9D-A5E8-1B03EA4FE572}"/>
    <cellStyle name="Total 5 2 2 8 3 2 2" xfId="31448" xr:uid="{35E3A8C7-8EAC-465E-8B1F-CE66335920DA}"/>
    <cellStyle name="Total 5 2 2 8 3 3" xfId="26668" xr:uid="{4DF126E1-ED09-4EC4-8A01-8FC07580E084}"/>
    <cellStyle name="Total 5 2 2 8 4" xfId="13770" xr:uid="{643854E3-C9BC-4E92-812B-88917EAD8449}"/>
    <cellStyle name="Total 5 2 2 8 4 2" xfId="42990" xr:uid="{0525FD6B-4000-4530-886F-5461706821AC}"/>
    <cellStyle name="Total 5 2 2 8 5" xfId="36044" xr:uid="{94170C0A-95C7-4278-95A3-871E49C17C4E}"/>
    <cellStyle name="Total 5 2 2 9" xfId="6682" xr:uid="{4708AA75-FBC4-4BE9-8BEF-EA0B6D478EAA}"/>
    <cellStyle name="Total 5 2 2 9 2" xfId="11888" xr:uid="{43B6628D-A718-44EF-8268-03258651579A}"/>
    <cellStyle name="Total 5 2 2 9 2 2" xfId="20877" xr:uid="{E8373B7A-B461-479A-9686-457A7D08AD1D}"/>
    <cellStyle name="Total 5 2 2 9 2 2 2" xfId="38003" xr:uid="{3B306E2B-5C22-4B9B-A2DE-A296BCA35A46}"/>
    <cellStyle name="Total 5 2 2 9 2 3" xfId="34488" xr:uid="{05F1E3FD-2B8C-4049-8ADF-43FFC2A3D86A}"/>
    <cellStyle name="Total 5 2 2 9 3" xfId="15671" xr:uid="{F44EA837-AF47-452B-9972-5337B4D975FA}"/>
    <cellStyle name="Total 5 2 2 9 3 2" xfId="41493" xr:uid="{6BF7A96D-BB21-4FC3-B1F4-3A949ACCD9CD}"/>
    <cellStyle name="Total 5 2 2 9 4" xfId="36496" xr:uid="{8248536D-A7D4-4520-904C-0F5F15F14397}"/>
    <cellStyle name="Total 5 2 3" xfId="591" xr:uid="{AF2A2205-1C3F-4A49-A433-51E849F4CB13}"/>
    <cellStyle name="Total 5 2 3 2" xfId="4980" xr:uid="{C3129079-7F45-479B-BE44-1D9634DFDAA7}"/>
    <cellStyle name="Total 5 2 3 2 2" xfId="7566" xr:uid="{9A5D99B3-BF03-4AB4-96F6-0C88C8F3D5A6}"/>
    <cellStyle name="Total 5 2 3 2 2 2" xfId="16555" xr:uid="{D4C50B87-513C-4358-973F-6A293F90CBA6}"/>
    <cellStyle name="Total 5 2 3 2 2 2 2" xfId="40906" xr:uid="{902CFF0C-71FD-460A-8572-1EEE40D92755}"/>
    <cellStyle name="Total 5 2 3 2 2 3" xfId="35193" xr:uid="{7A426FD1-34E3-44B1-B48C-F33E8CF73FD8}"/>
    <cellStyle name="Total 5 2 3 2 2 4" xfId="56730" xr:uid="{18E79F50-6D69-499F-A4F1-0B1BE8ECB069}"/>
    <cellStyle name="Total 5 2 3 2 3" xfId="10203" xr:uid="{14BDFF4B-9B2B-4A26-9986-9CB1A40B7D02}"/>
    <cellStyle name="Total 5 2 3 2 3 2" xfId="19192" xr:uid="{61FAB2A5-CAF0-46F5-B25F-BF110CFA5EAC}"/>
    <cellStyle name="Total 5 2 3 2 3 2 2" xfId="38557" xr:uid="{2F98137A-5270-494C-AC1C-CA896A10DED9}"/>
    <cellStyle name="Total 5 2 3 2 3 3" xfId="34634" xr:uid="{E4B5F307-894B-4E35-8AE1-B3D309C0EAD0}"/>
    <cellStyle name="Total 5 2 3 2 4" xfId="13969" xr:uid="{9B4643B2-D8BC-4AC1-B918-7A2CE55CAF40}"/>
    <cellStyle name="Total 5 2 3 2 4 2" xfId="34017" xr:uid="{5ABD5F00-5B35-4EED-9093-EDD0D59C8E6E}"/>
    <cellStyle name="Total 5 2 3 2 5" xfId="26341" xr:uid="{72D6C3A9-FD06-4F18-848A-642A2B0D51D5}"/>
    <cellStyle name="Total 5 2 3 2 6" xfId="49948" xr:uid="{4F78C9E0-0A28-4B2C-AF86-28AB3A4C672E}"/>
    <cellStyle name="Total 5 2 3 3" xfId="3028" xr:uid="{86EA0FF7-2729-482D-A87D-83D3530D425A}"/>
    <cellStyle name="Total 5 2 3 3 2" xfId="30839" xr:uid="{B4318088-8D4D-40CA-B5E0-73A669DE6E55}"/>
    <cellStyle name="Total 5 2 3 3 2 2" xfId="58223" xr:uid="{DF79DBCC-BF08-4ACE-A278-E92C99360751}"/>
    <cellStyle name="Total 5 2 3 3 3" xfId="51441" xr:uid="{D4E86B1F-323B-4930-AF08-E191C41C688F}"/>
    <cellStyle name="Total 5 2 3 4" xfId="32626" xr:uid="{826CE1C2-1CA0-4E07-96C9-DFB23683454F}"/>
    <cellStyle name="Total 5 2 3 4 2" xfId="54857" xr:uid="{4BCFA052-B6F4-4A81-9F7E-6265A51C9A9A}"/>
    <cellStyle name="Total 5 2 3 4 3" xfId="48065" xr:uid="{17C6DE70-F9E7-48F2-8B65-E9F31AA2628A}"/>
    <cellStyle name="Total 5 2 3 5" xfId="53157" xr:uid="{CADCB478-08DC-48C6-A3D0-EC1D14F60313}"/>
    <cellStyle name="Total 5 2 3 6" xfId="46451" xr:uid="{C4B6F8E6-B99D-4C14-8F8C-55FEE4FA87AF}"/>
    <cellStyle name="Total 5 2 4" xfId="936" xr:uid="{4AA39A84-31A3-4D74-933C-32350E1ADB97}"/>
    <cellStyle name="Total 5 2 4 2" xfId="5301" xr:uid="{6098F683-9004-4EE0-A2BD-1E5C01CE3DE2}"/>
    <cellStyle name="Total 5 2 4 2 2" xfId="7887" xr:uid="{A6E090EC-9D5C-4C7F-A473-9514DDE9328E}"/>
    <cellStyle name="Total 5 2 4 2 2 2" xfId="16876" xr:uid="{56187331-4A29-47DB-BAE1-0214A6D568BE}"/>
    <cellStyle name="Total 5 2 4 2 2 2 2" xfId="23955" xr:uid="{A9A21443-7A1A-41A7-BE4C-87697FBD684E}"/>
    <cellStyle name="Total 5 2 4 2 2 3" xfId="39542" xr:uid="{81E89E0B-AFD6-4CEE-ACC7-27C4DDDFDECC}"/>
    <cellStyle name="Total 5 2 4 2 3" xfId="10524" xr:uid="{CC397967-48BF-4DBA-80E1-64EE390B3A93}"/>
    <cellStyle name="Total 5 2 4 2 3 2" xfId="19513" xr:uid="{6C882521-91B9-45A2-9273-585F2E2A99B8}"/>
    <cellStyle name="Total 5 2 4 2 3 2 2" xfId="43865" xr:uid="{87C24CDE-344A-419A-BF25-243D1630A976}"/>
    <cellStyle name="Total 5 2 4 2 3 3" xfId="40332" xr:uid="{83E6C2BB-9436-4306-8DC1-06988C58559F}"/>
    <cellStyle name="Total 5 2 4 2 4" xfId="14290" xr:uid="{92212CC0-421D-4572-BBBE-9C37D8B142F1}"/>
    <cellStyle name="Total 5 2 4 2 4 2" xfId="36114" xr:uid="{A7F9278E-17E1-43C5-BE5A-1DA14344E2D4}"/>
    <cellStyle name="Total 5 2 4 2 5" xfId="26593" xr:uid="{4E79E5F0-4417-44BA-936F-B38CCA2ED405}"/>
    <cellStyle name="Total 5 2 4 2 6" xfId="55850" xr:uid="{783940A0-5B42-4F00-A718-8DF59E563A64}"/>
    <cellStyle name="Total 5 2 4 3" xfId="3373" xr:uid="{8DC6BCF5-F162-4D8A-95BA-8257FC8A1C92}"/>
    <cellStyle name="Total 5 2 4 3 2" xfId="34228" xr:uid="{CD03557C-0EAB-4F34-B486-E6D3DE37D036}"/>
    <cellStyle name="Total 5 2 4 4" xfId="38628" xr:uid="{987C9DF8-A920-470A-9436-42F38543D17D}"/>
    <cellStyle name="Total 5 2 4 5" xfId="49068" xr:uid="{E3742853-DFED-4571-8F28-4C472998CAA3}"/>
    <cellStyle name="Total 5 2 5" xfId="1280" xr:uid="{AE8CBE9E-1CB9-4D75-9778-7F0CFB8ECBDC}"/>
    <cellStyle name="Total 5 2 5 2" xfId="5625" xr:uid="{397D7051-55CB-42E8-8908-7896FA1F23D2}"/>
    <cellStyle name="Total 5 2 5 2 2" xfId="8211" xr:uid="{46B90CE2-7ADB-41A6-83D9-5D8FBEAC07C0}"/>
    <cellStyle name="Total 5 2 5 2 2 2" xfId="17200" xr:uid="{3BB92C1A-0C5A-4A3B-B53B-D24AAD38B7C9}"/>
    <cellStyle name="Total 5 2 5 2 2 2 2" xfId="28527" xr:uid="{8437AE07-6F4B-4B6A-B7A7-2C103132ABEE}"/>
    <cellStyle name="Total 5 2 5 2 2 3" xfId="31944" xr:uid="{C6092D3A-5BD9-4AC8-8332-34AF939BD7C1}"/>
    <cellStyle name="Total 5 2 5 2 3" xfId="10848" xr:uid="{D5AFAD4D-D772-48DA-868D-42055B77A3BE}"/>
    <cellStyle name="Total 5 2 5 2 3 2" xfId="19837" xr:uid="{6220FC60-7B3D-48D6-B762-10ED1A280137}"/>
    <cellStyle name="Total 5 2 5 2 3 2 2" xfId="22211" xr:uid="{5B624B97-591C-466C-8835-5417596B4D8E}"/>
    <cellStyle name="Total 5 2 5 2 3 3" xfId="22899" xr:uid="{43E52C92-026A-4465-BA21-C7E0936EC6B0}"/>
    <cellStyle name="Total 5 2 5 2 4" xfId="14614" xr:uid="{628AD173-3E7B-47CF-B420-EC2FEB89E1A2}"/>
    <cellStyle name="Total 5 2 5 2 4 2" xfId="41038" xr:uid="{F33BED8C-F1FB-415C-BFD0-2141307205E3}"/>
    <cellStyle name="Total 5 2 5 2 5" xfId="30523" xr:uid="{A9574B36-00F3-423E-AFE4-6ED23FA1FCFD}"/>
    <cellStyle name="Total 5 2 5 2 6" xfId="57754" xr:uid="{F8EF2FED-F12F-4314-A036-9192C1E18871}"/>
    <cellStyle name="Total 5 2 5 3" xfId="3717" xr:uid="{0C01780B-E533-42BB-AC4A-51B6264A5051}"/>
    <cellStyle name="Total 5 2 5 3 2" xfId="39270" xr:uid="{88423A7E-3FC4-4398-A2B3-3EEC8C709A6A}"/>
    <cellStyle name="Total 5 2 5 4" xfId="23390" xr:uid="{410FC18F-DA16-42FD-A031-A6B7A6725F08}"/>
    <cellStyle name="Total 5 2 5 5" xfId="50972" xr:uid="{99FA5B8E-1877-450C-961D-207A117F4C63}"/>
    <cellStyle name="Total 5 2 6" xfId="1721" xr:uid="{F87185E3-70DA-4015-AF85-0080E8ABC422}"/>
    <cellStyle name="Total 5 2 6 2" xfId="6047" xr:uid="{0FB406F1-BF48-4EBB-85EC-0EDA3C25E6D3}"/>
    <cellStyle name="Total 5 2 6 2 2" xfId="8633" xr:uid="{B0996E93-C7CC-4B4C-9F90-B14AF95038F3}"/>
    <cellStyle name="Total 5 2 6 2 2 2" xfId="17622" xr:uid="{47ABE210-2353-4ED6-994B-DFFA08DDD4E8}"/>
    <cellStyle name="Total 5 2 6 2 2 2 2" xfId="43689" xr:uid="{E3A5CF37-B5B0-424A-AF8F-7131846697BD}"/>
    <cellStyle name="Total 5 2 6 2 2 3" xfId="28319" xr:uid="{172455AE-D6CB-44C0-87B9-19AFC737A71B}"/>
    <cellStyle name="Total 5 2 6 2 3" xfId="11270" xr:uid="{AFFABDA4-5ABE-45C6-BB4F-6BB06DE009E9}"/>
    <cellStyle name="Total 5 2 6 2 3 2" xfId="20259" xr:uid="{E4609D22-E893-4CDE-99D9-490103D44BBA}"/>
    <cellStyle name="Total 5 2 6 2 3 2 2" xfId="26776" xr:uid="{F1A74880-48B4-439A-A147-9820E15320CB}"/>
    <cellStyle name="Total 5 2 6 2 3 3" xfId="41364" xr:uid="{48272988-3E20-4A67-8000-06AD003223F8}"/>
    <cellStyle name="Total 5 2 6 2 4" xfId="15036" xr:uid="{D12747A1-F58A-44BD-AC2E-2B67DC602499}"/>
    <cellStyle name="Total 5 2 6 2 4 2" xfId="32995" xr:uid="{4FB586A2-4311-410A-A326-9480C2AE45BE}"/>
    <cellStyle name="Total 5 2 6 2 5" xfId="41909" xr:uid="{C9AE424D-7491-44E1-9E30-ED8E704E94CD}"/>
    <cellStyle name="Total 5 2 6 2 6" xfId="54019" xr:uid="{F13B1DA6-8C81-408A-9B4B-A7EB40CA1FCF}"/>
    <cellStyle name="Total 5 2 6 3" xfId="4158" xr:uid="{DA725582-C044-41EB-A93F-6C19FC61ECBA}"/>
    <cellStyle name="Total 5 2 6 3 2" xfId="23945" xr:uid="{F408C511-9E75-4767-B976-76E567D6A579}"/>
    <cellStyle name="Total 5 2 6 4" xfId="39960" xr:uid="{64325EB7-8461-4028-B9D8-68B8514EFD2A}"/>
    <cellStyle name="Total 5 2 6 5" xfId="47351" xr:uid="{4F3A77BC-EB63-4197-8DC9-0616A455C401}"/>
    <cellStyle name="Total 5 2 7" xfId="1925" xr:uid="{B4102B73-6B18-4C32-9C12-58400392712A}"/>
    <cellStyle name="Total 5 2 7 2" xfId="6240" xr:uid="{E317CE91-5377-4232-914D-015A8617E9C3}"/>
    <cellStyle name="Total 5 2 7 2 2" xfId="8826" xr:uid="{77F7799E-C3DD-4E98-8C33-4644FAE2AF45}"/>
    <cellStyle name="Total 5 2 7 2 2 2" xfId="17815" xr:uid="{78416A67-E6CD-478B-9954-EDB2B6CADCBC}"/>
    <cellStyle name="Total 5 2 7 2 2 2 2" xfId="34221" xr:uid="{95E353BD-9945-4617-AB59-7A4C8157544C}"/>
    <cellStyle name="Total 5 2 7 2 2 3" xfId="33414" xr:uid="{074CA8DD-3FE7-4901-BE9C-701471A2DDD1}"/>
    <cellStyle name="Total 5 2 7 2 3" xfId="11463" xr:uid="{F62283F3-E13E-48A3-8219-6647DCEA1806}"/>
    <cellStyle name="Total 5 2 7 2 3 2" xfId="20452" xr:uid="{EE97F779-9D43-4C7C-A70E-9C21A427E4BE}"/>
    <cellStyle name="Total 5 2 7 2 3 2 2" xfId="41864" xr:uid="{2C4F17C0-C40C-49FF-A24C-A98D9C0B07A0}"/>
    <cellStyle name="Total 5 2 7 2 3 3" xfId="26520" xr:uid="{000AAD59-2DAC-47FC-96BE-7CEC6F1E897F}"/>
    <cellStyle name="Total 5 2 7 2 4" xfId="15229" xr:uid="{529402A1-B23F-41AC-A1C6-DE826B525BCF}"/>
    <cellStyle name="Total 5 2 7 2 4 2" xfId="27734" xr:uid="{ACB95B81-0D16-4328-B248-A49256A5DB1F}"/>
    <cellStyle name="Total 5 2 7 2 5" xfId="36349" xr:uid="{CFF0BE4B-2DAA-4406-9AD3-7C09B8CFC894}"/>
    <cellStyle name="Total 5 2 7 3" xfId="4362" xr:uid="{621F9D0F-4074-4799-87EC-69C3F0222961}"/>
    <cellStyle name="Total 5 2 7 3 2" xfId="24565" xr:uid="{33A5B9DA-B635-4D8A-AF41-16F8E825EB6E}"/>
    <cellStyle name="Total 5 2 7 4" xfId="36415" xr:uid="{CFE9595C-01A0-487D-A9A9-3F548D8A6ACA}"/>
    <cellStyle name="Total 5 2 8" xfId="2710" xr:uid="{F2D578CE-E39A-4705-A86C-3634F3EC5AB5}"/>
    <cellStyle name="Total 5 2 8 2" xfId="6900" xr:uid="{99D87631-51A5-4E62-B886-A2EA8B5C0EE9}"/>
    <cellStyle name="Total 5 2 8 2 2" xfId="12041" xr:uid="{E6273678-F5B0-4305-993C-BD03138D7AD4}"/>
    <cellStyle name="Total 5 2 8 2 2 2" xfId="21030" xr:uid="{A92E0E27-67E7-46B9-AEBC-F7219A86E0A9}"/>
    <cellStyle name="Total 5 2 8 2 2 2 2" xfId="30940" xr:uid="{DA6E398A-080E-425D-BED2-B39240E79647}"/>
    <cellStyle name="Total 5 2 8 2 2 3" xfId="34669" xr:uid="{90113C3D-1F58-4DEC-894D-227ED5FD27F9}"/>
    <cellStyle name="Total 5 2 8 2 3" xfId="12861" xr:uid="{41FF70A9-ABB1-46B0-A9FC-1F2CD2672BAA}"/>
    <cellStyle name="Total 5 2 8 2 3 2" xfId="21850" xr:uid="{CC20BDE6-4119-4A72-BEB1-5A22394E3C70}"/>
    <cellStyle name="Total 5 2 8 2 3 2 2" xfId="39631" xr:uid="{24D73A48-21FC-4440-AA22-4ACD6E7550DF}"/>
    <cellStyle name="Total 5 2 8 2 3 3" xfId="24332" xr:uid="{FDFB87D9-F0E5-4F07-A974-866BF8D048E6}"/>
    <cellStyle name="Total 5 2 8 2 4" xfId="15889" xr:uid="{4C16FDC0-C5D8-47C7-B845-DCD086EA8663}"/>
    <cellStyle name="Total 5 2 8 2 4 2" xfId="38219" xr:uid="{C845C154-CF7C-48F3-9CB3-0448903BF7F6}"/>
    <cellStyle name="Total 5 2 8 2 5" xfId="29696" xr:uid="{1B55161E-6C72-476D-9573-1360D8C2A6B1}"/>
    <cellStyle name="Total 5 2 8 3" xfId="9471" xr:uid="{A3B5CB78-CAB0-4B7D-A4F3-A83765E15751}"/>
    <cellStyle name="Total 5 2 8 3 2" xfId="18460" xr:uid="{75DC267A-4242-441C-980B-2E29509EC6EE}"/>
    <cellStyle name="Total 5 2 8 3 2 2" xfId="36671" xr:uid="{74CA52E1-0B4C-4598-B150-E88BB26D4C8C}"/>
    <cellStyle name="Total 5 2 8 3 3" xfId="42061" xr:uid="{F26354B6-2C8C-446E-B1F6-65558C650540}"/>
    <cellStyle name="Total 5 2 8 4" xfId="22882" xr:uid="{78824022-BCC0-489B-81BA-CD90996C6B15}"/>
    <cellStyle name="Total 5 2 9" xfId="4656" xr:uid="{549D0C14-3608-4CCF-A1B2-9C44C41B388E}"/>
    <cellStyle name="Total 5 2 9 2" xfId="7242" xr:uid="{99DA4284-FA34-468A-A382-35AD18058F3A}"/>
    <cellStyle name="Total 5 2 9 2 2" xfId="16231" xr:uid="{12326AEC-9C23-48CA-8343-D64CC202C6F2}"/>
    <cellStyle name="Total 5 2 9 2 2 2" xfId="40397" xr:uid="{D979D6B0-A8C6-4B36-B126-31C34D52C860}"/>
    <cellStyle name="Total 5 2 9 2 3" xfId="42060" xr:uid="{28608C64-D5FA-4D76-819F-A1AC482FE685}"/>
    <cellStyle name="Total 5 2 9 3" xfId="9879" xr:uid="{34AA36BF-C766-4519-808B-D0A883382E8F}"/>
    <cellStyle name="Total 5 2 9 3 2" xfId="18868" xr:uid="{94941366-957C-447D-977D-F9E3A4C68C95}"/>
    <cellStyle name="Total 5 2 9 3 2 2" xfId="30235" xr:uid="{78AF0EC6-60BD-456F-BDE8-64A0CDC8437B}"/>
    <cellStyle name="Total 5 2 9 3 3" xfId="31036" xr:uid="{9C199B01-B18A-4D66-951A-C1751DE04F89}"/>
    <cellStyle name="Total 5 2 9 4" xfId="13645" xr:uid="{67DB371A-D583-4B86-9E1A-95AAAEE5F336}"/>
    <cellStyle name="Total 5 2 9 4 2" xfId="42090" xr:uid="{82093981-C71D-4985-A997-F9B307888862}"/>
    <cellStyle name="Total 5 2 9 5" xfId="29085" xr:uid="{13D2D770-D534-4131-99D0-79DB39D2C3A0}"/>
    <cellStyle name="Total 5 20" xfId="44961" xr:uid="{8800D948-8155-4FB7-8CC7-A6CB54DCDA99}"/>
    <cellStyle name="Total 5 20 2" xfId="50515" xr:uid="{B8F734D2-9E1A-48DB-9819-086BC96D1B83}"/>
    <cellStyle name="Total 5 20 2 2" xfId="57297" xr:uid="{586FB872-2BC3-4539-B9BA-239ACB65FBEF}"/>
    <cellStyle name="Total 5 20 3" xfId="52117" xr:uid="{BA26A611-6A6D-4412-B7CF-271753A720CB}"/>
    <cellStyle name="Total 5 20 3 2" xfId="58898" xr:uid="{3E34E499-F0EC-46C4-808A-C83D8B84CA10}"/>
    <cellStyle name="Total 5 20 4" xfId="48995" xr:uid="{F1D89B29-DDFF-421D-AA59-261559A6CFD3}"/>
    <cellStyle name="Total 5 20 4 2" xfId="55778" xr:uid="{47BD7185-06D6-46C0-83C5-940505BA7F15}"/>
    <cellStyle name="Total 5 20 5" xfId="48632" xr:uid="{FF9B3848-6486-4D2C-B31C-305CD3C4B420}"/>
    <cellStyle name="Total 5 20 5 2" xfId="55421" xr:uid="{FF379276-30B4-4683-B1EC-CCF114013204}"/>
    <cellStyle name="Total 5 20 6" xfId="53707" xr:uid="{7334334B-61B0-443B-A548-CADA85C83552}"/>
    <cellStyle name="Total 5 20 7" xfId="47018" xr:uid="{2DD23C1C-6166-4424-BAEA-8B83385FD60A}"/>
    <cellStyle name="Total 5 21" xfId="44901" xr:uid="{3FE16E83-90D7-4975-BF5A-AB02C48D330D}"/>
    <cellStyle name="Total 5 21 2" xfId="50529" xr:uid="{7EBC7186-AA2F-47B0-BFB7-B47573B3DF3A}"/>
    <cellStyle name="Total 5 21 2 2" xfId="57311" xr:uid="{E559D422-3E44-460F-99CF-CF444E2EFA39}"/>
    <cellStyle name="Total 5 21 3" xfId="52131" xr:uid="{8FBCBAB0-81B2-4BEC-A1F0-2445227B6CB6}"/>
    <cellStyle name="Total 5 21 3 2" xfId="58912" xr:uid="{F766DBFB-BD8E-4377-A96F-38F5FF719A41}"/>
    <cellStyle name="Total 5 21 4" xfId="48948" xr:uid="{947B5033-9A45-45AE-804F-816D37BD74A8}"/>
    <cellStyle name="Total 5 21 4 2" xfId="55731" xr:uid="{85FAB40A-0D95-4D6D-84B6-6BBB2BA43C99}"/>
    <cellStyle name="Total 5 21 5" xfId="48646" xr:uid="{5BD0F71D-AD04-485E-BDA7-DC75EB2636D7}"/>
    <cellStyle name="Total 5 21 5 2" xfId="55435" xr:uid="{4539C9E5-5A0C-4886-ACE8-D08F9B98E40F}"/>
    <cellStyle name="Total 5 21 6" xfId="53721" xr:uid="{EF522198-3EEF-461B-BECA-81F08BAED48B}"/>
    <cellStyle name="Total 5 21 7" xfId="47032" xr:uid="{D6D21607-F73F-425E-919F-F671ABDE8485}"/>
    <cellStyle name="Total 5 22" xfId="44945" xr:uid="{0EA06466-3146-4377-9DC2-AE7D0A8C58EA}"/>
    <cellStyle name="Total 5 22 2" xfId="50510" xr:uid="{B7B934BA-F876-492E-9165-7816CC101DD9}"/>
    <cellStyle name="Total 5 22 2 2" xfId="57292" xr:uid="{37468478-FD71-4CBF-8A4A-8A694FF2EA8B}"/>
    <cellStyle name="Total 5 22 3" xfId="52112" xr:uid="{B3DAEDD2-6155-471A-AA59-E2E525260C97}"/>
    <cellStyle name="Total 5 22 3 2" xfId="58893" xr:uid="{3C0E2556-E2DD-46FE-8486-FEB1F7F958C1}"/>
    <cellStyle name="Total 5 22 4" xfId="49446" xr:uid="{EEA6E26F-54C4-4639-8F77-5264438DF407}"/>
    <cellStyle name="Total 5 22 4 2" xfId="56228" xr:uid="{8C66AE6A-A029-4398-9228-2597EBE1CF6C}"/>
    <cellStyle name="Total 5 22 5" xfId="48627" xr:uid="{E0F54422-71D7-4D15-8350-5B4393D206FA}"/>
    <cellStyle name="Total 5 22 5 2" xfId="55416" xr:uid="{397C9BCC-57D7-4219-BEE3-DC4212FD14D2}"/>
    <cellStyle name="Total 5 22 6" xfId="53702" xr:uid="{EEA614ED-CA85-4285-B9A0-524F31C43076}"/>
    <cellStyle name="Total 5 22 7" xfId="47013" xr:uid="{6AA188D4-8783-4C22-BAE4-8D8D7E9C93D8}"/>
    <cellStyle name="Total 5 23" xfId="44996" xr:uid="{C2965C41-E80B-4F88-8D72-80AC1FF5B078}"/>
    <cellStyle name="Total 5 23 2" xfId="50594" xr:uid="{BED238E2-1ECF-4A10-B018-DD58EE6607D0}"/>
    <cellStyle name="Total 5 23 2 2" xfId="57376" xr:uid="{32075006-AD32-4E54-845F-68E9067B5E13}"/>
    <cellStyle name="Total 5 23 3" xfId="52408" xr:uid="{70C70D9F-7313-4520-BC56-812CC8A137D7}"/>
    <cellStyle name="Total 5 23 3 2" xfId="59189" xr:uid="{75904E9C-79B6-43E5-9CC3-E6FB1DE7A80E}"/>
    <cellStyle name="Total 5 23 4" xfId="48711" xr:uid="{B96D36A1-A3F8-4C94-AFE7-BC198B00A3FC}"/>
    <cellStyle name="Total 5 23 4 2" xfId="55500" xr:uid="{524CDD3D-0D81-4066-883E-559D23F5DDF1}"/>
    <cellStyle name="Total 5 23 5" xfId="53786" xr:uid="{8DFAABD2-B5BC-43F7-BA65-C3C9FC3F0956}"/>
    <cellStyle name="Total 5 23 6" xfId="47097" xr:uid="{D7F7E791-E147-4537-8FC9-BFE3981530A1}"/>
    <cellStyle name="Total 5 24" xfId="45012" xr:uid="{6D2B1910-6514-4D37-BB1A-EBBE177EFE27}"/>
    <cellStyle name="Total 5 24 2" xfId="50621" xr:uid="{B3566E36-F2AA-4673-B58E-85B3238DEFD4}"/>
    <cellStyle name="Total 5 24 2 2" xfId="57403" xr:uid="{706FB525-C497-4F72-8D25-C7A69BD2AD77}"/>
    <cellStyle name="Total 5 24 3" xfId="52435" xr:uid="{AC124B80-39DC-4A96-8AEC-116E282BBF7D}"/>
    <cellStyle name="Total 5 24 3 2" xfId="59216" xr:uid="{C25246B5-844C-4998-928D-13171F5EBC8A}"/>
    <cellStyle name="Total 5 24 4" xfId="48738" xr:uid="{BD28830E-3AF1-494E-8F7B-9056FB6B0B03}"/>
    <cellStyle name="Total 5 24 4 2" xfId="55527" xr:uid="{D70E4E52-BE2A-418D-96AD-913C1876B74E}"/>
    <cellStyle name="Total 5 24 5" xfId="53813" xr:uid="{3F012A51-BF55-422B-A2EB-42C5F3B35E45}"/>
    <cellStyle name="Total 5 24 6" xfId="47124" xr:uid="{8092157B-8169-4EDA-ABD3-A9D7D4CB7220}"/>
    <cellStyle name="Total 5 25" xfId="45041" xr:uid="{49D3FCC9-54DF-4F57-AC88-B67CE98B33FD}"/>
    <cellStyle name="Total 5 25 2" xfId="50631" xr:uid="{E64ECB78-6A24-4614-BFC2-BE5424A9194B}"/>
    <cellStyle name="Total 5 25 2 2" xfId="57413" xr:uid="{2294283D-435A-40C5-95A9-89CC7157D550}"/>
    <cellStyle name="Total 5 25 3" xfId="52445" xr:uid="{18668AF6-9335-49A0-B167-E23727364C52}"/>
    <cellStyle name="Total 5 25 3 2" xfId="59226" xr:uid="{CFAAD624-C222-4972-A4CB-F1C6EE415FF9}"/>
    <cellStyle name="Total 5 25 4" xfId="48748" xr:uid="{6476676E-4389-41D4-8770-6551C9B581C9}"/>
    <cellStyle name="Total 5 25 4 2" xfId="55537" xr:uid="{58A4AED5-ABA0-4A28-A8CA-D05BAD115453}"/>
    <cellStyle name="Total 5 25 5" xfId="53823" xr:uid="{CD44C97D-ABC8-4D3C-B172-A8274F0CE5C8}"/>
    <cellStyle name="Total 5 25 6" xfId="47134" xr:uid="{D52A730C-1C1F-4AFF-B62E-45988B739D37}"/>
    <cellStyle name="Total 5 26" xfId="45077" xr:uid="{329B107C-7B38-405A-9BE7-DE34DAD3B1A6}"/>
    <cellStyle name="Total 5 26 2" xfId="50565" xr:uid="{F96D5F0F-E039-4E16-8C73-939DE8D21548}"/>
    <cellStyle name="Total 5 26 2 2" xfId="57347" xr:uid="{BD0C70F3-5DE4-455E-AD25-08A6879A7CC7}"/>
    <cellStyle name="Total 5 26 3" xfId="52379" xr:uid="{DC4C1166-1B15-4009-BEDD-F068565D4F39}"/>
    <cellStyle name="Total 5 26 3 2" xfId="59160" xr:uid="{E22190E1-4814-415F-BB77-C40C04E21783}"/>
    <cellStyle name="Total 5 26 4" xfId="48682" xr:uid="{9E77492F-5B07-4CA8-9B8B-AEDD2F7C735F}"/>
    <cellStyle name="Total 5 26 4 2" xfId="55471" xr:uid="{FED314C5-F763-4D5F-9519-FCFD17C574F3}"/>
    <cellStyle name="Total 5 26 5" xfId="53757" xr:uid="{BEE4E388-F120-44BA-A428-9916D5BE7FFA}"/>
    <cellStyle name="Total 5 26 6" xfId="47068" xr:uid="{EC1E55BA-7028-4A14-8F48-9753720AF6D5}"/>
    <cellStyle name="Total 5 27" xfId="45131" xr:uid="{1B227E14-F9C7-4325-BE78-7EDF951D115E}"/>
    <cellStyle name="Total 5 27 2" xfId="50701" xr:uid="{41D58E52-DA47-4561-ADE9-5355DEEF4805}"/>
    <cellStyle name="Total 5 27 2 2" xfId="57483" xr:uid="{802D013E-9AFB-4B4E-B0EF-4F0D062D30CC}"/>
    <cellStyle name="Total 5 27 3" xfId="52512" xr:uid="{DF71FF4B-566B-4754-8134-ECF8F126762C}"/>
    <cellStyle name="Total 5 27 3 2" xfId="59293" xr:uid="{8540A09A-07B1-4F0E-8705-774B11861035}"/>
    <cellStyle name="Total 5 27 4" xfId="48814" xr:uid="{0E247E3B-89F6-490C-BE67-3B1B3DC23DCE}"/>
    <cellStyle name="Total 5 27 4 2" xfId="55600" xr:uid="{6DADF806-A20C-48F8-B3CA-6270C992AF34}"/>
    <cellStyle name="Total 5 27 5" xfId="53890" xr:uid="{85588F7E-5EA1-4C54-AF3B-9BEA71E2A8C9}"/>
    <cellStyle name="Total 5 27 6" xfId="47204" xr:uid="{0F4EFE19-500C-413C-BAE9-1DE14FF9BB02}"/>
    <cellStyle name="Total 5 28" xfId="45143" xr:uid="{6339A880-9B4C-441F-815F-3465F7F25954}"/>
    <cellStyle name="Total 5 28 2" xfId="50692" xr:uid="{D6205B44-7929-47E0-A5DA-E6B324099714}"/>
    <cellStyle name="Total 5 28 2 2" xfId="57474" xr:uid="{B7AF03C7-84C7-4F2F-AC01-24C5275A106B}"/>
    <cellStyle name="Total 5 28 3" xfId="52503" xr:uid="{90841FD6-569D-4805-BE73-2C4BD56FA197}"/>
    <cellStyle name="Total 5 28 3 2" xfId="59284" xr:uid="{DD508669-0BB6-41C3-A1CF-F9A8A4ECF79D}"/>
    <cellStyle name="Total 5 28 4" xfId="48807" xr:uid="{6F88CC6C-D8E1-4808-9F43-0A3CFB32C625}"/>
    <cellStyle name="Total 5 28 4 2" xfId="55593" xr:uid="{899DCFB3-4D03-4C0A-A9B6-A8BAAAB531D0}"/>
    <cellStyle name="Total 5 28 5" xfId="53881" xr:uid="{D910E9A3-7166-4012-A482-D4690BABBC34}"/>
    <cellStyle name="Total 5 28 6" xfId="47195" xr:uid="{1FE69D47-72BD-4A7F-8E28-527BD5A1702B}"/>
    <cellStyle name="Total 5 29" xfId="45215" xr:uid="{B3E65F4C-94DE-481A-92EB-328270DAFB82}"/>
    <cellStyle name="Total 5 29 2" xfId="50683" xr:uid="{1682AA39-68D1-47F4-B0AC-D3E0AFA55575}"/>
    <cellStyle name="Total 5 29 2 2" xfId="57465" xr:uid="{C6C4CAE3-2F36-4C77-AD67-5120EBA5F108}"/>
    <cellStyle name="Total 5 29 3" xfId="52494" xr:uid="{9E7F09AB-A5BA-4812-BCD5-932D5908F507}"/>
    <cellStyle name="Total 5 29 3 2" xfId="59275" xr:uid="{9A9840F8-1917-4A68-8921-5D077C9182CC}"/>
    <cellStyle name="Total 5 29 4" xfId="53872" xr:uid="{45E9872D-09EA-4BC9-BCA6-0A20535CA59E}"/>
    <cellStyle name="Total 5 29 5" xfId="47186" xr:uid="{44ADD5E3-C66F-44C5-B93A-608281C33015}"/>
    <cellStyle name="Total 5 3" xfId="418" xr:uid="{0EF348B2-1D1A-485E-9060-83FF590F6A39}"/>
    <cellStyle name="Total 5 3 10" xfId="9284" xr:uid="{4376EF93-7ADC-4DAC-81C7-B97444FEDD23}"/>
    <cellStyle name="Total 5 3 10 2" xfId="18273" xr:uid="{7D99D758-2644-4795-B6C8-EE846DF3B3A9}"/>
    <cellStyle name="Total 5 3 10 2 2" xfId="27347" xr:uid="{E7D137AC-8391-4CB6-B435-6CC06B9B56FD}"/>
    <cellStyle name="Total 5 3 10 3" xfId="38997" xr:uid="{ED0D5534-F116-4C04-91FE-24A2608DF867}"/>
    <cellStyle name="Total 5 3 11" xfId="12389" xr:uid="{2B36C294-28BB-4931-8276-9ED86EF81FB4}"/>
    <cellStyle name="Total 5 3 11 2" xfId="21378" xr:uid="{74AD2363-0F3A-4AFA-B903-1393EB8976E1}"/>
    <cellStyle name="Total 5 3 11 2 2" xfId="23641" xr:uid="{66C10169-FA40-48F7-8581-C751DF009C73}"/>
    <cellStyle name="Total 5 3 11 3" xfId="23146" xr:uid="{CCD4BEDF-2090-4CEE-84BB-AC5C66DABA69}"/>
    <cellStyle name="Total 5 3 12" xfId="2424" xr:uid="{311BAFDC-2FB8-4EDE-BFEA-5E0A5C2975DB}"/>
    <cellStyle name="Total 5 3 12 2" xfId="29146" xr:uid="{BB52C976-758A-4F4C-A1BA-82F17034C4AE}"/>
    <cellStyle name="Total 5 3 13" xfId="13333" xr:uid="{2941B60E-78BD-41AC-BD1A-A71F9EBAA3BA}"/>
    <cellStyle name="Total 5 3 13 2" xfId="23486" xr:uid="{3E6991FC-D6B0-4524-A600-3BFDCAC6BEE8}"/>
    <cellStyle name="Total 5 3 14" xfId="41405" xr:uid="{911B8B13-BF8D-4648-85DA-EAD18BBD1B36}"/>
    <cellStyle name="Total 5 3 15" xfId="44267" xr:uid="{FF457AC6-441F-4699-85B4-6F7A29BE9C6F}"/>
    <cellStyle name="Total 5 3 16" xfId="45543" xr:uid="{34AB79D2-0749-4796-BA73-0AE40592F3F1}"/>
    <cellStyle name="Total 5 3 2" xfId="767" xr:uid="{EBA8D04E-1893-4B78-8C5A-335653B56A15}"/>
    <cellStyle name="Total 5 3 2 2" xfId="5138" xr:uid="{B1EB0DAF-0AD9-497C-92CB-9AFCFFFA1A73}"/>
    <cellStyle name="Total 5 3 2 2 2" xfId="7724" xr:uid="{D6A2A469-E9A8-4221-BA9D-E404FC140F2F}"/>
    <cellStyle name="Total 5 3 2 2 2 2" xfId="16713" xr:uid="{1F251A31-6D9F-44FB-BC8B-5765EB8E500F}"/>
    <cellStyle name="Total 5 3 2 2 2 2 2" xfId="43325" xr:uid="{F47E7151-3957-43DF-8B09-4FE86A4E0658}"/>
    <cellStyle name="Total 5 3 2 2 2 3" xfId="37152" xr:uid="{BE82FFEF-383B-49AD-BF59-BB0F7ECA0F1F}"/>
    <cellStyle name="Total 5 3 2 2 2 4" xfId="56331" xr:uid="{B4F6988D-0810-4A8C-A87D-F001B0A2D766}"/>
    <cellStyle name="Total 5 3 2 2 3" xfId="10361" xr:uid="{2D268529-9699-46E5-92BB-E990BEB6FCBA}"/>
    <cellStyle name="Total 5 3 2 2 3 2" xfId="19350" xr:uid="{443FA501-8BB3-455A-AD99-03C5FE257D7C}"/>
    <cellStyle name="Total 5 3 2 2 3 2 2" xfId="32396" xr:uid="{66434BB3-7A1C-43E2-ADFB-30C50A430A8D}"/>
    <cellStyle name="Total 5 3 2 2 3 3" xfId="35384" xr:uid="{BC3CC1EE-9F3E-4333-B935-9350B808FC76}"/>
    <cellStyle name="Total 5 3 2 2 4" xfId="14127" xr:uid="{70C3EAD5-B518-478B-8E07-40AEF9B9833E}"/>
    <cellStyle name="Total 5 3 2 2 4 2" xfId="28368" xr:uid="{D046A423-96EF-4E97-A762-58236289A78A}"/>
    <cellStyle name="Total 5 3 2 2 5" xfId="42621" xr:uid="{EEA19097-AC18-45C5-81C2-C7606FFBAA09}"/>
    <cellStyle name="Total 5 3 2 2 6" xfId="49549" xr:uid="{F36B3186-0861-4276-8F2D-6D0D348748CD}"/>
    <cellStyle name="Total 5 3 2 3" xfId="3204" xr:uid="{93B82134-4A8C-40A5-8BF9-E3BCFCCC6B04}"/>
    <cellStyle name="Total 5 3 2 3 2" xfId="31937" xr:uid="{757EF75D-F7AD-4CE3-9966-F1D09F96273C}"/>
    <cellStyle name="Total 5 3 2 3 2 2" xfId="58971" xr:uid="{9E767F27-7737-4A03-8CD6-BDED27527A35}"/>
    <cellStyle name="Total 5 3 2 3 3" xfId="52190" xr:uid="{3A690DCD-1817-4EFE-B4E6-1F830045F8E5}"/>
    <cellStyle name="Total 5 3 2 4" xfId="36433" xr:uid="{7D18C8EC-32A0-4CB1-905B-67B6372C6ADC}"/>
    <cellStyle name="Total 5 3 2 4 2" xfId="54476" xr:uid="{AA779747-58B1-49EB-91D7-2C0785060A52}"/>
    <cellStyle name="Total 5 3 2 4 3" xfId="47666" xr:uid="{D496A8F2-7B6B-4321-84D5-4BAA0B31B65B}"/>
    <cellStyle name="Total 5 3 2 5" xfId="46058" xr:uid="{AF4971F6-B55F-4B53-8418-6E4597753180}"/>
    <cellStyle name="Total 5 3 3" xfId="1112" xr:uid="{6F4CA4BE-F193-4B14-8B95-E35188C76505}"/>
    <cellStyle name="Total 5 3 3 2" xfId="5459" xr:uid="{D5E8BAAD-C428-4E6A-8CBF-AA9B89891D83}"/>
    <cellStyle name="Total 5 3 3 2 2" xfId="8045" xr:uid="{C60FF755-5668-4E58-8529-888BD979DFB7}"/>
    <cellStyle name="Total 5 3 3 2 2 2" xfId="17034" xr:uid="{0E77B5E5-788A-423C-B8AA-9734404BDB6F}"/>
    <cellStyle name="Total 5 3 3 2 2 2 2" xfId="23232" xr:uid="{8EE70BD0-6912-42E9-B0C3-6310B141B763}"/>
    <cellStyle name="Total 5 3 3 2 2 3" xfId="26151" xr:uid="{708636D2-763E-4052-8FBB-C83034FA545A}"/>
    <cellStyle name="Total 5 3 3 2 2 4" xfId="56739" xr:uid="{80CA37DE-A2FB-4BD4-8B6E-41CF9653AAB8}"/>
    <cellStyle name="Total 5 3 3 2 3" xfId="10682" xr:uid="{AE6A1B07-4795-4536-A2C9-CCD5898B346E}"/>
    <cellStyle name="Total 5 3 3 2 3 2" xfId="19671" xr:uid="{DC8DE8AB-64D6-4FAC-BD58-FF1E6A5CB413}"/>
    <cellStyle name="Total 5 3 3 2 3 2 2" xfId="41589" xr:uid="{978EB057-20F1-4D75-846F-93032B0980AB}"/>
    <cellStyle name="Total 5 3 3 2 3 3" xfId="38875" xr:uid="{8B88E82D-5226-4DD8-8F86-18F0226BA1AC}"/>
    <cellStyle name="Total 5 3 3 2 4" xfId="14448" xr:uid="{0E640022-0556-4C74-9E17-7045D3644976}"/>
    <cellStyle name="Total 5 3 3 2 4 2" xfId="28011" xr:uid="{0AB218BE-F16E-476B-85DE-36AAFE61CCE6}"/>
    <cellStyle name="Total 5 3 3 2 5" xfId="24308" xr:uid="{05D00514-CFA7-44F0-BEF1-35A84477150B}"/>
    <cellStyle name="Total 5 3 3 2 6" xfId="49957" xr:uid="{E52FE228-9D4D-4551-B875-49DCDD5F3749}"/>
    <cellStyle name="Total 5 3 3 3" xfId="3549" xr:uid="{13DCB444-D396-44DD-97DC-A0E98C30B9C9}"/>
    <cellStyle name="Total 5 3 3 3 2" xfId="23427" xr:uid="{B321A214-8695-4C71-BA3F-413BFD606BB4}"/>
    <cellStyle name="Total 5 3 3 3 2 2" xfId="58115" xr:uid="{EF3CF588-C8EA-4683-9506-B4F6E61E4FF4}"/>
    <cellStyle name="Total 5 3 3 3 3" xfId="51333" xr:uid="{A679A503-1DCE-454B-BEE1-A97B96DB8C4D}"/>
    <cellStyle name="Total 5 3 3 4" xfId="25554" xr:uid="{5CD9D2B0-B1FA-4139-B5B2-D69E06C46501}"/>
    <cellStyle name="Total 5 3 3 4 2" xfId="54866" xr:uid="{C8758C99-4F7B-4BF0-8AB6-C20D190FDC5B}"/>
    <cellStyle name="Total 5 3 3 4 3" xfId="48074" xr:uid="{CE69CC5A-EC10-4BCE-ABB4-463E8AE9ED61}"/>
    <cellStyle name="Total 5 3 3 5" xfId="53166" xr:uid="{0E896CB3-8E05-4309-BEAB-0897D74ECD86}"/>
    <cellStyle name="Total 5 3 3 6" xfId="46460" xr:uid="{D8956088-A092-46F1-959B-ED5BADDF4D02}"/>
    <cellStyle name="Total 5 3 4" xfId="1456" xr:uid="{4294ED9D-25BC-473D-B5C5-5914112717FA}"/>
    <cellStyle name="Total 5 3 4 2" xfId="5801" xr:uid="{5E5122C3-DC10-44CE-9AC5-7E0CC7977038}"/>
    <cellStyle name="Total 5 3 4 2 2" xfId="8387" xr:uid="{051945DB-6375-4C0D-85E5-662384EEC93D}"/>
    <cellStyle name="Total 5 3 4 2 2 2" xfId="17376" xr:uid="{E8C5EFFC-836F-469A-A59A-5D8B32184153}"/>
    <cellStyle name="Total 5 3 4 2 2 2 2" xfId="23345" xr:uid="{A257E0E5-ADDF-49C2-B517-AC856EACF496}"/>
    <cellStyle name="Total 5 3 4 2 2 3" xfId="38803" xr:uid="{EF34914A-EA5E-45F6-BAA6-5E3CE9B415AD}"/>
    <cellStyle name="Total 5 3 4 2 3" xfId="11024" xr:uid="{407C8341-0A63-469F-843B-A923FDCF1DCF}"/>
    <cellStyle name="Total 5 3 4 2 3 2" xfId="20013" xr:uid="{4BFACC2E-15C7-4DFF-9D73-DD13B80F063C}"/>
    <cellStyle name="Total 5 3 4 2 3 2 2" xfId="36137" xr:uid="{D78E8CF2-DB3D-48F4-B290-AA92B50BDF41}"/>
    <cellStyle name="Total 5 3 4 2 3 3" xfId="22602" xr:uid="{17F95C1B-72AD-481D-990F-3BDA7E3B4DE7}"/>
    <cellStyle name="Total 5 3 4 2 4" xfId="14790" xr:uid="{BF324850-11D1-4271-8F59-F1A5E8C8BDA6}"/>
    <cellStyle name="Total 5 3 4 2 4 2" xfId="34151" xr:uid="{58E54F87-B248-4252-BCA8-E76790098039}"/>
    <cellStyle name="Total 5 3 4 2 5" xfId="39195" xr:uid="{2AF0CEE1-0758-4D06-8DBF-31FA66EA8015}"/>
    <cellStyle name="Total 5 3 4 2 6" xfId="55859" xr:uid="{0811E1D0-E37D-4278-9342-6682162F4285}"/>
    <cellStyle name="Total 5 3 4 3" xfId="3893" xr:uid="{F3A07C91-71BA-4FE3-91FC-B71905A92CF3}"/>
    <cellStyle name="Total 5 3 4 3 2" xfId="38476" xr:uid="{2DB4548A-058A-42A0-A508-A21DB1AB64EC}"/>
    <cellStyle name="Total 5 3 4 4" xfId="27207" xr:uid="{A234600C-C9B4-4442-838F-B27EDCF4898C}"/>
    <cellStyle name="Total 5 3 4 5" xfId="49077" xr:uid="{CB9DAF03-945D-4C19-8220-5BDBACC7F00E}"/>
    <cellStyle name="Total 5 3 5" xfId="194" xr:uid="{179A6705-B564-4B0E-B2C7-CC1112F274E3}"/>
    <cellStyle name="Total 5 3 5 2" xfId="2601" xr:uid="{90D4648B-F740-44A2-BA50-56665DF37C43}"/>
    <cellStyle name="Total 5 3 5 2 2" xfId="6842" xr:uid="{BF627D08-178C-49E1-8256-FF588A4784C5}"/>
    <cellStyle name="Total 5 3 5 2 2 2" xfId="15831" xr:uid="{73D869DA-B5DE-412B-B295-B38D49DAC891}"/>
    <cellStyle name="Total 5 3 5 2 2 2 2" xfId="37694" xr:uid="{0100CA89-D6F4-47A5-8B64-2126821739A7}"/>
    <cellStyle name="Total 5 3 5 2 2 3" xfId="35336" xr:uid="{15DF314C-F9DA-4235-B72B-B36E51C757F5}"/>
    <cellStyle name="Total 5 3 5 2 3" xfId="9412" xr:uid="{B70FA742-80B5-4E97-83A6-EE9E6A7DA295}"/>
    <cellStyle name="Total 5 3 5 2 3 2" xfId="18401" xr:uid="{36BE54D0-8CAB-467C-BD30-668BF016991B}"/>
    <cellStyle name="Total 5 3 5 2 3 2 2" xfId="37051" xr:uid="{21B4F494-F2EA-4799-979B-59DE5C5627E4}"/>
    <cellStyle name="Total 5 3 5 2 3 3" xfId="32152" xr:uid="{57AE1E31-A4BC-43ED-AD60-83CC80C5DAD3}"/>
    <cellStyle name="Total 5 3 5 2 4" xfId="13455" xr:uid="{0E11B1BC-32D8-42EB-B915-5EEABEE6084B}"/>
    <cellStyle name="Total 5 3 5 2 4 2" xfId="22464" xr:uid="{AEBCD637-A069-41DD-8103-FE38507B7783}"/>
    <cellStyle name="Total 5 3 5 2 5" xfId="37296" xr:uid="{965FF4F3-F824-44F7-9BC7-048EEE37D882}"/>
    <cellStyle name="Total 5 3 5 2 6" xfId="57673" xr:uid="{4E92BA9E-3BFB-48C8-AFF6-D6EE2FA1964B}"/>
    <cellStyle name="Total 5 3 5 3" xfId="2662" xr:uid="{BAF31909-64B6-4DCA-B393-DA946C44FC38}"/>
    <cellStyle name="Total 5 3 5 3 2" xfId="26259" xr:uid="{7C08FF56-1F2E-473C-8B02-2B09576E98F3}"/>
    <cellStyle name="Total 5 3 5 4" xfId="27614" xr:uid="{5F86E4A0-BC95-4814-94F8-583FF2B9EA57}"/>
    <cellStyle name="Total 5 3 5 5" xfId="50891" xr:uid="{0666FEED-56F0-430E-8819-B1833E21A15D}"/>
    <cellStyle name="Total 5 3 6" xfId="2075" xr:uid="{04F27576-54A9-48B7-A6E6-7256EE9FB6AD}"/>
    <cellStyle name="Total 5 3 6 2" xfId="6378" xr:uid="{3A345F1B-B0D1-4BE2-A9DA-6CE5934EA80C}"/>
    <cellStyle name="Total 5 3 6 2 2" xfId="8964" xr:uid="{B6E4B74F-299E-4543-90AC-7D814DBD0EE4}"/>
    <cellStyle name="Total 5 3 6 2 2 2" xfId="17953" xr:uid="{4F0D1919-C610-49C3-9CA5-4B8BE9CD78F0}"/>
    <cellStyle name="Total 5 3 6 2 2 2 2" xfId="26939" xr:uid="{10D70145-7DE4-48A8-9CCC-3DC28EBA00EF}"/>
    <cellStyle name="Total 5 3 6 2 2 3" xfId="34362" xr:uid="{303DF544-FB8E-46A7-9D48-0B7DF6F889C8}"/>
    <cellStyle name="Total 5 3 6 2 3" xfId="11601" xr:uid="{FA0D71D8-B983-43A3-B9B5-DDE87D6B9F9F}"/>
    <cellStyle name="Total 5 3 6 2 3 2" xfId="20590" xr:uid="{D050F3C6-FFB6-41C0-938E-6D042558901F}"/>
    <cellStyle name="Total 5 3 6 2 3 2 2" xfId="40005" xr:uid="{64C96CED-9885-43A7-BB2B-247169D19046}"/>
    <cellStyle name="Total 5 3 6 2 3 3" xfId="27033" xr:uid="{C62703A4-7210-4B27-B7A1-B90277F86B81}"/>
    <cellStyle name="Total 5 3 6 2 4" xfId="15367" xr:uid="{EB12CDFD-4919-4C21-8E11-C90FDE68F356}"/>
    <cellStyle name="Total 5 3 6 2 4 2" xfId="35580" xr:uid="{7B53AB15-F6ED-42D4-B83E-01DD962EFA8E}"/>
    <cellStyle name="Total 5 3 6 2 5" xfId="25877" xr:uid="{CCAE759B-6C2C-4ADB-A0FD-182BC8402A16}"/>
    <cellStyle name="Total 5 3 6 2 6" xfId="54028" xr:uid="{4AD2A134-EA09-4D10-AF32-F70964D07D7C}"/>
    <cellStyle name="Total 5 3 6 3" xfId="4512" xr:uid="{A23941D0-F507-4D7F-808A-D97CD3092EAF}"/>
    <cellStyle name="Total 5 3 6 3 2" xfId="42034" xr:uid="{23483858-BCD5-4D6A-9DBE-D10FC47F2990}"/>
    <cellStyle name="Total 5 3 6 4" xfId="37293" xr:uid="{745DE4E8-2F81-47C3-96F1-7E1EB79AF9BB}"/>
    <cellStyle name="Total 5 3 6 5" xfId="47360" xr:uid="{67E1CE07-A03D-49EB-A395-2928E7C57AA5}"/>
    <cellStyle name="Total 5 3 7" xfId="2885" xr:uid="{ECC3AB48-A7D3-46F7-841C-43ED99FB0F18}"/>
    <cellStyle name="Total 5 3 7 2" xfId="7035" xr:uid="{B89F6562-B287-46BA-B669-7F78791BEFB3}"/>
    <cellStyle name="Total 5 3 7 2 2" xfId="12162" xr:uid="{6D4B4C8A-8AB6-4386-A451-4FC506A1D2A9}"/>
    <cellStyle name="Total 5 3 7 2 2 2" xfId="21151" xr:uid="{2BD19245-B05F-4A9F-ACA7-59CF986F0CAF}"/>
    <cellStyle name="Total 5 3 7 2 2 2 2" xfId="26632" xr:uid="{C7C671B8-6AD1-4346-ABA4-6F85F2B8E853}"/>
    <cellStyle name="Total 5 3 7 2 2 3" xfId="43467" xr:uid="{BE8EEFBF-FD9E-4A18-8B45-6F0A38878943}"/>
    <cellStyle name="Total 5 3 7 2 3" xfId="12969" xr:uid="{1593F81C-C971-4EB4-B157-263B1C68ACD4}"/>
    <cellStyle name="Total 5 3 7 2 3 2" xfId="21958" xr:uid="{F991DA3B-93A3-4253-BB34-8C06FE8ABDC8}"/>
    <cellStyle name="Total 5 3 7 2 3 2 2" xfId="33626" xr:uid="{1D0834C1-7473-4354-83D0-B1D01C55301D}"/>
    <cellStyle name="Total 5 3 7 2 3 3" xfId="29487" xr:uid="{BBA4EF28-43DA-4DEC-9A79-72C71A6FC09C}"/>
    <cellStyle name="Total 5 3 7 2 4" xfId="16024" xr:uid="{D5507B67-FA53-4147-92C0-E81F7C416FD4}"/>
    <cellStyle name="Total 5 3 7 2 4 2" xfId="33654" xr:uid="{A5DF39A7-5426-4FDD-97A7-54700D98E700}"/>
    <cellStyle name="Total 5 3 7 2 5" xfId="32126" xr:uid="{0963CF69-CA45-4B2A-B527-439A131CB933}"/>
    <cellStyle name="Total 5 3 7 3" xfId="9598" xr:uid="{EB766B82-3CE2-4F10-BA8D-B19F76623697}"/>
    <cellStyle name="Total 5 3 7 3 2" xfId="18587" xr:uid="{E459CA2B-E610-4E84-9C8B-8DA13D1BEC80}"/>
    <cellStyle name="Total 5 3 7 3 2 2" xfId="23917" xr:uid="{A11439F9-4002-4E3B-B44E-A15856298E77}"/>
    <cellStyle name="Total 5 3 7 3 3" xfId="34952" xr:uid="{CF84782A-10F3-4E58-BFF7-A6A7A0D786FE}"/>
    <cellStyle name="Total 5 3 7 4" xfId="43596" xr:uid="{D571E98E-10E7-4A8F-8BDA-EE3540779E5F}"/>
    <cellStyle name="Total 5 3 8" xfId="4814" xr:uid="{C66FB330-02A3-4C78-BE46-3D78425625DA}"/>
    <cellStyle name="Total 5 3 8 2" xfId="7400" xr:uid="{882B6729-0FF4-4F01-AC79-E7A9BD13CD1E}"/>
    <cellStyle name="Total 5 3 8 2 2" xfId="16389" xr:uid="{AB7CB12B-1EE2-4F6C-95FD-9EA58C037B0C}"/>
    <cellStyle name="Total 5 3 8 2 2 2" xfId="27877" xr:uid="{7867E18F-16C3-45DD-847D-CCA40F7964FA}"/>
    <cellStyle name="Total 5 3 8 2 3" xfId="39371" xr:uid="{F28FEC41-7905-4FA8-9D23-248EC6D98502}"/>
    <cellStyle name="Total 5 3 8 3" xfId="10037" xr:uid="{8A786695-53C6-4BDC-8FE5-1EA5ACA65281}"/>
    <cellStyle name="Total 5 3 8 3 2" xfId="19026" xr:uid="{8C7F1E13-983E-4E09-BF2A-816146218E40}"/>
    <cellStyle name="Total 5 3 8 3 2 2" xfId="25796" xr:uid="{FA31A36A-FBDA-46DE-810C-115E049547BE}"/>
    <cellStyle name="Total 5 3 8 3 3" xfId="35388" xr:uid="{0F4C4E21-B9B3-404D-A2CE-A26DED683AD9}"/>
    <cellStyle name="Total 5 3 8 4" xfId="13803" xr:uid="{22CF60B7-B243-4A0A-9D3A-6E6B4BAEB3DB}"/>
    <cellStyle name="Total 5 3 8 4 2" xfId="42144" xr:uid="{2008E893-C99B-4C02-9530-E6BDD0E8671A}"/>
    <cellStyle name="Total 5 3 8 5" xfId="31580" xr:uid="{53AF306C-BD99-4B2A-92B4-9E172D6AC7D9}"/>
    <cellStyle name="Total 5 3 9" xfId="6720" xr:uid="{1E44423A-8A85-4FAF-9558-C5DF53039D3B}"/>
    <cellStyle name="Total 5 3 9 2" xfId="11921" xr:uid="{3229A5ED-180F-45A1-830C-6CF1BB344346}"/>
    <cellStyle name="Total 5 3 9 2 2" xfId="20910" xr:uid="{73046088-E27D-44FB-B9C6-7B399BB0E9E2}"/>
    <cellStyle name="Total 5 3 9 2 2 2" xfId="23588" xr:uid="{CA985A8F-6D7D-4137-BAED-822145871610}"/>
    <cellStyle name="Total 5 3 9 2 3" xfId="41675" xr:uid="{1CF3134F-D2FE-481D-8BB9-E0BC2FBD16FA}"/>
    <cellStyle name="Total 5 3 9 3" xfId="15709" xr:uid="{8B274DAD-641F-49BE-8D45-5223E7F277EB}"/>
    <cellStyle name="Total 5 3 9 3 2" xfId="29526" xr:uid="{536020D8-43AE-42F4-B9BB-FCC9D771E602}"/>
    <cellStyle name="Total 5 3 9 4" xfId="26196" xr:uid="{D147DB0D-A0AB-460C-BE75-B4D002B34120}"/>
    <cellStyle name="Total 5 30" xfId="45263" xr:uid="{2888CE20-9E81-4F87-8BF1-A854802C8621}"/>
    <cellStyle name="Total 5 30 2" xfId="55813" xr:uid="{569A5A31-B9BE-448A-A7B5-88519EDE68FF}"/>
    <cellStyle name="Total 5 30 3" xfId="49031" xr:uid="{C193A8F2-C6BE-440E-BDA3-31FAED81F272}"/>
    <cellStyle name="Total 5 31" xfId="45209" xr:uid="{0E33A6D8-6EEC-4C98-9AA6-201A25EA9A82}"/>
    <cellStyle name="Total 5 31 2" xfId="58455" xr:uid="{A416A14C-E3D7-4A5D-8A28-0D51974F67BB}"/>
    <cellStyle name="Total 5 31 3" xfId="51674" xr:uid="{D605A4D2-F866-41F4-B957-0DE66BB8652C}"/>
    <cellStyle name="Total 5 32" xfId="45274" xr:uid="{D3D03DE2-75E2-4440-B3D7-CDDD0687757B}"/>
    <cellStyle name="Total 5 33" xfId="45319" xr:uid="{D5D17DFA-EEB4-41AB-BD24-EAA35E86C180}"/>
    <cellStyle name="Total 5 34" xfId="45351" xr:uid="{119B53B8-9775-4D46-9997-D24DD0E0024B}"/>
    <cellStyle name="Total 5 35" xfId="45411" xr:uid="{1435657B-D124-4693-8AC2-528B27E6E101}"/>
    <cellStyle name="Total 5 36" xfId="45438" xr:uid="{A6433D3C-061C-474F-A445-427B6CE74694}"/>
    <cellStyle name="Total 5 37" xfId="44135" xr:uid="{6A697BBC-DAFB-4E09-ABA6-6AE2705E0211}"/>
    <cellStyle name="Total 5 38" xfId="45446" xr:uid="{DC790B3D-75EC-4EEC-A566-A4CF8C03DAA7}"/>
    <cellStyle name="Total 5 39" xfId="45502" xr:uid="{ABA57BD8-6E6C-48B4-92FC-F40BD9F6F832}"/>
    <cellStyle name="Total 5 4" xfId="517" xr:uid="{3338FED9-C19C-4294-A817-20840117037C}"/>
    <cellStyle name="Total 5 4 10" xfId="44392" xr:uid="{20289C4B-7B7F-4924-8604-CBBA1828D7A8}"/>
    <cellStyle name="Total 5 4 11" xfId="45594" xr:uid="{C1E01E1C-A2CA-413A-9B28-87C6B327E48C}"/>
    <cellStyle name="Total 5 4 2" xfId="866" xr:uid="{3E75C4F1-6F19-4DF9-9A06-E696D7558932}"/>
    <cellStyle name="Total 5 4 2 2" xfId="5235" xr:uid="{306B5B28-F492-4468-AE98-9D24F47FAD54}"/>
    <cellStyle name="Total 5 4 2 2 2" xfId="7821" xr:uid="{8E282A05-5812-413A-9742-699F90514A8D}"/>
    <cellStyle name="Total 5 4 2 2 2 2" xfId="16810" xr:uid="{FA85B5A7-EBBA-4493-B964-00BE16F10674}"/>
    <cellStyle name="Total 5 4 2 2 2 2 2" xfId="31317" xr:uid="{C3B740D0-8745-4C3B-9CD4-2AC5577F338D}"/>
    <cellStyle name="Total 5 4 2 2 2 3" xfId="24494" xr:uid="{EBB9D65F-794C-4B85-A9CE-8E627677EA7A}"/>
    <cellStyle name="Total 5 4 2 2 2 4" xfId="56382" xr:uid="{70D4605D-2852-47A9-922D-7E12C9767D62}"/>
    <cellStyle name="Total 5 4 2 2 3" xfId="10458" xr:uid="{D5105BAA-178E-4314-AAC3-9E3DC751ACEB}"/>
    <cellStyle name="Total 5 4 2 2 3 2" xfId="19447" xr:uid="{5AEA4F61-8D5A-4852-963D-3DD74CEFF714}"/>
    <cellStyle name="Total 5 4 2 2 3 2 2" xfId="29302" xr:uid="{AA2E261F-9D5B-4604-A210-AF7247D8622F}"/>
    <cellStyle name="Total 5 4 2 2 3 3" xfId="32255" xr:uid="{EF5F62BF-D93B-420B-89EA-B84346FA02A7}"/>
    <cellStyle name="Total 5 4 2 2 4" xfId="14224" xr:uid="{615F6FDA-5373-4ABC-B297-2F5A818FE3A6}"/>
    <cellStyle name="Total 5 4 2 2 4 2" xfId="30753" xr:uid="{0C625968-C1C2-45DC-B98C-101AF78D4559}"/>
    <cellStyle name="Total 5 4 2 2 5" xfId="36228" xr:uid="{F6A3CBD8-5348-4F6D-8B4E-04DBE90C21A6}"/>
    <cellStyle name="Total 5 4 2 2 6" xfId="49600" xr:uid="{9D8AB586-14FA-41AB-B782-C3FE90FBA6D5}"/>
    <cellStyle name="Total 5 4 2 3" xfId="3303" xr:uid="{17F3A1ED-C698-47B2-944D-C11788DE37C2}"/>
    <cellStyle name="Total 5 4 2 3 2" xfId="25838" xr:uid="{B9D399EC-90E2-4E09-BE6F-BCACB89C3031}"/>
    <cellStyle name="Total 5 4 2 3 2 2" xfId="58330" xr:uid="{076BFD59-49BE-4028-842C-5F8A32C6993A}"/>
    <cellStyle name="Total 5 4 2 3 3" xfId="51548" xr:uid="{B84CD929-A944-4B94-B0D2-FE317657BEE9}"/>
    <cellStyle name="Total 5 4 2 4" xfId="32576" xr:uid="{2823578C-AE1A-41AC-9753-B85F9B629294}"/>
    <cellStyle name="Total 5 4 2 4 2" xfId="54524" xr:uid="{B5F13AF3-03F6-47E2-BC09-382AEBF38019}"/>
    <cellStyle name="Total 5 4 2 4 3" xfId="47717" xr:uid="{825964F6-23A2-4DA7-8A34-EAB5DE3D5AB9}"/>
    <cellStyle name="Total 5 4 2 5" xfId="46106" xr:uid="{EBE714AA-3574-4423-9D1E-8B91FB404D61}"/>
    <cellStyle name="Total 5 4 3" xfId="1211" xr:uid="{8BEBA2B4-9A54-41B8-BC6C-DB451C289734}"/>
    <cellStyle name="Total 5 4 3 2" xfId="5556" xr:uid="{DA4FE66B-A1F5-462D-9424-5553194F6649}"/>
    <cellStyle name="Total 5 4 3 2 2" xfId="8142" xr:uid="{DF27072F-5F26-4B5F-8124-68138B887771}"/>
    <cellStyle name="Total 5 4 3 2 2 2" xfId="17131" xr:uid="{3EC990AF-EA63-423C-B15C-9760BFDC56B8}"/>
    <cellStyle name="Total 5 4 3 2 2 2 2" xfId="37292" xr:uid="{E02FBFC1-642B-4993-BA57-4069DB33B269}"/>
    <cellStyle name="Total 5 4 3 2 2 3" xfId="30162" xr:uid="{FBDDE6BC-4117-4014-AC04-BB7CACFCACF0}"/>
    <cellStyle name="Total 5 4 3 2 2 4" xfId="56787" xr:uid="{A467C653-30A6-417D-A16F-84EF2CF3BA9F}"/>
    <cellStyle name="Total 5 4 3 2 3" xfId="10779" xr:uid="{1F234481-866A-4CAA-87EA-9EB9BEB03609}"/>
    <cellStyle name="Total 5 4 3 2 3 2" xfId="19768" xr:uid="{401CCDD4-BAAA-4F5C-968E-61AF10728D80}"/>
    <cellStyle name="Total 5 4 3 2 3 2 2" xfId="38379" xr:uid="{9E594CEF-95E0-4F98-B8BD-2468DC81AB84}"/>
    <cellStyle name="Total 5 4 3 2 3 3" xfId="24297" xr:uid="{FB311C06-9D2F-4BBF-B204-CFD4448A2F1C}"/>
    <cellStyle name="Total 5 4 3 2 4" xfId="14545" xr:uid="{BAE895FE-3331-494F-9E0E-34073EB0348E}"/>
    <cellStyle name="Total 5 4 3 2 4 2" xfId="27752" xr:uid="{90A4DCBE-51F9-4DBF-9670-1F53BC082D00}"/>
    <cellStyle name="Total 5 4 3 2 5" xfId="30347" xr:uid="{C0225508-B461-4704-A945-E213BB2FBE3C}"/>
    <cellStyle name="Total 5 4 3 2 6" xfId="50005" xr:uid="{E64E5DEE-CE6B-44CB-B079-A6363A95434C}"/>
    <cellStyle name="Total 5 4 3 3" xfId="3648" xr:uid="{3B5632DB-AAAC-4FEF-A5EC-CD0F59894759}"/>
    <cellStyle name="Total 5 4 3 3 2" xfId="32050" xr:uid="{93F071ED-4C08-43E3-B9F4-B37C302B0A61}"/>
    <cellStyle name="Total 5 4 3 3 2 2" xfId="59111" xr:uid="{1777C0C0-BE65-4AB9-96C9-EE97F49CED42}"/>
    <cellStyle name="Total 5 4 3 3 3" xfId="52330" xr:uid="{4D5525F1-D250-458A-942D-0EB74059AE0D}"/>
    <cellStyle name="Total 5 4 3 4" xfId="40101" xr:uid="{E98B4095-E079-43E2-90ED-202F09B858DF}"/>
    <cellStyle name="Total 5 4 3 4 2" xfId="54914" xr:uid="{BD540D5B-7B34-40C3-B75A-FEE2E78CDCF9}"/>
    <cellStyle name="Total 5 4 3 4 3" xfId="48122" xr:uid="{C922BDFE-1290-42D2-821A-26D9BD27E886}"/>
    <cellStyle name="Total 5 4 3 5" xfId="53214" xr:uid="{F0A4D058-7EA2-48AE-BBDD-AB6FA36C2A1F}"/>
    <cellStyle name="Total 5 4 3 6" xfId="46508" xr:uid="{18A2D4DE-C427-4603-904C-4921BB04AC15}"/>
    <cellStyle name="Total 5 4 4" xfId="1555" xr:uid="{1230AD18-6E5D-4D9F-BDF5-F0427F742E62}"/>
    <cellStyle name="Total 5 4 4 2" xfId="5900" xr:uid="{B99208DF-E803-4A20-9065-3B586217FB89}"/>
    <cellStyle name="Total 5 4 4 2 2" xfId="8486" xr:uid="{44C979AC-628E-41FA-9347-5C85CCDA9630}"/>
    <cellStyle name="Total 5 4 4 2 2 2" xfId="17475" xr:uid="{FA7C9CBA-BBCA-460B-9B08-780BBB14D0BF}"/>
    <cellStyle name="Total 5 4 4 2 2 2 2" xfId="30661" xr:uid="{AFDD9D04-ED98-4341-9A05-989361DB5837}"/>
    <cellStyle name="Total 5 4 4 2 2 3" xfId="37317" xr:uid="{7E791117-828F-4CDC-9CE9-6D35EA1FB684}"/>
    <cellStyle name="Total 5 4 4 2 3" xfId="11123" xr:uid="{40738A9A-78B0-4E87-ADC4-078858E8AB8B}"/>
    <cellStyle name="Total 5 4 4 2 3 2" xfId="20112" xr:uid="{A53D305F-91E4-4C2F-9BDD-8875397ADE28}"/>
    <cellStyle name="Total 5 4 4 2 3 2 2" xfId="32312" xr:uid="{BAFBE33D-4AAE-4792-9AB8-CDFBD72CB5CC}"/>
    <cellStyle name="Total 5 4 4 2 3 3" xfId="24282" xr:uid="{76B69DF4-9FB0-4B51-ACF2-2BCBF2EE00C0}"/>
    <cellStyle name="Total 5 4 4 2 4" xfId="14889" xr:uid="{7DF19BE5-3609-446A-951D-75DFFE9EE66C}"/>
    <cellStyle name="Total 5 4 4 2 4 2" xfId="40987" xr:uid="{0C40EF15-767F-4840-BC67-62D2AEF48806}"/>
    <cellStyle name="Total 5 4 4 2 5" xfId="26868" xr:uid="{299897EE-E3ED-4F55-943B-21D38B376510}"/>
    <cellStyle name="Total 5 4 4 2 6" xfId="55910" xr:uid="{621CC000-120C-4217-8DAC-4060786530FE}"/>
    <cellStyle name="Total 5 4 4 3" xfId="3992" xr:uid="{59C29E29-247F-482D-8B78-48E1ED2C16FE}"/>
    <cellStyle name="Total 5 4 4 3 2" xfId="30010" xr:uid="{DD9C40F1-BF90-4F45-A785-0101F13FC45A}"/>
    <cellStyle name="Total 5 4 4 4" xfId="33054" xr:uid="{41C85E2D-75B1-4951-852A-140F7E67CEC3}"/>
    <cellStyle name="Total 5 4 4 5" xfId="49128" xr:uid="{934EC2EA-8485-4514-9C1D-CB9F42D15B8D}"/>
    <cellStyle name="Total 5 4 5" xfId="1867" xr:uid="{78D95795-5948-4057-9075-DB481D984D80}"/>
    <cellStyle name="Total 5 4 5 2" xfId="6183" xr:uid="{4EDC3F3C-174A-4752-B95F-2C760C734C23}"/>
    <cellStyle name="Total 5 4 5 2 2" xfId="8769" xr:uid="{DEF89A09-1FB3-4CD6-8049-109B880C647B}"/>
    <cellStyle name="Total 5 4 5 2 2 2" xfId="17758" xr:uid="{2066BB23-DFA7-40A5-8388-4C1239FEEB4E}"/>
    <cellStyle name="Total 5 4 5 2 2 2 2" xfId="23859" xr:uid="{12CA2FEF-3FC7-4182-A559-0F7D4838BE5B}"/>
    <cellStyle name="Total 5 4 5 2 2 3" xfId="26034" xr:uid="{54F679E4-F77F-400A-B215-3C9A24F1DE8A}"/>
    <cellStyle name="Total 5 4 5 2 3" xfId="11406" xr:uid="{96A19367-13B6-45ED-8BE3-EBDA04D54AD8}"/>
    <cellStyle name="Total 5 4 5 2 3 2" xfId="20395" xr:uid="{E3698403-7084-449D-B4BC-819CF1129D06}"/>
    <cellStyle name="Total 5 4 5 2 3 2 2" xfId="41291" xr:uid="{9C1A88B0-0AF0-4BE2-9DAF-50174D2CAA76}"/>
    <cellStyle name="Total 5 4 5 2 3 3" xfId="40487" xr:uid="{2C365179-B01E-4D97-ADFC-64B008C50732}"/>
    <cellStyle name="Total 5 4 5 2 4" xfId="15172" xr:uid="{22871D98-CA14-4E6C-B74F-D1D69BA4DD57}"/>
    <cellStyle name="Total 5 4 5 2 4 2" xfId="27541" xr:uid="{671B1829-AC14-4A49-8046-240B5C482EE3}"/>
    <cellStyle name="Total 5 4 5 2 5" xfId="28565" xr:uid="{73118B9F-1808-4C23-A9C3-C8171878EC67}"/>
    <cellStyle name="Total 5 4 5 2 6" xfId="58399" xr:uid="{AA0952D3-CFAF-4339-A4DC-D12892FCA513}"/>
    <cellStyle name="Total 5 4 5 3" xfId="4304" xr:uid="{DAA3A38C-BA86-4749-91CE-E22E85FD4D00}"/>
    <cellStyle name="Total 5 4 5 3 2" xfId="30824" xr:uid="{D426FCC0-8AE7-482A-85FC-9F3AFCDAA03C}"/>
    <cellStyle name="Total 5 4 5 4" xfId="28532" xr:uid="{A8D6A079-FBEF-4B2A-8629-1B6A2B8129C9}"/>
    <cellStyle name="Total 5 4 5 5" xfId="51618" xr:uid="{98666558-72D9-44B7-8DCB-9393B0DFA84A}"/>
    <cellStyle name="Total 5 4 6" xfId="2174" xr:uid="{CBB058A9-5AD0-4E19-81EE-F7AD20F95083}"/>
    <cellStyle name="Total 5 4 6 2" xfId="6475" xr:uid="{BD3772FD-6709-401A-8611-47C53390BF97}"/>
    <cellStyle name="Total 5 4 6 2 2" xfId="9061" xr:uid="{E34099FC-DB46-4E74-8907-57673E709406}"/>
    <cellStyle name="Total 5 4 6 2 2 2" xfId="18050" xr:uid="{14D8D05B-0FB3-488F-AB16-C7F4379B33A6}"/>
    <cellStyle name="Total 5 4 6 2 2 2 2" xfId="38655" xr:uid="{A94DCB88-0807-44E0-94B7-9296D9B3F5BD}"/>
    <cellStyle name="Total 5 4 6 2 2 3" xfId="33880" xr:uid="{B69A7739-1C51-4EAD-9352-B685FD0ED25B}"/>
    <cellStyle name="Total 5 4 6 2 3" xfId="11698" xr:uid="{A93B47B5-C804-42AC-BDB4-DF2FD0E7A280}"/>
    <cellStyle name="Total 5 4 6 2 3 2" xfId="20687" xr:uid="{18317EA6-83B6-4F44-8774-27E4E556A312}"/>
    <cellStyle name="Total 5 4 6 2 3 2 2" xfId="37430" xr:uid="{5057A5CA-A1FD-4D38-990E-1F36F074A444}"/>
    <cellStyle name="Total 5 4 6 2 3 3" xfId="22696" xr:uid="{9778A9BC-F970-4ADB-9A2F-3BEDE1BAA0B4}"/>
    <cellStyle name="Total 5 4 6 2 4" xfId="15464" xr:uid="{1292AF28-5665-4A35-8289-F3197FE884B6}"/>
    <cellStyle name="Total 5 4 6 2 4 2" xfId="39363" xr:uid="{87E1C269-A31E-49F4-882C-400560A74B50}"/>
    <cellStyle name="Total 5 4 6 2 5" xfId="22245" xr:uid="{C99F8C50-9B8C-4F70-A766-F9453AF21990}"/>
    <cellStyle name="Total 5 4 6 2 6" xfId="54076" xr:uid="{75AB4BA7-1B41-452E-BD71-F233173339B1}"/>
    <cellStyle name="Total 5 4 6 3" xfId="4611" xr:uid="{3917B65D-8F3D-4C6A-952B-4BC586EE1CD8}"/>
    <cellStyle name="Total 5 4 6 3 2" xfId="37929" xr:uid="{3EBB80FD-688B-4D4B-8749-7897586E28E8}"/>
    <cellStyle name="Total 5 4 6 4" xfId="34194" xr:uid="{CA7C1DC5-DB1F-4FE5-A0EF-1C3EFB04D2CE}"/>
    <cellStyle name="Total 5 4 6 5" xfId="47399" xr:uid="{4B1F7A6F-3E60-468D-AF85-5DF99015D415}"/>
    <cellStyle name="Total 5 4 7" xfId="4911" xr:uid="{11C94575-2705-417F-B049-FB409FE77B4D}"/>
    <cellStyle name="Total 5 4 7 2" xfId="7497" xr:uid="{8710F59E-C4E1-4469-AEA9-5046E9D4EF02}"/>
    <cellStyle name="Total 5 4 7 2 2" xfId="16486" xr:uid="{15EC3F8C-9D3C-4489-88A9-1889CC3A2A6C}"/>
    <cellStyle name="Total 5 4 7 2 2 2" xfId="25234" xr:uid="{0C4648C7-29EE-4A48-BD45-FC2B8A17DA78}"/>
    <cellStyle name="Total 5 4 7 2 3" xfId="37541" xr:uid="{0B3DC926-7044-4305-AF4C-AD4AE321F5C5}"/>
    <cellStyle name="Total 5 4 7 3" xfId="10134" xr:uid="{B843AC49-EAB1-4B86-9E5D-C961D81E9F0E}"/>
    <cellStyle name="Total 5 4 7 3 2" xfId="19123" xr:uid="{9F299737-7E19-43E9-800F-44C088BC908A}"/>
    <cellStyle name="Total 5 4 7 3 2 2" xfId="40765" xr:uid="{F86D78D2-23FC-4C09-AE6E-0C679BB437FD}"/>
    <cellStyle name="Total 5 4 7 3 3" xfId="32251" xr:uid="{9D55468F-7FFD-4D45-B56C-1EBDE8F5B6BC}"/>
    <cellStyle name="Total 5 4 7 4" xfId="13900" xr:uid="{1E59AA59-724F-4D6A-B9F1-ED15D1D2D8B0}"/>
    <cellStyle name="Total 5 4 7 4 2" xfId="41403" xr:uid="{55E9E822-B8F7-4073-B713-CC940268F072}"/>
    <cellStyle name="Total 5 4 7 5" xfId="43135" xr:uid="{73459623-75A8-495A-BF7E-B571DA47C3ED}"/>
    <cellStyle name="Total 5 4 8" xfId="2523" xr:uid="{C45C80FD-C110-4B3B-8ED7-8226FD749F18}"/>
    <cellStyle name="Total 5 4 8 2" xfId="40042" xr:uid="{F4D15290-EE6C-4D28-B433-1C4F58C1CFB5}"/>
    <cellStyle name="Total 5 4 9" xfId="24105" xr:uid="{CF21B898-5227-42A1-B5EA-D6F63C9FC07C}"/>
    <cellStyle name="Total 5 5" xfId="285" xr:uid="{E8688407-8CF5-455F-88D0-22F7A1F5B04C}"/>
    <cellStyle name="Total 5 5 2" xfId="4689" xr:uid="{A709370E-D4E1-4B77-885F-044CBDEE959F}"/>
    <cellStyle name="Total 5 5 2 2" xfId="7275" xr:uid="{CE7662AC-E335-4CE6-B262-F3EB8DFC950E}"/>
    <cellStyle name="Total 5 5 2 2 2" xfId="16264" xr:uid="{57746372-5085-4DBC-B935-2F9E0F93D199}"/>
    <cellStyle name="Total 5 5 2 2 2 2" xfId="31501" xr:uid="{16B2D91F-C0BD-4277-B95B-678C683F151C}"/>
    <cellStyle name="Total 5 5 2 2 2 3" xfId="56375" xr:uid="{D3861E16-1A5D-43B4-8E68-02DC4E755DE4}"/>
    <cellStyle name="Total 5 5 2 2 3" xfId="35348" xr:uid="{A447B0C1-42DE-4266-988D-11F1560B6971}"/>
    <cellStyle name="Total 5 5 2 2 4" xfId="49593" xr:uid="{0D69F194-05EA-4FFA-9F49-3AE3872FF35E}"/>
    <cellStyle name="Total 5 5 2 3" xfId="9912" xr:uid="{7CE9F2D4-EE13-4F9A-B972-07A9A9106F77}"/>
    <cellStyle name="Total 5 5 2 3 2" xfId="18901" xr:uid="{4176F436-CEAC-4A10-84AC-20781A4E929C}"/>
    <cellStyle name="Total 5 5 2 3 2 2" xfId="29429" xr:uid="{A6DF2A76-759A-4FCC-9D36-3E6C6D555B38}"/>
    <cellStyle name="Total 5 5 2 3 2 3" xfId="57954" xr:uid="{D8725154-F855-461E-88BF-3E6A03783086}"/>
    <cellStyle name="Total 5 5 2 3 3" xfId="38935" xr:uid="{F40732F0-5F0B-4E71-AE7C-6518C7D19C1B}"/>
    <cellStyle name="Total 5 5 2 3 4" xfId="51172" xr:uid="{3E7D0B26-D51A-40E0-8239-5DD96D2FA558}"/>
    <cellStyle name="Total 5 5 2 4" xfId="13678" xr:uid="{D698FBC6-40D5-4BBA-8D31-1600B723A2B6}"/>
    <cellStyle name="Total 5 5 2 4 2" xfId="35445" xr:uid="{60132068-C50C-4B7C-BA17-96AE06D95BD9}"/>
    <cellStyle name="Total 5 5 2 4 2 2" xfId="54517" xr:uid="{80CDF5AA-A52E-44C9-8A44-A0BA71D17943}"/>
    <cellStyle name="Total 5 5 2 4 3" xfId="47710" xr:uid="{9E6F2459-A396-4EA1-A4A2-AA55DE3F6F3D}"/>
    <cellStyle name="Total 5 5 2 5" xfId="23035" xr:uid="{191B7DC1-AD62-433B-9B08-BF1C0072E11B}"/>
    <cellStyle name="Total 5 5 2 6" xfId="46099" xr:uid="{A9F09B92-451E-4AF6-A819-83F1D74472BD}"/>
    <cellStyle name="Total 5 5 3" xfId="2753" xr:uid="{2634A695-F9A0-46D0-BAE5-2650915CC1C8}"/>
    <cellStyle name="Total 5 5 3 2" xfId="29462" xr:uid="{818DF77A-9CDA-4583-9301-DB7B5F65AF57}"/>
    <cellStyle name="Total 5 5 3 2 2" xfId="56780" xr:uid="{93DAEF71-1A2B-4ABE-AFE4-8E467CC55C3C}"/>
    <cellStyle name="Total 5 5 3 2 3" xfId="49998" xr:uid="{C72E95A7-9E01-4DBD-8849-425899AF05D5}"/>
    <cellStyle name="Total 5 5 3 3" xfId="50854" xr:uid="{8A894A91-2FFC-48EB-AFC9-50C043463A57}"/>
    <cellStyle name="Total 5 5 3 3 2" xfId="57636" xr:uid="{086AE1CD-0D05-46FC-8592-345A7F21D074}"/>
    <cellStyle name="Total 5 5 3 4" xfId="48115" xr:uid="{2657E469-7FC1-403A-9F06-5EE06154E423}"/>
    <cellStyle name="Total 5 5 3 4 2" xfId="54907" xr:uid="{0B3348E9-F371-45D5-B7A3-0501C760F59A}"/>
    <cellStyle name="Total 5 5 3 5" xfId="53207" xr:uid="{21DC1FCE-10C0-439F-8F59-4F5D452C69FD}"/>
    <cellStyle name="Total 5 5 3 6" xfId="46501" xr:uid="{E34E0D73-168B-450F-BF93-00DF4BDED7B7}"/>
    <cellStyle name="Total 5 5 4" xfId="38033" xr:uid="{0A9FC52A-DB2F-4F6F-B69C-D5457C83B7BB}"/>
    <cellStyle name="Total 5 5 4 2" xfId="55903" xr:uid="{33770426-C121-4098-B2D3-DD597258D31A}"/>
    <cellStyle name="Total 5 5 4 3" xfId="49121" xr:uid="{EF66BEC6-4BBE-44E0-87C6-1A0137EE207E}"/>
    <cellStyle name="Total 5 5 5" xfId="44369" xr:uid="{33EF2FF0-0CDF-4AB5-81F6-A44EC03B40A0}"/>
    <cellStyle name="Total 5 5 5 2" xfId="57717" xr:uid="{AB7DB597-842F-4B3F-9329-29134D881A71}"/>
    <cellStyle name="Total 5 5 5 3" xfId="50935" xr:uid="{D0816F60-483D-4F54-8DC3-4621D385BF5E}"/>
    <cellStyle name="Total 5 5 6" xfId="45587" xr:uid="{A1E87FF4-1E21-46F3-BEF9-5FAE100245DA}"/>
    <cellStyle name="Total 5 5 6 2" xfId="54069" xr:uid="{EF81B04F-BCB8-4150-B0FF-3DFAA7D24771}"/>
    <cellStyle name="Total 5 6" xfId="634" xr:uid="{BDA20A2B-6FB3-46C1-8B38-F34238CB49B9}"/>
    <cellStyle name="Total 5 6 2" xfId="5013" xr:uid="{D0AB27B5-BCCA-4BB6-84C1-3B10882A97D8}"/>
    <cellStyle name="Total 5 6 2 2" xfId="7599" xr:uid="{7AB3238D-D7F0-4244-B597-6EC22A701E00}"/>
    <cellStyle name="Total 5 6 2 2 2" xfId="16588" xr:uid="{0E5C3FDA-774F-4098-9208-F578495397D4}"/>
    <cellStyle name="Total 5 6 2 2 2 2" xfId="33945" xr:uid="{87F5727D-811D-4B50-B9A2-037102B78F5A}"/>
    <cellStyle name="Total 5 6 2 2 2 3" xfId="56445" xr:uid="{F76C55E0-D2F9-4B9D-8AFE-135B736CF97B}"/>
    <cellStyle name="Total 5 6 2 2 3" xfId="40815" xr:uid="{515F9C25-16FC-4B16-B687-6D2AECB9CF36}"/>
    <cellStyle name="Total 5 6 2 2 4" xfId="49663" xr:uid="{A67E4292-9C10-4160-8F53-F7A0D824E17E}"/>
    <cellStyle name="Total 5 6 2 3" xfId="10236" xr:uid="{EED70B00-591B-4B79-9EB5-8CEF2D50A4BB}"/>
    <cellStyle name="Total 5 6 2 3 2" xfId="19225" xr:uid="{0FB84ED3-D312-47E2-8BEC-A0452C23D952}"/>
    <cellStyle name="Total 5 6 2 3 2 2" xfId="38819" xr:uid="{895A4469-DA06-4E45-8BA9-66678254AF7A}"/>
    <cellStyle name="Total 5 6 2 3 2 3" xfId="57654" xr:uid="{C86E9678-5F02-45C1-81A6-351A1A8D802A}"/>
    <cellStyle name="Total 5 6 2 3 3" xfId="22917" xr:uid="{8773CF99-FD6C-4DF0-A25F-1455B276780D}"/>
    <cellStyle name="Total 5 6 2 3 4" xfId="50872" xr:uid="{779CA93D-63AD-409E-8500-BFA40B611392}"/>
    <cellStyle name="Total 5 6 2 4" xfId="14002" xr:uid="{5C1DD5E9-E6CE-4B7F-A9EC-2931D739C0CA}"/>
    <cellStyle name="Total 5 6 2 4 2" xfId="41795" xr:uid="{CC34E6F5-5BFD-42C1-B586-169796BCC114}"/>
    <cellStyle name="Total 5 6 2 4 2 2" xfId="54584" xr:uid="{F0A7396F-ADC4-4C86-882B-FD89C4CBA248}"/>
    <cellStyle name="Total 5 6 2 4 3" xfId="47780" xr:uid="{2C8BAA30-0540-44F4-A724-22D78D594C63}"/>
    <cellStyle name="Total 5 6 2 5" xfId="27778" xr:uid="{BAB132C5-F379-4394-BFCE-A3B982EE965D}"/>
    <cellStyle name="Total 5 6 2 6" xfId="46166" xr:uid="{269BCEB6-1ECA-42ED-BA54-C2CFCEE852FB}"/>
    <cellStyle name="Total 5 6 3" xfId="3071" xr:uid="{AA3A039B-405C-494A-9FDA-A6F3FF53FB07}"/>
    <cellStyle name="Total 5 6 3 2" xfId="37999" xr:uid="{A3B53CE7-108D-404F-B8E9-3A37925EAAD1}"/>
    <cellStyle name="Total 5 6 3 2 2" xfId="56847" xr:uid="{DCE2EF2B-E827-4BB6-963C-33E2F4CB1465}"/>
    <cellStyle name="Total 5 6 3 2 3" xfId="50065" xr:uid="{3AF6B2B1-C507-4B6E-8D74-DD18B03D3A2E}"/>
    <cellStyle name="Total 5 6 3 3" xfId="51452" xr:uid="{38EF2835-5CC2-4C8E-9117-524842E10D91}"/>
    <cellStyle name="Total 5 6 3 3 2" xfId="58234" xr:uid="{DC0CB5E8-88C8-46DF-9E8D-DD29922F39D3}"/>
    <cellStyle name="Total 5 6 3 4" xfId="48182" xr:uid="{DE80E9D0-F392-466F-9D93-C7BE8B01B6AE}"/>
    <cellStyle name="Total 5 6 3 4 2" xfId="54974" xr:uid="{67987704-771E-4D07-8436-DBE983571BE1}"/>
    <cellStyle name="Total 5 6 3 5" xfId="53274" xr:uid="{48D229F7-A9E8-43A5-8CB8-11A55AC26BB7}"/>
    <cellStyle name="Total 5 6 3 6" xfId="46568" xr:uid="{C04C1682-5FD0-4290-B645-B3A0844746AC}"/>
    <cellStyle name="Total 5 6 4" xfId="33994" xr:uid="{593FCF8F-96A8-46B5-9381-600A5CBEF9E9}"/>
    <cellStyle name="Total 5 6 4 2" xfId="55973" xr:uid="{77D76AAD-4AA7-4AB6-8553-C03FCE591CF2}"/>
    <cellStyle name="Total 5 6 4 3" xfId="49191" xr:uid="{4EDD1F2B-68B5-4C25-88EC-99F4F9CAD19D}"/>
    <cellStyle name="Total 5 6 5" xfId="44431" xr:uid="{A7BE9A49-51FC-47B4-8DF7-23E595C859B4}"/>
    <cellStyle name="Total 5 6 5 2" xfId="57812" xr:uid="{1F522FDF-EDAD-4ACA-966E-ADB10ED63D27}"/>
    <cellStyle name="Total 5 6 5 3" xfId="51030" xr:uid="{FD0A8F92-5CE3-4B7F-AE38-7FEFCBE485CB}"/>
    <cellStyle name="Total 5 6 6" xfId="45657" xr:uid="{A74CB709-2B33-4139-9C61-36B80B917EA4}"/>
    <cellStyle name="Total 5 6 6 2" xfId="54136" xr:uid="{A3F209B1-356F-4F13-BD03-737777BE687F}"/>
    <cellStyle name="Total 5 7" xfId="979" xr:uid="{16F091E8-82A3-4D32-A77F-00C1FA50B021}"/>
    <cellStyle name="Total 5 7 2" xfId="5334" xr:uid="{100A30CB-418D-4634-926E-FE4EC1A06614}"/>
    <cellStyle name="Total 5 7 2 2" xfId="7920" xr:uid="{91216669-F375-4A1D-90A5-B686A13790BC}"/>
    <cellStyle name="Total 5 7 2 2 2" xfId="16909" xr:uid="{CB33A376-5C4B-42DE-8D5C-7CB2FFDEC110}"/>
    <cellStyle name="Total 5 7 2 2 2 2" xfId="43800" xr:uid="{FD862BE9-EFC2-497F-ABBB-D61079A697C0}"/>
    <cellStyle name="Total 5 7 2 2 2 3" xfId="56481" xr:uid="{2DC779AE-3370-4DB6-BE5D-725E9995052D}"/>
    <cellStyle name="Total 5 7 2 2 3" xfId="39888" xr:uid="{90EF2423-D5AE-40A6-8194-FC5D934AB8C3}"/>
    <cellStyle name="Total 5 7 2 2 4" xfId="49699" xr:uid="{D10A5349-EFEC-43AE-BB6B-78617398AB90}"/>
    <cellStyle name="Total 5 7 2 3" xfId="10557" xr:uid="{94C47310-285C-4632-831E-E33A28EC15D0}"/>
    <cellStyle name="Total 5 7 2 3 2" xfId="19546" xr:uid="{BEEC9F85-1C85-4204-8275-8ED0E05FB5D5}"/>
    <cellStyle name="Total 5 7 2 3 2 2" xfId="34834" xr:uid="{05DA84D5-8EF9-48DA-BEFF-B88C8E58280D}"/>
    <cellStyle name="Total 5 7 2 3 2 3" xfId="58015" xr:uid="{D4E15C88-867E-4A5C-B35B-2DF2C534504C}"/>
    <cellStyle name="Total 5 7 2 3 3" xfId="42758" xr:uid="{688E400E-5864-4172-BAB2-E624752BB1AC}"/>
    <cellStyle name="Total 5 7 2 3 4" xfId="51233" xr:uid="{36E4ADD6-3086-47B4-951C-FDA0FE1F51CB}"/>
    <cellStyle name="Total 5 7 2 4" xfId="14323" xr:uid="{5089EE7A-E433-431F-B2B9-41584633D3DF}"/>
    <cellStyle name="Total 5 7 2 4 2" xfId="31642" xr:uid="{FD1E8188-44D4-41CA-A844-0FA94BB0E5BA}"/>
    <cellStyle name="Total 5 7 2 4 2 2" xfId="54620" xr:uid="{7A1ACE8D-BDD9-465A-A94C-71572FF21293}"/>
    <cellStyle name="Total 5 7 2 4 3" xfId="47816" xr:uid="{56189622-F699-48E3-8721-F4763A13F40F}"/>
    <cellStyle name="Total 5 7 2 5" xfId="43635" xr:uid="{DFB8E1C2-F9A3-47EC-B5FF-03D771371CD5}"/>
    <cellStyle name="Total 5 7 2 6" xfId="46202" xr:uid="{97B42F19-6488-4277-A47C-E53A86A05F84}"/>
    <cellStyle name="Total 5 7 3" xfId="3416" xr:uid="{C410634B-705C-4181-82C7-E9E72E41D035}"/>
    <cellStyle name="Total 5 7 3 2" xfId="27162" xr:uid="{01DA1870-0EAD-4EDF-8684-4EEEE77784AF}"/>
    <cellStyle name="Total 5 7 3 2 2" xfId="56883" xr:uid="{304E3C78-9F00-4229-9D7A-FA11D2BC8E7E}"/>
    <cellStyle name="Total 5 7 3 2 3" xfId="50101" xr:uid="{A1977DF9-099C-4824-9B26-8C83D323FC11}"/>
    <cellStyle name="Total 5 7 3 3" xfId="51488" xr:uid="{4E099593-7117-4F8B-98D2-8202898C5745}"/>
    <cellStyle name="Total 5 7 3 3 2" xfId="58270" xr:uid="{990ECCDA-55DB-4598-BE3C-D7731B9966D1}"/>
    <cellStyle name="Total 5 7 3 4" xfId="48218" xr:uid="{CF3E25C2-9C6F-4E2A-B0BB-7580213E5CE1}"/>
    <cellStyle name="Total 5 7 3 4 2" xfId="55010" xr:uid="{6417E8E2-BE02-461F-ACD0-275133773CB8}"/>
    <cellStyle name="Total 5 7 3 5" xfId="53310" xr:uid="{9C66C54A-4DBD-431E-951F-5F4FC1A06A6C}"/>
    <cellStyle name="Total 5 7 3 6" xfId="46604" xr:uid="{741DD30A-8E02-4A35-B4FC-AF91C324ABD6}"/>
    <cellStyle name="Total 5 7 4" xfId="27073" xr:uid="{B2F53240-3BEA-40EB-B813-6617BD5ED54C}"/>
    <cellStyle name="Total 5 7 4 2" xfId="56009" xr:uid="{1B8C74EF-0B1D-4EE9-B5E6-CBE8C5F97DBC}"/>
    <cellStyle name="Total 5 7 4 3" xfId="49227" xr:uid="{64EACC90-443E-4C51-BBBE-020F2A5BD6ED}"/>
    <cellStyle name="Total 5 7 5" xfId="44486" xr:uid="{07E79267-386C-4F94-99FA-0C68C322C84C}"/>
    <cellStyle name="Total 5 7 5 2" xfId="58268" xr:uid="{9BA6CA33-CCD4-4F5B-BE01-1FCC1EA164AD}"/>
    <cellStyle name="Total 5 7 5 3" xfId="51486" xr:uid="{86E4BE36-6CC1-45CA-9D01-8BBB0B917416}"/>
    <cellStyle name="Total 5 7 6" xfId="45693" xr:uid="{AA1F7451-A8D3-48AD-A7D2-1A7F0EB680B0}"/>
    <cellStyle name="Total 5 7 6 2" xfId="54172" xr:uid="{3F18674F-A3D9-4EA8-9581-30DFDA105905}"/>
    <cellStyle name="Total 5 8" xfId="1323" xr:uid="{69960595-2554-461A-B2AA-FF4BB59AF5BF}"/>
    <cellStyle name="Total 5 8 2" xfId="5668" xr:uid="{2AB18E4C-F8CF-4D09-B9D8-E87E7C4CFDA6}"/>
    <cellStyle name="Total 5 8 2 2" xfId="8254" xr:uid="{88E4740A-1D30-4B2A-A261-8E7129B2751D}"/>
    <cellStyle name="Total 5 8 2 2 2" xfId="17243" xr:uid="{D709F110-1728-4CAC-AA8D-2C4490F95B5B}"/>
    <cellStyle name="Total 5 8 2 2 2 2" xfId="29983" xr:uid="{7A10A738-0FAB-490E-B058-42F39A0B0B0C}"/>
    <cellStyle name="Total 5 8 2 2 2 3" xfId="56528" xr:uid="{1145D682-66DE-4326-85B3-D16D6619A7F2}"/>
    <cellStyle name="Total 5 8 2 2 3" xfId="40295" xr:uid="{26BF1BCB-268D-4BE4-AD8D-AF626FB148E4}"/>
    <cellStyle name="Total 5 8 2 2 4" xfId="49746" xr:uid="{29AA8264-8032-4094-B366-513BCA45A0D2}"/>
    <cellStyle name="Total 5 8 2 3" xfId="10891" xr:uid="{5F864967-1531-45DD-809F-8C8D1CCF196C}"/>
    <cellStyle name="Total 5 8 2 3 2" xfId="19880" xr:uid="{E3F91252-937F-4A54-AD0C-DB198E456E55}"/>
    <cellStyle name="Total 5 8 2 3 2 2" xfId="33733" xr:uid="{3F117307-33BE-4634-8C54-0F6063E45A29}"/>
    <cellStyle name="Total 5 8 2 3 2 3" xfId="57795" xr:uid="{27F4427A-1AFE-44CB-9A60-657DB56DDA4C}"/>
    <cellStyle name="Total 5 8 2 3 3" xfId="37502" xr:uid="{34F836BF-F616-4479-B746-148B76FDFCC9}"/>
    <cellStyle name="Total 5 8 2 3 4" xfId="51013" xr:uid="{37DDCEB7-EE4E-4B98-AEE3-D975743268C3}"/>
    <cellStyle name="Total 5 8 2 4" xfId="14657" xr:uid="{7220D4F4-3AF3-4998-8BDC-899B74AFF38D}"/>
    <cellStyle name="Total 5 8 2 4 2" xfId="35604" xr:uid="{99B89FF7-7A77-489D-81F5-6D17CBF4CDEA}"/>
    <cellStyle name="Total 5 8 2 4 2 2" xfId="54664" xr:uid="{03CC4792-E489-4810-9730-982EEF8C1CE1}"/>
    <cellStyle name="Total 5 8 2 4 3" xfId="47863" xr:uid="{296310D4-1912-4959-BEA2-B313DFDF3FF0}"/>
    <cellStyle name="Total 5 8 2 5" xfId="24610" xr:uid="{3C222966-8D45-49B6-8962-2D163CB2589A}"/>
    <cellStyle name="Total 5 8 2 6" xfId="46249" xr:uid="{E552D3B5-7FF5-490A-8A3A-3FA91C0D8C4C}"/>
    <cellStyle name="Total 5 8 3" xfId="3760" xr:uid="{8D539F24-31F4-4395-8432-C431A0AC3727}"/>
    <cellStyle name="Total 5 8 3 2" xfId="27457" xr:uid="{85D911CB-30FF-4D61-BAAA-EAC991057DD8}"/>
    <cellStyle name="Total 5 8 3 2 2" xfId="56927" xr:uid="{09D69A3C-FC3B-4EEA-B76C-27E8BDE7A381}"/>
    <cellStyle name="Total 5 8 3 2 3" xfId="50145" xr:uid="{07EEBBED-5C99-4C10-978D-4DE6342709D2}"/>
    <cellStyle name="Total 5 8 3 3" xfId="50980" xr:uid="{7F4D8A53-1D90-4A85-93EE-D56E09349C79}"/>
    <cellStyle name="Total 5 8 3 3 2" xfId="57762" xr:uid="{F0818CF0-121D-4FB4-A198-CF6510431EDE}"/>
    <cellStyle name="Total 5 8 3 4" xfId="48262" xr:uid="{41F0CF46-0EE7-4E15-B556-4BDEC4F33D5B}"/>
    <cellStyle name="Total 5 8 3 4 2" xfId="55054" xr:uid="{433A094E-60F2-4CF4-9437-68326451FCE4}"/>
    <cellStyle name="Total 5 8 3 5" xfId="53354" xr:uid="{B09FA405-4E2D-4E07-9D8D-070D92604256}"/>
    <cellStyle name="Total 5 8 3 6" xfId="46648" xr:uid="{B92DE46A-9563-44C2-B7E3-1580B4CCF578}"/>
    <cellStyle name="Total 5 8 4" xfId="38337" xr:uid="{CE7DE601-9BF0-4E4B-ACEF-F6BD2A3A5582}"/>
    <cellStyle name="Total 5 8 4 2" xfId="56056" xr:uid="{FD22BB4C-D53E-4B74-9165-552FDFE5AD75}"/>
    <cellStyle name="Total 5 8 4 3" xfId="49274" xr:uid="{E9CE9C42-E3EA-421E-A550-79858AE35561}"/>
    <cellStyle name="Total 5 8 5" xfId="44534" xr:uid="{66B32BBD-D46D-4F20-8CC9-B542E9C906DD}"/>
    <cellStyle name="Total 5 8 5 2" xfId="58239" xr:uid="{225AE6F5-B1D0-494F-A53B-AC920CDEAF3C}"/>
    <cellStyle name="Total 5 8 5 3" xfId="51457" xr:uid="{901811F7-6F5D-427C-A3B8-C6DE64C15CD4}"/>
    <cellStyle name="Total 5 8 6" xfId="45740" xr:uid="{BAC33CCB-3E6B-4BC9-B18D-7B173006D625}"/>
    <cellStyle name="Total 5 8 6 2" xfId="54216" xr:uid="{2B5C4B01-3E98-453C-B333-F211AC0471FA}"/>
    <cellStyle name="Total 5 9" xfId="1724" xr:uid="{555B9C41-1A73-45E9-A912-E4383D15CC08}"/>
    <cellStyle name="Total 5 9 2" xfId="6050" xr:uid="{4CE40585-CDDC-4AAA-AEF0-D9560FBA3C7E}"/>
    <cellStyle name="Total 5 9 2 2" xfId="8636" xr:uid="{729A68D4-C587-4A26-908D-E169387B8E1C}"/>
    <cellStyle name="Total 5 9 2 2 2" xfId="17625" xr:uid="{40F2DE58-9B2D-410B-A002-C39B83399CDC}"/>
    <cellStyle name="Total 5 9 2 2 2 2" xfId="26543" xr:uid="{B69F499C-2F08-4ABE-8FFF-31C729637785}"/>
    <cellStyle name="Total 5 9 2 2 2 3" xfId="56569" xr:uid="{97CA1B30-BDFE-4BBD-8BB9-2115C4874158}"/>
    <cellStyle name="Total 5 9 2 2 3" xfId="36554" xr:uid="{B34C073F-342A-4D9E-913D-FB159C1D9BC7}"/>
    <cellStyle name="Total 5 9 2 2 4" xfId="49787" xr:uid="{A6B339BD-8625-4737-B84B-A9CE6F6F2753}"/>
    <cellStyle name="Total 5 9 2 3" xfId="11273" xr:uid="{51D46533-DA02-42DE-BD93-B3F11F5D37D0}"/>
    <cellStyle name="Total 5 9 2 3 2" xfId="20262" xr:uid="{663F662C-C523-437F-B63C-F5FEB8595259}"/>
    <cellStyle name="Total 5 9 2 3 2 2" xfId="40323" xr:uid="{3F960E92-6847-4A77-A740-57F8C1C716FF}"/>
    <cellStyle name="Total 5 9 2 3 2 3" xfId="58596" xr:uid="{2B23AA03-D435-458A-8389-D38D105C262A}"/>
    <cellStyle name="Total 5 9 2 3 3" xfId="34361" xr:uid="{5775EFBA-76F4-41CD-A653-656DA69F1BCA}"/>
    <cellStyle name="Total 5 9 2 3 4" xfId="51815" xr:uid="{4B46CFE8-5000-45BC-A054-5BD10754823A}"/>
    <cellStyle name="Total 5 9 2 4" xfId="15039" xr:uid="{AF4DA9C4-633A-4469-8720-C8F3D90430CB}"/>
    <cellStyle name="Total 5 9 2 4 2" xfId="38558" xr:uid="{B1C05BFB-94E9-4570-8151-4B4B7B3D250B}"/>
    <cellStyle name="Total 5 9 2 4 2 2" xfId="54702" xr:uid="{3996D871-77D8-4F2D-BCBC-1ABCCB8C44BB}"/>
    <cellStyle name="Total 5 9 2 4 3" xfId="47904" xr:uid="{F16D8557-CF94-45D3-9D99-8D751AECF95F}"/>
    <cellStyle name="Total 5 9 2 5" xfId="25626" xr:uid="{AD027EB4-1B56-4406-8C1B-119498B505C0}"/>
    <cellStyle name="Total 5 9 2 6" xfId="46290" xr:uid="{7656B1D7-F6EE-435E-A0CC-334A5EDCF93B}"/>
    <cellStyle name="Total 5 9 3" xfId="4161" xr:uid="{64D07D03-AFF8-4B45-A3AE-BBFE28640E09}"/>
    <cellStyle name="Total 5 9 3 2" xfId="43581" xr:uid="{76308503-AF68-4401-8C2F-33506A2BD6C8}"/>
    <cellStyle name="Total 5 9 3 2 2" xfId="56965" xr:uid="{988BA33D-8D8A-45AA-85D2-F099E253CE27}"/>
    <cellStyle name="Total 5 9 3 2 3" xfId="50183" xr:uid="{71BA3660-0986-498D-AACD-06D1AAAD039C}"/>
    <cellStyle name="Total 5 9 3 3" xfId="51598" xr:uid="{3DFDB068-8426-4DF0-8BB6-AFA683428575}"/>
    <cellStyle name="Total 5 9 3 3 2" xfId="58380" xr:uid="{2D688EAF-4FA9-493B-A74F-5AF81F398C1D}"/>
    <cellStyle name="Total 5 9 3 4" xfId="48300" xr:uid="{D1C50631-41F8-443E-903B-9CAF4184C2A6}"/>
    <cellStyle name="Total 5 9 3 4 2" xfId="55092" xr:uid="{D38DC408-8355-4FF4-B88C-A1A7EE428E6D}"/>
    <cellStyle name="Total 5 9 3 5" xfId="53392" xr:uid="{F89214D6-637D-467E-B9F4-A245A9C7173B}"/>
    <cellStyle name="Total 5 9 3 6" xfId="46686" xr:uid="{F2706EB3-E803-4B4E-9C20-A3164061815F}"/>
    <cellStyle name="Total 5 9 4" xfId="30946" xr:uid="{AFA2241B-F536-409D-9143-4B7C5A1DA955}"/>
    <cellStyle name="Total 5 9 4 2" xfId="56097" xr:uid="{84BA8740-91BB-4EF4-A553-5D59FABE19C5}"/>
    <cellStyle name="Total 5 9 4 3" xfId="49315" xr:uid="{54174450-3F3F-4245-94EE-7A20875AB58E}"/>
    <cellStyle name="Total 5 9 5" xfId="44514" xr:uid="{857F9D95-B7BB-4686-892E-5BA49EF98FB9}"/>
    <cellStyle name="Total 5 9 5 2" xfId="57820" xr:uid="{C3570BB3-7F0C-4337-9728-4F55983606BD}"/>
    <cellStyle name="Total 5 9 5 3" xfId="51038" xr:uid="{5D2F9FD9-D767-4AFF-80DA-330944504686}"/>
    <cellStyle name="Total 5 9 6" xfId="45781" xr:uid="{91CF696E-B7A4-432B-9252-97E15C870E7B}"/>
    <cellStyle name="Total 5 9 6 2" xfId="54254" xr:uid="{2E17495B-E966-4937-B5F9-5FED42505B3A}"/>
    <cellStyle name="Total 6" xfId="129" xr:uid="{534235D4-98C1-44D0-9B9E-82D1340DA69A}"/>
    <cellStyle name="Total 6 10" xfId="1940" xr:uid="{6649E03F-9576-4BCD-B8FF-6E92C323646F}"/>
    <cellStyle name="Total 6 10 2" xfId="6251" xr:uid="{E5FEFB73-7764-4EC7-9C27-CA3F7CD7550D}"/>
    <cellStyle name="Total 6 10 2 2" xfId="8837" xr:uid="{A05ED532-376E-49AC-B062-EF1C03345F65}"/>
    <cellStyle name="Total 6 10 2 2 2" xfId="17826" xr:uid="{037F3B78-43CA-423F-9F9A-AB26CDAD3D1B}"/>
    <cellStyle name="Total 6 10 2 2 2 2" xfId="24531" xr:uid="{36971BF1-A8D9-4076-9635-2AF3B1ED7A8A}"/>
    <cellStyle name="Total 6 10 2 2 3" xfId="22473" xr:uid="{C480381B-E99A-4ED6-8CD0-C02DA005793E}"/>
    <cellStyle name="Total 6 10 2 3" xfId="11474" xr:uid="{2BC60BF4-F2F2-47DC-9514-B40904484944}"/>
    <cellStyle name="Total 6 10 2 3 2" xfId="20463" xr:uid="{1E0145A1-1AF9-48C9-8A33-3FAB069ACF94}"/>
    <cellStyle name="Total 6 10 2 3 2 2" xfId="36886" xr:uid="{ECE72026-F091-4E64-B3BD-419334D52546}"/>
    <cellStyle name="Total 6 10 2 3 3" xfId="22152" xr:uid="{8AECF6F4-CD4C-4212-A2F4-AF6054F0C0F2}"/>
    <cellStyle name="Total 6 10 2 4" xfId="15240" xr:uid="{D2081E0F-8086-4B86-BB35-1EA512BD7CBF}"/>
    <cellStyle name="Total 6 10 2 4 2" xfId="28488" xr:uid="{6BF9A4B0-DFEC-4993-B2B2-F755D89E15BC}"/>
    <cellStyle name="Total 6 10 2 5" xfId="43202" xr:uid="{FAC79846-9224-4831-BA27-A26541E1C613}"/>
    <cellStyle name="Total 6 10 3" xfId="4377" xr:uid="{DF31CAF1-BDF5-4ABB-B848-013ADC0BF37B}"/>
    <cellStyle name="Total 6 10 3 2" xfId="36163" xr:uid="{121B8911-824F-4C60-9BDD-83CE00F7ABB8}"/>
    <cellStyle name="Total 6 10 4" xfId="41184" xr:uid="{F9F0C919-BD7A-4AED-AE57-110E9DCD8CF7}"/>
    <cellStyle name="Total 6 11" xfId="2968" xr:uid="{47E0DF8F-601D-44D1-9C45-9D2B96F13C2D}"/>
    <cellStyle name="Total 6 11 2" xfId="7118" xr:uid="{B1AB1CBA-F7A5-4A30-8E66-71D88486BBBB}"/>
    <cellStyle name="Total 6 11 2 2" xfId="16107" xr:uid="{BEA20E38-3520-42C2-A608-C891928B5058}"/>
    <cellStyle name="Total 6 11 2 2 2" xfId="23934" xr:uid="{1F8EDA55-A5EF-42E7-98CB-15EE174BED15}"/>
    <cellStyle name="Total 6 11 2 3" xfId="42159" xr:uid="{7F8844D0-F871-48E9-87E7-197A667961E7}"/>
    <cellStyle name="Total 6 11 3" xfId="9681" xr:uid="{2AF47A71-2891-4812-9DC4-08B2DA2D8BE7}"/>
    <cellStyle name="Total 6 11 3 2" xfId="18670" xr:uid="{97748A16-38AA-4292-9FB9-79152FE44C90}"/>
    <cellStyle name="Total 6 11 3 2 2" xfId="43092" xr:uid="{905EA8C6-D69F-4215-8B0A-69D2C487E1A7}"/>
    <cellStyle name="Total 6 11 3 3" xfId="43850" xr:uid="{5F1D0062-BE36-48BF-8444-1195BB4BD466}"/>
    <cellStyle name="Total 6 11 4" xfId="13521" xr:uid="{255FC95B-70B6-4F31-B14E-34DE759BE11D}"/>
    <cellStyle name="Total 6 11 4 2" xfId="42597" xr:uid="{C2087EA2-ED0D-4252-95BA-B1B4B8FA5E01}"/>
    <cellStyle name="Total 6 11 5" xfId="25878" xr:uid="{07744B86-5C38-4F1B-B19E-233AC5282034}"/>
    <cellStyle name="Total 6 12" xfId="6585" xr:uid="{02E6F72E-F2DE-4D7D-B1B0-54883C297DE3}"/>
    <cellStyle name="Total 6 12 2" xfId="11794" xr:uid="{E05DC2C0-69F0-4EB4-BCCF-4CFFA962405E}"/>
    <cellStyle name="Total 6 12 2 2" xfId="20783" xr:uid="{AC3B42AC-97B8-4593-ACB4-088D67CC75AC}"/>
    <cellStyle name="Total 6 12 2 2 2" xfId="38357" xr:uid="{B396787C-0E15-4FB3-B488-8FE4221B3A4D}"/>
    <cellStyle name="Total 6 12 2 3" xfId="37768" xr:uid="{8C43BC19-928C-4AC8-98F8-1D299F2B6788}"/>
    <cellStyle name="Total 6 12 3" xfId="15574" xr:uid="{81212E89-1416-432C-93C7-C33C5BF2D5A1}"/>
    <cellStyle name="Total 6 12 3 2" xfId="39089" xr:uid="{55E01B21-6326-4811-AD11-5C2C3E99909A}"/>
    <cellStyle name="Total 6 12 4" xfId="36825" xr:uid="{86E01A55-2E6F-402F-85DB-D217DF6D40B2}"/>
    <cellStyle name="Total 6 13" xfId="9157" xr:uid="{2E06F6FE-7B66-46D0-A07F-E242D9B3B4AC}"/>
    <cellStyle name="Total 6 13 2" xfId="18146" xr:uid="{91A8302F-251E-401D-BF94-7EDB9D5B023F}"/>
    <cellStyle name="Total 6 13 2 2" xfId="31796" xr:uid="{CEECF31D-38E1-4269-A41B-A9323F677923}"/>
    <cellStyle name="Total 6 13 3" xfId="22504" xr:uid="{3FF25291-A588-4052-B072-41EA0EA1E213}"/>
    <cellStyle name="Total 6 14" xfId="9858" xr:uid="{C1C60350-0870-4CB0-BAB8-4C58D712E54E}"/>
    <cellStyle name="Total 6 14 2" xfId="18847" xr:uid="{CC547F57-71CE-4D7F-A924-CDD1602933A9}"/>
    <cellStyle name="Total 6 14 2 2" xfId="33741" xr:uid="{D8173641-72A1-4AC0-BA38-06B72AD8B62E}"/>
    <cellStyle name="Total 6 14 3" xfId="43779" xr:uid="{902470B7-F58F-485E-913A-DC759BBE6DCC}"/>
    <cellStyle name="Total 6 15" xfId="2289" xr:uid="{68AA6279-C25F-4F16-A695-0A7258FF2738}"/>
    <cellStyle name="Total 6 15 2" xfId="31643" xr:uid="{AACC61A8-312B-4CDC-B68C-748B0DCC71DD}"/>
    <cellStyle name="Total 6 16" xfId="13198" xr:uid="{0911A916-EEC7-4063-BE1B-1D1AD99F87C9}"/>
    <cellStyle name="Total 6 16 2" xfId="24909" xr:uid="{4937CF42-48DC-4B11-85C6-D91C8FA93ACF}"/>
    <cellStyle name="Total 6 17" xfId="30411" xr:uid="{EC668C38-A89C-415B-BB8A-8D5D4E0ED335}"/>
    <cellStyle name="Total 6 18" xfId="44238" xr:uid="{D735129B-1DA0-4B63-8261-CD2B741221BA}"/>
    <cellStyle name="Total 6 19" xfId="45495" xr:uid="{EEDF401E-3FB9-4213-ABD7-D5DC8C59D028}"/>
    <cellStyle name="Total 6 2" xfId="251" xr:uid="{7EFB58F8-D553-419B-9F85-B11961207773}"/>
    <cellStyle name="Total 6 2 10" xfId="6553" xr:uid="{2B119149-F19A-47DE-89E5-532C26C9D43A}"/>
    <cellStyle name="Total 6 2 10 2" xfId="11771" xr:uid="{D4759F86-AF3F-43EA-8BCD-080112E41B7C}"/>
    <cellStyle name="Total 6 2 10 2 2" xfId="20760" xr:uid="{656D9F2C-3EAD-470A-960D-D9EA0C9BEFBD}"/>
    <cellStyle name="Total 6 2 10 2 2 2" xfId="24672" xr:uid="{B06C1860-2066-4A11-8223-84A1B9E01432}"/>
    <cellStyle name="Total 6 2 10 2 3" xfId="34544" xr:uid="{FD6BE98E-9F53-4F7F-B4C1-A675E73FBE88}"/>
    <cellStyle name="Total 6 2 10 3" xfId="15542" xr:uid="{E6738474-9719-44D2-9218-CC1D35506A18}"/>
    <cellStyle name="Total 6 2 10 3 2" xfId="38971" xr:uid="{57253861-7E57-4572-971C-E571179A2FB3}"/>
    <cellStyle name="Total 6 2 10 4" xfId="23913" xr:uid="{51F948B8-02EF-41D2-A74C-E2B2DC88BE49}"/>
    <cellStyle name="Total 6 2 11" xfId="9134" xr:uid="{44546C95-D736-4E34-883A-9C08DA9E326D}"/>
    <cellStyle name="Total 6 2 11 2" xfId="18123" xr:uid="{3E159997-2F4C-4E7B-A6EC-EB8A6E3FD3DE}"/>
    <cellStyle name="Total 6 2 11 2 2" xfId="33883" xr:uid="{C571670E-5A43-4669-83D5-C8DA4695EB1B}"/>
    <cellStyle name="Total 6 2 11 3" xfId="32372" xr:uid="{E13D0629-7B28-4842-BBEF-9C13CE34283D}"/>
    <cellStyle name="Total 6 2 12" xfId="12570" xr:uid="{0E371CD3-1980-4872-92FD-D6811FF79C9D}"/>
    <cellStyle name="Total 6 2 12 2" xfId="21559" xr:uid="{301399D7-7A93-4165-AB6E-6AB5C5F07B93}"/>
    <cellStyle name="Total 6 2 12 2 2" xfId="23920" xr:uid="{B3985317-A7BB-454E-8777-8C45EFAC840F}"/>
    <cellStyle name="Total 6 2 12 3" xfId="38792" xr:uid="{24B47113-EEEB-433C-ADED-3ECD869F4ADA}"/>
    <cellStyle name="Total 6 2 13" xfId="2257" xr:uid="{B4441707-1474-4EFF-AE18-F0F595C2D1F6}"/>
    <cellStyle name="Total 6 2 13 2" xfId="35043" xr:uid="{A5B4CA5C-9519-402C-BE65-E613A9A65EA3}"/>
    <cellStyle name="Total 6 2 14" xfId="13166" xr:uid="{2CA52D39-1228-4B46-BF8E-0F68FF10894B}"/>
    <cellStyle name="Total 6 2 14 2" xfId="33669" xr:uid="{380C95A8-1C9C-4307-9063-66780B0EAFCD}"/>
    <cellStyle name="Total 6 2 15" xfId="29480" xr:uid="{0B85436C-B9C0-48FC-8A77-75A328411F6C}"/>
    <cellStyle name="Total 6 2 16" xfId="46006" xr:uid="{AA7CAAFD-16C8-4376-BEF9-C91F5A37F81D}"/>
    <cellStyle name="Total 6 2 2" xfId="389" xr:uid="{E6C7647B-A41A-4A4D-9C31-8D31B33193BA}"/>
    <cellStyle name="Total 6 2 2 10" xfId="9259" xr:uid="{2879F7A2-3657-4869-822A-4CC5E3C0105E}"/>
    <cellStyle name="Total 6 2 2 10 2" xfId="18248" xr:uid="{A1A225DF-0D3B-4848-AB5E-DA7F0528F1CF}"/>
    <cellStyle name="Total 6 2 2 10 2 2" xfId="30054" xr:uid="{4B1AA6F5-029E-430C-A05B-A3CA3E2B1719}"/>
    <cellStyle name="Total 6 2 2 10 3" xfId="26571" xr:uid="{96EC1EC4-C6B0-4D28-A607-4434AB6C97ED}"/>
    <cellStyle name="Total 6 2 2 11" xfId="12553" xr:uid="{11618D8C-4D8A-40DC-83D1-68308BC203D1}"/>
    <cellStyle name="Total 6 2 2 11 2" xfId="21542" xr:uid="{657B2AEE-27E7-463A-BAC1-3A718859E7AC}"/>
    <cellStyle name="Total 6 2 2 11 2 2" xfId="32919" xr:uid="{E69E625E-DC54-4D1F-886F-56DD6DBA44C6}"/>
    <cellStyle name="Total 6 2 2 11 3" xfId="34306" xr:uid="{B85EDAE6-28B4-4067-8E65-052B50921718}"/>
    <cellStyle name="Total 6 2 2 12" xfId="2395" xr:uid="{9D118645-0DE1-41C0-B61B-C5DB1122D23C}"/>
    <cellStyle name="Total 6 2 2 12 2" xfId="27882" xr:uid="{95E02FE5-F579-4F3C-835B-C8571946AEB7}"/>
    <cellStyle name="Total 6 2 2 13" xfId="13304" xr:uid="{9A0060F4-A921-4981-9650-7B0ACC3CB36A}"/>
    <cellStyle name="Total 6 2 2 13 2" xfId="33349" xr:uid="{B7ECF0A0-FF40-4E4D-967B-0A184F390201}"/>
    <cellStyle name="Total 6 2 2 14" xfId="37700" xr:uid="{D8FBEF0C-5CEB-45AF-8C45-4D49981B9668}"/>
    <cellStyle name="Total 6 2 2 15" xfId="49497" xr:uid="{4A707EBF-78C9-4354-AE37-FC2684EAA5FC}"/>
    <cellStyle name="Total 6 2 2 2" xfId="738" xr:uid="{9753D2F1-BF61-4799-BC33-681EA94733EE}"/>
    <cellStyle name="Total 6 2 2 2 2" xfId="5113" xr:uid="{E2A6FE5C-86E0-4A8E-AC24-08EA8BE0345D}"/>
    <cellStyle name="Total 6 2 2 2 2 2" xfId="7699" xr:uid="{FF30D9C1-E0F8-418E-A6C2-3B36F9FB3489}"/>
    <cellStyle name="Total 6 2 2 2 2 2 2" xfId="16688" xr:uid="{C8CC30A4-45FE-4801-A0B1-46448169B1EA}"/>
    <cellStyle name="Total 6 2 2 2 2 2 2 2" xfId="32666" xr:uid="{1A9309A1-C65B-4E41-999F-4C32F8608540}"/>
    <cellStyle name="Total 6 2 2 2 2 2 3" xfId="43106" xr:uid="{DB0AC4E8-D194-4CD3-9121-8CD082B83181}"/>
    <cellStyle name="Total 6 2 2 2 2 3" xfId="10336" xr:uid="{7F82D10F-F609-4B7D-8762-0E9C408C2A5C}"/>
    <cellStyle name="Total 6 2 2 2 2 3 2" xfId="19325" xr:uid="{1CF5CB56-EECF-49D5-845D-0A328035C80F}"/>
    <cellStyle name="Total 6 2 2 2 2 3 2 2" xfId="37347" xr:uid="{9606C89C-C4AF-4CCB-A52F-7A6FF927DA12}"/>
    <cellStyle name="Total 6 2 2 2 2 3 3" xfId="34448" xr:uid="{70F43C2E-1349-4BC4-8100-A7CF08255C2F}"/>
    <cellStyle name="Total 6 2 2 2 2 4" xfId="14102" xr:uid="{DD7168FA-CEEE-46F8-A013-79B4444CDDCC}"/>
    <cellStyle name="Total 6 2 2 2 2 4 2" xfId="33922" xr:uid="{E4FC5B02-8A84-4A67-AD67-44AA20D9AE31}"/>
    <cellStyle name="Total 6 2 2 2 2 5" xfId="31727" xr:uid="{CC7C4E30-B09F-498F-9035-64366B53D190}"/>
    <cellStyle name="Total 6 2 2 2 3" xfId="3175" xr:uid="{209BB7C7-6FED-4FE4-A716-67B81A00B35A}"/>
    <cellStyle name="Total 6 2 2 2 3 2" xfId="37666" xr:uid="{FF104645-71E2-458A-9F31-5DD11CBAD330}"/>
    <cellStyle name="Total 6 2 2 2 4" xfId="25790" xr:uid="{8B0F21F1-0DDF-4B20-A419-3322B314B294}"/>
    <cellStyle name="Total 6 2 2 2 5" xfId="56279" xr:uid="{5F1EA92D-227A-45A5-A7B2-ADCC67427C5A}"/>
    <cellStyle name="Total 6 2 2 3" xfId="1083" xr:uid="{5A87F5F9-6673-4324-A86A-996CC6C30865}"/>
    <cellStyle name="Total 6 2 2 3 2" xfId="5434" xr:uid="{D3DF4976-8ED1-460C-AFC3-883175F487D1}"/>
    <cellStyle name="Total 6 2 2 3 2 2" xfId="8020" xr:uid="{BA74F183-0AB5-4136-A4A3-16EA99A11686}"/>
    <cellStyle name="Total 6 2 2 3 2 2 2" xfId="17009" xr:uid="{8DF34E99-B928-4D2E-9798-FD2EC14A5D27}"/>
    <cellStyle name="Total 6 2 2 3 2 2 2 2" xfId="27652" xr:uid="{AE3CF981-4231-4BE8-803F-79E91FD4631D}"/>
    <cellStyle name="Total 6 2 2 3 2 2 3" xfId="23790" xr:uid="{8D725F98-6FC0-4D95-BF4E-3B20870047B8}"/>
    <cellStyle name="Total 6 2 2 3 2 3" xfId="10657" xr:uid="{A328966E-3B58-4F59-ADD9-412117CF285A}"/>
    <cellStyle name="Total 6 2 2 3 2 3 2" xfId="19646" xr:uid="{37B9046F-3E21-48B9-9C4A-BE9985818C9F}"/>
    <cellStyle name="Total 6 2 2 3 2 3 2 2" xfId="26143" xr:uid="{F054F3BF-2E3A-4B0D-A78D-66A21CE62065}"/>
    <cellStyle name="Total 6 2 2 3 2 3 3" xfId="40224" xr:uid="{144F5BC8-EFF8-464D-A673-3AAE51EF0996}"/>
    <cellStyle name="Total 6 2 2 3 2 4" xfId="14423" xr:uid="{11ADA345-0E9D-4C44-B182-AF48757DE7D3}"/>
    <cellStyle name="Total 6 2 2 3 2 4 2" xfId="33568" xr:uid="{71FE4C07-E2D7-4C59-BE0F-5EDF18267EAF}"/>
    <cellStyle name="Total 6 2 2 3 2 5" xfId="36467" xr:uid="{13E3014B-08B0-41B6-A9E6-6980BBBC9D8F}"/>
    <cellStyle name="Total 6 2 2 3 3" xfId="3520" xr:uid="{0EB40855-D13C-41EA-8793-231948ED9AF7}"/>
    <cellStyle name="Total 6 2 2 3 3 2" xfId="33323" xr:uid="{4A3FD111-3CBF-4E62-A142-FD00D15EF62B}"/>
    <cellStyle name="Total 6 2 2 3 4" xfId="41758" xr:uid="{A0B5D748-C678-4192-89AD-888A31673131}"/>
    <cellStyle name="Total 6 2 2 4" xfId="1427" xr:uid="{42E6FF2D-A763-49EE-8E40-F48F237A25E5}"/>
    <cellStyle name="Total 6 2 2 4 2" xfId="5772" xr:uid="{E4C5FDC5-F5FB-4BA0-9ABD-17E380599BD1}"/>
    <cellStyle name="Total 6 2 2 4 2 2" xfId="8358" xr:uid="{EBFA73BB-5825-4847-B5EC-F04B8C7E2060}"/>
    <cellStyle name="Total 6 2 2 4 2 2 2" xfId="17347" xr:uid="{B7E9F4FD-81A3-4A52-BC57-26202BBDBD3F}"/>
    <cellStyle name="Total 6 2 2 4 2 2 2 2" xfId="29700" xr:uid="{314C68C3-ADCA-485A-A7CC-41876BDFAC62}"/>
    <cellStyle name="Total 6 2 2 4 2 2 3" xfId="30449" xr:uid="{EFB3E6FE-3651-42F5-B775-7C70BAB0CD04}"/>
    <cellStyle name="Total 6 2 2 4 2 3" xfId="10995" xr:uid="{A90517CC-075F-4C1D-84E1-27E72ABC6E7A}"/>
    <cellStyle name="Total 6 2 2 4 2 3 2" xfId="19984" xr:uid="{61C15965-1E6A-456D-A342-16E5FC796B3A}"/>
    <cellStyle name="Total 6 2 2 4 2 3 2 2" xfId="36793" xr:uid="{1F6EB3AF-120E-45C4-AD60-546009E0E1BD}"/>
    <cellStyle name="Total 6 2 2 4 2 3 3" xfId="41492" xr:uid="{10966973-760E-42B2-8ADE-69AE658CE9BD}"/>
    <cellStyle name="Total 6 2 2 4 2 4" xfId="14761" xr:uid="{5903B619-9680-4621-807D-B4735E15572A}"/>
    <cellStyle name="Total 6 2 2 4 2 4 2" xfId="36430" xr:uid="{8733A0FA-5BBA-4555-9AE5-404C28FD436D}"/>
    <cellStyle name="Total 6 2 2 4 2 5" xfId="42859" xr:uid="{B9F6FF73-2E8F-4DFB-AE0F-2528CC9735B4}"/>
    <cellStyle name="Total 6 2 2 4 3" xfId="3864" xr:uid="{D01788F7-8971-4DE0-B3A3-378DC54E0223}"/>
    <cellStyle name="Total 6 2 2 4 3 2" xfId="37086" xr:uid="{0A0CF4FA-5C0F-44EC-80BC-1A5AE0B65B68}"/>
    <cellStyle name="Total 6 2 2 4 4" xfId="38021" xr:uid="{EA3D8383-110D-4D3D-BEFC-735931FBC41E}"/>
    <cellStyle name="Total 6 2 2 5" xfId="1618" xr:uid="{ACA682BF-01A6-43AF-84FC-70FEA62C02C8}"/>
    <cellStyle name="Total 6 2 2 5 2" xfId="5960" xr:uid="{AFD9F68D-9D7D-45DD-890A-9F1D45E34D69}"/>
    <cellStyle name="Total 6 2 2 5 2 2" xfId="8546" xr:uid="{45EF63EE-73BC-483A-A70E-12163179B84C}"/>
    <cellStyle name="Total 6 2 2 5 2 2 2" xfId="17535" xr:uid="{28BAA92D-DABB-417B-B483-A3A42368DFE1}"/>
    <cellStyle name="Total 6 2 2 5 2 2 2 2" xfId="31288" xr:uid="{13F6CBDD-BC92-4805-9E79-39E37FF4E7CC}"/>
    <cellStyle name="Total 6 2 2 5 2 2 3" xfId="22198" xr:uid="{E0D17C2E-7084-4109-8968-E23910FF964C}"/>
    <cellStyle name="Total 6 2 2 5 2 3" xfId="11183" xr:uid="{3FF296AB-EF81-4EAF-9C79-B8CDA42BF815}"/>
    <cellStyle name="Total 6 2 2 5 2 3 2" xfId="20172" xr:uid="{1B3A84C5-1C82-4360-8CA5-B00C101E825E}"/>
    <cellStyle name="Total 6 2 2 5 2 3 2 2" xfId="38269" xr:uid="{A0F7BB7E-C921-43A4-B3D0-7FE00198CDD2}"/>
    <cellStyle name="Total 6 2 2 5 2 3 3" xfId="25328" xr:uid="{C13835B3-1AE2-45DB-A022-C9D7E22A449F}"/>
    <cellStyle name="Total 6 2 2 5 2 4" xfId="14949" xr:uid="{633B5953-80A8-49B1-8A84-53274014DB6C}"/>
    <cellStyle name="Total 6 2 2 5 2 4 2" xfId="42750" xr:uid="{AC54CE94-5E47-4D2D-A814-E408720ECA26}"/>
    <cellStyle name="Total 6 2 2 5 2 5" xfId="35377" xr:uid="{81269B6C-97AF-4FC1-83DB-795BCE0154B8}"/>
    <cellStyle name="Total 6 2 2 5 3" xfId="4055" xr:uid="{17556E04-3965-4D37-8D59-B04C66FDCB33}"/>
    <cellStyle name="Total 6 2 2 5 3 2" xfId="27604" xr:uid="{3A4E0913-1B9C-4D02-B861-CA8197AF623C}"/>
    <cellStyle name="Total 6 2 2 5 4" xfId="39354" xr:uid="{7C0E6C20-E355-4D87-B5AD-9655E69736B0}"/>
    <cellStyle name="Total 6 2 2 6" xfId="2046" xr:uid="{4E0E490E-5542-4193-94D8-33FC6E02D803}"/>
    <cellStyle name="Total 6 2 2 6 2" xfId="6353" xr:uid="{78FB3974-94D6-4F67-9AD3-01C40756658D}"/>
    <cellStyle name="Total 6 2 2 6 2 2" xfId="8939" xr:uid="{4608B26D-120B-4E41-B7E7-6DFEF4AD6DE9}"/>
    <cellStyle name="Total 6 2 2 6 2 2 2" xfId="17928" xr:uid="{78E11B73-2D02-4C8E-A500-EA1B9D96C241}"/>
    <cellStyle name="Total 6 2 2 6 2 2 2 2" xfId="29858" xr:uid="{43B68216-9CB6-4E3B-949C-ADFBE4C066A0}"/>
    <cellStyle name="Total 6 2 2 6 2 2 3" xfId="25311" xr:uid="{57173E29-DFAA-4ED9-9964-E90FD7CBC413}"/>
    <cellStyle name="Total 6 2 2 6 2 3" xfId="11576" xr:uid="{D67CFD9B-D1DA-4201-BA78-D0660878A73F}"/>
    <cellStyle name="Total 6 2 2 6 2 3 2" xfId="20565" xr:uid="{DB5CCDBA-79A7-488A-9F32-F65B6C34CEAD}"/>
    <cellStyle name="Total 6 2 2 6 2 3 2 2" xfId="23208" xr:uid="{459805A0-A470-4942-AE68-3BDDF5C015C7}"/>
    <cellStyle name="Total 6 2 2 6 2 3 3" xfId="32113" xr:uid="{5DE03976-CAE3-4E09-AA59-A039FDBBAB03}"/>
    <cellStyle name="Total 6 2 2 6 2 4" xfId="15342" xr:uid="{91B766C3-9261-4594-9885-271E3DA00A2A}"/>
    <cellStyle name="Total 6 2 2 6 2 4 2" xfId="31541" xr:uid="{19A6D0D6-5674-4830-957E-6B014CECF666}"/>
    <cellStyle name="Total 6 2 2 6 2 5" xfId="23497" xr:uid="{A118E7D3-6613-41B3-AC79-5046A310D171}"/>
    <cellStyle name="Total 6 2 2 6 3" xfId="4483" xr:uid="{4149A60F-D0C0-4BB5-89F9-934309287F79}"/>
    <cellStyle name="Total 6 2 2 6 3 2" xfId="38951" xr:uid="{25F7CBC6-87E4-45EC-9015-C03BB594CB11}"/>
    <cellStyle name="Total 6 2 2 6 4" xfId="29090" xr:uid="{B82D90CD-CF5D-4F98-A311-CA42C0A396A1}"/>
    <cellStyle name="Total 6 2 2 7" xfId="2857" xr:uid="{B6936429-CD08-4350-BA4E-A48232EA9217}"/>
    <cellStyle name="Total 6 2 2 7 2" xfId="7007" xr:uid="{F474FAEA-46AA-4A83-8625-6FB29EA6911B}"/>
    <cellStyle name="Total 6 2 2 7 2 2" xfId="12136" xr:uid="{77CD688C-1071-484C-B012-BBEA932F8C1C}"/>
    <cellStyle name="Total 6 2 2 7 2 2 2" xfId="21125" xr:uid="{C35954C4-7139-4F24-9FD4-8138984A3369}"/>
    <cellStyle name="Total 6 2 2 7 2 2 2 2" xfId="23147" xr:uid="{80EA57BA-27F3-4070-B3F4-47763A745EB9}"/>
    <cellStyle name="Total 6 2 2 7 2 2 3" xfId="24850" xr:uid="{23092672-401D-48B1-95AE-7338A0B812B7}"/>
    <cellStyle name="Total 6 2 2 7 2 3" xfId="12948" xr:uid="{2390C983-2141-447F-9D14-CE8AE253B8CA}"/>
    <cellStyle name="Total 6 2 2 7 2 3 2" xfId="21937" xr:uid="{05CB6121-EEBA-496C-87A6-2B76622AD4AB}"/>
    <cellStyle name="Total 6 2 2 7 2 3 2 2" xfId="42786" xr:uid="{0212884E-E704-4236-BBC0-F970A5AE59EF}"/>
    <cellStyle name="Total 6 2 2 7 2 3 3" xfId="41127" xr:uid="{3E9B56B3-D2BD-4852-846E-6782F592984D}"/>
    <cellStyle name="Total 6 2 2 7 2 4" xfId="15996" xr:uid="{67412826-B2B4-48B8-9ABD-DCA3D58C494A}"/>
    <cellStyle name="Total 6 2 2 7 2 4 2" xfId="22444" xr:uid="{A2BE67B4-A145-4B99-AFC7-B8968723BA19}"/>
    <cellStyle name="Total 6 2 2 7 2 5" xfId="32966" xr:uid="{8C142E71-2FDE-4A71-A5E0-59CFE8473172}"/>
    <cellStyle name="Total 6 2 2 7 3" xfId="9570" xr:uid="{13E44A8D-DC41-46EF-A793-ABBE1E6D1A6F}"/>
    <cellStyle name="Total 6 2 2 7 3 2" xfId="18559" xr:uid="{8596EBB2-36A7-4E72-BBDC-0BC7AA183BAE}"/>
    <cellStyle name="Total 6 2 2 7 3 2 2" xfId="39469" xr:uid="{D48EED46-B252-4173-A985-1B5440C21DAC}"/>
    <cellStyle name="Total 6 2 2 7 3 3" xfId="42827" xr:uid="{54124EC2-7C75-4DB5-AA64-388D76E0F1E0}"/>
    <cellStyle name="Total 6 2 2 7 4" xfId="37142" xr:uid="{26B18825-4868-41D9-808B-C4AF644AEF04}"/>
    <cellStyle name="Total 6 2 2 8" xfId="4789" xr:uid="{333BE0A8-7408-4A52-BF0D-374797730163}"/>
    <cellStyle name="Total 6 2 2 8 2" xfId="7375" xr:uid="{6B1752E6-A390-4A79-874B-978F2ECC4BA6}"/>
    <cellStyle name="Total 6 2 2 8 2 2" xfId="16364" xr:uid="{BCF08585-26C9-448F-857E-C1447877B42A}"/>
    <cellStyle name="Total 6 2 2 8 2 2 2" xfId="36804" xr:uid="{8F0188A7-6C0A-482B-8E73-6A646D7FEC64}"/>
    <cellStyle name="Total 6 2 2 8 2 3" xfId="28985" xr:uid="{88286741-433E-4631-9754-A665A65F8A33}"/>
    <cellStyle name="Total 6 2 2 8 3" xfId="10012" xr:uid="{9623EDE9-8712-4F00-B116-9B18C92B0A66}"/>
    <cellStyle name="Total 6 2 2 8 3 2" xfId="19001" xr:uid="{A33D63AF-A523-4F21-8D10-C9FDE8D4A9BD}"/>
    <cellStyle name="Total 6 2 2 8 3 2 2" xfId="23598" xr:uid="{87F3EE2A-4213-4F4E-80F4-E217B35B287A}"/>
    <cellStyle name="Total 6 2 2 8 3 3" xfId="34404" xr:uid="{34B065FF-DCCA-428E-8F38-059B65765FA0}"/>
    <cellStyle name="Total 6 2 2 8 4" xfId="13778" xr:uid="{626EE859-8F66-40A2-B0EE-CC93F165CB6F}"/>
    <cellStyle name="Total 6 2 2 8 4 2" xfId="36069" xr:uid="{91747182-B3D6-4BDF-9315-27FE2839DB0B}"/>
    <cellStyle name="Total 6 2 2 8 5" xfId="38138" xr:uid="{F51BF338-2DB5-4E8C-A5AC-8A9731D869F5}"/>
    <cellStyle name="Total 6 2 2 9" xfId="6691" xr:uid="{36836D7F-D15E-4985-86AD-C273D0F58D42}"/>
    <cellStyle name="Total 6 2 2 9 2" xfId="11896" xr:uid="{2A5F446A-A21C-4BEA-9098-9E692537CA7C}"/>
    <cellStyle name="Total 6 2 2 9 2 2" xfId="20885" xr:uid="{E14A0811-49D3-4E07-8C12-2136A5899FC9}"/>
    <cellStyle name="Total 6 2 2 9 2 2 2" xfId="27865" xr:uid="{12B318F8-E18A-4782-B68E-7579B37A8135}"/>
    <cellStyle name="Total 6 2 2 9 2 3" xfId="22687" xr:uid="{A168A1AE-FDA4-4BE1-BEB2-1A5F59036E69}"/>
    <cellStyle name="Total 6 2 2 9 3" xfId="15680" xr:uid="{9ADB2E60-CDE7-48AB-AB19-728610317ACD}"/>
    <cellStyle name="Total 6 2 2 9 3 2" xfId="22263" xr:uid="{9809F003-2B64-405A-9CF2-B030463ADF8E}"/>
    <cellStyle name="Total 6 2 2 9 4" xfId="38437" xr:uid="{B5F56B3D-0029-483A-8828-F0E86E7D11DF}"/>
    <cellStyle name="Total 6 2 3" xfId="600" xr:uid="{14C1CE2F-9AB3-41F3-91CB-7380F9752964}"/>
    <cellStyle name="Total 6 2 3 2" xfId="4988" xr:uid="{DB9AF259-A50D-466A-A298-78B88EF139D7}"/>
    <cellStyle name="Total 6 2 3 2 2" xfId="7574" xr:uid="{8164CF78-FE4F-4F97-88E5-27EF4BA8B2C5}"/>
    <cellStyle name="Total 6 2 3 2 2 2" xfId="16563" xr:uid="{F6261568-291B-4E2B-991D-E1D051F5D455}"/>
    <cellStyle name="Total 6 2 3 2 2 2 2" xfId="24778" xr:uid="{C0F1AF23-EAA9-43CD-B099-E5660A20F1EC}"/>
    <cellStyle name="Total 6 2 3 2 2 3" xfId="25895" xr:uid="{C1366FA7-8E24-4947-BFC2-9D27CC0D0D74}"/>
    <cellStyle name="Total 6 2 3 2 3" xfId="10211" xr:uid="{27DD57C2-47EE-4B96-8139-5C2B2E4818AD}"/>
    <cellStyle name="Total 6 2 3 2 3 2" xfId="19200" xr:uid="{F4A0136A-4870-469F-9798-F370189C6F4C}"/>
    <cellStyle name="Total 6 2 3 2 3 2 2" xfId="28420" xr:uid="{ABF45219-5556-4F42-A56E-177634A8FD81}"/>
    <cellStyle name="Total 6 2 3 2 3 3" xfId="43860" xr:uid="{AC8FAFEF-5D13-46AB-A0EC-C80B48C77135}"/>
    <cellStyle name="Total 6 2 3 2 4" xfId="13977" xr:uid="{01C2776F-8333-43EE-8555-D1B9C2F79ABC}"/>
    <cellStyle name="Total 6 2 3 2 4 2" xfId="27560" xr:uid="{DA7CD686-173D-4473-A527-2EB0B425FDD3}"/>
    <cellStyle name="Total 6 2 3 2 5" xfId="30835" xr:uid="{1B221069-0585-45CB-A195-07A7E6C4B739}"/>
    <cellStyle name="Total 6 2 3 2 6" xfId="58651" xr:uid="{E3539EC0-30AE-401D-BC4F-311E8DD56C3A}"/>
    <cellStyle name="Total 6 2 3 3" xfId="3037" xr:uid="{9E912376-B0F3-49EC-A7A4-7CCD6A032B2F}"/>
    <cellStyle name="Total 6 2 3 3 2" xfId="29671" xr:uid="{333DEC74-1EA0-4D9E-A405-EEB19E553196}"/>
    <cellStyle name="Total 6 2 3 4" xfId="31495" xr:uid="{F845E29A-3C1E-4736-9C62-1683DCA3B8A4}"/>
    <cellStyle name="Total 6 2 3 5" xfId="51870" xr:uid="{4DB84883-5031-47E0-AF39-C584A30DEFE7}"/>
    <cellStyle name="Total 6 2 4" xfId="945" xr:uid="{73A6AF35-9474-4C8B-A5EF-5164998D061B}"/>
    <cellStyle name="Total 6 2 4 2" xfId="5309" xr:uid="{F92B5BF5-CE96-49F6-B11D-FCE0730DCC0D}"/>
    <cellStyle name="Total 6 2 4 2 2" xfId="7895" xr:uid="{8D285D47-46B0-4C4A-9E19-7C41CD72C785}"/>
    <cellStyle name="Total 6 2 4 2 2 2" xfId="16884" xr:uid="{01E04812-DFD7-423C-B3A2-77530C24A013}"/>
    <cellStyle name="Total 6 2 4 2 2 2 2" xfId="28492" xr:uid="{0252A986-C94B-4FFA-90B1-9D4B57C2F28B}"/>
    <cellStyle name="Total 6 2 4 2 2 3" xfId="23110" xr:uid="{DD57F4DE-A076-4C0C-887C-2DC02A3EBAD7}"/>
    <cellStyle name="Total 6 2 4 2 3" xfId="10532" xr:uid="{42E37535-CD3B-4FF0-A66C-8F484541F38C}"/>
    <cellStyle name="Total 6 2 4 2 3 2" xfId="19521" xr:uid="{53DF4E9E-8F67-46E2-89D1-3B705CDF4DE5}"/>
    <cellStyle name="Total 6 2 4 2 3 2 2" xfId="22174" xr:uid="{388B134A-2F94-4EEA-8BF5-995B5E340CB0}"/>
    <cellStyle name="Total 6 2 4 2 3 3" xfId="44054" xr:uid="{6CB3112E-5D80-47C7-A14D-0D3BB7364448}"/>
    <cellStyle name="Total 6 2 4 2 4" xfId="14298" xr:uid="{F3CB6F89-A9B2-4D50-9C52-8DE391F275DE}"/>
    <cellStyle name="Total 6 2 4 2 4 2" xfId="38199" xr:uid="{359D2334-06B5-4266-9742-A21F8D4AFE65}"/>
    <cellStyle name="Total 6 2 4 2 5" xfId="37703" xr:uid="{64E477EE-B589-47AD-B699-DCA383177FA2}"/>
    <cellStyle name="Total 6 2 4 2 6" xfId="54425" xr:uid="{3784F516-E6EF-43A7-A9E1-5013CA86C87F}"/>
    <cellStyle name="Total 6 2 4 3" xfId="3382" xr:uid="{E6D41B19-D519-4954-A072-D5AA186BA08C}"/>
    <cellStyle name="Total 6 2 4 3 2" xfId="23308" xr:uid="{297A1B9F-CEAA-44E0-BD90-DE4771D72F23}"/>
    <cellStyle name="Total 6 2 4 4" xfId="40302" xr:uid="{657EDD72-D7CD-4407-A952-F4707975ED24}"/>
    <cellStyle name="Total 6 2 4 5" xfId="47614" xr:uid="{A905ACD8-D3A2-404D-875C-63315AB1D7E7}"/>
    <cellStyle name="Total 6 2 5" xfId="1289" xr:uid="{0B326DB5-0FDE-4C7F-B624-1F3F1CD532A3}"/>
    <cellStyle name="Total 6 2 5 2" xfId="5634" xr:uid="{B3670052-03F1-40F9-9560-4D8B46A6C570}"/>
    <cellStyle name="Total 6 2 5 2 2" xfId="8220" xr:uid="{2917A9CD-48B6-4855-81A3-6722981E64E4}"/>
    <cellStyle name="Total 6 2 5 2 2 2" xfId="17209" xr:uid="{5851E108-F34F-4B70-9EA8-4F6B25DA9AD4}"/>
    <cellStyle name="Total 6 2 5 2 2 2 2" xfId="43681" xr:uid="{7CF2F731-B8FB-4B9F-9DBE-A8EE455B83F1}"/>
    <cellStyle name="Total 6 2 5 2 2 3" xfId="26395" xr:uid="{B84B2983-8C58-4D25-9054-55D2CED5C512}"/>
    <cellStyle name="Total 6 2 5 2 3" xfId="10857" xr:uid="{D520CDAA-DC3B-4783-A716-09DD487B69E9}"/>
    <cellStyle name="Total 6 2 5 2 3 2" xfId="19846" xr:uid="{92AA8961-5158-4815-9CF6-D379D49A1214}"/>
    <cellStyle name="Total 6 2 5 2 3 2 2" xfId="29719" xr:uid="{6D652694-6490-4254-B7FF-BF30D8A974DD}"/>
    <cellStyle name="Total 6 2 5 2 3 3" xfId="26451" xr:uid="{ECDACEB8-E58E-4E5D-8CCA-0F7055F10669}"/>
    <cellStyle name="Total 6 2 5 2 4" xfId="14623" xr:uid="{967C61DB-2768-47F3-9E35-2B1B1362BD6D}"/>
    <cellStyle name="Total 6 2 5 2 4 2" xfId="32849" xr:uid="{A0C0B95D-6F50-4FA2-9990-9351B9981533}"/>
    <cellStyle name="Total 6 2 5 2 5" xfId="42515" xr:uid="{D81BE5B1-E736-4521-AB20-291C4455CAC8}"/>
    <cellStyle name="Total 6 2 5 3" xfId="3726" xr:uid="{19908FFA-2588-4275-873C-00BF1BA490DB}"/>
    <cellStyle name="Total 6 2 5 3 2" xfId="23614" xr:uid="{339F9E05-2599-44F6-8484-241275F2D246}"/>
    <cellStyle name="Total 6 2 5 4" xfId="29978" xr:uid="{41CD0310-0B52-4939-9DE4-009A985283EF}"/>
    <cellStyle name="Total 6 2 6" xfId="1667" xr:uid="{053A718B-5C86-4690-B642-8CF14356E42B}"/>
    <cellStyle name="Total 6 2 6 2" xfId="5995" xr:uid="{5EF6F338-CC1B-4CFF-9872-60F3F5B67C12}"/>
    <cellStyle name="Total 6 2 6 2 2" xfId="8581" xr:uid="{EF1A0A65-CB4C-459E-959F-CA87ED17817E}"/>
    <cellStyle name="Total 6 2 6 2 2 2" xfId="17570" xr:uid="{C4C9A55C-D9E5-4752-B024-7B3B8F8B1D53}"/>
    <cellStyle name="Total 6 2 6 2 2 2 2" xfId="43204" xr:uid="{E39F0CB1-0963-4182-8093-A8D95A96ECA4}"/>
    <cellStyle name="Total 6 2 6 2 2 3" xfId="22690" xr:uid="{8CD37F3E-25DE-4937-B5B3-65402CCF61C8}"/>
    <cellStyle name="Total 6 2 6 2 3" xfId="11218" xr:uid="{E7572FDE-1051-4F76-AB5C-D1B29EBD1C41}"/>
    <cellStyle name="Total 6 2 6 2 3 2" xfId="20207" xr:uid="{352979A3-6082-4FA8-B025-08DCF42C61F3}"/>
    <cellStyle name="Total 6 2 6 2 3 2 2" xfId="24960" xr:uid="{8DAD3568-C999-46E2-BD77-1346BC5B79ED}"/>
    <cellStyle name="Total 6 2 6 2 3 3" xfId="37795" xr:uid="{F821F5FF-8231-4FC2-96BB-9216BA455158}"/>
    <cellStyle name="Total 6 2 6 2 4" xfId="14984" xr:uid="{6040AEDE-2016-4863-BB74-89568CEB8ED6}"/>
    <cellStyle name="Total 6 2 6 2 4 2" xfId="33730" xr:uid="{F05394BB-5295-47CA-B317-5D9780E784F2}"/>
    <cellStyle name="Total 6 2 6 2 5" xfId="38755" xr:uid="{83D16EB4-7BF8-4A35-B54A-D8F7F7284273}"/>
    <cellStyle name="Total 6 2 6 3" xfId="4104" xr:uid="{27BF8FBA-EC4D-40CB-849A-094C8276D9EF}"/>
    <cellStyle name="Total 6 2 6 3 2" xfId="38514" xr:uid="{C697F381-13A1-41FA-AB62-9CD4AD3AB446}"/>
    <cellStyle name="Total 6 2 6 4" xfId="34276" xr:uid="{6F6DFE5E-7D11-410B-AA73-F683CF0FA5C0}"/>
    <cellStyle name="Total 6 2 7" xfId="1919" xr:uid="{4BD39EEC-4281-4750-8532-877020D49151}"/>
    <cellStyle name="Total 6 2 7 2" xfId="6234" xr:uid="{2BD4FF66-C296-4E6C-8900-258A1EB830E4}"/>
    <cellStyle name="Total 6 2 7 2 2" xfId="8820" xr:uid="{755F398B-6A7B-401D-A9EF-486E790B9271}"/>
    <cellStyle name="Total 6 2 7 2 2 2" xfId="17809" xr:uid="{B565CA33-5AD9-49B4-AAD5-5866862C4A97}"/>
    <cellStyle name="Total 6 2 7 2 2 2 2" xfId="31209" xr:uid="{DC995B15-0F00-477E-8649-F7323AA421FC}"/>
    <cellStyle name="Total 6 2 7 2 2 3" xfId="24316" xr:uid="{6D45351A-3B6A-400B-B737-FFB673DC2B9D}"/>
    <cellStyle name="Total 6 2 7 2 3" xfId="11457" xr:uid="{E7EC2C57-9CA7-4ABA-B70C-0E60E54D5E4F}"/>
    <cellStyle name="Total 6 2 7 2 3 2" xfId="20446" xr:uid="{F7FA420B-5B2A-4ED0-89C8-8685A32EEC20}"/>
    <cellStyle name="Total 6 2 7 2 3 2 2" xfId="28570" xr:uid="{D702B6F6-1177-484C-8C49-0A7C96247C69}"/>
    <cellStyle name="Total 6 2 7 2 3 3" xfId="27488" xr:uid="{5ACA7150-104F-4FD0-B773-663A20C54621}"/>
    <cellStyle name="Total 6 2 7 2 4" xfId="15223" xr:uid="{AFDDC0BD-8328-4362-8D91-A69228907A4D}"/>
    <cellStyle name="Total 6 2 7 2 4 2" xfId="33421" xr:uid="{5F1C92E1-603F-494B-BEBD-B042CEF64BE1}"/>
    <cellStyle name="Total 6 2 7 2 5" xfId="39392" xr:uid="{6668EDA5-5D24-46F6-A956-09C5C4FAECAF}"/>
    <cellStyle name="Total 6 2 7 3" xfId="4356" xr:uid="{AF7E7858-A5D7-4915-B507-2E556ED58973}"/>
    <cellStyle name="Total 6 2 7 3 2" xfId="36852" xr:uid="{CD4E45FE-8BC5-467D-BEBD-6DEE5F232A70}"/>
    <cellStyle name="Total 6 2 7 4" xfId="39458" xr:uid="{023FB7BA-84AC-4717-AA53-CFC8CF752E4C}"/>
    <cellStyle name="Total 6 2 8" xfId="2719" xr:uid="{1DFEE4A7-B2DA-4924-8AC5-E14E6F555E03}"/>
    <cellStyle name="Total 6 2 8 2" xfId="6909" xr:uid="{BF94EE75-D0C8-4295-A64F-16919E78F430}"/>
    <cellStyle name="Total 6 2 8 2 2" xfId="12050" xr:uid="{45ED82FA-1C28-4F2C-896D-990945E1EA27}"/>
    <cellStyle name="Total 6 2 8 2 2 2" xfId="21039" xr:uid="{9C63B8DA-1FAA-4F42-860A-6BAA6070C079}"/>
    <cellStyle name="Total 6 2 8 2 2 2 2" xfId="26490" xr:uid="{4CE8F44D-C975-46C0-93FC-A971198895C1}"/>
    <cellStyle name="Total 6 2 8 2 2 3" xfId="38868" xr:uid="{67310B07-9092-4FDB-BE4E-35EDA7B0B017}"/>
    <cellStyle name="Total 6 2 8 2 3" xfId="12868" xr:uid="{78FA52E4-715C-4631-9CAB-DE66F2D9C803}"/>
    <cellStyle name="Total 6 2 8 2 3 2" xfId="21857" xr:uid="{7B2A0165-18BC-47D0-B4FE-D1B95ADBA267}"/>
    <cellStyle name="Total 6 2 8 2 3 2 2" xfId="35553" xr:uid="{CCD29C5F-562B-499A-A5D1-F5E7BFA0F8C5}"/>
    <cellStyle name="Total 6 2 8 2 3 3" xfId="42840" xr:uid="{9DC9944B-D175-4B25-8BFE-CC1BF9DD7DE5}"/>
    <cellStyle name="Total 6 2 8 2 4" xfId="15898" xr:uid="{2A23B697-AA37-4D6D-980E-C50E1D4A50B9}"/>
    <cellStyle name="Total 6 2 8 2 4 2" xfId="37088" xr:uid="{C351B0D6-AFD3-4984-901E-64188739181F}"/>
    <cellStyle name="Total 6 2 8 2 5" xfId="25506" xr:uid="{1F6C8675-A0E9-4E1B-BC94-A90421630188}"/>
    <cellStyle name="Total 6 2 8 3" xfId="9480" xr:uid="{321CAFB8-C70D-4C5A-A1A6-4327F40BF458}"/>
    <cellStyle name="Total 6 2 8 3 2" xfId="18469" xr:uid="{8D796109-2D80-41A3-8D37-200DE724FEBB}"/>
    <cellStyle name="Total 6 2 8 3 2 2" xfId="26609" xr:uid="{6B45F97E-EE39-4A7E-9ADB-F1E5812963DD}"/>
    <cellStyle name="Total 6 2 8 3 3" xfId="40930" xr:uid="{876B8E63-3C14-4F36-B8D9-600A9682B0C5}"/>
    <cellStyle name="Total 6 2 8 4" xfId="43321" xr:uid="{F5D261C1-79FE-4D5C-84F7-E7E7C25CC4AF}"/>
    <cellStyle name="Total 6 2 9" xfId="4664" xr:uid="{8F263C44-7BC5-4976-82FF-C45D518A7891}"/>
    <cellStyle name="Total 6 2 9 2" xfId="7250" xr:uid="{ED5B6C1C-81A0-4E72-A2A0-7E0219E13B48}"/>
    <cellStyle name="Total 6 2 9 2 2" xfId="16239" xr:uid="{58E04D20-9D97-4F94-BF5F-A2F0BDB19E9F}"/>
    <cellStyle name="Total 6 2 9 2 2 2" xfId="38065" xr:uid="{D71D917D-948B-431E-9168-13624D8089D2}"/>
    <cellStyle name="Total 6 2 9 2 3" xfId="31520" xr:uid="{4C372657-7FBD-4D50-8336-A6F98218B4E2}"/>
    <cellStyle name="Total 6 2 9 3" xfId="9887" xr:uid="{ED1D6D9A-B976-48C9-B2D8-92FBB7833CF8}"/>
    <cellStyle name="Total 6 2 9 3 2" xfId="18876" xr:uid="{B2F8818B-0519-4DEA-AB5C-25B399FCB9ED}"/>
    <cellStyle name="Total 6 2 9 3 2 2" xfId="35326" xr:uid="{E7DFAFE0-9724-476E-B58E-15B014E3647B}"/>
    <cellStyle name="Total 6 2 9 3 3" xfId="40184" xr:uid="{94A3D9B3-3264-41F2-ACA5-C7764B5C98B0}"/>
    <cellStyle name="Total 6 2 9 4" xfId="13653" xr:uid="{1E07AFA3-3170-47A1-BB8F-5E5610850AA6}"/>
    <cellStyle name="Total 6 2 9 4 2" xfId="31550" xr:uid="{FEEDE4B7-5BFF-464E-991A-B9D8182B0338}"/>
    <cellStyle name="Total 6 2 9 5" xfId="40941" xr:uid="{DFC162E3-8842-4E7E-B23D-0D87E950F96B}"/>
    <cellStyle name="Total 6 3" xfId="416" xr:uid="{839BB700-73BF-4868-AACF-6342B12D80E3}"/>
    <cellStyle name="Total 6 3 10" xfId="9282" xr:uid="{ECB60879-45A8-4EC9-A4CE-FC5C26D57C37}"/>
    <cellStyle name="Total 6 3 10 2" xfId="18271" xr:uid="{5BA1E60F-5138-4841-A7B7-6A4200847F0C}"/>
    <cellStyle name="Total 6 3 10 2 2" xfId="28146" xr:uid="{862AA2E7-EC5E-4990-A59B-53D08F8DE7C2}"/>
    <cellStyle name="Total 6 3 10 3" xfId="42844" xr:uid="{68934D82-6357-4BE0-BA68-E7D1161112EE}"/>
    <cellStyle name="Total 6 3 11" xfId="12491" xr:uid="{68B65AA9-4057-4B28-A54F-FE9530B70640}"/>
    <cellStyle name="Total 6 3 11 2" xfId="21480" xr:uid="{9F5D668F-32A6-45A3-AED9-7A642C299B83}"/>
    <cellStyle name="Total 6 3 11 2 2" xfId="37587" xr:uid="{F011F13C-3B72-4457-8041-F3C8D6E693A3}"/>
    <cellStyle name="Total 6 3 11 3" xfId="36216" xr:uid="{334D65CE-E8A3-4B3E-8FEE-CB974AD202C0}"/>
    <cellStyle name="Total 6 3 12" xfId="2422" xr:uid="{7B0B2EB2-F5C9-4F98-B93D-CDE8A7D17815}"/>
    <cellStyle name="Total 6 3 12 2" xfId="32723" xr:uid="{519209C2-9AB7-47B0-9666-308FC0AD4E5A}"/>
    <cellStyle name="Total 6 3 13" xfId="13331" xr:uid="{C9633A1F-A261-47AC-A2DB-6719DB77404F}"/>
    <cellStyle name="Total 6 3 13 2" xfId="35003" xr:uid="{FD82FF08-0337-4304-9181-311DC4966E21}"/>
    <cellStyle name="Total 6 3 14" xfId="39785" xr:uid="{4BB61ABF-C6E2-461F-B7E8-F5C65A57D6B2}"/>
    <cellStyle name="Total 6 3 15" xfId="46413" xr:uid="{64A7AB14-70E8-4822-A142-A97088985E75}"/>
    <cellStyle name="Total 6 3 2" xfId="765" xr:uid="{79A10949-EA01-41F1-BF86-D37A5623178F}"/>
    <cellStyle name="Total 6 3 2 2" xfId="5136" xr:uid="{1F31A505-C5BA-453B-BBD5-517FFB7AE587}"/>
    <cellStyle name="Total 6 3 2 2 2" xfId="7722" xr:uid="{D04EF8B0-8C45-44FB-A3B0-C1B3E5BB2430}"/>
    <cellStyle name="Total 6 3 2 2 2 2" xfId="16711" xr:uid="{3CE0350D-707B-4DE9-AAC9-57C50DE3056B}"/>
    <cellStyle name="Total 6 3 2 2 2 2 2" xfId="25928" xr:uid="{1C566826-B64C-496A-9B56-9EB188816672}"/>
    <cellStyle name="Total 6 3 2 2 2 3" xfId="40998" xr:uid="{D5BD9645-9B72-41F0-ADDB-EA76B0C1FF73}"/>
    <cellStyle name="Total 6 3 2 2 3" xfId="10359" xr:uid="{FC6C8069-DF6C-415F-8DB6-A039ECFC5F68}"/>
    <cellStyle name="Total 6 3 2 2 3 2" xfId="19348" xr:uid="{2D449A53-E3CB-48B4-9D4C-E4DD5BEC2D42}"/>
    <cellStyle name="Total 6 3 2 2 3 2 2" xfId="23278" xr:uid="{23BD0D60-B1CB-4EEB-8899-DC10A9B7CE95}"/>
    <cellStyle name="Total 6 3 2 2 3 3" xfId="31118" xr:uid="{A1957CCD-5927-4F60-A2E8-D19D44F26477}"/>
    <cellStyle name="Total 6 3 2 2 4" xfId="14125" xr:uid="{25341FDA-708D-4365-9F0B-C13D3CE5324E}"/>
    <cellStyle name="Total 6 3 2 2 4 2" xfId="31812" xr:uid="{671EBFFA-D4F3-4356-A2B3-F5EAAD89845E}"/>
    <cellStyle name="Total 6 3 2 2 5" xfId="25225" xr:uid="{690E7D92-EC49-456E-AD43-7C66DDD4BE98}"/>
    <cellStyle name="Total 6 3 2 2 6" xfId="56692" xr:uid="{7AD6D9C3-BD6F-4798-A579-B18B9EBA3E9A}"/>
    <cellStyle name="Total 6 3 2 3" xfId="3202" xr:uid="{38D79706-D3E5-4E87-BC46-6DF4D65D74CF}"/>
    <cellStyle name="Total 6 3 2 3 2" xfId="30533" xr:uid="{826D426B-BA06-474D-B0FB-4990A68D4B92}"/>
    <cellStyle name="Total 6 3 2 4" xfId="37233" xr:uid="{4DD00331-E7D0-4750-A044-3334B17FC65E}"/>
    <cellStyle name="Total 6 3 2 5" xfId="49910" xr:uid="{3217AB4F-8F48-4107-B8C8-85E91DD3E390}"/>
    <cellStyle name="Total 6 3 3" xfId="1110" xr:uid="{36862AD6-C902-4C7F-B820-E3B9FE179CA2}"/>
    <cellStyle name="Total 6 3 3 2" xfId="5457" xr:uid="{9BDD3240-13E8-47F6-8D61-7B09F6AD4B92}"/>
    <cellStyle name="Total 6 3 3 2 2" xfId="8043" xr:uid="{F4C4C056-7D60-4261-A664-A58108A8DFE4}"/>
    <cellStyle name="Total 6 3 3 2 2 2" xfId="17032" xr:uid="{85281F65-59B8-49AA-AC86-55A53B9FDA2D}"/>
    <cellStyle name="Total 6 3 3 2 2 2 2" xfId="38811" xr:uid="{E0B456DA-70F1-43E4-9536-1A62532FDB94}"/>
    <cellStyle name="Total 6 3 3 2 2 3" xfId="29448" xr:uid="{A141CEA3-4751-4DE0-BEF8-DDE6234B7AAC}"/>
    <cellStyle name="Total 6 3 3 2 3" xfId="10680" xr:uid="{8FF5C6F6-CEF5-4DF0-8631-C58272F03F09}"/>
    <cellStyle name="Total 6 3 3 2 3 2" xfId="19669" xr:uid="{0D365334-960E-4A02-9DA0-64B2460FDA35}"/>
    <cellStyle name="Total 6 3 3 2 3 2 2" xfId="40179" xr:uid="{0937E705-489E-4309-B752-7E27A455ADF3}"/>
    <cellStyle name="Total 6 3 3 2 3 3" xfId="33312" xr:uid="{74371A08-5C11-4EAF-9221-BFCF452E98AB}"/>
    <cellStyle name="Total 6 3 3 2 4" xfId="14446" xr:uid="{4E225381-C4D9-404E-A01E-B14476CC45A0}"/>
    <cellStyle name="Total 6 3 3 2 4 2" xfId="31455" xr:uid="{5887ADF6-4DA4-4067-9A9D-E3516395E890}"/>
    <cellStyle name="Total 6 3 3 2 5" xfId="35872" xr:uid="{1661E345-D1D3-447F-B806-4D5FB6D92087}"/>
    <cellStyle name="Total 6 3 3 2 6" xfId="58119" xr:uid="{B7DCD45B-7CCD-4701-AA5C-6BD797EA4DE7}"/>
    <cellStyle name="Total 6 3 3 3" xfId="3547" xr:uid="{5ECC499A-C266-442E-A10F-9E2848357C10}"/>
    <cellStyle name="Total 6 3 3 3 2" xfId="34929" xr:uid="{522721B2-9DF3-4364-9A0E-CE12652927CD}"/>
    <cellStyle name="Total 6 3 3 4" xfId="28850" xr:uid="{5AA8E302-AB70-4841-A8D4-36B3D275EB69}"/>
    <cellStyle name="Total 6 3 3 5" xfId="51337" xr:uid="{D120423D-DEF2-4F31-A317-6AA252B5CD00}"/>
    <cellStyle name="Total 6 3 4" xfId="1454" xr:uid="{B4553144-5435-411F-BDE8-4508A677C8BC}"/>
    <cellStyle name="Total 6 3 4 2" xfId="5799" xr:uid="{17A9AC92-5490-4295-8D14-AC4608D41E11}"/>
    <cellStyle name="Total 6 3 4 2 2" xfId="8385" xr:uid="{1EA51793-B8CD-4EA4-B8E9-005F1E909A5B}"/>
    <cellStyle name="Total 6 3 4 2 2 2" xfId="17374" xr:uid="{319B2BBE-FFC4-4FD6-A5CD-692A1169C0E6}"/>
    <cellStyle name="Total 6 3 4 2 2 2 2" xfId="37609" xr:uid="{7B91F28C-4636-489B-979E-45A6CCEE37FD}"/>
    <cellStyle name="Total 6 3 4 2 2 3" xfId="42650" xr:uid="{C9EF4CA6-E7BE-4277-AAEB-967C84E82506}"/>
    <cellStyle name="Total 6 3 4 2 3" xfId="11022" xr:uid="{7E4897C0-A8E4-4843-9770-E6CB2E754695}"/>
    <cellStyle name="Total 6 3 4 2 3 2" xfId="20011" xr:uid="{49CEFC85-27AE-4C0B-870B-21F31A54BAE2}"/>
    <cellStyle name="Total 6 3 4 2 3 2 2" xfId="36960" xr:uid="{AD307F3F-AB85-4659-AA9D-9BD7CF3380A9}"/>
    <cellStyle name="Total 6 3 4 2 3 3" xfId="40477" xr:uid="{E94FC0D0-B632-4071-86F8-74206B1D4312}"/>
    <cellStyle name="Total 6 3 4 2 4" xfId="14788" xr:uid="{25281026-9B99-40C7-82BF-2E6B527B53F3}"/>
    <cellStyle name="Total 6 3 4 2 4 2" xfId="38601" xr:uid="{DDAA963C-B395-4F85-ABEA-EE138443CD4A}"/>
    <cellStyle name="Total 6 3 4 2 5" xfId="43042" xr:uid="{4C316984-ED89-4565-9067-1568A70E51DA}"/>
    <cellStyle name="Total 6 3 4 2 6" xfId="54819" xr:uid="{C6FAF0C9-E12D-444F-A0A2-13260F637803}"/>
    <cellStyle name="Total 6 3 4 3" xfId="3891" xr:uid="{FB3BF990-2018-4076-9F3B-30593495B4F2}"/>
    <cellStyle name="Total 6 3 4 3 2" xfId="42323" xr:uid="{8986804D-A7C3-4BFD-B40C-15CD2BBD5C55}"/>
    <cellStyle name="Total 6 3 4 4" xfId="28013" xr:uid="{0A93B56F-E4FC-492C-B735-5CA270A83F35}"/>
    <cellStyle name="Total 6 3 4 5" xfId="48027" xr:uid="{C416A0D6-A8F4-4190-901D-934714E4C99A}"/>
    <cellStyle name="Total 6 3 5" xfId="180" xr:uid="{DFCA54F8-DFB0-4CC5-AE34-3163C29FB6DC}"/>
    <cellStyle name="Total 6 3 5 2" xfId="2596" xr:uid="{2DA6A7B7-583D-4551-AB9E-325BD5837A60}"/>
    <cellStyle name="Total 6 3 5 2 2" xfId="6837" xr:uid="{3300DEFD-E211-4AB7-9A26-7594552B212B}"/>
    <cellStyle name="Total 6 3 5 2 2 2" xfId="15826" xr:uid="{60F875BF-DA9F-4B24-82C0-E687C685A5D2}"/>
    <cellStyle name="Total 6 3 5 2 2 2 2" xfId="30817" xr:uid="{E1E758A0-7171-4764-BFA8-4E63C34DE475}"/>
    <cellStyle name="Total 6 3 5 2 2 3" xfId="41054" xr:uid="{DC5FD22B-AAE6-4B4E-A221-F48136795B25}"/>
    <cellStyle name="Total 6 3 5 2 3" xfId="9407" xr:uid="{AB87603B-F241-402A-B96D-6DB4A370C52B}"/>
    <cellStyle name="Total 6 3 5 2 3 2" xfId="18396" xr:uid="{F9775F41-D076-42A7-BDAA-F8CC7127045A}"/>
    <cellStyle name="Total 6 3 5 2 3 2 2" xfId="30089" xr:uid="{B90F1383-4CDA-434C-BD4A-605948D8DE65}"/>
    <cellStyle name="Total 6 3 5 2 3 3" xfId="26604" xr:uid="{E6CF97D3-FE01-48A8-8C62-745A730F3A84}"/>
    <cellStyle name="Total 6 3 5 2 4" xfId="13450" xr:uid="{4B56BDAD-9CFE-44E7-9ADD-42C68F445B99}"/>
    <cellStyle name="Total 6 3 5 2 4 2" xfId="39789" xr:uid="{4098F3F5-9B42-48AD-A507-61356B9850DD}"/>
    <cellStyle name="Total 6 3 5 2 5" xfId="30333" xr:uid="{DD7E8423-9D14-4367-991C-B28BCDE85714}"/>
    <cellStyle name="Total 6 3 5 3" xfId="2648" xr:uid="{613157B1-4E1C-43F1-8AA5-0180ADE828B1}"/>
    <cellStyle name="Total 6 3 5 3 2" xfId="32365" xr:uid="{C16D416E-CC15-46CB-8EE4-9C0B43192B33}"/>
    <cellStyle name="Total 6 3 5 4" xfId="24966" xr:uid="{1194EBB7-A466-4083-AC5C-9152A844AB1F}"/>
    <cellStyle name="Total 6 3 6" xfId="2073" xr:uid="{F77E0866-67B2-4D61-8A8B-1DC2E7431E23}"/>
    <cellStyle name="Total 6 3 6 2" xfId="6376" xr:uid="{CBC7D5C7-384B-44D0-82CB-3192CB570CCE}"/>
    <cellStyle name="Total 6 3 6 2 2" xfId="8962" xr:uid="{82F75292-8129-48FE-A339-456853AF1EDA}"/>
    <cellStyle name="Total 6 3 6 2 2 2" xfId="17951" xr:uid="{E81CD373-1254-42DD-BDF4-4EEF762B6E57}"/>
    <cellStyle name="Total 6 3 6 2 2 2 2" xfId="26890" xr:uid="{7E99809D-2A8E-4D57-8524-DAB9BD6BE013}"/>
    <cellStyle name="Total 6 3 6 2 2 3" xfId="38634" xr:uid="{7E868944-61F9-41DF-AFB3-75CEF35994C6}"/>
    <cellStyle name="Total 6 3 6 2 3" xfId="11599" xr:uid="{66DC9ED9-B9EB-4CB2-905A-7F9DCFA154E6}"/>
    <cellStyle name="Total 6 3 6 2 3 2" xfId="20588" xr:uid="{657D2ED2-8611-4F44-A158-65D29F536E20}"/>
    <cellStyle name="Total 6 3 6 2 3 2 2" xfId="43852" xr:uid="{A5E1B592-4C7B-4525-88B7-D3A734B4B919}"/>
    <cellStyle name="Total 6 3 6 2 3 3" xfId="43882" xr:uid="{BC6C4F88-BD57-41BB-908E-4F70207C3A37}"/>
    <cellStyle name="Total 6 3 6 2 4" xfId="15365" xr:uid="{2FA3C054-B6D4-4E76-80D1-CE68BDE6D2F8}"/>
    <cellStyle name="Total 6 3 6 2 4 2" xfId="27646" xr:uid="{8057BB89-D30C-4A03-A8FD-45ABA50A9A9A}"/>
    <cellStyle name="Total 6 3 6 2 5" xfId="29174" xr:uid="{4E534D42-912F-4807-8EC4-347BAB3942D3}"/>
    <cellStyle name="Total 6 3 6 3" xfId="4510" xr:uid="{67E8C72C-95BF-45D4-9285-978FD75A2A09}"/>
    <cellStyle name="Total 6 3 6 3 2" xfId="24639" xr:uid="{DDB65A36-C931-4114-94AB-EDCAE107674B}"/>
    <cellStyle name="Total 6 3 6 4" xfId="41139" xr:uid="{BA652818-DD48-43F4-B146-9D4A4483632B}"/>
    <cellStyle name="Total 6 3 7" xfId="2883" xr:uid="{1182DB40-E715-45B5-BF25-E8EDBF2EB1AB}"/>
    <cellStyle name="Total 6 3 7 2" xfId="7033" xr:uid="{0EFFF40A-116F-429E-B62F-C60706F9E17C}"/>
    <cellStyle name="Total 6 3 7 2 2" xfId="12160" xr:uid="{8E0E8BA0-8E62-4397-9656-85D3F948E556}"/>
    <cellStyle name="Total 6 3 7 2 2 2" xfId="21149" xr:uid="{138E1E8C-1939-4632-A478-F9607864A94E}"/>
    <cellStyle name="Total 6 3 7 2 2 2 2" xfId="30711" xr:uid="{A7FA1553-8A30-4C24-BFE5-1B50C607F624}"/>
    <cellStyle name="Total 6 3 7 2 2 3" xfId="26070" xr:uid="{CBB780D7-4D49-4D3F-A646-0BE5CC1E0CCB}"/>
    <cellStyle name="Total 6 3 7 2 3" xfId="12968" xr:uid="{52579C36-90CA-45C9-9C2D-EF2E0CDF3E45}"/>
    <cellStyle name="Total 6 3 7 2 3 2" xfId="21957" xr:uid="{5F306B5E-39FE-4136-B09E-C21B9F097A4E}"/>
    <cellStyle name="Total 6 3 7 2 3 2 2" xfId="25640" xr:uid="{035FF89E-D42B-49A7-B117-D6CEA5AB6292}"/>
    <cellStyle name="Total 6 3 7 2 3 3" xfId="42474" xr:uid="{FEA44B3F-13D1-4BBF-809A-B62C33F6F865}"/>
    <cellStyle name="Total 6 3 7 2 4" xfId="16022" xr:uid="{455B3628-6193-4D96-A258-C0664D9E5B83}"/>
    <cellStyle name="Total 6 3 7 2 4 2" xfId="38105" xr:uid="{CFC3F720-9848-4A50-8769-B8BF1F6D75F0}"/>
    <cellStyle name="Total 6 3 7 2 5" xfId="30812" xr:uid="{D2E5968B-9FA8-44B6-AE09-EA8D5FA2DF7C}"/>
    <cellStyle name="Total 6 3 7 3" xfId="9596" xr:uid="{EEADEB4D-97ED-488B-BC71-B18D5150230D}"/>
    <cellStyle name="Total 6 3 7 3 2" xfId="18585" xr:uid="{40A26AD3-820B-452D-8DF7-021879AF3B96}"/>
    <cellStyle name="Total 6 3 7 3 2 2" xfId="35506" xr:uid="{7491185F-D14B-43E9-A95C-63545A3B877B}"/>
    <cellStyle name="Total 6 3 7 3 3" xfId="27017" xr:uid="{2406071E-9CDB-4D9E-9B82-B842DAF07C87}"/>
    <cellStyle name="Total 6 3 7 4" xfId="26199" xr:uid="{64CAD7FC-271B-4AD7-86EE-CFF23E6EDE89}"/>
    <cellStyle name="Total 6 3 8" xfId="4812" xr:uid="{ABA17B03-82E4-4C90-BB09-DC8203D7E9E7}"/>
    <cellStyle name="Total 6 3 8 2" xfId="7398" xr:uid="{88762B71-6D09-4B67-82DB-9C193277BFF9}"/>
    <cellStyle name="Total 6 3 8 2 2" xfId="16387" xr:uid="{EEEA3DFD-ABC6-4E61-A5EF-F80A0EC0FF78}"/>
    <cellStyle name="Total 6 3 8 2 2 2" xfId="31321" xr:uid="{E66A5E2D-2D47-448F-BBB6-AD8E67B31F10}"/>
    <cellStyle name="Total 6 3 8 2 3" xfId="43218" xr:uid="{28A50393-2324-4AF7-803B-594DE804B7E7}"/>
    <cellStyle name="Total 6 3 8 3" xfId="10035" xr:uid="{08834D75-5329-4812-9E5C-7B9523246679}"/>
    <cellStyle name="Total 6 3 8 3 2" xfId="19024" xr:uid="{EBA91F6E-C183-4639-B101-99DC53855C1F}"/>
    <cellStyle name="Total 6 3 8 3 2 2" xfId="29093" xr:uid="{BEC87F86-75CA-457C-A330-2A64A5CDD1D7}"/>
    <cellStyle name="Total 6 3 8 3 3" xfId="31121" xr:uid="{96462330-82E5-4005-8BF0-0D7184C9B485}"/>
    <cellStyle name="Total 6 3 8 4" xfId="13801" xr:uid="{BDD5236D-610C-49F9-8DA1-EDEA143191A3}"/>
    <cellStyle name="Total 6 3 8 4 2" xfId="24748" xr:uid="{FAA44097-A247-465B-8FB5-7A4D8181F77B}"/>
    <cellStyle name="Total 6 3 8 5" xfId="30180" xr:uid="{1B64FC50-A8C7-4D92-A978-1B0D834F6ED1}"/>
    <cellStyle name="Total 6 3 9" xfId="6718" xr:uid="{2AA1C887-439E-40D3-8096-4281E0566AC8}"/>
    <cellStyle name="Total 6 3 9 2" xfId="11919" xr:uid="{8E443B65-3ADA-427D-A41B-E2C84DB4BA60}"/>
    <cellStyle name="Total 6 3 9 2 2" xfId="20908" xr:uid="{A3B59C79-A6B8-4593-B29F-D9357A66E742}"/>
    <cellStyle name="Total 6 3 9 2 2 2" xfId="35120" xr:uid="{2B40A38A-09C7-4231-9070-15AA56C63B99}"/>
    <cellStyle name="Total 6 3 9 2 3" xfId="40252" xr:uid="{981EC5F5-72B8-4982-940B-08D7F8BC0C73}"/>
    <cellStyle name="Total 6 3 9 3" xfId="15707" xr:uid="{E16A5623-0C39-4D38-A2FB-F763B39163AF}"/>
    <cellStyle name="Total 6 3 9 3 2" xfId="33103" xr:uid="{B1740D0A-DBA0-4733-A87E-6EE4B95FC5CC}"/>
    <cellStyle name="Total 6 3 9 4" xfId="35984" xr:uid="{AABFD9ED-960E-4E6E-BA32-872F4988D29F}"/>
    <cellStyle name="Total 6 4" xfId="515" xr:uid="{218CBFB6-75A7-4DB4-8871-35A2568B792D}"/>
    <cellStyle name="Total 6 4 10" xfId="49015" xr:uid="{7D6A07ED-BD6C-43FC-8496-B9FB62D158A3}"/>
    <cellStyle name="Total 6 4 2" xfId="864" xr:uid="{5EE41F63-C2A5-4941-9D76-CFF8ED7AD4C7}"/>
    <cellStyle name="Total 6 4 2 2" xfId="5233" xr:uid="{3A006F89-7057-4E3A-AB3C-8DE9C7F00911}"/>
    <cellStyle name="Total 6 4 2 2 2" xfId="7819" xr:uid="{AA94BFCE-BFD0-4D89-917B-7AFE81B342FA}"/>
    <cellStyle name="Total 6 4 2 2 2 2" xfId="16808" xr:uid="{0028FDEB-F6B3-4067-9F0E-DB1CDE550030}"/>
    <cellStyle name="Total 6 4 2 2 2 2 2" xfId="29918" xr:uid="{64CCA71E-B2F8-4553-8021-A231C4854699}"/>
    <cellStyle name="Total 6 4 2 2 2 3" xfId="22535" xr:uid="{7080D418-1F5C-4174-BBB3-C6FDB1CCFBBD}"/>
    <cellStyle name="Total 6 4 2 2 3" xfId="10456" xr:uid="{4AA81DC7-AB00-409B-9D70-357EF4CDBACD}"/>
    <cellStyle name="Total 6 4 2 2 3 2" xfId="19445" xr:uid="{09002513-C725-48E6-81CD-0187A18A199A}"/>
    <cellStyle name="Total 6 4 2 2 3 2 2" xfId="32879" xr:uid="{321D24E5-2A3B-4480-BC32-60BCFE7D58C1}"/>
    <cellStyle name="Total 6 4 2 2 3 3" xfId="44088" xr:uid="{50E55085-67FA-47E2-B898-E36D535559D2}"/>
    <cellStyle name="Total 6 4 2 2 4" xfId="14222" xr:uid="{507F85AF-B38B-428B-877C-B7F7617B00C0}"/>
    <cellStyle name="Total 6 4 2 2 4 2" xfId="34443" xr:uid="{805318F8-F8E4-40FE-BAE2-331548F35F72}"/>
    <cellStyle name="Total 6 4 2 2 5" xfId="37035" xr:uid="{7E9FC56E-A458-40B7-A34D-33949BC58ECA}"/>
    <cellStyle name="Total 6 4 2 3" xfId="3301" xr:uid="{E6C11BDE-7C6C-4E5B-8DF4-FCF4A7D885BA}"/>
    <cellStyle name="Total 6 4 2 3 2" xfId="29135" xr:uid="{DC5BA8C6-FB95-4C1F-B4E4-94DBE42DEA90}"/>
    <cellStyle name="Total 6 4 2 4" xfId="23458" xr:uid="{C3CC93A1-9498-4328-B581-2740E7076D46}"/>
    <cellStyle name="Total 6 4 2 5" xfId="55798" xr:uid="{1B3E74F0-EA5B-4A00-B67A-D9465325B1CC}"/>
    <cellStyle name="Total 6 4 3" xfId="1209" xr:uid="{9E494390-A076-444F-9FA3-0DCF696E626C}"/>
    <cellStyle name="Total 6 4 3 2" xfId="5554" xr:uid="{1EB0BA4D-9414-4134-AB85-A20ED9FB0EEB}"/>
    <cellStyle name="Total 6 4 3 2 2" xfId="8140" xr:uid="{73F2D36D-D44F-49B2-AC81-074771653381}"/>
    <cellStyle name="Total 6 4 3 2 2 2" xfId="17129" xr:uid="{265EBC00-19B3-4810-A030-7B8E10B12D78}"/>
    <cellStyle name="Total 6 4 3 2 2 2 2" xfId="41138" xr:uid="{D90E5908-F528-45DC-A117-362354984791}"/>
    <cellStyle name="Total 6 4 3 2 2 3" xfId="33805" xr:uid="{E8C099F6-A706-44CB-95DB-FB264589B927}"/>
    <cellStyle name="Total 6 4 3 2 3" xfId="10777" xr:uid="{694B1EAE-44AA-417D-B6CB-2A5DB38AA5C8}"/>
    <cellStyle name="Total 6 4 3 2 3 2" xfId="19766" xr:uid="{7CD039B4-F876-45E8-A4FF-5EC048C091C4}"/>
    <cellStyle name="Total 6 4 3 2 3 2 2" xfId="42226" xr:uid="{1A2A04CE-9454-4BF2-9EFF-F0B71A2EF215}"/>
    <cellStyle name="Total 6 4 3 2 3 3" xfId="35442" xr:uid="{C97202B4-AC51-439D-A8B1-B999D32383EA}"/>
    <cellStyle name="Total 6 4 3 2 4" xfId="14543" xr:uid="{037E1A9D-F3CC-49EA-83C8-0FC7F9746B70}"/>
    <cellStyle name="Total 6 4 3 2 4 2" xfId="31196" xr:uid="{E30B2245-D19C-4A74-836C-6C9160976A2C}"/>
    <cellStyle name="Total 6 4 3 2 5" xfId="33990" xr:uid="{C3FDBB71-7F2F-4198-951D-7559463EE7AD}"/>
    <cellStyle name="Total 6 4 3 3" xfId="3646" xr:uid="{EDB21DB7-C8A2-4E85-B4F2-461D5233CF16}"/>
    <cellStyle name="Total 6 4 3 3 2" xfId="22262" xr:uid="{B6CADEB7-B1B2-4334-9A7A-43ECBA682486}"/>
    <cellStyle name="Total 6 4 3 4" xfId="43948" xr:uid="{B0290526-5CE3-480D-9891-9E378893838D}"/>
    <cellStyle name="Total 6 4 4" xfId="1553" xr:uid="{45DCBBB0-E523-479A-94C3-722607D9C3FC}"/>
    <cellStyle name="Total 6 4 4 2" xfId="5898" xr:uid="{4C3F7BBA-884B-4196-BAB1-AC77845D6539}"/>
    <cellStyle name="Total 6 4 4 2 2" xfId="8484" xr:uid="{B57DE206-CB97-4E7A-AFBD-E87344554676}"/>
    <cellStyle name="Total 6 4 4 2 2 2" xfId="17473" xr:uid="{DFFD0B97-A6CE-440E-B1EC-501D29E87EB1}"/>
    <cellStyle name="Total 6 4 4 2 2 2 2" xfId="34308" xr:uid="{F93FFC5E-5F71-4319-B85D-BABFB84F9F42}"/>
    <cellStyle name="Total 6 4 4 2 2 3" xfId="41163" xr:uid="{9476E0DD-9AC1-4E07-AC66-294572B55397}"/>
    <cellStyle name="Total 6 4 4 2 3" xfId="11121" xr:uid="{C77DFD41-7F8A-4FF7-9391-D6394B7CF1B1}"/>
    <cellStyle name="Total 6 4 4 2 3 2" xfId="20110" xr:uid="{9F0757E9-7B33-4C20-BDB1-A25D82C8706A}"/>
    <cellStyle name="Total 6 4 4 2 3 2 2" xfId="23194" xr:uid="{6C863296-75C6-4B61-91B2-CB3157304601}"/>
    <cellStyle name="Total 6 4 4 2 3 3" xfId="35174" xr:uid="{97514083-BAAA-47B3-B13B-939B5FECDB46}"/>
    <cellStyle name="Total 6 4 4 2 4" xfId="14887" xr:uid="{ACB06BC2-1762-4F6B-8CCA-A4C5248DF416}"/>
    <cellStyle name="Total 6 4 4 2 4 2" xfId="39384" xr:uid="{1E961C5D-08BF-4EC2-9E55-C766473DAFC6}"/>
    <cellStyle name="Total 6 4 4 2 5" xfId="27816" xr:uid="{CAB6EFFD-28C7-4AFE-8099-3C56D2918176}"/>
    <cellStyle name="Total 6 4 4 3" xfId="3990" xr:uid="{A6413F67-0D11-4671-BBC5-D9998BEC14A2}"/>
    <cellStyle name="Total 6 4 4 3 2" xfId="33652" xr:uid="{DBCA9171-38DC-4586-9C74-7CF637C3E047}"/>
    <cellStyle name="Total 6 4 4 4" xfId="22115" xr:uid="{06C703F9-A037-4AC1-816B-AAC7E9DC4D54}"/>
    <cellStyle name="Total 6 4 5" xfId="1865" xr:uid="{6A52A0E5-664F-4B81-BD64-A60A7FF5175C}"/>
    <cellStyle name="Total 6 4 5 2" xfId="6181" xr:uid="{5A48C2D8-28DC-46C7-9481-E43CDF141DC0}"/>
    <cellStyle name="Total 6 4 5 2 2" xfId="8767" xr:uid="{041728B1-BC8D-4AA2-BE5A-BBDF95E0F7C1}"/>
    <cellStyle name="Total 6 4 5 2 2 2" xfId="17756" xr:uid="{264A6A8A-88FD-4663-BBF2-27E1FBE01A5D}"/>
    <cellStyle name="Total 6 4 5 2 2 2 2" xfId="35407" xr:uid="{CAB2020A-2CE8-4422-8B0A-70F6E58B5C51}"/>
    <cellStyle name="Total 6 4 5 2 2 3" xfId="29331" xr:uid="{63CB7A0D-4402-4855-A00E-818E183591A5}"/>
    <cellStyle name="Total 6 4 5 2 3" xfId="11404" xr:uid="{375B54D1-BC67-483A-B72D-45F24639BC61}"/>
    <cellStyle name="Total 6 4 5 2 3 2" xfId="20393" xr:uid="{62C603B6-663F-4A27-B87F-6FD8F5B27D27}"/>
    <cellStyle name="Total 6 4 5 2 3 2 2" xfId="39688" xr:uid="{5EF750DD-2385-4FBE-80C8-2BF221C18133}"/>
    <cellStyle name="Total 6 4 5 2 3 3" xfId="36033" xr:uid="{68E3D7F8-DA0C-485E-96D9-BCBBA793EB6C}"/>
    <cellStyle name="Total 6 4 5 2 4" xfId="15170" xr:uid="{ACF903FB-34A9-42A9-9F71-277575247A80}"/>
    <cellStyle name="Total 6 4 5 2 4 2" xfId="28312" xr:uid="{84D276F5-B55E-4750-A60B-8A5B65E75CE1}"/>
    <cellStyle name="Total 6 4 5 2 5" xfId="32033" xr:uid="{57F490D6-80BC-45B3-B1DA-3F8C37F67225}"/>
    <cellStyle name="Total 6 4 5 3" xfId="4302" xr:uid="{2C058A1B-2A46-4104-9D48-F23CDD86D6FF}"/>
    <cellStyle name="Total 6 4 5 3 2" xfId="34577" xr:uid="{D7F97EA9-AD1C-4F1A-87C9-F59F45F83B63}"/>
    <cellStyle name="Total 6 4 5 4" xfId="31993" xr:uid="{F546B89E-AE10-461B-B459-74B3073E038C}"/>
    <cellStyle name="Total 6 4 6" xfId="2172" xr:uid="{9559954F-3705-4DC3-A48D-0DA3EE8671CF}"/>
    <cellStyle name="Total 6 4 6 2" xfId="6473" xr:uid="{F4F4C8BB-97D4-440B-950D-F0C32EA9B6E0}"/>
    <cellStyle name="Total 6 4 6 2 2" xfId="9059" xr:uid="{14F300A4-DF00-4F76-BA63-ED2D4D8C5622}"/>
    <cellStyle name="Total 6 4 6 2 2 2" xfId="18048" xr:uid="{78F7C12E-3F26-46CB-B779-3DFCA4B15E05}"/>
    <cellStyle name="Total 6 4 6 2 2 2 2" xfId="42502" xr:uid="{8AB6CF0D-8592-429D-91D3-A4B124605FE9}"/>
    <cellStyle name="Total 6 4 6 2 2 3" xfId="38330" xr:uid="{A0DA12EF-683D-4C19-B046-C4C52C5E187A}"/>
    <cellStyle name="Total 6 4 6 2 3" xfId="11696" xr:uid="{9086859D-CE9E-4719-91B9-4A19F8724B48}"/>
    <cellStyle name="Total 6 4 6 2 3 2" xfId="20685" xr:uid="{69E9BAE3-8A54-4378-87B8-C0658C9A133B}"/>
    <cellStyle name="Total 6 4 6 2 3 2 2" xfId="41276" xr:uid="{EAC5AAB6-B95C-467E-A207-408C4CB45842}"/>
    <cellStyle name="Total 6 4 6 2 3 3" xfId="40495" xr:uid="{36E783A0-1D0E-46E0-BBD4-FE84E6D5E772}"/>
    <cellStyle name="Total 6 4 6 2 4" xfId="15462" xr:uid="{BA4E7BF7-8125-4F73-9821-116B4E493DB5}"/>
    <cellStyle name="Total 6 4 6 2 4 2" xfId="43210" xr:uid="{B20F8C6F-FBF0-4C4B-BFDC-90CC300EB6F0}"/>
    <cellStyle name="Total 6 4 6 2 5" xfId="28550" xr:uid="{3FA71A1A-03D4-4AC1-B558-F1EEAC33D16F}"/>
    <cellStyle name="Total 6 4 6 3" xfId="4609" xr:uid="{235ACBBD-82A2-4F64-B462-8CF4A03FB5C5}"/>
    <cellStyle name="Total 6 4 6 3 2" xfId="41775" xr:uid="{EF7F0F05-BFC6-4BBD-9D6A-C4AA4DB0D450}"/>
    <cellStyle name="Total 6 4 6 4" xfId="23979" xr:uid="{803ACCAE-CC2A-48AD-9256-205CE86A5BCB}"/>
    <cellStyle name="Total 6 4 7" xfId="4909" xr:uid="{EC593B27-2F80-4F86-8BF2-82AC92DEDB7B}"/>
    <cellStyle name="Total 6 4 7 2" xfId="7495" xr:uid="{8C58A206-C043-4673-B785-DE422A2D9696}"/>
    <cellStyle name="Total 6 4 7 2 2" xfId="16484" xr:uid="{B5E0303D-0C28-404C-9CD4-37955A41CC72}"/>
    <cellStyle name="Total 6 4 7 2 2 2" xfId="28634" xr:uid="{8702B32E-A541-45EA-B819-9503C591934B}"/>
    <cellStyle name="Total 6 4 7 2 3" xfId="41387" xr:uid="{1B518467-A084-43D1-90BE-C734BF028B79}"/>
    <cellStyle name="Total 6 4 7 3" xfId="10132" xr:uid="{693DBFCC-4ACD-423B-926C-0D56A1BCBAC3}"/>
    <cellStyle name="Total 6 4 7 3 2" xfId="19121" xr:uid="{EA55DCC7-58F8-44CC-8848-9E4886654AB0}"/>
    <cellStyle name="Total 6 4 7 3 2 2" xfId="39162" xr:uid="{B89E3435-7D72-4EBB-B7BF-DE38C3001227}"/>
    <cellStyle name="Total 6 4 7 3 3" xfId="44084" xr:uid="{461C63E9-EE0F-45F2-92B8-24ECCA122238}"/>
    <cellStyle name="Total 6 4 7 4" xfId="13898" xr:uid="{C39E9279-EB46-4E0A-8C96-8BFA5B43B25F}"/>
    <cellStyle name="Total 6 4 7 4 2" xfId="39783" xr:uid="{83F3691E-F490-4818-B087-201B9EE151EB}"/>
    <cellStyle name="Total 6 4 7 5" xfId="25738" xr:uid="{92D52F2E-05F2-43D5-A73D-A63CEE6CE4C3}"/>
    <cellStyle name="Total 6 4 8" xfId="2521" xr:uid="{01EFF619-DA64-4453-93C6-5FABCA1845C6}"/>
    <cellStyle name="Total 6 4 8 2" xfId="43889" xr:uid="{EC165CF4-402B-4921-A040-2D1B26D39853}"/>
    <cellStyle name="Total 6 4 9" xfId="35474" xr:uid="{F4D6FC2B-A5EC-4615-B441-459D2C33CE50}"/>
    <cellStyle name="Total 6 5" xfId="283" xr:uid="{B01C6F12-1369-4191-A76C-C2980573D9FA}"/>
    <cellStyle name="Total 6 5 2" xfId="4687" xr:uid="{25C335F4-3DF5-4B86-9D98-D7BE1CE86501}"/>
    <cellStyle name="Total 6 5 2 2" xfId="7273" xr:uid="{776ECD3C-56A0-4560-BB56-642A1AAD57FB}"/>
    <cellStyle name="Total 6 5 2 2 2" xfId="16262" xr:uid="{1617D597-D4BF-4530-AD69-610F1D6B3944}"/>
    <cellStyle name="Total 6 5 2 2 2 2" xfId="30102" xr:uid="{98C6EF4D-97CB-47A2-870A-F8204B7A4283}"/>
    <cellStyle name="Total 6 5 2 2 3" xfId="27414" xr:uid="{824B0103-94C9-4927-9673-75E46E31C6C4}"/>
    <cellStyle name="Total 6 5 2 3" xfId="9910" xr:uid="{D55BFA8A-2B07-45DC-B610-653D21CD3A17}"/>
    <cellStyle name="Total 6 5 2 3 2" xfId="18899" xr:uid="{895E31BD-7E2B-42BF-8674-F589892D3C43}"/>
    <cellStyle name="Total 6 5 2 3 2 2" xfId="33006" xr:uid="{B4C100A8-68C0-4356-8C88-76B4D6B83C38}"/>
    <cellStyle name="Total 6 5 2 3 3" xfId="33372" xr:uid="{13DC8A68-2463-4255-9057-5C06E6513C30}"/>
    <cellStyle name="Total 6 5 2 4" xfId="13676" xr:uid="{83099BD9-5A8B-4B82-B7C6-7E54E136B046}"/>
    <cellStyle name="Total 6 5 2 4 2" xfId="27511" xr:uid="{B41C8BB0-DD17-459D-8FF1-2D0242475EF6}"/>
    <cellStyle name="Total 6 5 2 5" xfId="36432" xr:uid="{6857ADE2-E94C-4287-9F45-E029F4A33F72}"/>
    <cellStyle name="Total 6 5 2 6" xfId="58011" xr:uid="{0A55F487-B5F3-467B-9B80-2C7AC56C9A9F}"/>
    <cellStyle name="Total 6 5 3" xfId="2751" xr:uid="{1A5848EB-C74E-46A8-98ED-4143840D1B3D}"/>
    <cellStyle name="Total 6 5 3 2" xfId="33039" xr:uid="{5FD44F0E-FBB3-47C6-A14E-72919D3BE0AF}"/>
    <cellStyle name="Total 6 5 4" xfId="41879" xr:uid="{3475DC28-46E8-4D8E-B55B-25395C4DFFCC}"/>
    <cellStyle name="Total 6 5 5" xfId="51229" xr:uid="{93932F33-FDF0-4172-92D5-7B2267882208}"/>
    <cellStyle name="Total 6 6" xfId="632" xr:uid="{CF055BFB-7309-42CC-9384-A9F0FA53D8EB}"/>
    <cellStyle name="Total 6 6 2" xfId="5011" xr:uid="{3FF35E07-93A1-4AF7-B9FC-A4E80115F79E}"/>
    <cellStyle name="Total 6 6 2 2" xfId="7597" xr:uid="{085A97FF-9502-4644-928F-92265FF9D8DC}"/>
    <cellStyle name="Total 6 6 2 2 2" xfId="16586" xr:uid="{32784EB3-140E-4FDE-84E5-C2B39E7383D2}"/>
    <cellStyle name="Total 6 6 2 2 2 2" xfId="38395" xr:uid="{D0E93AE9-A339-4696-A2F5-4D860187D306}"/>
    <cellStyle name="Total 6 6 2 2 3" xfId="39212" xr:uid="{DBD2F084-A0E9-4661-9550-633AF5EADB5B}"/>
    <cellStyle name="Total 6 6 2 3" xfId="10234" xr:uid="{40334753-E535-4849-B11E-F70D9F40FA75}"/>
    <cellStyle name="Total 6 6 2 3 2" xfId="19223" xr:uid="{463FEE77-7617-4DC7-9EA0-9F85E6C3EA77}"/>
    <cellStyle name="Total 6 6 2 3 2 2" xfId="42666" xr:uid="{B1102808-87E0-414A-A7B5-79CC14414B32}"/>
    <cellStyle name="Total 6 6 2 3 3" xfId="40513" xr:uid="{A876CCBC-63F7-48F1-BCA5-DCEA6742E5E6}"/>
    <cellStyle name="Total 6 6 2 4" xfId="14000" xr:uid="{057D58DB-1117-4A95-A4FE-FAFD18DC0492}"/>
    <cellStyle name="Total 6 6 2 4 2" xfId="24400" xr:uid="{862D9E24-5F78-4226-9C88-1F9CA465D345}"/>
    <cellStyle name="Total 6 6 2 5" xfId="31222" xr:uid="{1F1DE3AF-E4BC-4BE7-99B4-6C8DB5861DB0}"/>
    <cellStyle name="Total 6 6 2 6" xfId="53987" xr:uid="{826F2A82-FDA4-4F13-A876-BCA81F9BD8AA}"/>
    <cellStyle name="Total 6 6 3" xfId="3069" xr:uid="{A9AB4AE5-F0ED-4C48-BCE1-246CB660CAEA}"/>
    <cellStyle name="Total 6 6 3 2" xfId="41845" xr:uid="{847864EB-6EBD-44E7-9E8B-77A9D0D3DA1D}"/>
    <cellStyle name="Total 6 6 4" xfId="38444" xr:uid="{914BFA81-E8D5-4773-ADDB-5BC5D71063BB}"/>
    <cellStyle name="Total 6 6 5" xfId="47317" xr:uid="{EC81EE4E-C598-417C-8C33-1585CA4DAC63}"/>
    <cellStyle name="Total 6 7" xfId="977" xr:uid="{D475243F-11F1-4D25-B0CF-7D04F211ADE7}"/>
    <cellStyle name="Total 6 7 2" xfId="5332" xr:uid="{0159AD6A-EF5D-42BE-9CDB-754214399C51}"/>
    <cellStyle name="Total 6 7 2 2" xfId="7918" xr:uid="{67BB403E-CE56-4F82-B2D5-A02D6B02338F}"/>
    <cellStyle name="Total 6 7 2 2 2" xfId="16907" xr:uid="{52362EBF-DF55-4690-BF65-01351135F16E}"/>
    <cellStyle name="Total 6 7 2 2 2 2" xfId="26404" xr:uid="{4D2DEB5B-79F5-4165-83F9-3CE2D366B8DB}"/>
    <cellStyle name="Total 6 7 2 2 3" xfId="43735" xr:uid="{99B4F437-124E-448B-BDD3-423FEDAE1F34}"/>
    <cellStyle name="Total 6 7 2 3" xfId="10555" xr:uid="{9CD26FF8-91C6-4A88-A2C4-5A8092DB42C6}"/>
    <cellStyle name="Total 6 7 2 3 2" xfId="19544" xr:uid="{B82D2983-CE9D-4D24-8581-A63165BBE45D}"/>
    <cellStyle name="Total 6 7 2 3 2 2" xfId="30938" xr:uid="{9FCFEAFC-3029-4F63-B65F-3EA4886EEB93}"/>
    <cellStyle name="Total 6 7 2 3 3" xfId="25362" xr:uid="{362BBE51-C052-42F5-8375-D4F3026DCC55}"/>
    <cellStyle name="Total 6 7 2 4" xfId="14321" xr:uid="{1343C109-F839-49C7-BA27-105F98858629}"/>
    <cellStyle name="Total 6 7 2 4 2" xfId="30242" xr:uid="{1BF67901-7476-4BAF-83C8-BF1F1BE590D0}"/>
    <cellStyle name="Total 6 7 2 5" xfId="26238" xr:uid="{F922943A-90BB-4482-9A13-7A415B0A02CB}"/>
    <cellStyle name="Total 6 7 3" xfId="3414" xr:uid="{8B1DEB8F-BB31-47BB-B94C-E49257CF4E0B}"/>
    <cellStyle name="Total 6 7 3 2" xfId="27981" xr:uid="{4881D760-10FF-456A-98DF-E5054B6B3FBE}"/>
    <cellStyle name="Total 6 7 4" xfId="27903" xr:uid="{4C3B9E9E-8C1F-4BB7-8A52-4E3E4E0B3687}"/>
    <cellStyle name="Total 6 7 5" xfId="52629" xr:uid="{C4824424-DB3C-4368-B8EB-85A9C4E838E4}"/>
    <cellStyle name="Total 6 8" xfId="1321" xr:uid="{5E5AB66E-1399-42A3-B366-8CFA108FC23F}"/>
    <cellStyle name="Total 6 8 2" xfId="5666" xr:uid="{25A1777B-3C63-434B-83B6-996C3B4F81C1}"/>
    <cellStyle name="Total 6 8 2 2" xfId="8252" xr:uid="{89567577-9C67-4550-95B1-999FFE51614F}"/>
    <cellStyle name="Total 6 8 2 2 2" xfId="17241" xr:uid="{7082A93C-204A-4E86-94A4-91C1BB6C5190}"/>
    <cellStyle name="Total 6 8 2 2 2 2" xfId="33625" xr:uid="{0BDC4C41-F483-45BF-9DF9-BCB626C33240}"/>
    <cellStyle name="Total 6 8 2 2 3" xfId="35670" xr:uid="{78401212-A51F-4AB3-81CA-6BD61A42939E}"/>
    <cellStyle name="Total 6 8 2 3" xfId="10889" xr:uid="{E985D89F-E978-42B8-B98D-352B57AB325F}"/>
    <cellStyle name="Total 6 8 2 3 2" xfId="19878" xr:uid="{67C39CD0-B3E1-41CB-8A84-CDC64437CE98}"/>
    <cellStyle name="Total 6 8 2 3 2 2" xfId="38184" xr:uid="{673BC0B6-54D8-45ED-8557-F55D447164B2}"/>
    <cellStyle name="Total 6 8 2 3 3" xfId="31939" xr:uid="{EF858E2A-B1A9-4666-BEC6-F0CB644C6975}"/>
    <cellStyle name="Total 6 8 2 4" xfId="14655" xr:uid="{914A4ECA-60FF-48F6-843A-4C4BD920BD9E}"/>
    <cellStyle name="Total 6 8 2 4 2" xfId="27670" xr:uid="{0CDF21DC-2BDE-4C0F-A8F6-04DED9A1003C}"/>
    <cellStyle name="Total 6 8 2 5" xfId="22673" xr:uid="{E3C4476A-0006-44C9-9988-377FD980DA20}"/>
    <cellStyle name="Total 6 8 3" xfId="3758" xr:uid="{7BA9EAD6-B679-48E3-BC84-5F060D37E63D}"/>
    <cellStyle name="Total 6 8 3 2" xfId="28247" xr:uid="{3D783435-DF7B-45CC-9A5B-5CF72BCB7F4E}"/>
    <cellStyle name="Total 6 8 4" xfId="42184" xr:uid="{B78BE9B7-B8A5-4C56-9D0B-B6F8AC0E6553}"/>
    <cellStyle name="Total 6 9" xfId="1675" xr:uid="{FCFDF34B-860E-41D1-BDD7-1D9C6C4B6C2D}"/>
    <cellStyle name="Total 6 9 2" xfId="6003" xr:uid="{BA719213-02BB-4124-82B4-35FCDFC34275}"/>
    <cellStyle name="Total 6 9 2 2" xfId="8589" xr:uid="{0E1F0A1C-D7BE-4589-9F4A-A6C1780412F4}"/>
    <cellStyle name="Total 6 9 2 2 2" xfId="17578" xr:uid="{F01EC6E5-3835-4BA9-A007-D6FCBB85EAC7}"/>
    <cellStyle name="Total 6 9 2 2 2 2" xfId="36314" xr:uid="{8728992F-BC98-476A-A6EB-455081CF8C3D}"/>
    <cellStyle name="Total 6 9 2 2 3" xfId="33723" xr:uid="{E7D2239D-99F9-4186-A516-49DD74522866}"/>
    <cellStyle name="Total 6 9 2 3" xfId="11226" xr:uid="{45CE1231-821F-49D2-8259-6C7062F3D5C8}"/>
    <cellStyle name="Total 6 9 2 3 2" xfId="20215" xr:uid="{E5C7E85B-4915-409F-A34F-1E38F01E3EE6}"/>
    <cellStyle name="Total 6 9 2 3 2 2" xfId="30416" xr:uid="{E5240FCF-829B-4684-B729-DF8BDD865326}"/>
    <cellStyle name="Total 6 9 2 3 3" xfId="40510" xr:uid="{E47174A1-D4D6-473E-ADBA-03618CFB9DEF}"/>
    <cellStyle name="Total 6 9 2 4" xfId="14992" xr:uid="{9F10F074-899B-49F2-8F59-326FBC3CF0A8}"/>
    <cellStyle name="Total 6 9 2 4 2" xfId="27242" xr:uid="{6E34F0BA-208A-4198-AE5F-E8A0041BE079}"/>
    <cellStyle name="Total 6 9 2 5" xfId="26214" xr:uid="{D8E4049C-BA2C-44C8-A5D9-1470E014A868}"/>
    <cellStyle name="Total 6 9 3" xfId="4112" xr:uid="{7FC9D4E6-DD0D-4E57-8AE8-16500E494114}"/>
    <cellStyle name="Total 6 9 3 2" xfId="28377" xr:uid="{54ECCA4E-3EDB-458C-AC41-2AD689CBFAE2}"/>
    <cellStyle name="Total 6 9 4" xfId="40090" xr:uid="{60B380F2-2E91-4713-8080-818DC59D546B}"/>
    <cellStyle name="Total 7" xfId="138" xr:uid="{D17C6530-9587-4D99-84EE-1B62D48C3326}"/>
    <cellStyle name="Total 7 10" xfId="1949" xr:uid="{58B27414-F5B1-487D-A227-F907875281AC}"/>
    <cellStyle name="Total 7 10 2" xfId="6259" xr:uid="{24619A67-1EC8-4519-8943-853ED40A355C}"/>
    <cellStyle name="Total 7 10 2 2" xfId="8845" xr:uid="{795A52D9-F9A9-45A3-838C-52B504BFD9C3}"/>
    <cellStyle name="Total 7 10 2 2 2" xfId="17834" xr:uid="{122061A2-8AE8-4894-A3E8-7327F1BF18D0}"/>
    <cellStyle name="Total 7 10 2 2 2 2" xfId="29987" xr:uid="{17B519D0-CD2D-4EEA-BE55-28EDA56AA7C8}"/>
    <cellStyle name="Total 7 10 2 2 3" xfId="33543" xr:uid="{22769BAB-2C7A-4E8C-A65A-BD14D148F992}"/>
    <cellStyle name="Total 7 10 2 3" xfId="11482" xr:uid="{7C6699F1-3BCB-4E94-924E-F5820710A06F}"/>
    <cellStyle name="Total 7 10 2 3 2" xfId="20471" xr:uid="{77BBD4F5-F76D-4905-A669-47AAA0333465}"/>
    <cellStyle name="Total 7 10 2 3 2 2" xfId="41994" xr:uid="{F570A925-9DED-47F4-A374-072D56BE3E16}"/>
    <cellStyle name="Total 7 10 2 3 3" xfId="22550" xr:uid="{F828AF8A-8D0F-406E-9468-DACFAB77EA78}"/>
    <cellStyle name="Total 7 10 2 4" xfId="15248" xr:uid="{F42179B5-91B1-4EC1-BEB2-DED4FFC56E6D}"/>
    <cellStyle name="Total 7 10 2 4 2" xfId="33332" xr:uid="{1BC17AE6-C622-4D65-A107-020311A421F8}"/>
    <cellStyle name="Total 7 10 2 5" xfId="36312" xr:uid="{05F782F4-BBD1-4507-9FB3-817998B8E849}"/>
    <cellStyle name="Total 7 10 3" xfId="4386" xr:uid="{C21E24EB-6491-4908-B14F-F5E4AEA1AA24}"/>
    <cellStyle name="Total 7 10 3 2" xfId="25809" xr:uid="{DA108605-8D8D-4359-9BCF-0B8247CCDE74}"/>
    <cellStyle name="Total 7 10 4" xfId="33023" xr:uid="{AE4DEDB3-2C4E-4AC2-BECF-3C9BCF506F76}"/>
    <cellStyle name="Total 7 11" xfId="2608" xr:uid="{33F7CD1D-A25B-42F1-AB00-2F3FC6FC95A3}"/>
    <cellStyle name="Total 7 11 2" xfId="6849" xr:uid="{9E7AAF1A-5256-489C-915C-D6F91F2C3813}"/>
    <cellStyle name="Total 7 11 2 2" xfId="15838" xr:uid="{CE29318F-7DC7-443A-9658-C7DF5301652B}"/>
    <cellStyle name="Total 7 11 2 2 2" xfId="23217" xr:uid="{4EC72781-47B6-4346-B403-29C19BF41517}"/>
    <cellStyle name="Total 7 11 2 3" xfId="38494" xr:uid="{3F385989-F6F9-4911-8239-BE251E44AF4A}"/>
    <cellStyle name="Total 7 11 3" xfId="9419" xr:uid="{4ED8AAA2-14C3-4949-A11F-332E695871F7}"/>
    <cellStyle name="Total 7 11 3 2" xfId="18408" xr:uid="{C6B6955B-75E0-46E1-BF1A-DAA9C929368D}"/>
    <cellStyle name="Total 7 11 3 2 2" xfId="32755" xr:uid="{11BD372A-74D8-4FA6-A246-5DE466AD5488}"/>
    <cellStyle name="Total 7 11 3 3" xfId="29669" xr:uid="{29C3E64A-09AD-4A09-9902-BF7E787D0ED7}"/>
    <cellStyle name="Total 7 11 4" xfId="13462" xr:uid="{D0CC8C95-0973-4907-AAA9-98EB4DA3D39F}"/>
    <cellStyle name="Total 7 11 4 2" xfId="25550" xr:uid="{916B5EE4-4B17-4EC0-B818-F5A535BE2934}"/>
    <cellStyle name="Total 7 11 5" xfId="33001" xr:uid="{48FD12CD-D71E-4B3D-A9FB-927CA94B40B4}"/>
    <cellStyle name="Total 7 12" xfId="6594" xr:uid="{BCBDC296-8C74-4245-9FB8-53D79570DF6E}"/>
    <cellStyle name="Total 7 12 2" xfId="11802" xr:uid="{2B1D733B-11FF-427F-9C2C-DA9EE6CAAFD0}"/>
    <cellStyle name="Total 7 12 2 2" xfId="20791" xr:uid="{AF946D49-2B19-4985-9D48-7EAA08379C2F}"/>
    <cellStyle name="Total 7 12 2 2 2" xfId="28220" xr:uid="{4487FF2B-2444-4FEF-8F6D-067F49CEA546}"/>
    <cellStyle name="Total 7 12 2 3" xfId="40483" xr:uid="{7818077D-48D4-484D-96F6-7AF22B3B391B}"/>
    <cellStyle name="Total 7 12 3" xfId="15583" xr:uid="{6FD3A617-7DBE-4009-8B0D-24D137E4C138}"/>
    <cellStyle name="Total 7 12 3 2" xfId="23426" xr:uid="{89567EED-F864-443A-AE88-70931F93979F}"/>
    <cellStyle name="Total 7 12 4" xfId="28728" xr:uid="{59EA6B92-BDC5-40CD-9D2A-218F55FBE9BD}"/>
    <cellStyle name="Total 7 13" xfId="9165" xr:uid="{857E7E52-DF24-4EE9-BB14-B1B491569D76}"/>
    <cellStyle name="Total 7 13 2" xfId="18154" xr:uid="{CEBF3524-93FF-4F03-AF39-564CC2D1AC14}"/>
    <cellStyle name="Total 7 13 2 2" xfId="23894" xr:uid="{A7FA6642-795C-40DF-9026-A237C6337905}"/>
    <cellStyle name="Total 7 13 3" xfId="33563" xr:uid="{6CD0BEC0-BD05-4701-BFDA-F881123AB435}"/>
    <cellStyle name="Total 7 14" xfId="9359" xr:uid="{01FB3612-9F91-4520-9ED3-B4C653F60923}"/>
    <cellStyle name="Total 7 14 2" xfId="18348" xr:uid="{91E07966-2703-4FF1-8812-81A8CA3427CB}"/>
    <cellStyle name="Total 7 14 2 2" xfId="40603" xr:uid="{7D8D52A8-AFAC-42FC-B980-5936B1FC1B89}"/>
    <cellStyle name="Total 7 14 3" xfId="27377" xr:uid="{F4FEF583-DE95-474A-B8E2-93BCFE783676}"/>
    <cellStyle name="Total 7 15" xfId="2298" xr:uid="{B1A6E5CB-FD79-4D78-AB1F-B715409DD0DA}"/>
    <cellStyle name="Total 7 15 2" xfId="24943" xr:uid="{94A7A14F-17E5-4E77-B3A3-504206B1B90E}"/>
    <cellStyle name="Total 7 16" xfId="13207" xr:uid="{E28BE683-C2A0-4FAE-B728-9654EE90E1BC}"/>
    <cellStyle name="Total 7 16 2" xfId="39571" xr:uid="{3238E985-3D18-408D-859C-9DBA52E8380F}"/>
    <cellStyle name="Total 7 17" xfId="22286" xr:uid="{74294E66-2AD3-4160-8E6D-85EDFBF74E6A}"/>
    <cellStyle name="Total 7 18" xfId="44688" xr:uid="{F58900DC-1305-4151-BFA2-76CDC98FF190}"/>
    <cellStyle name="Total 7 19" xfId="45735" xr:uid="{A46B69A0-9C91-4DFB-BE49-C8FCCE95FB65}"/>
    <cellStyle name="Total 7 2" xfId="353" xr:uid="{0A3D6A4F-69FD-40CC-BE9F-EE9D06CD7EE7}"/>
    <cellStyle name="Total 7 2 10" xfId="6655" xr:uid="{49A95B0E-8982-4D48-9BCC-3BB6D7C6000B}"/>
    <cellStyle name="Total 7 2 10 2" xfId="11861" xr:uid="{DB22D756-7808-42C4-8E9F-675CE3E08E79}"/>
    <cellStyle name="Total 7 2 10 2 2" xfId="20850" xr:uid="{A075D23A-35F0-4EBA-985C-468DB39A8D5D}"/>
    <cellStyle name="Total 7 2 10 2 2 2" xfId="35798" xr:uid="{C61EB529-34A1-4E00-87E5-B6B24A347210}"/>
    <cellStyle name="Total 7 2 10 2 3" xfId="43912" xr:uid="{5B58B11E-BE57-4541-B112-19AD890C936B}"/>
    <cellStyle name="Total 7 2 10 3" xfId="15644" xr:uid="{DD0F6E5A-01E5-4508-84DC-F5374FFF223C}"/>
    <cellStyle name="Total 7 2 10 3 2" xfId="29263" xr:uid="{21926652-CAB8-47AA-8910-6F774B31B645}"/>
    <cellStyle name="Total 7 2 10 4" xfId="43220" xr:uid="{8181F44F-09CA-4F26-9E4E-67921C565C90}"/>
    <cellStyle name="Total 7 2 11" xfId="9224" xr:uid="{915885E3-F621-44DF-BCA1-025EF80C0FDD}"/>
    <cellStyle name="Total 7 2 11 2" xfId="18213" xr:uid="{ECC6C5B6-F6AF-41F5-98CF-21142AD6C43F}"/>
    <cellStyle name="Total 7 2 11 2 2" xfId="30613" xr:uid="{97554E65-D3BB-4251-8B82-F4A60E3E4B97}"/>
    <cellStyle name="Total 7 2 11 3" xfId="30348" xr:uid="{0BCF7280-E72C-45A0-B4FD-4E1826CA83A8}"/>
    <cellStyle name="Total 7 2 12" xfId="9844" xr:uid="{E901C28A-651F-466D-AF93-BEE7C1905CD4}"/>
    <cellStyle name="Total 7 2 12 2" xfId="18833" xr:uid="{4E3355FE-93EE-4B8A-BC5A-F7311F34E116}"/>
    <cellStyle name="Total 7 2 12 2 2" xfId="40777" xr:uid="{68208FEA-84D6-4E07-9966-0FB2FADA7F97}"/>
    <cellStyle name="Total 7 2 12 3" xfId="36474" xr:uid="{83253A0A-1B1E-45AC-8CE0-9CC562962A00}"/>
    <cellStyle name="Total 7 2 13" xfId="2359" xr:uid="{9BFA93FB-0526-4281-9798-B2E6A6E7952F}"/>
    <cellStyle name="Total 7 2 13 2" xfId="41787" xr:uid="{A6838D57-5A55-4264-BC42-E65A7C694BE8}"/>
    <cellStyle name="Total 7 2 14" xfId="13268" xr:uid="{88D709C9-F83A-406B-B207-A5CF0B1AC74A}"/>
    <cellStyle name="Total 7 2 14 2" xfId="40576" xr:uid="{7B3F60D1-710F-419B-A145-71ABA01DCBF3}"/>
    <cellStyle name="Total 7 2 15" xfId="36503" xr:uid="{0636DB92-61A4-4CCD-9B5D-6936DA8CFFD9}"/>
    <cellStyle name="Total 7 2 16" xfId="46244" xr:uid="{868FBAD0-9EF3-446D-9B9E-0BBAB345495C}"/>
    <cellStyle name="Total 7 2 2" xfId="485" xr:uid="{93D070F0-8AA1-46C9-A941-632DBC599878}"/>
    <cellStyle name="Total 7 2 2 10" xfId="9349" xr:uid="{0E3E8BFF-A5EE-4F20-ACC2-ED0E86DE225E}"/>
    <cellStyle name="Total 7 2 2 10 2" xfId="18338" xr:uid="{BF4986CC-DD3B-4EF1-8FCF-3C8521CDCB42}"/>
    <cellStyle name="Total 7 2 2 10 2 2" xfId="32325" xr:uid="{BF267C69-F5F2-4A1C-8846-3779DBD678EE}"/>
    <cellStyle name="Total 7 2 2 10 3" xfId="38313" xr:uid="{81527792-714C-485D-BABB-900EFA055349}"/>
    <cellStyle name="Total 7 2 2 11" xfId="9834" xr:uid="{5E5BAC14-7605-44DB-896D-64BED45FDE9F}"/>
    <cellStyle name="Total 7 2 2 11 2" xfId="18823" xr:uid="{9F9927D2-DF13-4FF6-9C8F-013790BA96E2}"/>
    <cellStyle name="Total 7 2 2 11 2 2" xfId="32499" xr:uid="{3C4DBDE3-2AF3-4D69-A265-FF6D451F90C0}"/>
    <cellStyle name="Total 7 2 2 11 3" xfId="44091" xr:uid="{75A9816F-FDEE-4072-B3A5-16B02CF3523C}"/>
    <cellStyle name="Total 7 2 2 12" xfId="2491" xr:uid="{3F5169B5-9A14-4952-8F33-E390FB9C2E4B}"/>
    <cellStyle name="Total 7 2 2 12 2" xfId="37687" xr:uid="{0D66F410-920E-4965-931E-4B64047DB596}"/>
    <cellStyle name="Total 7 2 2 13" xfId="13400" xr:uid="{72348F05-32D5-4A03-9812-9A45BCC36C58}"/>
    <cellStyle name="Total 7 2 2 13 2" xfId="39657" xr:uid="{CC2785E3-0500-4FB8-ACE4-C8E4FAE96687}"/>
    <cellStyle name="Total 7 2 2 14" xfId="25934" xr:uid="{C05BF64F-F521-4788-B456-68B2F7222E8D}"/>
    <cellStyle name="Total 7 2 2 15" xfId="49741" xr:uid="{678C3197-B190-42DC-9932-4A47D55B7B38}"/>
    <cellStyle name="Total 7 2 2 2" xfId="834" xr:uid="{23BA3DB4-3BA9-4637-9628-20187CE5D4E1}"/>
    <cellStyle name="Total 7 2 2 2 2" xfId="5203" xr:uid="{174AC441-0BFC-4B70-BDAD-5C0FA6D8CCD2}"/>
    <cellStyle name="Total 7 2 2 2 2 2" xfId="7789" xr:uid="{1150EB70-DD00-43E8-9AFF-ED535E8BFFF3}"/>
    <cellStyle name="Total 7 2 2 2 2 2 2" xfId="16778" xr:uid="{D19432D5-3FDB-4BFC-A6C6-128F6B32FFA2}"/>
    <cellStyle name="Total 7 2 2 2 2 2 2 2" xfId="34918" xr:uid="{5DF82B64-9F0A-419D-8664-E6E249C65706}"/>
    <cellStyle name="Total 7 2 2 2 2 2 3" xfId="24338" xr:uid="{56E4C178-6337-49E5-AFFD-4B8EF727ED7F}"/>
    <cellStyle name="Total 7 2 2 2 2 3" xfId="10426" xr:uid="{1D882617-8497-4505-B8B9-0B221565ADBF}"/>
    <cellStyle name="Total 7 2 2 2 2 3 2" xfId="19415" xr:uid="{D63ADC6D-31A5-4596-97AF-4DFBD17C1096}"/>
    <cellStyle name="Total 7 2 2 2 2 3 2 2" xfId="39242" xr:uid="{CE971414-F2A0-49A2-B191-8863CB55F401}"/>
    <cellStyle name="Total 7 2 2 2 2 3 3" xfId="33382" xr:uid="{106AFBAB-CCE3-41A9-B3C0-0C8CF978421A}"/>
    <cellStyle name="Total 7 2 2 2 2 4" xfId="14192" xr:uid="{1B7533FC-C632-4E23-891B-F8F8A82096A6}"/>
    <cellStyle name="Total 7 2 2 2 2 4 2" xfId="24075" xr:uid="{6C07DB3B-B002-4747-B002-1EE1416F51BE}"/>
    <cellStyle name="Total 7 2 2 2 2 5" xfId="41882" xr:uid="{429C062E-7C25-484B-988F-5A0DFDCB94E3}"/>
    <cellStyle name="Total 7 2 2 2 3" xfId="3271" xr:uid="{28D2640F-C583-4073-8ED8-3A8F25296FCA}"/>
    <cellStyle name="Total 7 2 2 2 3 2" xfId="40884" xr:uid="{6A32A54C-03B1-400F-9F39-34A3A156AF9C}"/>
    <cellStyle name="Total 7 2 2 2 4" xfId="42839" xr:uid="{A8A43D1A-82B2-4B22-8B3A-14CB1D2CB392}"/>
    <cellStyle name="Total 7 2 2 2 5" xfId="56523" xr:uid="{66EB8460-3867-4C8C-906C-0D165BE34512}"/>
    <cellStyle name="Total 7 2 2 3" xfId="1179" xr:uid="{12F8BB5B-AAE8-4D96-BB27-EF6FF7F7D9FF}"/>
    <cellStyle name="Total 7 2 2 3 2" xfId="5524" xr:uid="{5EEB3A04-2157-4FEB-8678-E658BB2EC0AF}"/>
    <cellStyle name="Total 7 2 2 3 2 2" xfId="8110" xr:uid="{420AC1B1-DBF3-40B7-ACEA-C6B553E176AC}"/>
    <cellStyle name="Total 7 2 2 3 2 2 2" xfId="17099" xr:uid="{41431986-0405-4101-A6DA-7B87739D6989}"/>
    <cellStyle name="Total 7 2 2 3 2 2 2 2" xfId="24705" xr:uid="{8CFC9EA1-A9C4-43C9-A558-2690F7E8696B}"/>
    <cellStyle name="Total 7 2 2 3 2 2 3" xfId="27013" xr:uid="{CC447AB2-098E-4ECB-9D97-394C4D7FB506}"/>
    <cellStyle name="Total 7 2 2 3 2 3" xfId="10747" xr:uid="{5D6AF964-CAD0-415D-A892-B42B0B7C339E}"/>
    <cellStyle name="Total 7 2 2 3 2 3 2" xfId="19736" xr:uid="{6EBD6F14-1915-4B43-8BD1-AC224CFC1B6F}"/>
    <cellStyle name="Total 7 2 2 3 2 3 2 2" xfId="31459" xr:uid="{254DB632-BAB8-4714-8CF4-EA94EFAA9082}"/>
    <cellStyle name="Total 7 2 2 3 2 3 3" xfId="40225" xr:uid="{126D4325-D790-4BD3-83C6-D4419D9754E0}"/>
    <cellStyle name="Total 7 2 2 3 2 4" xfId="14513" xr:uid="{4897254A-AD63-4ABB-B656-19387C173243}"/>
    <cellStyle name="Total 7 2 2 3 2 4 2" xfId="34301" xr:uid="{8D009351-E0C9-4A09-A6C7-595C7D236349}"/>
    <cellStyle name="Total 7 2 2 3 2 5" xfId="27150" xr:uid="{B8EC56B8-22BA-419C-AD0E-450994BC1FC7}"/>
    <cellStyle name="Total 7 2 2 3 3" xfId="3616" xr:uid="{1DC07C33-BB0E-4949-A3C6-881582108F7D}"/>
    <cellStyle name="Total 7 2 2 3 3 2" xfId="39552" xr:uid="{BB49C862-E721-429D-9F63-FC0FB1323494}"/>
    <cellStyle name="Total 7 2 2 3 4" xfId="35849" xr:uid="{083086A3-007D-441B-B09B-8E44332079EB}"/>
    <cellStyle name="Total 7 2 2 4" xfId="1523" xr:uid="{437C1AE6-4A3C-4D33-961D-52837D4D1D36}"/>
    <cellStyle name="Total 7 2 2 4 2" xfId="5868" xr:uid="{D550B855-BBD4-403E-9CFF-7C3B2B1AE735}"/>
    <cellStyle name="Total 7 2 2 4 2 2" xfId="8454" xr:uid="{012ACEE0-9328-4ADB-8AB7-D147DA527E60}"/>
    <cellStyle name="Total 7 2 2 4 2 2 2" xfId="17443" xr:uid="{4700C408-2F63-4A1C-A21B-CE7E1BFC8F80}"/>
    <cellStyle name="Total 7 2 2 4 2 2 2 2" xfId="38749" xr:uid="{724822AC-C54C-48B7-A2BC-1EDB51B797ED}"/>
    <cellStyle name="Total 7 2 2 4 2 2 3" xfId="24698" xr:uid="{0507A1D1-8C95-4687-8D09-2AC32A451F4C}"/>
    <cellStyle name="Total 7 2 2 4 2 3" xfId="11091" xr:uid="{469A33BB-A40B-4D91-A790-58BAB9059AD1}"/>
    <cellStyle name="Total 7 2 2 4 2 3 2" xfId="20080" xr:uid="{9077762D-3904-4A50-A76E-486B17372A0A}"/>
    <cellStyle name="Total 7 2 2 4 2 3 2 2" xfId="34149" xr:uid="{D78FCC1C-071F-4690-B6BC-3F6BCF81D120}"/>
    <cellStyle name="Total 7 2 2 4 2 3 3" xfId="40204" xr:uid="{BF53DBE6-AD80-4386-83E4-82B8942D16A8}"/>
    <cellStyle name="Total 7 2 2 4 2 4" xfId="14857" xr:uid="{3DD8C17C-443F-4E7A-844F-B4FD8B2B7BDE}"/>
    <cellStyle name="Total 7 2 2 4 2 4 2" xfId="22648" xr:uid="{6843C3F1-4F57-4467-84A7-58C2FBA9E454}"/>
    <cellStyle name="Total 7 2 2 4 2 5" xfId="25041" xr:uid="{904EEDB9-5C7B-46E8-9F11-2BCD825A394E}"/>
    <cellStyle name="Total 7 2 2 4 3" xfId="3960" xr:uid="{01ABA513-F6AC-4737-B2A7-16078299F0B5}"/>
    <cellStyle name="Total 7 2 2 4 3 2" xfId="35855" xr:uid="{891C7A5C-6DD3-48F0-85EF-4C858E4EC860}"/>
    <cellStyle name="Total 7 2 2 4 4" xfId="26578" xr:uid="{B9B550C6-D978-4232-843B-4E1AC7D44CC0}"/>
    <cellStyle name="Total 7 2 2 5" xfId="1914" xr:uid="{D870DDD8-D647-4410-84DB-40E62746CB08}"/>
    <cellStyle name="Total 7 2 2 5 2" xfId="6230" xr:uid="{364E4B2A-6319-4E2C-B2B3-847108727DE6}"/>
    <cellStyle name="Total 7 2 2 5 2 2" xfId="8816" xr:uid="{B3E9871A-8CFA-4AE2-9EB7-EFD2DC8702FD}"/>
    <cellStyle name="Total 7 2 2 5 2 2 2" xfId="17805" xr:uid="{288997D2-3550-4027-8783-BDC3F8C07CC8}"/>
    <cellStyle name="Total 7 2 2 5 2 2 2 2" xfId="33452" xr:uid="{8477D4FD-4105-4D10-87BB-6D5BBBFD4690}"/>
    <cellStyle name="Total 7 2 2 5 2 2 3" xfId="35789" xr:uid="{3BA650E0-4CB7-430C-9342-FA4D5E398728}"/>
    <cellStyle name="Total 7 2 2 5 2 3" xfId="11453" xr:uid="{AD041D4A-7505-4EA1-940F-785E0FBD0FCA}"/>
    <cellStyle name="Total 7 2 2 5 2 3 2" xfId="20442" xr:uid="{DBBDB8D2-E7AF-48E0-B5C3-66AECB76D131}"/>
    <cellStyle name="Total 7 2 2 5 2 3 2 2" xfId="30614" xr:uid="{5E5CC223-C064-496B-A647-62A9894B1CAF}"/>
    <cellStyle name="Total 7 2 2 5 2 3 3" xfId="25170" xr:uid="{6AC21295-B14E-4498-AE02-2B0C1E4031BB}"/>
    <cellStyle name="Total 7 2 2 5 2 4" xfId="15219" xr:uid="{C4823B4E-92CD-4030-99FF-5C9F35781825}"/>
    <cellStyle name="Total 7 2 2 5 2 4 2" xfId="41718" xr:uid="{16BC25B3-0F99-4D4C-AB28-4289ED523953}"/>
    <cellStyle name="Total 7 2 2 5 2 5" xfId="25842" xr:uid="{EE98C5CC-9381-455C-96EF-2B7DC0C74725}"/>
    <cellStyle name="Total 7 2 2 5 3" xfId="4351" xr:uid="{E9E3355C-3993-4D5F-9EE9-5940AD899724}"/>
    <cellStyle name="Total 7 2 2 5 3 2" xfId="29891" xr:uid="{63B6884A-AE3E-483D-A827-A30F3941C44B}"/>
    <cellStyle name="Total 7 2 2 5 4" xfId="38345" xr:uid="{DA899436-B053-436A-82F6-8335942EBBB2}"/>
    <cellStyle name="Total 7 2 2 6" xfId="2142" xr:uid="{AD646DF4-145D-4461-A4D3-2D65F632A46D}"/>
    <cellStyle name="Total 7 2 2 6 2" xfId="6443" xr:uid="{DE080FAD-CC4B-4A52-B0F7-96EEDF64DA0B}"/>
    <cellStyle name="Total 7 2 2 6 2 2" xfId="9029" xr:uid="{737B82F6-97D7-455A-94A4-EA370975E557}"/>
    <cellStyle name="Total 7 2 2 6 2 2 2" xfId="18018" xr:uid="{5FB941DC-2D55-403F-B6B1-67E82E87FB91}"/>
    <cellStyle name="Total 7 2 2 6 2 2 2 2" xfId="28502" xr:uid="{CF5478BD-6A2D-453F-BB56-882E7B45304A}"/>
    <cellStyle name="Total 7 2 2 6 2 2 3" xfId="27926" xr:uid="{DDD3BC03-F37F-43D0-9057-3F4C4CCD033C}"/>
    <cellStyle name="Total 7 2 2 6 2 3" xfId="11666" xr:uid="{6B6B98DD-BD54-418B-8885-461589ADF7B4}"/>
    <cellStyle name="Total 7 2 2 6 2 3 2" xfId="20655" xr:uid="{B0A74FA6-E428-4839-B40C-DF822EC3BCAA}"/>
    <cellStyle name="Total 7 2 2 6 2 3 2 2" xfId="24821" xr:uid="{4DF5DDBB-4BD7-4DF1-906B-D4FF318C4F45}"/>
    <cellStyle name="Total 7 2 2 6 2 3 3" xfId="41372" xr:uid="{12F32EDD-C298-44EB-80E1-215A45190EAC}"/>
    <cellStyle name="Total 7 2 2 6 2 4" xfId="15432" xr:uid="{E71D4050-618A-4A97-B81F-6E0E4D244E8E}"/>
    <cellStyle name="Total 7 2 2 6 2 4 2" xfId="36013" xr:uid="{ABF51B40-35B6-4D04-8C41-95CF3878AA6F}"/>
    <cellStyle name="Total 7 2 2 6 2 5" xfId="37716" xr:uid="{5BE9D659-5A98-4AD5-B271-C75216EEB5A8}"/>
    <cellStyle name="Total 7 2 2 6 3" xfId="4579" xr:uid="{80951B57-D8F9-4C93-959D-77AE73D5E7EE}"/>
    <cellStyle name="Total 7 2 2 6 3 2" xfId="28428" xr:uid="{8C154E71-2203-4179-A678-A36A5CDB5F0B}"/>
    <cellStyle name="Total 7 2 2 6 4" xfId="42360" xr:uid="{A2845503-18D9-4206-80BF-7FB36228FA70}"/>
    <cellStyle name="Total 7 2 2 7" xfId="2952" xr:uid="{8DEE4BF5-A4C1-41F1-8F1B-E95D152AFD7D}"/>
    <cellStyle name="Total 7 2 2 7 2" xfId="7102" xr:uid="{63B34028-4368-4A2B-9DCC-C82D1F2D975C}"/>
    <cellStyle name="Total 7 2 2 7 2 2" xfId="12228" xr:uid="{9BB9AA9E-FE91-4946-9283-AD6BC1E8D785}"/>
    <cellStyle name="Total 7 2 2 7 2 2 2" xfId="21217" xr:uid="{99658379-FB01-4B62-9DE4-094264A7A023}"/>
    <cellStyle name="Total 7 2 2 7 2 2 2 2" xfId="25718" xr:uid="{1FFE3CBD-089E-4A1E-BEB7-7F4243708C0A}"/>
    <cellStyle name="Total 7 2 2 7 2 2 3" xfId="27617" xr:uid="{42F40000-082F-4160-B885-3713741B0F5D}"/>
    <cellStyle name="Total 7 2 2 7 2 3" xfId="13019" xr:uid="{87AC803E-7733-4859-A866-CD21FB2CEB0D}"/>
    <cellStyle name="Total 7 2 2 7 2 3 2" xfId="22008" xr:uid="{83FB0C55-EBBA-4190-B758-98279ADAF314}"/>
    <cellStyle name="Total 7 2 2 7 2 3 2 2" xfId="30250" xr:uid="{9751055C-2D5A-4FCC-A30A-94CEA5EE92CD}"/>
    <cellStyle name="Total 7 2 2 7 2 3 3" xfId="32607" xr:uid="{05C7B773-CED6-4130-AC54-76A8A0177E1D}"/>
    <cellStyle name="Total 7 2 2 7 2 4" xfId="16091" xr:uid="{C1B2AE71-C493-4C92-B008-A5EEE5B2C4AD}"/>
    <cellStyle name="Total 7 2 2 7 2 4 2" xfId="35486" xr:uid="{BFEA73E5-8DBD-42F0-9A27-6DA8EADC912E}"/>
    <cellStyle name="Total 7 2 2 7 2 5" xfId="25739" xr:uid="{020F5F8B-9501-48D3-9684-9D1189A4443B}"/>
    <cellStyle name="Total 7 2 2 7 3" xfId="9665" xr:uid="{B9DE4000-6F09-4B03-8D59-226B6FD8103F}"/>
    <cellStyle name="Total 7 2 2 7 3 2" xfId="18654" xr:uid="{F9C3C579-4C9F-4AF9-8069-CCA06F20DF22}"/>
    <cellStyle name="Total 7 2 2 7 3 2 2" xfId="31308" xr:uid="{4550D69F-8CE9-4758-AC4F-0DDA1178FA00}"/>
    <cellStyle name="Total 7 2 2 7 3 3" xfId="34715" xr:uid="{14665C8E-0F1D-4773-81FB-508D33F12170}"/>
    <cellStyle name="Total 7 2 2 7 4" xfId="30086" xr:uid="{61C190B6-5980-4A8A-BA50-C7694863C1BA}"/>
    <cellStyle name="Total 7 2 2 8" xfId="4879" xr:uid="{95E899C5-03A2-4A5A-ADE9-3458C484EAF1}"/>
    <cellStyle name="Total 7 2 2 8 2" xfId="7465" xr:uid="{D0AAD278-61CD-4F47-80FA-78494898569B}"/>
    <cellStyle name="Total 7 2 2 8 2 2" xfId="16454" xr:uid="{48C5055E-B4EF-469D-9A08-1721BF277D52}"/>
    <cellStyle name="Total 7 2 2 8 2 2 2" xfId="32959" xr:uid="{42C1BF7B-FB9E-492E-8D30-F3FE027A4A91}"/>
    <cellStyle name="Total 7 2 2 8 2 3" xfId="43590" xr:uid="{269C73C4-2029-44FD-9E10-C6DDE0FC9FE9}"/>
    <cellStyle name="Total 7 2 2 8 3" xfId="10102" xr:uid="{5F7E3C6B-EBEE-4712-ABCD-CAC4BD26F533}"/>
    <cellStyle name="Total 7 2 2 8 3 2" xfId="19091" xr:uid="{FAF3598A-1FD7-4B80-9CFD-1A12ADC957D1}"/>
    <cellStyle name="Total 7 2 2 8 3 2 2" xfId="40598" xr:uid="{7F406BA9-4350-4113-8880-AAFBFE0BCDD5}"/>
    <cellStyle name="Total 7 2 2 8 3 3" xfId="33386" xr:uid="{B5FF8DC0-C518-4A5B-BD2E-2191BD842350}"/>
    <cellStyle name="Total 7 2 2 8 4" xfId="13868" xr:uid="{0563A909-9F5F-4CCA-AC38-A10B36BBFC41}"/>
    <cellStyle name="Total 7 2 2 8 4 2" xfId="32135" xr:uid="{BFAEC541-15E6-48A2-AC20-A4A04B5979DB}"/>
    <cellStyle name="Total 7 2 2 8 5" xfId="35747" xr:uid="{CE04EC67-0C6A-4787-8BEC-EBBA1D28D5CA}"/>
    <cellStyle name="Total 7 2 2 9" xfId="6787" xr:uid="{F76D0285-B07E-4391-A467-33FB1256285E}"/>
    <cellStyle name="Total 7 2 2 9 2" xfId="11986" xr:uid="{7513F381-C2B9-49E7-9024-8966AA1965FE}"/>
    <cellStyle name="Total 7 2 2 9 2 2" xfId="20975" xr:uid="{AA3784A5-D56D-4005-B8D2-8D937B18CE5A}"/>
    <cellStyle name="Total 7 2 2 9 2 2 2" xfId="42705" xr:uid="{FB4491F0-7D35-44C4-93AE-012700A055D9}"/>
    <cellStyle name="Total 7 2 2 9 2 3" xfId="26640" xr:uid="{3F17092C-624D-4C23-9377-84B6DE204044}"/>
    <cellStyle name="Total 7 2 2 9 3" xfId="15776" xr:uid="{37ED3A1E-1D69-4DD1-904A-6B3DA5604613}"/>
    <cellStyle name="Total 7 2 2 9 3 2" xfId="36363" xr:uid="{6E9D3C58-B348-4DD1-A0DE-B69B6EDE386B}"/>
    <cellStyle name="Total 7 2 2 9 4" xfId="23391" xr:uid="{9A31806A-B7FA-44CE-979F-4C6D763847E4}"/>
    <cellStyle name="Total 7 2 3" xfId="702" xr:uid="{0577CF74-85CF-4841-902E-4BCFB243E3B4}"/>
    <cellStyle name="Total 7 2 3 2" xfId="5078" xr:uid="{821F9545-9E19-4654-AB31-3FC04EAE0B29}"/>
    <cellStyle name="Total 7 2 3 2 2" xfId="7664" xr:uid="{6E29A238-7B77-417E-AAD4-15EC73A9412D}"/>
    <cellStyle name="Total 7 2 3 2 2 2" xfId="16653" xr:uid="{9FE9A2AC-B25D-410C-A811-DBE97D2C4D0D}"/>
    <cellStyle name="Total 7 2 3 2 2 2 2" xfId="27794" xr:uid="{88E0E443-596C-4B5E-BDC2-2DD31BE61A6D}"/>
    <cellStyle name="Total 7 2 3 2 2 3" xfId="43665" xr:uid="{C790E6E6-39CA-4C0D-B336-CBA44D22930C}"/>
    <cellStyle name="Total 7 2 3 2 3" xfId="10301" xr:uid="{06F17B35-A2BF-4E37-8904-C9D27A00BED7}"/>
    <cellStyle name="Total 7 2 3 2 3 2" xfId="19290" xr:uid="{378CD704-CCE1-4910-B62B-A7260A6501B4}"/>
    <cellStyle name="Total 7 2 3 2 3 2 2" xfId="35215" xr:uid="{EE348060-B5A3-4688-B7C1-045943DD243B}"/>
    <cellStyle name="Total 7 2 3 2 3 3" xfId="43859" xr:uid="{59ABE206-08A0-4983-9FD5-EA8241D438B5}"/>
    <cellStyle name="Total 7 2 3 2 4" xfId="14067" xr:uid="{CDFE80FA-401E-4543-998D-C43E379810EE}"/>
    <cellStyle name="Total 7 2 3 2 4 2" xfId="39213" xr:uid="{942F86EB-FA15-4789-8D4C-BCEB8386505E}"/>
    <cellStyle name="Total 7 2 3 2 5" xfId="37127" xr:uid="{6D4DA32A-B128-4EC6-8218-03D42178269B}"/>
    <cellStyle name="Total 7 2 3 2 6" xfId="58599" xr:uid="{60F65FFE-FD6F-48C4-B963-218877B29900}"/>
    <cellStyle name="Total 7 2 3 3" xfId="3139" xr:uid="{2C3D774F-C370-4AB9-AD43-8B09CA711D97}"/>
    <cellStyle name="Total 7 2 3 3 2" xfId="36485" xr:uid="{5080144E-95A0-4C33-BBF1-2CBE559ABE1A}"/>
    <cellStyle name="Total 7 2 3 4" xfId="26261" xr:uid="{FF3E364B-43C7-41AE-877E-11E3FD84A05D}"/>
    <cellStyle name="Total 7 2 3 5" xfId="51818" xr:uid="{4EB079FB-7BB7-4320-85D7-D1BAE9910254}"/>
    <cellStyle name="Total 7 2 4" xfId="1047" xr:uid="{5BE58031-4725-4488-A89B-06B80BA87BE9}"/>
    <cellStyle name="Total 7 2 4 2" xfId="5399" xr:uid="{7D2B386E-0198-4D1F-86C6-C4322AB9C28E}"/>
    <cellStyle name="Total 7 2 4 2 2" xfId="7985" xr:uid="{26395A05-D31B-4940-93F7-777E8ADE7067}"/>
    <cellStyle name="Total 7 2 4 2 2 2" xfId="16974" xr:uid="{5BE455B5-2FB5-41AA-B9B6-B8D5E02D0BE2}"/>
    <cellStyle name="Total 7 2 4 2 2 2 2" xfId="22905" xr:uid="{3EB1359B-B176-4858-AA35-D7D65D1AF3BB}"/>
    <cellStyle name="Total 7 2 4 2 2 3" xfId="42057" xr:uid="{A14A24A7-DFDA-4760-85A1-4346A66E1E53}"/>
    <cellStyle name="Total 7 2 4 2 3" xfId="10622" xr:uid="{2E01D692-C799-48B7-BB78-ADDDC0A5B035}"/>
    <cellStyle name="Total 7 2 4 2 3 2" xfId="19611" xr:uid="{F1F0D63D-0F68-4053-9E6E-58FC8A17EEB2}"/>
    <cellStyle name="Total 7 2 4 2 3 2 2" xfId="30246" xr:uid="{96268A64-3805-44E6-8F51-2CB60B491454}"/>
    <cellStyle name="Total 7 2 4 2 3 3" xfId="32115" xr:uid="{5EB0B2DC-8208-4AAA-83B5-1CE46AB6BAEA}"/>
    <cellStyle name="Total 7 2 4 2 4" xfId="14388" xr:uid="{A25691B6-E55D-4889-9A74-65D10EA84C6B}"/>
    <cellStyle name="Total 7 2 4 2 4 2" xfId="38840" xr:uid="{78A72DF1-AC87-403C-B1C6-8B4325524D51}"/>
    <cellStyle name="Total 7 2 4 2 5" xfId="23729" xr:uid="{E0F3EDBF-4946-44B0-9F30-486430F1E191}"/>
    <cellStyle name="Total 7 2 4 2 6" xfId="54659" xr:uid="{8DC4B512-15F4-429C-8340-9E5ED2FF8CD9}"/>
    <cellStyle name="Total 7 2 4 3" xfId="3484" xr:uid="{3A2D6FC2-045A-43AB-98FA-989712ED8E36}"/>
    <cellStyle name="Total 7 2 4 3 2" xfId="34536" xr:uid="{78B054D8-D19B-4A73-9578-D66BA4B2D593}"/>
    <cellStyle name="Total 7 2 4 4" xfId="34098" xr:uid="{E7ACB53E-65D7-4509-A656-8996EE6F869B}"/>
    <cellStyle name="Total 7 2 4 5" xfId="47858" xr:uid="{53F0D927-EE18-42D7-8AA1-5D3145C5E576}"/>
    <cellStyle name="Total 7 2 5" xfId="1391" xr:uid="{9FB25E4F-50E3-4A28-B93C-3920F6A21AA2}"/>
    <cellStyle name="Total 7 2 5 2" xfId="5736" xr:uid="{FB14DE2F-5939-4C1F-9476-CF7E5403D7FC}"/>
    <cellStyle name="Total 7 2 5 2 2" xfId="8322" xr:uid="{CCDE5E52-04BF-4178-80A7-668ADB97C85C}"/>
    <cellStyle name="Total 7 2 5 2 2 2" xfId="17311" xr:uid="{C5AE195F-09CB-4A07-A57C-5C473D9C02F0}"/>
    <cellStyle name="Total 7 2 5 2 2 2 2" xfId="25034" xr:uid="{0CB9F64A-55C7-4E7F-BF8B-09930E0FDDB1}"/>
    <cellStyle name="Total 7 2 5 2 2 3" xfId="31608" xr:uid="{F3CEEF2B-A04A-4F17-B4C0-C5A0887D58BE}"/>
    <cellStyle name="Total 7 2 5 2 3" xfId="10959" xr:uid="{1CE5B877-859A-46F5-9970-D8E7E2C0FE97}"/>
    <cellStyle name="Total 7 2 5 2 3 2" xfId="19948" xr:uid="{6CDE4910-4E66-4C53-8716-D7377439F155}"/>
    <cellStyle name="Total 7 2 5 2 3 2 2" xfId="22406" xr:uid="{94F5323F-B721-4046-9472-9A321140FE1B}"/>
    <cellStyle name="Total 7 2 5 2 3 3" xfId="40249" xr:uid="{14683F4B-1B50-4FBE-A182-F68C05038B70}"/>
    <cellStyle name="Total 7 2 5 2 4" xfId="14725" xr:uid="{DDC62D3C-DB88-4808-9C27-C7082EF06C8F}"/>
    <cellStyle name="Total 7 2 5 2 4 2" xfId="22745" xr:uid="{F58EBD20-936E-4591-BBF1-DC46690BDEC4}"/>
    <cellStyle name="Total 7 2 5 2 5" xfId="41252" xr:uid="{03E96F51-D5D8-48FF-97C9-40943A662E3C}"/>
    <cellStyle name="Total 7 2 5 3" xfId="3828" xr:uid="{4DAEF748-04CB-4E17-9A2E-6F6170921C80}"/>
    <cellStyle name="Total 7 2 5 3 2" xfId="37554" xr:uid="{222CBE95-1759-4497-B1A7-E959C2DCA529}"/>
    <cellStyle name="Total 7 2 5 4" xfId="33279" xr:uid="{44133E3E-AFE6-4AF4-A197-BB1106256EA1}"/>
    <cellStyle name="Total 7 2 6" xfId="1711" xr:uid="{7B079188-F011-47A4-AECF-9E0FB66FB36F}"/>
    <cellStyle name="Total 7 2 6 2" xfId="6037" xr:uid="{46141127-3FDA-4976-BB6E-75A26F8571B8}"/>
    <cellStyle name="Total 7 2 6 2 2" xfId="8623" xr:uid="{135B3B83-402C-4B3F-9B0F-38C6DD485926}"/>
    <cellStyle name="Total 7 2 6 2 2 2" xfId="17612" xr:uid="{0D5D1337-0E64-4022-8441-052C04F0E985}"/>
    <cellStyle name="Total 7 2 6 2 2 2 2" xfId="41135" xr:uid="{C0986E1E-65FC-466F-9DCA-2EB5153CBC6C}"/>
    <cellStyle name="Total 7 2 6 2 2 3" xfId="42303" xr:uid="{06EB0C06-EA9A-49E1-BB54-36F4BF937F73}"/>
    <cellStyle name="Total 7 2 6 2 3" xfId="11260" xr:uid="{5816BAC7-5733-4618-A3FB-372F9AFE3125}"/>
    <cellStyle name="Total 7 2 6 2 3 2" xfId="20249" xr:uid="{293D2E37-2F70-47E3-A355-29C550880921}"/>
    <cellStyle name="Total 7 2 6 2 3 2 2" xfId="25091" xr:uid="{468A7C0C-6CA8-4D29-A334-2A8E4EA779B8}"/>
    <cellStyle name="Total 7 2 6 2 3 3" xfId="36476" xr:uid="{B185DBAB-6BA0-4539-ACDC-7C11F1971E91}"/>
    <cellStyle name="Total 7 2 6 2 4" xfId="15026" xr:uid="{85AC67E8-E116-4E22-AE1C-A5E0B1D41457}"/>
    <cellStyle name="Total 7 2 6 2 4 2" xfId="31689" xr:uid="{F0E2415C-148B-4F96-AB37-0F0D8E2D35F3}"/>
    <cellStyle name="Total 7 2 6 2 5" xfId="38941" xr:uid="{C1029856-907A-4899-8495-34C8284BB391}"/>
    <cellStyle name="Total 7 2 6 3" xfId="4148" xr:uid="{227B11B1-B658-49FB-88B6-4FCCABFD07B0}"/>
    <cellStyle name="Total 7 2 6 3 2" xfId="34423" xr:uid="{2B64A258-5994-4BFB-A487-05005409034D}"/>
    <cellStyle name="Total 7 2 6 4" xfId="22182" xr:uid="{DE65FC9D-E9B8-49E9-92C3-6E129B6A53EC}"/>
    <cellStyle name="Total 7 2 7" xfId="2010" xr:uid="{631F363A-7A0C-4508-82FE-C1E10D3190B8}"/>
    <cellStyle name="Total 7 2 7 2" xfId="6318" xr:uid="{708A0ED8-2F39-4555-898D-EF66EB2FE472}"/>
    <cellStyle name="Total 7 2 7 2 2" xfId="8904" xr:uid="{F612A99D-CE66-4531-8261-1F26266F18BC}"/>
    <cellStyle name="Total 7 2 7 2 2 2" xfId="17893" xr:uid="{BAE94252-DF0C-41F9-B11C-333C740CC48F}"/>
    <cellStyle name="Total 7 2 7 2 2 2 2" xfId="31776" xr:uid="{48981E5A-764F-4BE5-9BED-34FD792D6519}"/>
    <cellStyle name="Total 7 2 7 2 2 3" xfId="30331" xr:uid="{1F575B46-406F-4149-B09E-F130FFDF1E16}"/>
    <cellStyle name="Total 7 2 7 2 3" xfId="11541" xr:uid="{8F48D398-8CBF-460D-8165-016C9E9CA919}"/>
    <cellStyle name="Total 7 2 7 2 3 2" xfId="20530" xr:uid="{6C8768E9-6945-496C-8B44-93395E9FAE51}"/>
    <cellStyle name="Total 7 2 7 2 3 2 2" xfId="38525" xr:uid="{1A7AEB67-779E-4E4F-A0B8-BFB041154E48}"/>
    <cellStyle name="Total 7 2 7 2 3 3" xfId="40274" xr:uid="{714C4298-58A4-4CAC-85AA-DEB33AD9EB89}"/>
    <cellStyle name="Total 7 2 7 2 4" xfId="15307" xr:uid="{3CC16788-FC70-4530-8BB4-DC0FC8445580}"/>
    <cellStyle name="Total 7 2 7 2 4 2" xfId="37037" xr:uid="{09655E19-536A-4856-B90E-42D3F161F7E6}"/>
    <cellStyle name="Total 7 2 7 2 5" xfId="25138" xr:uid="{B8CF1561-952B-40C1-A429-A6BB6AA1DA19}"/>
    <cellStyle name="Total 7 2 7 3" xfId="4447" xr:uid="{7CF109E0-7034-4537-86CF-11F5B726F869}"/>
    <cellStyle name="Total 7 2 7 3 2" xfId="40094" xr:uid="{9AEFED9D-01ED-4A07-9A48-155FB2529ED1}"/>
    <cellStyle name="Total 7 2 7 4" xfId="33523" xr:uid="{6C8A17C8-B039-4BD6-9C2E-B3BF050B68B8}"/>
    <cellStyle name="Total 7 2 8" xfId="2821" xr:uid="{1B0D9C30-DBBB-4A70-B9C6-EEA921E9C6F4}"/>
    <cellStyle name="Total 7 2 8 2" xfId="6971" xr:uid="{7F8BAAF5-C4CA-49A9-85B2-7EA15116541F}"/>
    <cellStyle name="Total 7 2 8 2 2" xfId="12100" xr:uid="{1CC2111A-36EA-458E-88C4-2ACB90813152}"/>
    <cellStyle name="Total 7 2 8 2 2 2" xfId="21089" xr:uid="{38C4B52E-003D-4ED7-BA55-20AE06C02A79}"/>
    <cellStyle name="Total 7 2 8 2 2 2 2" xfId="24792" xr:uid="{6BD40135-E595-4607-97C1-55C5075BD492}"/>
    <cellStyle name="Total 7 2 8 2 2 3" xfId="41950" xr:uid="{3BB6CA69-D303-451D-8B13-79A61C404F0F}"/>
    <cellStyle name="Total 7 2 8 2 3" xfId="12919" xr:uid="{B8C48C08-1181-4A4E-8D98-690DEB9F3271}"/>
    <cellStyle name="Total 7 2 8 2 3 2" xfId="21908" xr:uid="{A47C1A8A-86C7-482D-B96A-E9FF2849B444}"/>
    <cellStyle name="Total 7 2 8 2 3 2 2" xfId="30572" xr:uid="{C9DF2E74-B889-49EC-8CD1-28E4ACC31643}"/>
    <cellStyle name="Total 7 2 8 2 3 3" xfId="32713" xr:uid="{A4134EAE-2AA6-43A6-8361-A833C1F64826}"/>
    <cellStyle name="Total 7 2 8 2 4" xfId="15960" xr:uid="{DF71B5E4-CE5E-4B99-874F-3C86F4C96822}"/>
    <cellStyle name="Total 7 2 8 2 4 2" xfId="24411" xr:uid="{095AA98C-6641-43DE-B34B-88BFAA1656DC}"/>
    <cellStyle name="Total 7 2 8 2 5" xfId="29148" xr:uid="{A0266B71-83F8-481E-8F5A-DD0B3389BD5E}"/>
    <cellStyle name="Total 7 2 8 3" xfId="9534" xr:uid="{2C88F859-5533-4724-89C0-91CBBE671035}"/>
    <cellStyle name="Total 7 2 8 3 2" xfId="18523" xr:uid="{55C62591-83AD-4463-9C84-9E280A71C163}"/>
    <cellStyle name="Total 7 2 8 3 2 2" xfId="40805" xr:uid="{7DA822A6-6E9B-485F-A973-6B059132332E}"/>
    <cellStyle name="Total 7 2 8 3 3" xfId="30499" xr:uid="{E3D448E9-1CCC-40D2-8DBF-B155E447960C}"/>
    <cellStyle name="Total 7 2 8 4" xfId="36043" xr:uid="{114AF164-3DF3-4576-B00B-7B29B1483747}"/>
    <cellStyle name="Total 7 2 9" xfId="4754" xr:uid="{2FEA2591-8397-40B1-8949-8F79AE181915}"/>
    <cellStyle name="Total 7 2 9 2" xfId="7340" xr:uid="{53F4772F-7EE5-4C3A-B7DB-7D13F3D61895}"/>
    <cellStyle name="Total 7 2 9 2 2" xfId="16329" xr:uid="{1E26C477-C843-4BDF-8E26-FC34E8DECA5E}"/>
    <cellStyle name="Total 7 2 9 2 2 2" xfId="24186" xr:uid="{9B0E4257-13A9-407D-9AF9-9CEBD38A75D8}"/>
    <cellStyle name="Total 7 2 9 2 3" xfId="33416" xr:uid="{1FDF8DFA-CA18-47D7-9BF8-F3DEC9D4DFB5}"/>
    <cellStyle name="Total 7 2 9 3" xfId="9977" xr:uid="{0790FF16-82C0-4D51-95BA-D80704D28B74}"/>
    <cellStyle name="Total 7 2 9 3 2" xfId="18966" xr:uid="{DFA6AC6A-EE81-4CA9-9AFB-3F9527DD5574}"/>
    <cellStyle name="Total 7 2 9 3 2 2" xfId="41858" xr:uid="{2A57AE2D-2080-4ECD-8A99-E40ECD892DFC}"/>
    <cellStyle name="Total 7 2 9 3 3" xfId="43815" xr:uid="{5DC45F85-8C96-4EE5-9BF4-29E0DFC7B40D}"/>
    <cellStyle name="Total 7 2 9 4" xfId="13743" xr:uid="{ED1297F1-CC4A-44AA-93F9-967F27183922}"/>
    <cellStyle name="Total 7 2 9 4 2" xfId="28481" xr:uid="{78DC70CB-8D00-4734-837F-00226CC69E77}"/>
    <cellStyle name="Total 7 2 9 5" xfId="42838" xr:uid="{FB5BF8BB-5369-40F7-9123-89EA4116208A}"/>
    <cellStyle name="Total 7 3" xfId="425" xr:uid="{F786FE2F-5FDF-4816-AFDE-3499FD006624}"/>
    <cellStyle name="Total 7 3 10" xfId="9290" xr:uid="{F47C4F70-3BAA-46A4-9ADF-5EE863E88703}"/>
    <cellStyle name="Total 7 3 10 2" xfId="18279" xr:uid="{E02F4C59-F74C-4B5E-941A-42FD1E75C33E}"/>
    <cellStyle name="Total 7 3 10 2 2" xfId="32826" xr:uid="{D893F90F-73BB-43F9-A52D-F9DA6A9CF7A7}"/>
    <cellStyle name="Total 7 3 10 3" xfId="25137" xr:uid="{B5498EA9-EC7C-4A3F-9E21-A43D3EC2A3CB}"/>
    <cellStyle name="Total 7 3 11" xfId="12541" xr:uid="{1DD2AC50-09A8-47A5-8FDD-7355D36BC4B9}"/>
    <cellStyle name="Total 7 3 11 2" xfId="21530" xr:uid="{C82353F1-17B7-4F87-9258-38CF2A905C22}"/>
    <cellStyle name="Total 7 3 11 2 2" xfId="30266" xr:uid="{4F460F0A-245B-4E9E-915A-08C85DE727C9}"/>
    <cellStyle name="Total 7 3 11 3" xfId="30438" xr:uid="{3AE6B373-C171-454B-B443-DA17E6135D3D}"/>
    <cellStyle name="Total 7 3 12" xfId="2431" xr:uid="{30C1D745-E627-4524-A536-0C1C8EDFFE4A}"/>
    <cellStyle name="Total 7 3 12 2" xfId="31593" xr:uid="{AE70DE61-8CC7-4F5A-BFBC-33A81A226272}"/>
    <cellStyle name="Total 7 3 13" xfId="13340" xr:uid="{A6EC62AC-B79D-4DE7-9E37-922743E2C75B}"/>
    <cellStyle name="Total 7 3 13 2" xfId="33716" xr:uid="{1ED11737-E503-45D5-AC1C-392B629DEE9E}"/>
    <cellStyle name="Total 7 3 14" xfId="41829" xr:uid="{9AD4103A-900D-442C-8514-906AB92ECD63}"/>
    <cellStyle name="Total 7 3 15" xfId="46643" xr:uid="{7F5B5F81-E0C7-4C98-BD0F-718C9DE96B95}"/>
    <cellStyle name="Total 7 3 2" xfId="774" xr:uid="{4D9947BA-1BA9-4861-B5BB-B07867717E93}"/>
    <cellStyle name="Total 7 3 2 2" xfId="5144" xr:uid="{4B74FE02-A2F5-4C57-A409-1B138932C722}"/>
    <cellStyle name="Total 7 3 2 2 2" xfId="7730" xr:uid="{D2274BB2-C6C3-4FEC-8231-51CF03E144E9}"/>
    <cellStyle name="Total 7 3 2 2 2 2" xfId="16719" xr:uid="{D517B3A8-D1EB-475F-8666-C99F380969EB}"/>
    <cellStyle name="Total 7 3 2 2 2 2 2" xfId="37235" xr:uid="{23F098E1-00EF-41F5-B108-359BEF060530}"/>
    <cellStyle name="Total 7 3 2 2 2 3" xfId="24889" xr:uid="{EEFA8FD5-CE5B-4E87-AF63-EED65C1F06D7}"/>
    <cellStyle name="Total 7 3 2 2 3" xfId="10367" xr:uid="{B4D8D4A3-8887-4D45-88D5-4836CA6854DE}"/>
    <cellStyle name="Total 7 3 2 2 3 2" xfId="19356" xr:uid="{C61A1EFC-3184-4197-B7E0-77D4C45F04EC}"/>
    <cellStyle name="Total 7 3 2 2 3 2 2" xfId="42918" xr:uid="{E64C66C0-BB7C-4999-8C3E-3E174515F88B}"/>
    <cellStyle name="Total 7 3 2 2 3 3" xfId="40256" xr:uid="{EAA81E90-9F20-497A-B41E-50988549D50C}"/>
    <cellStyle name="Total 7 3 2 2 4" xfId="14133" xr:uid="{94433020-F999-4D12-A9F2-E4A8703C0330}"/>
    <cellStyle name="Total 7 3 2 2 4 2" xfId="24079" xr:uid="{A20C1DDC-39B7-428D-8076-A0899327586E}"/>
    <cellStyle name="Total 7 3 2 2 5" xfId="32303" xr:uid="{4409992E-6708-4213-9BEF-5B2A85599ABB}"/>
    <cellStyle name="Total 7 3 2 2 6" xfId="56922" xr:uid="{744A60C0-5637-4300-A4E6-677DFD4DA2E8}"/>
    <cellStyle name="Total 7 3 2 3" xfId="3211" xr:uid="{66FCB7A1-7545-4A38-B9B8-4FFEDD6A2137}"/>
    <cellStyle name="Total 7 3 2 3 2" xfId="29486" xr:uid="{973FB5E7-5773-48FD-8E18-3023E93FE160}"/>
    <cellStyle name="Total 7 3 2 4" xfId="29346" xr:uid="{636E53BA-94FE-4BB1-9A58-5A3D13646709}"/>
    <cellStyle name="Total 7 3 2 5" xfId="50140" xr:uid="{E58E6AE1-E35A-4748-8723-CBCC50ACD970}"/>
    <cellStyle name="Total 7 3 3" xfId="1119" xr:uid="{3EA56720-0B02-45C3-BA28-61747F0F90F8}"/>
    <cellStyle name="Total 7 3 3 2" xfId="5465" xr:uid="{08685172-3B98-41A6-89B6-D6C296A36089}"/>
    <cellStyle name="Total 7 3 3 2 2" xfId="8051" xr:uid="{30D45CCA-9F52-412E-9295-798411B684B7}"/>
    <cellStyle name="Total 7 3 3 2 2 2" xfId="17040" xr:uid="{0D0F7F0B-F8CF-484A-9DF7-42887E9EADB8}"/>
    <cellStyle name="Total 7 3 3 2 2 2 2" xfId="25476" xr:uid="{64F9ABC7-C9C3-4FCD-B9DB-6CCDFB9F6729}"/>
    <cellStyle name="Total 7 3 3 2 2 3" xfId="41304" xr:uid="{C3B151B2-B199-4DB4-9F9E-7B76D7EB5729}"/>
    <cellStyle name="Total 7 3 3 2 3" xfId="10688" xr:uid="{887DBCC2-42D6-4BED-9664-104EDF6578D8}"/>
    <cellStyle name="Total 7 3 3 2 3 2" xfId="19677" xr:uid="{CC71F2B8-DFCD-4CDA-8D43-2FCB1BC4796C}"/>
    <cellStyle name="Total 7 3 3 2 3 2 2" xfId="29697" xr:uid="{5FC404AB-7E0F-4D2E-9C09-998C38E3FF90}"/>
    <cellStyle name="Total 7 3 3 2 3 3" xfId="23073" xr:uid="{7B07742E-8410-4588-AC21-8EACBA67FB95}"/>
    <cellStyle name="Total 7 3 3 2 4" xfId="14454" xr:uid="{64429A12-5558-47BD-9A5C-530E906BD042}"/>
    <cellStyle name="Total 7 3 3 2 4 2" xfId="23605" xr:uid="{CCE8D08E-D52B-4027-BC08-2C9A4A3C4BC2}"/>
    <cellStyle name="Total 7 3 3 2 5" xfId="33406" xr:uid="{2EC77AF4-E35E-4CD4-BB57-4583C9779C9F}"/>
    <cellStyle name="Total 7 3 3 2 6" xfId="58298" xr:uid="{A7090F50-68AA-461C-B97B-DC808017EE7B}"/>
    <cellStyle name="Total 7 3 3 3" xfId="3556" xr:uid="{9AB4CA88-D2C6-45A7-9485-7D699B850723}"/>
    <cellStyle name="Total 7 3 3 3 2" xfId="33657" xr:uid="{35EC0ED4-CC4B-4040-AEAD-BE17D2B34E91}"/>
    <cellStyle name="Total 7 3 3 4" xfId="27853" xr:uid="{0714698A-3AF2-4525-8EE0-34B7DC169C14}"/>
    <cellStyle name="Total 7 3 3 5" xfId="51516" xr:uid="{B985DDCB-597B-4D67-9875-39B07F8DA59C}"/>
    <cellStyle name="Total 7 3 4" xfId="1463" xr:uid="{ABC3C011-38B6-4A42-B25E-6CD207E54F32}"/>
    <cellStyle name="Total 7 3 4 2" xfId="5808" xr:uid="{D646B45C-2339-4E55-BAE9-0682D4606B11}"/>
    <cellStyle name="Total 7 3 4 2 2" xfId="8394" xr:uid="{C8448D2E-CD3E-4771-ADCE-B52C2D05633E}"/>
    <cellStyle name="Total 7 3 4 2 2 2" xfId="17383" xr:uid="{99F3BE21-1D13-422E-B232-5BE6B964357B}"/>
    <cellStyle name="Total 7 3 4 2 2 2 2" xfId="33575" xr:uid="{2418627F-16ED-4771-B829-3021FCC5D64E}"/>
    <cellStyle name="Total 7 3 4 2 2 3" xfId="37906" xr:uid="{1461C1BA-6D2D-498A-8045-E4F6AE214CD4}"/>
    <cellStyle name="Total 7 3 4 2 3" xfId="11031" xr:uid="{711BF523-3816-4742-BC05-1268CB34C8E1}"/>
    <cellStyle name="Total 7 3 4 2 3 2" xfId="20020" xr:uid="{15D95CE6-6A92-457C-8BB0-92BA83F7B72A}"/>
    <cellStyle name="Total 7 3 4 2 3 2 2" xfId="29081" xr:uid="{C6E7176E-CF86-4523-B98C-FC99DE268409}"/>
    <cellStyle name="Total 7 3 4 2 3 3" xfId="41632" xr:uid="{9BBA71CA-1A26-4D39-87DC-E31C43C932D9}"/>
    <cellStyle name="Total 7 3 4 2 4" xfId="14797" xr:uid="{AF738902-0B33-421F-A3FE-F2839A6C1001}"/>
    <cellStyle name="Total 7 3 4 2 4 2" xfId="37471" xr:uid="{0BFE260C-E71C-48F8-BD84-A0DC2B52E0B9}"/>
    <cellStyle name="Total 7 3 4 2 5" xfId="35056" xr:uid="{85A61511-F1C9-473C-B310-CA416C9C492E}"/>
    <cellStyle name="Total 7 3 4 2 6" xfId="55049" xr:uid="{55A96BE9-3FFC-4A20-B799-0AFF20ADC75F}"/>
    <cellStyle name="Total 7 3 4 3" xfId="3900" xr:uid="{E93EE1B0-487E-49A1-9680-5910DD006E76}"/>
    <cellStyle name="Total 7 3 4 3 2" xfId="41192" xr:uid="{0F49DAB3-A14E-41F7-ACAB-466B35AC57B8}"/>
    <cellStyle name="Total 7 3 4 4" xfId="42134" xr:uid="{51C62153-1AE1-40C8-BB98-D77BCE59A44A}"/>
    <cellStyle name="Total 7 3 4 5" xfId="48257" xr:uid="{A9FD074A-862C-4635-9647-550FC1F5CC7D}"/>
    <cellStyle name="Total 7 3 5" xfId="1696" xr:uid="{19135E9D-4871-4AFF-A256-C9C0BD8C7320}"/>
    <cellStyle name="Total 7 3 5 2" xfId="6022" xr:uid="{21983F3D-D3C7-48F7-8B67-D27BF25FE548}"/>
    <cellStyle name="Total 7 3 5 2 2" xfId="8608" xr:uid="{4771945C-5853-485C-BABD-68638ABCD878}"/>
    <cellStyle name="Total 7 3 5 2 2 2" xfId="17597" xr:uid="{299DC61B-A09C-48F7-96D5-FA495A8EAE7C}"/>
    <cellStyle name="Total 7 3 5 2 2 2 2" xfId="36562" xr:uid="{69A386C2-B0FC-4918-9482-1D7E2E57A8AE}"/>
    <cellStyle name="Total 7 3 5 2 2 3" xfId="33860" xr:uid="{890B9D87-DFAE-456C-B4A8-32222D6E2E48}"/>
    <cellStyle name="Total 7 3 5 2 3" xfId="11245" xr:uid="{16B979E0-C4A3-49E6-A0DB-6B42DC91293E}"/>
    <cellStyle name="Total 7 3 5 2 3 2" xfId="20234" xr:uid="{CFFEDB0B-BC3A-4560-BCB9-EC311B2F22B9}"/>
    <cellStyle name="Total 7 3 5 2 3 2 2" xfId="38852" xr:uid="{1605A063-BAF5-4D98-AB9C-DF34BB12C0D9}"/>
    <cellStyle name="Total 7 3 5 2 3 3" xfId="35389" xr:uid="{B3A3D16B-DED8-4DCA-B72C-76B42A923CF0}"/>
    <cellStyle name="Total 7 3 5 2 4" xfId="15011" xr:uid="{7CD5DBCB-A06C-419A-97C8-BAC417C4B71B}"/>
    <cellStyle name="Total 7 3 5 2 4 2" xfId="27381" xr:uid="{BC95A6A6-0526-421E-9682-59F98E254585}"/>
    <cellStyle name="Total 7 3 5 2 5" xfId="26790" xr:uid="{1A89C0E8-8591-45CD-8BCF-E70268A9F2AB}"/>
    <cellStyle name="Total 7 3 5 3" xfId="4133" xr:uid="{88C5FCA7-CEFD-4486-A7B8-CB4E0CDB21EF}"/>
    <cellStyle name="Total 7 3 5 3 2" xfId="26208" xr:uid="{CB394DFB-F480-4A93-AE99-6A65465B81C6}"/>
    <cellStyle name="Total 7 3 5 4" xfId="38722" xr:uid="{4B8F6046-11C3-4CEC-86EE-F87E474A35F6}"/>
    <cellStyle name="Total 7 3 5 5" xfId="53349" xr:uid="{39A6329F-4BE0-4F83-ACBA-18F1A5E4F480}"/>
    <cellStyle name="Total 7 3 6" xfId="2082" xr:uid="{60A4DC3F-8513-4097-B0E6-E6749051A7D6}"/>
    <cellStyle name="Total 7 3 6 2" xfId="6384" xr:uid="{E45AE40F-3A0F-44AA-B98C-DDCD80EE4786}"/>
    <cellStyle name="Total 7 3 6 2 2" xfId="8970" xr:uid="{03ECBC18-3720-4540-BF93-1BF5A65E8BDB}"/>
    <cellStyle name="Total 7 3 6 2 2 2" xfId="17959" xr:uid="{F4EA9CB8-B976-42E2-AC25-9B7AB3A35BC1}"/>
    <cellStyle name="Total 7 3 6 2 2 2 2" xfId="32413" xr:uid="{5AD128F6-A9F7-47AA-85E3-69430A1615C9}"/>
    <cellStyle name="Total 7 3 6 2 2 3" xfId="30900" xr:uid="{5B699C4B-7FEE-4B96-A5C0-C729A3B5A6E9}"/>
    <cellStyle name="Total 7 3 6 2 3" xfId="11607" xr:uid="{E3CCDB0A-37D2-4D4C-BB9D-C27524250AC0}"/>
    <cellStyle name="Total 7 3 6 2 3 2" xfId="20596" xr:uid="{DE181733-D7FA-452B-9F45-6F2133A31296}"/>
    <cellStyle name="Total 7 3 6 2 3 2 2" xfId="22548" xr:uid="{154065AA-733E-4631-8BE7-D2D9ED120521}"/>
    <cellStyle name="Total 7 3 6 2 3 3" xfId="24250" xr:uid="{2336AE37-0EC9-463F-B562-0B770510C613}"/>
    <cellStyle name="Total 7 3 6 2 4" xfId="15373" xr:uid="{8A64014F-8381-45A4-843D-4CBC84DCE408}"/>
    <cellStyle name="Total 7 3 6 2 4 2" xfId="30673" xr:uid="{9E67A2CB-02C1-4B19-BE39-A05837D603D1}"/>
    <cellStyle name="Total 7 3 6 2 5" xfId="41030" xr:uid="{A76B0E96-C03C-4400-A07E-456B5EA8A466}"/>
    <cellStyle name="Total 7 3 6 3" xfId="4519" xr:uid="{BA550FCF-6B01-43B6-8582-6212E8B3303B}"/>
    <cellStyle name="Total 7 3 6 3 2" xfId="39300" xr:uid="{0F7484CB-CE7E-4E91-B87B-AC97E1EDE1B6}"/>
    <cellStyle name="Total 7 3 6 4" xfId="32937" xr:uid="{2AA6B9E0-4DEF-4256-890B-FD59DCC3BE2B}"/>
    <cellStyle name="Total 7 3 7" xfId="2892" xr:uid="{53A36A5A-7ECD-4C57-98C4-369EA577DC89}"/>
    <cellStyle name="Total 7 3 7 2" xfId="7042" xr:uid="{DFF5DF2A-9868-4D7E-B9FE-BA04CC7538EC}"/>
    <cellStyle name="Total 7 3 7 2 2" xfId="12168" xr:uid="{358FD039-5E61-4E4A-AA39-25F93146213F}"/>
    <cellStyle name="Total 7 3 7 2 2 2" xfId="21157" xr:uid="{35F45B1A-AC3F-4C4C-82D5-6349E8CB6E79}"/>
    <cellStyle name="Total 7 3 7 2 2 2 2" xfId="41591" xr:uid="{B9C3092B-2A19-41DF-8459-D0AB45A72F9A}"/>
    <cellStyle name="Total 7 3 7 2 2 3" xfId="37377" xr:uid="{93F9DDA9-A45C-4CCC-AC5C-0E91F014C1B3}"/>
    <cellStyle name="Total 7 3 7 2 3" xfId="12973" xr:uid="{FB026CD7-5771-4A24-AF6F-22043E129FF8}"/>
    <cellStyle name="Total 7 3 7 2 3 2" xfId="21962" xr:uid="{8E3F3A94-63DB-4100-A8F6-C0C68518F013}"/>
    <cellStyle name="Total 7 3 7 2 3 2 2" xfId="31383" xr:uid="{4D2667F4-830F-45B6-A4BA-97E9BCF29DA8}"/>
    <cellStyle name="Total 7 3 7 2 3 3" xfId="43869" xr:uid="{DB7E7AA8-0FF3-4615-8B6E-9B9300E9CF9C}"/>
    <cellStyle name="Total 7 3 7 2 4" xfId="16031" xr:uid="{055AFD2B-82C5-477F-B9CE-5FA7EB927E6C}"/>
    <cellStyle name="Total 7 3 7 2 4 2" xfId="36974" xr:uid="{6AFD8F44-E875-4417-B2E0-AB6FA5A6B2C9}"/>
    <cellStyle name="Total 7 3 7 2 5" xfId="29643" xr:uid="{0243B6FD-6EA6-45BB-92A0-38CFFC8BAE8E}"/>
    <cellStyle name="Total 7 3 7 3" xfId="9605" xr:uid="{AF8352ED-2115-43E7-8558-4CC897860F7A}"/>
    <cellStyle name="Total 7 3 7 3 2" xfId="18594" xr:uid="{AFF5A4BD-0223-460C-AF75-861D6698ACDE}"/>
    <cellStyle name="Total 7 3 7 3 2 2" xfId="34147" xr:uid="{75FA1A6B-A49E-43BA-AF9E-08A1EC14D7F0}"/>
    <cellStyle name="Total 7 3 7 3 3" xfId="38127" xr:uid="{8F818B2B-E2E6-4EEE-B999-D56A579F81B5}"/>
    <cellStyle name="Total 7 3 7 4" xfId="25087" xr:uid="{0EC5EEB7-CDDF-4696-9E7C-98BFCE4100BD}"/>
    <cellStyle name="Total 7 3 8" xfId="4820" xr:uid="{F223EFA1-F405-4261-9FD5-E8B134351DAB}"/>
    <cellStyle name="Total 7 3 8 2" xfId="7406" xr:uid="{2B7AA72F-221F-4725-B599-68193B65AEFC}"/>
    <cellStyle name="Total 7 3 8 2 2" xfId="16395" xr:uid="{FBE172D3-9164-4EAA-9458-38597F359EB3}"/>
    <cellStyle name="Total 7 3 8 2 2 2" xfId="23464" xr:uid="{9260BA22-80E8-493C-A712-64E2E70FCB9C}"/>
    <cellStyle name="Total 7 3 8 2 3" xfId="36328" xr:uid="{02885905-57FF-42D7-B14F-39B8532B1D32}"/>
    <cellStyle name="Total 7 3 8 3" xfId="10043" xr:uid="{F4648F07-ADA8-43C7-8ACA-AFD0D3D54573}"/>
    <cellStyle name="Total 7 3 8 3 2" xfId="19032" xr:uid="{F0D4CC2A-A752-4B58-81BA-FB0337E3E706}"/>
    <cellStyle name="Total 7 3 8 3 2 2" xfId="40949" xr:uid="{3071179A-1942-485B-AA6E-AC41DF3E2E59}"/>
    <cellStyle name="Total 7 3 8 3 3" xfId="40258" xr:uid="{5F4259A3-703F-4986-A2D9-0E9B5C893F1B}"/>
    <cellStyle name="Total 7 3 8 4" xfId="13809" xr:uid="{C1E0BD10-AB2B-4C52-9DF3-7D09538AA561}"/>
    <cellStyle name="Total 7 3 8 4 2" xfId="30204" xr:uid="{F5F09B69-064D-4DAD-BF37-AB25199580B6}"/>
    <cellStyle name="Total 7 3 8 5" xfId="35271" xr:uid="{4C339ED8-4DB0-4653-9915-3530FB60A630}"/>
    <cellStyle name="Total 7 3 9" xfId="6727" xr:uid="{BB5EA3D4-55EF-4CFC-8A1A-1D79C1D376E2}"/>
    <cellStyle name="Total 7 3 9 2" xfId="11927" xr:uid="{560AEFAD-FCFB-43B8-BC1A-498C3BA4678D}"/>
    <cellStyle name="Total 7 3 9 2 2" xfId="20916" xr:uid="{579D71EB-61E0-439A-A9E0-B72EFC7B5F7E}"/>
    <cellStyle name="Total 7 3 9 2 2 2" xfId="25831" xr:uid="{2BE64AE4-A4B9-42D2-B894-893DDA86B657}"/>
    <cellStyle name="Total 7 3 9 2 3" xfId="27512" xr:uid="{3BA574BD-22AE-4322-88FB-CC214E9CDCE4}"/>
    <cellStyle name="Total 7 3 9 3" xfId="15716" xr:uid="{EEF1A7D0-8435-4E85-AF70-00ACAAEA52CB}"/>
    <cellStyle name="Total 7 3 9 3 2" xfId="26805" xr:uid="{144B5112-CAD8-4445-88A1-F4279926E882}"/>
    <cellStyle name="Total 7 3 9 4" xfId="28496" xr:uid="{C0822855-7EF3-4ADF-9846-223031A9056B}"/>
    <cellStyle name="Total 7 4" xfId="523" xr:uid="{C626FBCC-F4AB-4E83-B322-69F1E98826E1}"/>
    <cellStyle name="Total 7 4 10" xfId="49269" xr:uid="{84913AFF-0005-47EC-AF95-6A679CF34025}"/>
    <cellStyle name="Total 7 4 2" xfId="872" xr:uid="{0B6A3787-FE18-4AFC-A3B2-AE48D07F266C}"/>
    <cellStyle name="Total 7 4 2 2" xfId="5241" xr:uid="{A0662C2C-7082-4F59-B9F0-3B04FE5F1D31}"/>
    <cellStyle name="Total 7 4 2 2 2" xfId="7827" xr:uid="{C06F28F4-925B-4447-85A2-F573D5327202}"/>
    <cellStyle name="Total 7 4 2 2 2 2" xfId="16816" xr:uid="{952341B9-D28B-4235-88D8-FEDC5FC4B7B9}"/>
    <cellStyle name="Total 7 4 2 2 2 2 2" xfId="34977" xr:uid="{4196FAC8-8BF2-42C0-9009-6A96CF8670A5}"/>
    <cellStyle name="Total 7 4 2 2 2 3" xfId="33592" xr:uid="{A1EB9901-FC6C-44E6-AED9-4CC96323BD02}"/>
    <cellStyle name="Total 7 4 2 2 3" xfId="10464" xr:uid="{9DF2C18A-C44A-4D1F-8720-848543672F82}"/>
    <cellStyle name="Total 7 4 2 2 3 2" xfId="19453" xr:uid="{576270F2-12E3-4378-B941-C77C99D5790B}"/>
    <cellStyle name="Total 7 4 2 2 3 2 2" xfId="39555" xr:uid="{D7ACC165-85ED-4B42-9E72-5F3A3EA53F51}"/>
    <cellStyle name="Total 7 4 2 2 3 3" xfId="38892" xr:uid="{2E7EA272-D802-4901-8C1F-272A4E141541}"/>
    <cellStyle name="Total 7 4 2 2 4" xfId="14230" xr:uid="{609680F9-8F6E-42A0-8FEF-5602611D22F8}"/>
    <cellStyle name="Total 7 4 2 2 4 2" xfId="34741" xr:uid="{5F91E059-07E6-454C-BF12-75E4066D301F}"/>
    <cellStyle name="Total 7 4 2 2 5" xfId="42149" xr:uid="{80BCFC30-F44F-44E0-AF60-7F714AE00623}"/>
    <cellStyle name="Total 7 4 2 3" xfId="3309" xr:uid="{BB8596C8-837B-4D87-B283-8921CDC0B4B4}"/>
    <cellStyle name="Total 7 4 2 3 2" xfId="40991" xr:uid="{F5FAA27B-4FCA-423E-A03F-2E1895D8BE02}"/>
    <cellStyle name="Total 7 4 2 4" xfId="43099" xr:uid="{89A9681A-A0F8-4D61-81BD-A15B8C940238}"/>
    <cellStyle name="Total 7 4 2 5" xfId="56051" xr:uid="{ECEE03B1-719F-4F13-B294-2D33D481D102}"/>
    <cellStyle name="Total 7 4 3" xfId="1217" xr:uid="{AF85916D-3D88-442C-AF45-0A1C17202278}"/>
    <cellStyle name="Total 7 4 3 2" xfId="5562" xr:uid="{BD023E0C-B48E-45BD-8E6E-BBFA1BFEEE51}"/>
    <cellStyle name="Total 7 4 3 2 2" xfId="8148" xr:uid="{4FC2CAE7-B4AB-49B4-8DE1-5A241E545174}"/>
    <cellStyle name="Total 7 4 3 2 2 2" xfId="17137" xr:uid="{244EF2F7-A6D3-42F7-895F-A8FBC8BEF9CD}"/>
    <cellStyle name="Total 7 4 3 2 2 2 2" xfId="24869" xr:uid="{C6C576B0-8827-4281-8617-BBB077301A8B}"/>
    <cellStyle name="Total 7 4 3 2 2 3" xfId="27319" xr:uid="{3FDDEB21-9265-4D23-8981-E271C7C57B2E}"/>
    <cellStyle name="Total 7 4 3 2 3" xfId="10785" xr:uid="{E0DBEC0B-EE89-4CDB-BC53-AA00DD289321}"/>
    <cellStyle name="Total 7 4 3 2 3 2" xfId="19774" xr:uid="{7BC7432F-63C2-40CB-8193-2429EFDCD6B9}"/>
    <cellStyle name="Total 7 4 3 2 3 2 2" xfId="31686" xr:uid="{A81997AC-C9F6-4010-A707-7EF2FC832DF9}"/>
    <cellStyle name="Total 7 4 3 2 3 3" xfId="41692" xr:uid="{C93778E6-EAAE-4C64-B586-EDA5934A8C65}"/>
    <cellStyle name="Total 7 4 3 2 4" xfId="14551" xr:uid="{8C5D8C51-7299-4323-951A-36B37C7A1012}"/>
    <cellStyle name="Total 7 4 3 2 4 2" xfId="29555" xr:uid="{E1F14953-4A2E-4D13-A860-60DE0B629DA0}"/>
    <cellStyle name="Total 7 4 3 2 5" xfId="27530" xr:uid="{41DE1D32-A0F7-47FA-BEA9-0AE9BB6DC25B}"/>
    <cellStyle name="Total 7 4 3 3" xfId="3654" xr:uid="{46A68F5C-980C-4ECC-A872-0DE5C4132F29}"/>
    <cellStyle name="Total 7 4 3 3 2" xfId="42571" xr:uid="{A288B47B-0664-4F62-BAFB-9FBD705CAD1B}"/>
    <cellStyle name="Total 7 4 3 4" xfId="33209" xr:uid="{30A0B6B7-607D-44FC-B26E-0368C8E9E945}"/>
    <cellStyle name="Total 7 4 4" xfId="1561" xr:uid="{FB305F7F-1AFC-428F-99E6-D2BBDF276191}"/>
    <cellStyle name="Total 7 4 4 2" xfId="5906" xr:uid="{B50A2A61-A4F4-44E9-B1B2-404F368E4DF7}"/>
    <cellStyle name="Total 7 4 4 2 2" xfId="8492" xr:uid="{291B41F3-13FF-4EAD-B047-1FB6FA5F6998}"/>
    <cellStyle name="Total 7 4 4 2 2 2" xfId="17481" xr:uid="{2040A86F-22E8-4E9B-9B11-EA7A3BCCE542}"/>
    <cellStyle name="Total 7 4 4 2 2 2 2" xfId="40132" xr:uid="{55E73664-0761-47DC-BDC5-47F824194210}"/>
    <cellStyle name="Total 7 4 4 2 2 3" xfId="24902" xr:uid="{2EC22F0C-412D-4E42-A6AC-9150BB85E3D1}"/>
    <cellStyle name="Total 7 4 4 2 3" xfId="11129" xr:uid="{78982FEB-654C-4EDD-9D2E-2E29CFABB07A}"/>
    <cellStyle name="Total 7 4 4 2 3 2" xfId="20118" xr:uid="{CCB42ECD-5377-423D-88B9-C3F8DCE330C4}"/>
    <cellStyle name="Total 7 4 4 2 3 2 2" xfId="42834" xr:uid="{84074E1D-7A47-40B2-8B68-3A19F246D21A}"/>
    <cellStyle name="Total 7 4 4 2 3 3" xfId="41677" xr:uid="{7B79C4FB-FE12-44F3-8D87-7867E6A03905}"/>
    <cellStyle name="Total 7 4 4 2 4" xfId="14895" xr:uid="{4A302684-12D6-4854-A754-D77FD2583734}"/>
    <cellStyle name="Total 7 4 4 2 4 2" xfId="23003" xr:uid="{78F3B433-24D4-40F5-A4B7-0DA9203C566B}"/>
    <cellStyle name="Total 7 4 4 2 5" xfId="32055" xr:uid="{A5AD25F2-6EE0-4E54-A6B6-74A0A7DB5F0E}"/>
    <cellStyle name="Total 7 4 4 3" xfId="3998" xr:uid="{F37AB5EF-68E2-457E-84E0-A857A9382AF0}"/>
    <cellStyle name="Total 7 4 4 3 2" xfId="27141" xr:uid="{85E72DD9-317B-4531-ACD3-A21EBE6D8428}"/>
    <cellStyle name="Total 7 4 4 4" xfId="42712" xr:uid="{EB79A301-A1CD-4BF0-9919-092B1E0D9F13}"/>
    <cellStyle name="Total 7 4 5" xfId="1873" xr:uid="{9975A0AD-0E69-493F-958A-57BC3FC87F0E}"/>
    <cellStyle name="Total 7 4 5 2" xfId="6189" xr:uid="{860C3694-4F2E-4A86-BFCA-16955B1F0404}"/>
    <cellStyle name="Total 7 4 5 2 2" xfId="8775" xr:uid="{58A20DF9-215D-422E-8853-8F52A6DA3FC0}"/>
    <cellStyle name="Total 7 4 5 2 2 2" xfId="17764" xr:uid="{1F287A47-7536-4E59-A4C9-C2CD2A671F7E}"/>
    <cellStyle name="Total 7 4 5 2 2 2 2" xfId="26102" xr:uid="{6E2D4F8A-A7AB-407D-B9CF-79D395681501}"/>
    <cellStyle name="Total 7 4 5 2 2 3" xfId="41187" xr:uid="{BB89784A-8DFB-4CBE-9333-C4F1996ABA01}"/>
    <cellStyle name="Total 7 4 5 2 3" xfId="11412" xr:uid="{D5DBC978-619F-4717-9B11-7561CF88F941}"/>
    <cellStyle name="Total 7 4 5 2 3 2" xfId="20401" xr:uid="{713153DE-F3CD-49C7-86C8-9C2967660831}"/>
    <cellStyle name="Total 7 4 5 2 3 2 2" xfId="22421" xr:uid="{0C60E445-F0EA-4C4E-A392-4B742F5B2C6D}"/>
    <cellStyle name="Total 7 4 5 2 3 3" xfId="44066" xr:uid="{4570768B-97E9-47C2-9D6C-A9D8D00758C1}"/>
    <cellStyle name="Total 7 4 5 2 4" xfId="15178" xr:uid="{EDC9735D-2A7C-4F20-8E3F-8379595FA1A8}"/>
    <cellStyle name="Total 7 4 5 2 4 2" xfId="32892" xr:uid="{AE4DA1D8-BFEA-4A75-93DF-5E978731FC11}"/>
    <cellStyle name="Total 7 4 5 2 5" xfId="41859" xr:uid="{D996B598-1092-46A3-82D1-BDA9AE92BD62}"/>
    <cellStyle name="Total 7 4 5 3" xfId="4310" xr:uid="{04199106-F207-4098-92D0-6C14935131C2}"/>
    <cellStyle name="Total 7 4 5 3 2" xfId="25253" xr:uid="{728BC43A-33C5-4BC0-ABA1-2E55DB7D477C}"/>
    <cellStyle name="Total 7 4 5 4" xfId="32516" xr:uid="{74051226-4ADF-4755-87AF-3D9E9466C89D}"/>
    <cellStyle name="Total 7 4 6" xfId="2180" xr:uid="{EE2CBFC5-AF9F-42FD-8621-5164C41E858C}"/>
    <cellStyle name="Total 7 4 6 2" xfId="6481" xr:uid="{02DC70C1-553C-414D-9BEF-DF09644763E5}"/>
    <cellStyle name="Total 7 4 6 2 2" xfId="9067" xr:uid="{17C10B2F-1450-4018-94F1-E70F26705D4F}"/>
    <cellStyle name="Total 7 4 6 2 2 2" xfId="18056" xr:uid="{F6E8874C-C3B1-45FD-83F5-75086783D358}"/>
    <cellStyle name="Total 7 4 6 2 2 2 2" xfId="26794" xr:uid="{C53EDAD3-F7B8-42C5-BDC3-74C69E38EBB3}"/>
    <cellStyle name="Total 7 4 6 2 2 3" xfId="28193" xr:uid="{C94A4D63-C6B5-4F50-BA34-BC8471CA6239}"/>
    <cellStyle name="Total 7 4 6 2 3" xfId="11704" xr:uid="{FAD072A5-FE5E-4717-ADD8-8F36716AF612}"/>
    <cellStyle name="Total 7 4 6 2 3 2" xfId="20693" xr:uid="{08F89123-0E06-4557-80B8-A789EB90F90D}"/>
    <cellStyle name="Total 7 4 6 2 3 2 2" xfId="26350" xr:uid="{B5037357-82D8-4374-B8B8-9E0997C08F20}"/>
    <cellStyle name="Total 7 4 6 2 3 3" xfId="32241" xr:uid="{808F2408-9F64-4683-A8E9-07935AB5DA4D}"/>
    <cellStyle name="Total 7 4 6 2 4" xfId="15470" xr:uid="{9C5BA363-BBD6-469E-B988-3E4D080F545E}"/>
    <cellStyle name="Total 7 4 6 2 4 2" xfId="36320" xr:uid="{9F8665DF-8136-4E19-BAC5-F539D2AF5940}"/>
    <cellStyle name="Total 7 4 6 2 5" xfId="28945" xr:uid="{A841CCDD-1FDF-46AA-BCFD-AB4DDA46DEC9}"/>
    <cellStyle name="Total 7 4 6 3" xfId="4617" xr:uid="{AC0FD815-2A20-4542-9682-CF88D732A078}"/>
    <cellStyle name="Total 7 4 6 3 2" xfId="31235" xr:uid="{B233959D-29AE-4A9D-BB52-A3E9D72F698E}"/>
    <cellStyle name="Total 7 4 6 4" xfId="28507" xr:uid="{4C5632B6-9E18-4D85-BA28-E2A109B93537}"/>
    <cellStyle name="Total 7 4 7" xfId="4917" xr:uid="{B195BF24-B321-4E7A-B1BA-916A758ABBD2}"/>
    <cellStyle name="Total 7 4 7 2" xfId="7503" xr:uid="{DE403DC3-2BC3-41E2-A1B1-F842A2B8DB2F}"/>
    <cellStyle name="Total 7 4 7 2 2" xfId="16492" xr:uid="{C35EC45C-E1A6-4447-BB53-5703BC75A9BA}"/>
    <cellStyle name="Total 7 4 7 2 2 2" xfId="23205" xr:uid="{A0B734D8-B303-4B96-8B40-00B5312D5526}"/>
    <cellStyle name="Total 7 4 7 2 3" xfId="25381" xr:uid="{972B249D-77CD-4235-9071-E88D76EDFAC7}"/>
    <cellStyle name="Total 7 4 7 3" xfId="10140" xr:uid="{1DFAFF8E-EFCF-4A84-90BD-FB6273315909}"/>
    <cellStyle name="Total 7 4 7 3 2" xfId="19129" xr:uid="{DDC9CAD1-8D7F-48B6-8634-D5E91CA99F6C}"/>
    <cellStyle name="Total 7 4 7 3 2 2" xfId="22697" xr:uid="{31D85401-9E35-459D-80C6-F1858CF6CE46}"/>
    <cellStyle name="Total 7 4 7 3 3" xfId="38901" xr:uid="{B1EEEF90-C5C5-4A48-B9BA-3CBF316EB213}"/>
    <cellStyle name="Total 7 4 7 4" xfId="13906" xr:uid="{B551674E-340A-425E-89B9-0D0DC8D690CD}"/>
    <cellStyle name="Total 7 4 7 4 2" xfId="24529" xr:uid="{E0CCD170-7D1D-43A2-9676-A01C1B0CCCBB}"/>
    <cellStyle name="Total 7 4 7 5" xfId="37044" xr:uid="{DC064577-A44C-47D8-A1A0-3BBFA595A37C}"/>
    <cellStyle name="Total 7 4 8" xfId="2529" xr:uid="{534E251D-8A06-4B33-AB62-DE7ABEE2420A}"/>
    <cellStyle name="Total 7 4 8 2" xfId="22553" xr:uid="{D183E152-4831-4F39-9621-44377421BA07}"/>
    <cellStyle name="Total 7 4 9" xfId="26544" xr:uid="{F0623A2B-EE9F-4E72-B7F5-BABE864F0C1A}"/>
    <cellStyle name="Total 7 5" xfId="292" xr:uid="{A65CFF0C-0C51-4E4B-940D-CCCC1E8CB62C}"/>
    <cellStyle name="Total 7 5 2" xfId="4695" xr:uid="{33AE98EC-FB05-4D1E-8DA0-D5EE96ECA01F}"/>
    <cellStyle name="Total 7 5 2 2" xfId="7281" xr:uid="{EF836A2F-AB1B-4E64-A800-AC8C32614836}"/>
    <cellStyle name="Total 7 5 2 2 2" xfId="16270" xr:uid="{F5E1A7B9-8B4A-4CB2-93FC-3B761E38748D}"/>
    <cellStyle name="Total 7 5 2 2 2 2" xfId="35192" xr:uid="{8BC2446C-3E70-40ED-9D6E-3F5F78E8D3C6}"/>
    <cellStyle name="Total 7 5 2 2 3" xfId="29333" xr:uid="{ACF99A44-776B-4A4B-AA99-13B1188513CD}"/>
    <cellStyle name="Total 7 5 2 3" xfId="9918" xr:uid="{711C9996-9BE3-476C-A86A-CD7AE73A00FA}"/>
    <cellStyle name="Total 7 5 2 3 2" xfId="18907" xr:uid="{3C4A6F35-13CB-4B42-B312-0419742910B5}"/>
    <cellStyle name="Total 7 5 2 3 2 2" xfId="39682" xr:uid="{2FB240EA-F9E6-404D-8E2C-EF19EAFFF56C}"/>
    <cellStyle name="Total 7 5 2 3 3" xfId="22296" xr:uid="{2B832B00-E54B-4198-BABC-1545803130E9}"/>
    <cellStyle name="Total 7 5 2 4" xfId="13684" xr:uid="{BF1334CF-77BB-4C78-A8C5-F0ABAEE42DC8}"/>
    <cellStyle name="Total 7 5 2 4 2" xfId="29268" xr:uid="{1BA95B7F-CFF2-4F1C-9CCC-6E20175A8AD9}"/>
    <cellStyle name="Total 7 5 2 5" xfId="38485" xr:uid="{A33B0958-396F-4CE9-8254-170105B899C8}"/>
    <cellStyle name="Total 7 5 2 6" xfId="58644" xr:uid="{ED4AD6DA-0897-4738-B45A-6A65AB4C6C4B}"/>
    <cellStyle name="Total 7 5 3" xfId="2760" xr:uid="{EC380FD0-2304-41E6-96D6-17C0274302D5}"/>
    <cellStyle name="Total 7 5 3 2" xfId="31909" xr:uid="{1DF3AFEE-CCC6-4BFC-AFA8-787402906ED4}"/>
    <cellStyle name="Total 7 5 4" xfId="40748" xr:uid="{B09674C5-4358-412F-9DB8-964B928547A1}"/>
    <cellStyle name="Total 7 5 5" xfId="51863" xr:uid="{C78465FF-28C1-46DB-AD2C-018B3AB8F01F}"/>
    <cellStyle name="Total 7 6" xfId="641" xr:uid="{2B4AC369-1D79-477A-9FEA-F88D53ECBDAC}"/>
    <cellStyle name="Total 7 6 2" xfId="5019" xr:uid="{76939465-13DC-4469-AD77-CD0FFD11E71C}"/>
    <cellStyle name="Total 7 6 2 2" xfId="7605" xr:uid="{4DAEDDE1-C0CD-464D-BED9-6BFB30F1DDD9}"/>
    <cellStyle name="Total 7 6 2 2 2" xfId="16594" xr:uid="{7510AAB6-D154-4AF3-B057-CBF5A60F3CFA}"/>
    <cellStyle name="Total 7 6 2 2 2 2" xfId="28258" xr:uid="{36BE02BA-58A0-4E88-8D05-F9EB0E6F875D}"/>
    <cellStyle name="Total 7 6 2 2 3" xfId="23138" xr:uid="{B3C22E8C-9611-4793-B593-15A1AF5B74F9}"/>
    <cellStyle name="Total 7 6 2 3" xfId="10242" xr:uid="{0D96BE4E-C843-4CE7-AF2E-FC8ECF0DED92}"/>
    <cellStyle name="Total 7 6 2 3 2" xfId="19231" xr:uid="{D42506FE-CAB2-4DB4-84E9-397C0C7A6FDC}"/>
    <cellStyle name="Total 7 6 2 3 2 2" xfId="28780" xr:uid="{E955ED7E-F736-411B-8CB9-C0850DA69049}"/>
    <cellStyle name="Total 7 6 2 3 3" xfId="32256" xr:uid="{EA3CC954-C305-4BF5-BAB0-E46AEA2F0E52}"/>
    <cellStyle name="Total 7 6 2 4" xfId="14008" xr:uid="{EA041732-D6EA-4C30-9FCF-7BDC993EBE37}"/>
    <cellStyle name="Total 7 6 2 4 2" xfId="29856" xr:uid="{5C1C6DDA-E101-4CFE-BF33-E476987BC183}"/>
    <cellStyle name="Total 7 6 2 5" xfId="30591" xr:uid="{EF98DA15-E594-403D-A492-E88C2FF42948}"/>
    <cellStyle name="Total 7 6 2 6" xfId="54211" xr:uid="{CE3688C9-61E7-403D-BF6C-90D22401D020}"/>
    <cellStyle name="Total 7 6 3" xfId="3078" xr:uid="{692D7FFB-27E9-402C-AB30-E3784C0F3458}"/>
    <cellStyle name="Total 7 6 3 2" xfId="40714" xr:uid="{D9166633-8EB6-479B-9B84-ADB4A9E717DC}"/>
    <cellStyle name="Total 7 6 4" xfId="37314" xr:uid="{C0D69161-70F0-4754-A2F7-BC708384FE99}"/>
    <cellStyle name="Total 7 6 5" xfId="47458" xr:uid="{56B1D975-CBBC-4061-BB2F-F16D7FD793DC}"/>
    <cellStyle name="Total 7 7" xfId="986" xr:uid="{8A9F0233-E9ED-4F52-9355-789207273947}"/>
    <cellStyle name="Total 7 7 2" xfId="5340" xr:uid="{7200A0B0-CD76-4708-9A09-4492003E753F}"/>
    <cellStyle name="Total 7 7 2 2" xfId="7926" xr:uid="{E81D6F3D-ACA9-4E66-83A5-B7EF8DEC0109}"/>
    <cellStyle name="Total 7 7 2 2 2" xfId="16915" xr:uid="{DC87DA4C-AD3A-48FF-B3F6-201DB76B3C15}"/>
    <cellStyle name="Total 7 7 2 2 2 2" xfId="40369" xr:uid="{22ED1C8C-2720-4BBB-9EEE-5DC161A216E4}"/>
    <cellStyle name="Total 7 7 2 2 3" xfId="32148" xr:uid="{93B70098-EA1E-4A9F-B150-22F9B589A00A}"/>
    <cellStyle name="Total 7 7 2 3" xfId="10563" xr:uid="{E9D614A1-D3C9-49E8-86A7-59EF11DE14ED}"/>
    <cellStyle name="Total 7 7 2 3 2" xfId="19552" xr:uid="{D3921E92-5681-465E-B2D7-7A75EC3AC699}"/>
    <cellStyle name="Total 7 7 2 3 2 2" xfId="38712" xr:uid="{B3274479-EB05-431E-93DA-C6C6E90A8231}"/>
    <cellStyle name="Total 7 7 2 3 3" xfId="35186" xr:uid="{342ACEE8-909F-4FB6-B82D-AF62636F64D7}"/>
    <cellStyle name="Total 7 7 2 4" xfId="14329" xr:uid="{64E4AA87-671A-4DA9-8430-1A32BCA43C27}"/>
    <cellStyle name="Total 7 7 2 4 2" xfId="35333" xr:uid="{DE814453-287E-4A8B-9C64-9618CB392BE0}"/>
    <cellStyle name="Total 7 7 2 5" xfId="37562" xr:uid="{A5334312-5EF1-4020-9958-B41B8B94FB2F}"/>
    <cellStyle name="Total 7 7 3" xfId="3423" xr:uid="{EFEE71AA-D1E6-4680-99AA-3010A09CC9D1}"/>
    <cellStyle name="Total 7 7 3 2" xfId="42098" xr:uid="{8C628B34-758A-4F51-85B6-219A979173A4}"/>
    <cellStyle name="Total 7 7 4" xfId="42017" xr:uid="{41CA3D98-E91A-4883-A9E5-FA0F4849185D}"/>
    <cellStyle name="Total 7 8" xfId="1330" xr:uid="{64FAEA86-48E3-49F8-B5A7-934275619328}"/>
    <cellStyle name="Total 7 8 2" xfId="5675" xr:uid="{0EBD9950-72B2-409E-AC6B-54E779957A69}"/>
    <cellStyle name="Total 7 8 2 2" xfId="8261" xr:uid="{F546A7E3-BB67-4041-8FC5-61F73C8C9757}"/>
    <cellStyle name="Total 7 8 2 2 2" xfId="17250" xr:uid="{74A62978-8881-4D1F-90C5-066A2ED02936}"/>
    <cellStyle name="Total 7 8 2 2 2 2" xfId="36121" xr:uid="{1AA35AC5-911A-4B72-AA9B-9DA1080792EA}"/>
    <cellStyle name="Total 7 8 2 2 3" xfId="38674" xr:uid="{5346BED7-3B8C-41F6-83F3-F9D43F3929A2}"/>
    <cellStyle name="Total 7 8 2 3" xfId="10898" xr:uid="{726A9A9B-F909-4AD6-8BB2-CF3D1414AD4A}"/>
    <cellStyle name="Total 7 8 2 3 2" xfId="19887" xr:uid="{E5F7B6C4-B868-496F-A7C0-D04A34C800B3}"/>
    <cellStyle name="Total 7 8 2 3 2 2" xfId="37053" xr:uid="{99A8CD73-009F-4145-AA6A-5C1AFCD45573}"/>
    <cellStyle name="Total 7 8 2 3 3" xfId="22117" xr:uid="{D7FE95B2-9219-4744-A52D-78CA0E16DC6D}"/>
    <cellStyle name="Total 7 8 2 4" xfId="14664" xr:uid="{2E0DB98C-888C-494B-95E2-826AD4F2781D}"/>
    <cellStyle name="Total 7 8 2 4 2" xfId="39902" xr:uid="{6D9526B1-34F4-4DBA-ADEA-5C261A33BE63}"/>
    <cellStyle name="Total 7 8 2 5" xfId="43119" xr:uid="{9DD39A99-8D07-4593-BB85-B4B77D7FA295}"/>
    <cellStyle name="Total 7 8 3" xfId="3767" xr:uid="{F64AADC1-F8B2-488F-BC88-9EF4B8DFDF0B}"/>
    <cellStyle name="Total 7 8 3 2" xfId="42382" xr:uid="{C1B505D5-196E-42F2-A310-CCDE4D983C7F}"/>
    <cellStyle name="Total 7 8 4" xfId="41053" xr:uid="{5F04AB2B-8FDD-4F34-83C4-3E6379D1FFB9}"/>
    <cellStyle name="Total 7 9" xfId="1826" xr:uid="{C35F4043-24FC-4BAC-A519-BE849A5CB328}"/>
    <cellStyle name="Total 7 9 2" xfId="6143" xr:uid="{6FD34A34-662A-4441-AEB8-8276712E8DDF}"/>
    <cellStyle name="Total 7 9 2 2" xfId="8729" xr:uid="{AC3861C0-FE96-40A1-82A9-510451AD4424}"/>
    <cellStyle name="Total 7 9 2 2 2" xfId="17718" xr:uid="{0224ADEA-3ED0-4DC8-9F79-B10C5ED354EC}"/>
    <cellStyle name="Total 7 9 2 2 2 2" xfId="35152" xr:uid="{BEE4F157-3B47-4380-A82D-3D7DFC9D6D67}"/>
    <cellStyle name="Total 7 9 2 2 3" xfId="29071" xr:uid="{267972D1-A2C8-43C3-9A77-F638D9944E72}"/>
    <cellStyle name="Total 7 9 2 3" xfId="11366" xr:uid="{FA5B3135-10D2-4D9F-B094-07E426099E4B}"/>
    <cellStyle name="Total 7 9 2 3 2" xfId="20355" xr:uid="{464D4F0F-FB56-483F-93FA-E9371C0980EB}"/>
    <cellStyle name="Total 7 9 2 3 2 2" xfId="39447" xr:uid="{58C187C6-17B0-4F99-B2A4-E5231DE6CFE9}"/>
    <cellStyle name="Total 7 9 2 3 3" xfId="43840" xr:uid="{F5027619-3BA5-4A5C-911E-4679A04E1C3D}"/>
    <cellStyle name="Total 7 9 2 4" xfId="15132" xr:uid="{FC281451-A5D4-43AB-9C79-739E48C87810}"/>
    <cellStyle name="Total 7 9 2 4 2" xfId="27993" xr:uid="{D7D1A57E-03F4-4D65-BAC1-79EEF2A68388}"/>
    <cellStyle name="Total 7 9 2 5" xfId="30699" xr:uid="{75B460CD-8897-4ED4-AE21-8E9B4BCDD878}"/>
    <cellStyle name="Total 7 9 3" xfId="4263" xr:uid="{BE935821-970F-4E12-9775-D417F3580EE7}"/>
    <cellStyle name="Total 7 9 3 2" xfId="25959" xr:uid="{08110284-770C-4D5A-9783-130384A5C19C}"/>
    <cellStyle name="Total 7 9 4" xfId="43722" xr:uid="{2802EDA2-09C5-49F4-A755-2E2136FDF7EC}"/>
    <cellStyle name="Total 8" xfId="139" xr:uid="{1C47829D-668B-4019-8C95-C207E8BBFC04}"/>
    <cellStyle name="Total 8 10" xfId="1950" xr:uid="{B7C5E022-4300-40A1-B105-161B3E95C1B1}"/>
    <cellStyle name="Total 8 10 2" xfId="6260" xr:uid="{038A2F72-58A6-4067-8249-8CE0EA9F1D8E}"/>
    <cellStyle name="Total 8 10 2 2" xfId="8846" xr:uid="{6F448E35-8963-4486-8DB6-E2CD44E7FDFA}"/>
    <cellStyle name="Total 8 10 2 2 2" xfId="17835" xr:uid="{C96E4C26-DA95-4B9D-BE64-24DD6FC7549A}"/>
    <cellStyle name="Total 8 10 2 2 2 2" xfId="39192" xr:uid="{BE4B6D38-9A4E-48CB-AE87-B0725A8DB286}"/>
    <cellStyle name="Total 8 10 2 2 3" xfId="42953" xr:uid="{7044E45F-3D71-4A59-8A54-957923862232}"/>
    <cellStyle name="Total 8 10 2 3" xfId="11483" xr:uid="{C1BE23C8-47AA-4440-B8F6-A6FB4A2E6397}"/>
    <cellStyle name="Total 8 10 2 3 2" xfId="20472" xr:uid="{A82948A3-F111-415A-9D37-88FDB0036D87}"/>
    <cellStyle name="Total 8 10 2 3 2 2" xfId="29007" xr:uid="{AA432E09-70FC-4A9D-BD64-97FF07CDC79A}"/>
    <cellStyle name="Total 8 10 2 3 3" xfId="24234" xr:uid="{E35D02D5-D458-4734-87C1-ED02B11770E7}"/>
    <cellStyle name="Total 8 10 2 4" xfId="15249" xr:uid="{F60D0963-9EA7-4DDA-BD9B-A780A29210F6}"/>
    <cellStyle name="Total 8 10 2 4 2" xfId="42742" xr:uid="{9A50B585-2CEB-4FCD-AFDE-724E981CFDEC}"/>
    <cellStyle name="Total 8 10 2 5" xfId="35240" xr:uid="{DEE83680-AAD0-4F56-8B7D-C51681ADCDE0}"/>
    <cellStyle name="Total 8 10 3" xfId="4387" xr:uid="{4EDC341E-AD5E-4715-BA34-0DD2F70FED2E}"/>
    <cellStyle name="Total 8 10 3 2" xfId="33796" xr:uid="{D8C032AC-2862-48F6-8AB4-79B321A6E495}"/>
    <cellStyle name="Total 8 10 4" xfId="42433" xr:uid="{E1B17512-FD25-484A-BDF2-B85BB22A0208}"/>
    <cellStyle name="Total 8 11" xfId="2956" xr:uid="{DBCBE3C1-5846-4288-AD41-7D86152DB30C}"/>
    <cellStyle name="Total 8 11 2" xfId="7106" xr:uid="{9DBE9405-F114-4352-9E03-795939E5ADF9}"/>
    <cellStyle name="Total 8 11 2 2" xfId="16095" xr:uid="{8E9C4A54-D46D-4363-8A5F-56F5A76CA016}"/>
    <cellStyle name="Total 8 11 2 2 2" xfId="41598" xr:uid="{9D1DAD09-68E6-4708-93AA-2F152D7CF3DD}"/>
    <cellStyle name="Total 8 11 2 3" xfId="39288" xr:uid="{58232E53-D628-475D-942E-C947B629CE4C}"/>
    <cellStyle name="Total 8 11 3" xfId="9669" xr:uid="{B77F0429-0E7A-4524-80A3-02CCB7816F13}"/>
    <cellStyle name="Total 8 11 3 2" xfId="18658" xr:uid="{9CBDD455-2F26-4C29-BA8D-11937F12634E}"/>
    <cellStyle name="Total 8 11 3 2 2" xfId="27028" xr:uid="{E4B615E1-DA7B-4B3A-A7B0-2ADBA600334F}"/>
    <cellStyle name="Total 8 11 3 3" xfId="34745" xr:uid="{40846C37-A1FB-4778-812E-AB8AC10DD08E}"/>
    <cellStyle name="Total 8 11 4" xfId="13509" xr:uid="{D0C1456A-A537-4CC0-A3A5-CE1FF0FEB14E}"/>
    <cellStyle name="Total 8 11 4 2" xfId="27313" xr:uid="{52A761EC-60B1-463A-A0D5-2512996EE1DC}"/>
    <cellStyle name="Total 8 11 5" xfId="28041" xr:uid="{CE0F4725-FA71-477F-8F54-4E207431D7CF}"/>
    <cellStyle name="Total 8 12" xfId="6595" xr:uid="{5922CFF7-B471-47AD-B9D0-4E80C3AD3D68}"/>
    <cellStyle name="Total 8 12 2" xfId="11803" xr:uid="{72521786-B28A-41C6-A564-0DAABC3031C5}"/>
    <cellStyle name="Total 8 12 2 2" xfId="20792" xr:uid="{3AA9AEED-E36E-4F49-9997-A23228237082}"/>
    <cellStyle name="Total 8 12 2 2 2" xfId="37227" xr:uid="{56455BF7-BA46-4CCE-8BE7-5C7190D0F132}"/>
    <cellStyle name="Total 8 12 2 3" xfId="34956" xr:uid="{3FCB1EAA-3B98-4E87-9FBE-D3DB44606093}"/>
    <cellStyle name="Total 8 12 3" xfId="15584" xr:uid="{41F79291-0C22-43F1-944B-5C3AA9499EE9}"/>
    <cellStyle name="Total 8 12 3 2" xfId="24558" xr:uid="{56A3C503-AF51-4E25-A081-5F9FE05B6AEF}"/>
    <cellStyle name="Total 8 12 4" xfId="37869" xr:uid="{50B9B64B-F019-41A3-BF7A-278EF1E728D5}"/>
    <cellStyle name="Total 8 13" xfId="9166" xr:uid="{483FA4AC-5569-4709-82FA-54B934FA2CB5}"/>
    <cellStyle name="Total 8 13 2" xfId="18155" xr:uid="{64620F1D-49E7-4B97-9812-FF34F3B0E35F}"/>
    <cellStyle name="Total 8 13 2 2" xfId="25025" xr:uid="{7EC7A784-0947-43BD-B4EC-B72E912FD616}"/>
    <cellStyle name="Total 8 13 3" xfId="42973" xr:uid="{67E392A3-A34E-4AAE-9E94-1AFCD0EE18BA}"/>
    <cellStyle name="Total 8 14" xfId="12295" xr:uid="{E2B745B8-263F-42E1-AAA2-0F6DB8450760}"/>
    <cellStyle name="Total 8 14 2" xfId="21284" xr:uid="{35E6DF15-485C-4A81-BF99-6A05D6AF5CB3}"/>
    <cellStyle name="Total 8 14 2 2" xfId="36639" xr:uid="{50C5D382-C50A-4C2B-B450-4AF1D24488F0}"/>
    <cellStyle name="Total 8 14 3" xfId="40348" xr:uid="{F2F1FC4B-6548-4B39-97CE-35AC97527D30}"/>
    <cellStyle name="Total 8 15" xfId="2299" xr:uid="{23436A73-769D-44B7-A6B0-3B8BE4FC86DB}"/>
    <cellStyle name="Total 8 15 2" xfId="32929" xr:uid="{B254087D-AE2F-4780-B344-A93CAABE87B3}"/>
    <cellStyle name="Total 8 16" xfId="13208" xr:uid="{DE3F179C-A8BF-4341-AD43-7CF2AF9AB1F9}"/>
    <cellStyle name="Total 8 16 2" xfId="31765" xr:uid="{C2670D49-6FD6-4123-A4A3-8B5A2CE405CB}"/>
    <cellStyle name="Total 8 17" xfId="24088" xr:uid="{259BAF05-A1C1-44FA-A214-7C4DC7E1E1E8}"/>
    <cellStyle name="Total 8 18" xfId="44773" xr:uid="{FB7B8474-BA10-498D-81E7-C72CB261F548}"/>
    <cellStyle name="Total 8 19" xfId="45953" xr:uid="{69B76E5F-09A7-4901-BC84-117DD6026687}"/>
    <cellStyle name="Total 8 2" xfId="329" xr:uid="{E56C21C4-B378-4226-80BE-05981BF7E4FC}"/>
    <cellStyle name="Total 8 2 10" xfId="6631" xr:uid="{CCC3BA14-A760-4FB2-A9FB-85405938D14E}"/>
    <cellStyle name="Total 8 2 10 2" xfId="11837" xr:uid="{462B2E31-36DE-40D0-BEEC-80BBF47CFDEE}"/>
    <cellStyle name="Total 8 2 10 2 2" xfId="20826" xr:uid="{99C10B48-36C0-4305-A744-AB1DBC582CC0}"/>
    <cellStyle name="Total 8 2 10 2 2 2" xfId="39711" xr:uid="{96B17FD2-516A-41BD-B783-E409C4EF0439}"/>
    <cellStyle name="Total 8 2 10 2 3" xfId="31119" xr:uid="{788F05F8-86CD-4B6F-9F0C-19C811E07424}"/>
    <cellStyle name="Total 8 2 10 3" xfId="15620" xr:uid="{FB8D9A1B-5650-4219-852D-F8D128082314}"/>
    <cellStyle name="Total 8 2 10 3 2" xfId="22940" xr:uid="{1DCC95E9-DB3E-49B8-88D6-C95740DD2045}"/>
    <cellStyle name="Total 8 2 10 4" xfId="41974" xr:uid="{EA486001-D5F8-4A40-AA81-42BCB771C498}"/>
    <cellStyle name="Total 8 2 11" xfId="9200" xr:uid="{7AF848D0-2A57-4589-9FB7-C85F71B4D44A}"/>
    <cellStyle name="Total 8 2 11 2" xfId="18189" xr:uid="{62DFB6A0-4D7D-4816-8441-7627D69A4AB7}"/>
    <cellStyle name="Total 8 2 11 2 2" xfId="33275" xr:uid="{C0A61C18-B8A4-4AD8-B852-785A2B3A296F}"/>
    <cellStyle name="Total 8 2 11 3" xfId="29140" xr:uid="{1511C2FE-9CA0-4C24-A597-D1024AEA7617}"/>
    <cellStyle name="Total 8 2 12" xfId="12656" xr:uid="{5BF34B5A-F40A-487A-ADD9-C6BC78BFFBCD}"/>
    <cellStyle name="Total 8 2 12 2" xfId="21645" xr:uid="{986301FC-93B8-4383-B620-23198FD46F1C}"/>
    <cellStyle name="Total 8 2 12 2 2" xfId="31441" xr:uid="{D7FD65B7-45F1-40C2-A122-7DF4B9202095}"/>
    <cellStyle name="Total 8 2 12 3" xfId="37196" xr:uid="{AD56BAAE-49D9-429A-8725-27B0C7E2D56F}"/>
    <cellStyle name="Total 8 2 13" xfId="2335" xr:uid="{96EE50F5-B1B4-4DAC-98FF-29DA8BFF9324}"/>
    <cellStyle name="Total 8 2 13 2" xfId="24191" xr:uid="{F61D8C6C-FDDD-4D3D-BA91-BE949A1CB050}"/>
    <cellStyle name="Total 8 2 14" xfId="13244" xr:uid="{4C79465E-5B05-4909-8D6B-43607885933F}"/>
    <cellStyle name="Total 8 2 14 2" xfId="30796" xr:uid="{8D4B9C64-9B87-40E1-B3B6-72428B16DE62}"/>
    <cellStyle name="Total 8 2 15" xfId="31606" xr:uid="{521A1D12-F451-47E4-BFA9-5DCA849CC6BF}"/>
    <cellStyle name="Total 8 2 16" xfId="49444" xr:uid="{82459EBC-ABD1-4EC1-ADCF-452533CABF50}"/>
    <cellStyle name="Total 8 2 2" xfId="461" xr:uid="{B36E6E0B-394A-44FE-9F24-9F9CC7C29AE1}"/>
    <cellStyle name="Total 8 2 2 10" xfId="9325" xr:uid="{CB717738-F365-4320-A560-25DCBE2184DD}"/>
    <cellStyle name="Total 8 2 2 10 2" xfId="18314" xr:uid="{958A8A04-2A54-4759-A46E-C3A651946CA1}"/>
    <cellStyle name="Total 8 2 2 10 2 2" xfId="22367" xr:uid="{3264D745-9AC7-4CCF-B776-48DC91BE5B34}"/>
    <cellStyle name="Total 8 2 2 10 3" xfId="23496" xr:uid="{D7A7B719-F50B-4A26-9ABB-060A76005DC2}"/>
    <cellStyle name="Total 8 2 2 11" xfId="12280" xr:uid="{69A51ECF-98E7-42ED-8C4B-91FC3ABC956E}"/>
    <cellStyle name="Total 8 2 2 11 2" xfId="21269" xr:uid="{62CCA058-704C-4F72-8BC5-AB9AF640BD5C}"/>
    <cellStyle name="Total 8 2 2 11 2 2" xfId="24983" xr:uid="{47A39F43-65E0-47E3-BE33-E31CFE61A2AD}"/>
    <cellStyle name="Total 8 2 2 11 3" xfId="28525" xr:uid="{65069C81-77F7-45D6-9316-5E38A7D4B135}"/>
    <cellStyle name="Total 8 2 2 12" xfId="2467" xr:uid="{A93185BE-5BFE-4B04-84F2-384F5FF67A23}"/>
    <cellStyle name="Total 8 2 2 12 2" xfId="30434" xr:uid="{4B34261F-D036-422A-98DE-470997696289}"/>
    <cellStyle name="Total 8 2 2 13" xfId="13376" xr:uid="{E326AC41-99AF-4912-9CAA-F9DB27C32A86}"/>
    <cellStyle name="Total 8 2 2 13 2" xfId="38266" xr:uid="{C9F6FA3A-8858-4B17-A7E5-3D96CDFCBCC9}"/>
    <cellStyle name="Total 8 2 2 14" xfId="24696" xr:uid="{FA5BE498-D894-48BA-BFFE-FD2C5262FFCE}"/>
    <cellStyle name="Total 8 2 2 15" xfId="56226" xr:uid="{C3870727-87E8-4F04-A988-2BE52EDE0275}"/>
    <cellStyle name="Total 8 2 2 2" xfId="810" xr:uid="{3B78CD87-5485-4F2F-9D7C-617E88A6B955}"/>
    <cellStyle name="Total 8 2 2 2 2" xfId="5179" xr:uid="{8F0EFF01-E162-4FB1-AE0F-C7C738E18344}"/>
    <cellStyle name="Total 8 2 2 2 2 2" xfId="7765" xr:uid="{EE0C9DF5-A29D-4778-8E43-A673175F7C04}"/>
    <cellStyle name="Total 8 2 2 2 2 2 2" xfId="16754" xr:uid="{D79DEFF7-E029-4FA5-B7E6-6B383DD19FAB}"/>
    <cellStyle name="Total 8 2 2 2 2 2 2 2" xfId="31913" xr:uid="{4BC7AE0F-C006-4710-A6A2-3F0AE72B8F71}"/>
    <cellStyle name="Total 8 2 2 2 2 2 3" xfId="35558" xr:uid="{9872DF6A-6350-47B1-A53E-B90A73853D6C}"/>
    <cellStyle name="Total 8 2 2 2 2 3" xfId="10402" xr:uid="{0FEF15B3-6843-44FC-8716-2EC92BD555B9}"/>
    <cellStyle name="Total 8 2 2 2 2 3 2" xfId="19391" xr:uid="{CDA87E53-2E09-4727-BD5A-D5EE0E806B4E}"/>
    <cellStyle name="Total 8 2 2 2 2 3 2 2" xfId="38000" xr:uid="{E67C8B7C-1D86-4BF7-8A83-BAA5CF0F7E09}"/>
    <cellStyle name="Total 8 2 2 2 2 3 3" xfId="43960" xr:uid="{E9CCE1AE-6F84-4C98-9CFE-5DB5BECCB6C9}"/>
    <cellStyle name="Total 8 2 2 2 2 4" xfId="14168" xr:uid="{DCB76D5C-EBB0-475E-A8B7-A37E539CF34A}"/>
    <cellStyle name="Total 8 2 2 2 2 4 2" xfId="35651" xr:uid="{EC880C97-A5A2-411D-929C-32F0DB8AA922}"/>
    <cellStyle name="Total 8 2 2 2 2 5" xfId="35671" xr:uid="{5E2155C1-1270-4B36-A18E-251AAD060C7A}"/>
    <cellStyle name="Total 8 2 2 2 3" xfId="3247" xr:uid="{C9BC0613-5ABC-4E5F-8DE4-B65AB2DC36C2}"/>
    <cellStyle name="Total 8 2 2 2 3 2" xfId="33588" xr:uid="{2F362DA9-78B4-43C0-8861-07EA149057C0}"/>
    <cellStyle name="Total 8 2 2 2 4" xfId="41814" xr:uid="{0E9EA490-AAB7-487E-BE5F-CC41A192F6B1}"/>
    <cellStyle name="Total 8 2 2 3" xfId="1155" xr:uid="{FBA78D9A-357E-4265-AD85-539ED1B9D6B1}"/>
    <cellStyle name="Total 8 2 2 3 2" xfId="5500" xr:uid="{9CF6D1A6-F9C4-4728-B1E4-DECAEF22BAC3}"/>
    <cellStyle name="Total 8 2 2 3 2 2" xfId="8086" xr:uid="{BE0F1A3E-2A8B-4840-8682-16D0757FD3E4}"/>
    <cellStyle name="Total 8 2 2 3 2 2 2" xfId="17075" xr:uid="{471467D7-55A3-4287-9844-AC0438824DD7}"/>
    <cellStyle name="Total 8 2 2 3 2 2 2 2" xfId="27012" xr:uid="{89E0E4DA-17C6-4D18-9310-786D082BFFFB}"/>
    <cellStyle name="Total 8 2 2 3 2 2 3" xfId="38976" xr:uid="{E1A3F7FB-06A4-4021-9FA9-37DAD0BB09AE}"/>
    <cellStyle name="Total 8 2 2 3 2 3" xfId="10723" xr:uid="{B2129A7B-B9A0-4905-BF53-A6C0B078E0E5}"/>
    <cellStyle name="Total 8 2 2 3 2 3 2" xfId="19712" xr:uid="{2E0619F5-A8C1-4D44-BE04-21EC75BB1029}"/>
    <cellStyle name="Total 8 2 2 3 2 3 2 2" xfId="25586" xr:uid="{937F36A1-1C7F-4E56-9DA0-BDDBD6DE5EB9}"/>
    <cellStyle name="Total 8 2 2 3 2 3 3" xfId="34853" xr:uid="{75D1CAAA-DB6F-4D83-A9BD-AC8D85615359}"/>
    <cellStyle name="Total 8 2 2 3 2 4" xfId="14489" xr:uid="{13531846-7C90-431A-993A-8F541F1992ED}"/>
    <cellStyle name="Total 8 2 2 3 2 4 2" xfId="36458" xr:uid="{5190D771-D0C9-4CF4-8A49-F7C1FCCEFFAC}"/>
    <cellStyle name="Total 8 2 2 3 2 5" xfId="39091" xr:uid="{527CD5DE-3216-474D-85A2-A07F74F3D7AC}"/>
    <cellStyle name="Total 8 2 2 3 3" xfId="3592" xr:uid="{AB73E8B5-9653-404B-B791-0AD211CD7E28}"/>
    <cellStyle name="Total 8 2 2 3 3 2" xfId="38391" xr:uid="{8D09B0B3-2438-477B-BAFF-4EDF734EF0F3}"/>
    <cellStyle name="Total 8 2 2 3 4" xfId="31560" xr:uid="{6DBD10CF-C098-461F-AB0A-B77352D0A79C}"/>
    <cellStyle name="Total 8 2 2 4" xfId="1499" xr:uid="{983114E2-E389-4326-B357-D863C7BCDA81}"/>
    <cellStyle name="Total 8 2 2 4 2" xfId="5844" xr:uid="{BB406833-3283-4448-A312-4AEC98361711}"/>
    <cellStyle name="Total 8 2 2 4 2 2" xfId="8430" xr:uid="{ED294B18-C9CF-448D-9B73-6E57B671D71B}"/>
    <cellStyle name="Total 8 2 2 4 2 2 2" xfId="17419" xr:uid="{9D189E83-96A4-4697-9608-21A13D017721}"/>
    <cellStyle name="Total 8 2 2 4 2 2 2 2" xfId="38292" xr:uid="{86569F35-FEF9-4DA0-BE29-8C4B1ED04FF7}"/>
    <cellStyle name="Total 8 2 2 4 2 2 3" xfId="27003" xr:uid="{1D9364C2-61C5-4BDC-9AD6-07189239B2F1}"/>
    <cellStyle name="Total 8 2 2 4 2 3" xfId="11067" xr:uid="{AE268248-2FED-4263-8C7A-3B438ABEF3F0}"/>
    <cellStyle name="Total 8 2 2 4 2 3 2" xfId="20056" xr:uid="{69A65026-3D9A-4071-9C83-CD4D67421BB9}"/>
    <cellStyle name="Total 8 2 2 4 2 3 2 2" xfId="32918" xr:uid="{34387AE2-3DA8-4EA6-928C-894B10F38D23}"/>
    <cellStyle name="Total 8 2 2 4 2 3 3" xfId="41684" xr:uid="{71EF72A2-321D-4A4C-BE18-B36D735AE5B6}"/>
    <cellStyle name="Total 8 2 2 4 2 4" xfId="14833" xr:uid="{0679392C-0FD8-4A47-8866-D578819E936D}"/>
    <cellStyle name="Total 8 2 2 4 2 4 2" xfId="27739" xr:uid="{0918CB9F-9788-4494-9437-0C422450A3F6}"/>
    <cellStyle name="Total 8 2 2 4 2 5" xfId="27413" xr:uid="{CE2746F8-B951-4DC7-9428-467F75E29A37}"/>
    <cellStyle name="Total 8 2 2 4 3" xfId="3936" xr:uid="{89D606A6-09A4-4A0C-9140-3FFA52176B3A}"/>
    <cellStyle name="Total 8 2 2 4 3 2" xfId="31264" xr:uid="{92C1048D-3D61-484F-874E-7783C24C93E1}"/>
    <cellStyle name="Total 8 2 2 4 4" xfId="24979" xr:uid="{2B14C063-83C3-4A07-8A9D-FA4379577730}"/>
    <cellStyle name="Total 8 2 2 5" xfId="177" xr:uid="{827439B4-8B71-4D84-BBE4-929CC784AB12}"/>
    <cellStyle name="Total 8 2 2 5 2" xfId="2962" xr:uid="{32BBF342-5A45-4EE4-B255-C24001389A3C}"/>
    <cellStyle name="Total 8 2 2 5 2 2" xfId="7112" xr:uid="{DB967EB8-22D5-4373-A955-47F622D8902E}"/>
    <cellStyle name="Total 8 2 2 5 2 2 2" xfId="16101" xr:uid="{906D0C87-66A5-4068-AD0B-174B9942A66E}"/>
    <cellStyle name="Total 8 2 2 5 2 2 2 2" xfId="29706" xr:uid="{B5AD9ECA-972D-44A2-BD39-F2F064D44136}"/>
    <cellStyle name="Total 8 2 2 5 2 2 3" xfId="36240" xr:uid="{1D509D08-FE4E-4BC2-85D0-51BD1CF51D84}"/>
    <cellStyle name="Total 8 2 2 5 2 3" xfId="9675" xr:uid="{277922D4-4938-4BE8-891A-BE5108CEDAD9}"/>
    <cellStyle name="Total 8 2 2 5 2 3 2" xfId="18664" xr:uid="{374D2D9F-7E85-4985-A1F6-AD2DA7923B49}"/>
    <cellStyle name="Total 8 2 2 5 2 3 2 2" xfId="32569" xr:uid="{EF078057-506B-4504-A8B2-911722AAD2AE}"/>
    <cellStyle name="Total 8 2 2 5 2 3 3" xfId="40116" xr:uid="{25FF82CF-EC9C-4847-9F57-151A68F924BF}"/>
    <cellStyle name="Total 8 2 2 5 2 4" xfId="13515" xr:uid="{98E3E50B-4830-4298-AD07-54BCDFAF36E8}"/>
    <cellStyle name="Total 8 2 2 5 2 4 2" xfId="32076" xr:uid="{998824F5-D36D-40FB-91E4-5760F64F4039}"/>
    <cellStyle name="Total 8 2 2 5 2 5" xfId="23635" xr:uid="{A08F0BFF-FA26-4856-B32F-145227DA59DB}"/>
    <cellStyle name="Total 8 2 2 5 3" xfId="2645" xr:uid="{5A1202FA-2EF7-4AF2-87D6-9C62B82B8639}"/>
    <cellStyle name="Total 8 2 2 5 3 2" xfId="35958" xr:uid="{6948D292-986B-452A-90DE-5D6057E5CCFF}"/>
    <cellStyle name="Total 8 2 2 5 4" xfId="22157" xr:uid="{7984149A-24A6-4342-A5BC-290936077AD0}"/>
    <cellStyle name="Total 8 2 2 6" xfId="2118" xr:uid="{D2928AB2-0DF0-4E4C-ADAD-05824253D500}"/>
    <cellStyle name="Total 8 2 2 6 2" xfId="6419" xr:uid="{85F01E66-03C2-4944-831D-7F72A5D56865}"/>
    <cellStyle name="Total 8 2 2 6 2 2" xfId="9005" xr:uid="{849905FB-1B40-4CB6-89BF-04CCA3E753F8}"/>
    <cellStyle name="Total 8 2 2 6 2 2 2" xfId="17994" xr:uid="{4964AB48-50C3-41F9-A1D1-D60E898AC414}"/>
    <cellStyle name="Total 8 2 2 6 2 2 2 2" xfId="35406" xr:uid="{83F5841D-B954-4EB7-9530-BD7D12812BA0}"/>
    <cellStyle name="Total 8 2 2 6 2 2 3" xfId="26467" xr:uid="{00CC3C5D-5064-4755-89C1-6F79B80FED32}"/>
    <cellStyle name="Total 8 2 2 6 2 3" xfId="11642" xr:uid="{140485C4-0D14-4937-9450-7F7FA8265EAD}"/>
    <cellStyle name="Total 8 2 2 6 2 3 2" xfId="20631" xr:uid="{64937D6A-4E22-49B5-A6AF-E219A8D2D4B0}"/>
    <cellStyle name="Total 8 2 2 6 2 3 2 2" xfId="27244" xr:uid="{7FF5CBE5-75B9-4F49-A233-A7CE28992BEE}"/>
    <cellStyle name="Total 8 2 2 6 2 3 3" xfId="23066" xr:uid="{652A2B1D-707F-4769-97DD-AA4D4FCB02ED}"/>
    <cellStyle name="Total 8 2 2 6 2 4" xfId="15408" xr:uid="{6F62956A-D528-48E1-80A3-DD7FDCF3DD7D}"/>
    <cellStyle name="Total 8 2 2 6 2 4 2" xfId="43637" xr:uid="{9944629C-E7C0-4593-81EB-FEDD81BB2440}"/>
    <cellStyle name="Total 8 2 2 6 2 5" xfId="30462" xr:uid="{079F712B-FECC-4D20-8034-51DF29A088B3}"/>
    <cellStyle name="Total 8 2 2 6 3" xfId="4555" xr:uid="{181EFD65-C023-472D-B2C6-61EF46607A68}"/>
    <cellStyle name="Total 8 2 2 6 3 2" xfId="43338" xr:uid="{1E5ECB0C-4566-4297-AC64-74CB971ABB74}"/>
    <cellStyle name="Total 8 2 2 6 4" xfId="39721" xr:uid="{2F3592AE-0CA2-420A-961F-B1391669DDF9}"/>
    <cellStyle name="Total 8 2 2 7" xfId="2928" xr:uid="{F065BE27-7347-4EBB-B15C-4861676D5D42}"/>
    <cellStyle name="Total 8 2 2 7 2" xfId="7078" xr:uid="{62D6ABEB-5994-44CE-8437-65030C32DAF4}"/>
    <cellStyle name="Total 8 2 2 7 2 2" xfId="12204" xr:uid="{A0A37D94-38B6-4602-90CC-8C09BA16718C}"/>
    <cellStyle name="Total 8 2 2 7 2 2 2" xfId="21193" xr:uid="{059AEFA6-2E56-41B0-AD02-839F9D9AA9EF}"/>
    <cellStyle name="Total 8 2 2 7 2 2 2 2" xfId="24476" xr:uid="{14C5DE6D-C097-40CC-ADFC-8CEFB877B761}"/>
    <cellStyle name="Total 8 2 2 7 2 2 3" xfId="43836" xr:uid="{8F3706D6-B933-471C-BC41-163EB7628207}"/>
    <cellStyle name="Total 8 2 2 7 2 3" xfId="12998" xr:uid="{6CF214BE-8536-4FC1-B007-FDA21EF3DFD4}"/>
    <cellStyle name="Total 8 2 2 7 2 3 2" xfId="21987" xr:uid="{DA1B19D4-8554-43A3-92D4-99CCAE7B3FD8}"/>
    <cellStyle name="Total 8 2 2 7 2 3 2 2" xfId="40922" xr:uid="{C80039AA-C655-4C7D-AEC1-6923F11DC54F}"/>
    <cellStyle name="Total 8 2 2 7 2 3 3" xfId="23359" xr:uid="{79357070-32B6-4976-8D26-D94F3E10CA54}"/>
    <cellStyle name="Total 8 2 2 7 2 4" xfId="16067" xr:uid="{7D929146-E4CE-47C3-A4CF-0FEE25DFC6A6}"/>
    <cellStyle name="Total 8 2 2 7 2 4 2" xfId="40471" xr:uid="{9796723D-8187-4940-A9B2-5FEC655A3E71}"/>
    <cellStyle name="Total 8 2 2 7 2 5" xfId="24497" xr:uid="{C8DA9254-AC12-4BFE-BAE4-B781F4875A71}"/>
    <cellStyle name="Total 8 2 2 7 3" xfId="9641" xr:uid="{874814C8-278A-4824-B70B-636C827624E0}"/>
    <cellStyle name="Total 8 2 2 7 3 2" xfId="18630" xr:uid="{AC9CDBA6-43F7-4BBD-84C4-EB4A88F88D56}"/>
    <cellStyle name="Total 8 2 2 7 3 2 2" xfId="25436" xr:uid="{859911E1-D3E3-4C1D-8C83-342304EF8818}"/>
    <cellStyle name="Total 8 2 2 7 3 3" xfId="42304" xr:uid="{751F3689-1B61-4243-A86B-727A1F6A64D8}"/>
    <cellStyle name="Total 8 2 2 7 4" xfId="28908" xr:uid="{9E0C5C32-AC56-446F-A9B6-374B62756739}"/>
    <cellStyle name="Total 8 2 2 8" xfId="4855" xr:uid="{A375980F-EBDD-43A6-8F4B-7FEC3F80E581}"/>
    <cellStyle name="Total 8 2 2 8 2" xfId="7441" xr:uid="{6E3752CE-3805-4965-81BD-357F5F650BC4}"/>
    <cellStyle name="Total 8 2 2 8 2 2" xfId="16430" xr:uid="{BCD057FA-2980-4AF5-AEC8-68594BBBFD40}"/>
    <cellStyle name="Total 8 2 2 8 2 2 2" xfId="36351" xr:uid="{1914A3F0-67A6-49C1-8A03-4A8834C5A9E2}"/>
    <cellStyle name="Total 8 2 2 8 2 3" xfId="41104" xr:uid="{C76A2C63-6ACC-4706-A0A7-BBE5DB09488D}"/>
    <cellStyle name="Total 8 2 2 8 3" xfId="10078" xr:uid="{98FDC574-5935-4C7B-A86B-EA6761B6B4E5}"/>
    <cellStyle name="Total 8 2 2 8 3 2" xfId="19067" xr:uid="{F1D818D0-288E-4543-979D-B3FD9FCD5C09}"/>
    <cellStyle name="Total 8 2 2 8 3 2 2" xfId="30802" xr:uid="{293BBFEE-5462-4878-A08D-8F926498D5D4}"/>
    <cellStyle name="Total 8 2 2 8 3 3" xfId="43955" xr:uid="{93864C0D-C805-4EEB-A8DE-9282C0166D82}"/>
    <cellStyle name="Total 8 2 2 8 4" xfId="13844" xr:uid="{E8C27107-EDF1-4D4D-9343-3AF8BC2AD382}"/>
    <cellStyle name="Total 8 2 2 8 4 2" xfId="26101" xr:uid="{4613B319-B006-425F-8969-B8F673F4A546}"/>
    <cellStyle name="Total 8 2 2 8 5" xfId="29492" xr:uid="{45339E0D-3C86-41E2-A5D1-321497592819}"/>
    <cellStyle name="Total 8 2 2 9" xfId="6763" xr:uid="{4A64D544-FF14-49C7-9E68-3A259D095460}"/>
    <cellStyle name="Total 8 2 2 9 2" xfId="11962" xr:uid="{58D4DA6A-E8BE-43FF-8F40-BEB6D826AC91}"/>
    <cellStyle name="Total 8 2 2 9 2 2" xfId="20951" xr:uid="{9FD3C3F4-DE0A-4AE4-B220-EB650EFE0A8F}"/>
    <cellStyle name="Total 8 2 2 9 2 2 2" xfId="32948" xr:uid="{2384F55C-8EE1-439A-92C0-2C2751F4EA62}"/>
    <cellStyle name="Total 8 2 2 9 2 3" xfId="26821" xr:uid="{870A5B1F-89D6-4628-9FE4-E1152647663A}"/>
    <cellStyle name="Total 8 2 2 9 3" xfId="15752" xr:uid="{EA7910C8-EA0E-4D82-83B3-1A999E92D209}"/>
    <cellStyle name="Total 8 2 2 9 3 2" xfId="31463" xr:uid="{AFFE77BD-7B62-4B93-BEF6-7E84A5A11033}"/>
    <cellStyle name="Total 8 2 2 9 4" xfId="30748" xr:uid="{B72FCA57-B9EF-47B0-9997-2D1DF0311EBF}"/>
    <cellStyle name="Total 8 2 3" xfId="678" xr:uid="{86A0F7CD-C881-485F-ACA2-56FD4CC21583}"/>
    <cellStyle name="Total 8 2 3 2" xfId="5054" xr:uid="{E191C090-AFC2-45EC-B830-74A6F5ED27A5}"/>
    <cellStyle name="Total 8 2 3 2 2" xfId="7640" xr:uid="{ECE939FF-B03A-43C8-A4C6-BD6D63DF2EDE}"/>
    <cellStyle name="Total 8 2 3 2 2 2" xfId="16629" xr:uid="{D28873E1-4128-427C-8D8F-C32BABF04A40}"/>
    <cellStyle name="Total 8 2 3 2 2 2 2" xfId="40167" xr:uid="{137DCB28-ADE5-47B7-B10D-D56F64C2BE7D}"/>
    <cellStyle name="Total 8 2 3 2 2 3" xfId="25288" xr:uid="{42E305B0-C825-48F9-9179-B3A2FB7EFDB3}"/>
    <cellStyle name="Total 8 2 3 2 3" xfId="10277" xr:uid="{91D711FB-1412-4008-873A-B77EC404512F}"/>
    <cellStyle name="Total 8 2 3 2 3 2" xfId="19266" xr:uid="{15F77DD8-27EE-4555-8857-C85CB38B9AA1}"/>
    <cellStyle name="Total 8 2 3 2 3 2 2" xfId="40803" xr:uid="{832DFB07-A0BD-411B-AB05-C9212330F18A}"/>
    <cellStyle name="Total 8 2 3 2 3 3" xfId="31960" xr:uid="{9B30BB5B-5B74-4C6B-A282-309C0D388FBD}"/>
    <cellStyle name="Total 8 2 3 2 4" xfId="14043" xr:uid="{6F4ED0FC-3742-4AA0-BADC-AD425615907A}"/>
    <cellStyle name="Total 8 2 3 2 4 2" xfId="25538" xr:uid="{1DAA0414-455B-4062-A818-152CD4341B33}"/>
    <cellStyle name="Total 8 2 3 2 5" xfId="30032" xr:uid="{C7C599FE-2359-4B71-84AD-8C6F2A955B4D}"/>
    <cellStyle name="Total 8 2 3 3" xfId="3115" xr:uid="{05FC7A02-5000-4816-B5C2-D64051BDF27A}"/>
    <cellStyle name="Total 8 2 3 3 2" xfId="31568" xr:uid="{3D97FEC0-A06F-4290-AC61-9279690C7A5C}"/>
    <cellStyle name="Total 8 2 3 4" xfId="28681" xr:uid="{D4ACB2BE-EFDC-4A6E-9264-7D56C062C399}"/>
    <cellStyle name="Total 8 2 4" xfId="1023" xr:uid="{291A936A-DB9D-4A3C-A7F1-EB452B81516D}"/>
    <cellStyle name="Total 8 2 4 2" xfId="5375" xr:uid="{B71A7A7A-453E-4980-91E7-EBB51CF3FB47}"/>
    <cellStyle name="Total 8 2 4 2 2" xfId="7961" xr:uid="{A0F569BD-8209-4373-BD74-085FA9FED1E6}"/>
    <cellStyle name="Total 8 2 4 2 2 2" xfId="16950" xr:uid="{1E5163AD-A9C0-4291-947A-8CBB581887ED}"/>
    <cellStyle name="Total 8 2 4 2 2 2 2" xfId="28034" xr:uid="{3F09C991-3530-4FF5-A83D-658F04883FB6}"/>
    <cellStyle name="Total 8 2 4 2 2 3" xfId="22240" xr:uid="{8E71CECE-FBE4-41EA-AD92-8A4615BFAAA1}"/>
    <cellStyle name="Total 8 2 4 2 3" xfId="10598" xr:uid="{BEA2E775-3182-49F5-9BFA-70D189E3124E}"/>
    <cellStyle name="Total 8 2 4 2 3 2" xfId="19587" xr:uid="{C049CB9E-16B9-444E-B4D8-725294673EEE}"/>
    <cellStyle name="Total 8 2 4 2 3 2 2" xfId="29062" xr:uid="{743FF38D-AFF7-449B-AA2A-2359E605F580}"/>
    <cellStyle name="Total 8 2 4 2 3 3" xfId="40567" xr:uid="{63F86224-D077-4E79-8F8E-9CAFC1929182}"/>
    <cellStyle name="Total 8 2 4 2 4" xfId="14364" xr:uid="{1FD95ECD-A470-4765-B0AB-D6ED33096B0A}"/>
    <cellStyle name="Total 8 2 4 2 4 2" xfId="37446" xr:uid="{0B3319C5-1FC9-4730-BFE6-60B5E871AB6F}"/>
    <cellStyle name="Total 8 2 4 2 5" xfId="36985" xr:uid="{274042ED-A7C1-4FCA-BF3E-974BAAB77664}"/>
    <cellStyle name="Total 8 2 4 3" xfId="3460" xr:uid="{004A1CE7-21CF-4DD4-A9B5-A2A87715D81B}"/>
    <cellStyle name="Total 8 2 4 3 2" xfId="32938" xr:uid="{8143515A-F9AE-4516-B716-C0A3B81ADED2}"/>
    <cellStyle name="Total 8 2 4 4" xfId="32867" xr:uid="{673083B4-9043-4BE1-A87B-A3CDBD46B58C}"/>
    <cellStyle name="Total 8 2 5" xfId="1367" xr:uid="{96A521DE-FACE-4BE2-B870-4003B7DF5AE3}"/>
    <cellStyle name="Total 8 2 5 2" xfId="5712" xr:uid="{94217273-7A34-437F-98DF-0F40C9A59764}"/>
    <cellStyle name="Total 8 2 5 2 2" xfId="8298" xr:uid="{DE9FD4F8-6C5E-47FC-AC61-847603FF4D47}"/>
    <cellStyle name="Total 8 2 5 2 2 2" xfId="17287" xr:uid="{BAFCC470-8718-46C1-A02B-31DE2F57E7E9}"/>
    <cellStyle name="Total 8 2 5 2 2 2 2" xfId="27406" xr:uid="{A76632FA-2F7A-4088-9BD2-39EC0933434D}"/>
    <cellStyle name="Total 8 2 5 2 2 3" xfId="25728" xr:uid="{1C5503F8-EA52-43F3-8071-D4674AC6CA52}"/>
    <cellStyle name="Total 8 2 5 2 3" xfId="10935" xr:uid="{5870FE95-210F-4FA0-96B1-3EBBAE03170B}"/>
    <cellStyle name="Total 8 2 5 2 3 2" xfId="19924" xr:uid="{A453BFF4-8CAD-4C3F-BD28-BB39AE32FE25}"/>
    <cellStyle name="Total 8 2 5 2 3 2 2" xfId="28284" xr:uid="{F686A48A-76B9-409A-A36C-98A1FCA4D05A}"/>
    <cellStyle name="Total 8 2 5 2 3 3" xfId="35087" xr:uid="{02307CEF-C186-44C2-8491-FC15705334BC}"/>
    <cellStyle name="Total 8 2 5 2 4" xfId="14701" xr:uid="{3857D0D8-6AF8-4D07-BBCC-930AFF64B342}"/>
    <cellStyle name="Total 8 2 5 2 4 2" xfId="32025" xr:uid="{744BA80C-8675-4957-B5D5-E22409058EBC}"/>
    <cellStyle name="Total 8 2 5 2 5" xfId="33993" xr:uid="{2962B9FD-C5C9-4DBD-B331-F34D020DCEA0}"/>
    <cellStyle name="Total 8 2 5 3" xfId="3804" xr:uid="{BBBB2895-B85C-4A7E-80D4-F4F780323796}"/>
    <cellStyle name="Total 8 2 5 3 2" xfId="23218" xr:uid="{4753DA54-4024-404D-A1E3-8288BECE2BA1}"/>
    <cellStyle name="Total 8 2 5 4" xfId="31885" xr:uid="{252C5083-A9AB-447A-8655-E5FF7AF8D33E}"/>
    <cellStyle name="Total 8 2 6" xfId="1638" xr:uid="{1E5C430A-BC7A-4ABE-A7CD-227AB1585082}"/>
    <cellStyle name="Total 8 2 6 2" xfId="5972" xr:uid="{BAA7A192-6681-44EB-A3DB-CA1CFCE53ED7}"/>
    <cellStyle name="Total 8 2 6 2 2" xfId="8558" xr:uid="{75F2E89B-205B-4A40-A885-BD97D9397558}"/>
    <cellStyle name="Total 8 2 6 2 2 2" xfId="17547" xr:uid="{2CABC859-0737-480E-943F-73C5A17C4BD1}"/>
    <cellStyle name="Total 8 2 6 2 2 2 2" xfId="28971" xr:uid="{100E3253-6189-4FA7-BB8D-80366E3B33D9}"/>
    <cellStyle name="Total 8 2 6 2 2 3" xfId="35746" xr:uid="{CAA57113-A618-4E6A-B24A-F46DE3AA811A}"/>
    <cellStyle name="Total 8 2 6 2 3" xfId="11195" xr:uid="{01C19F0F-CFE8-47B1-A19C-E4B20B4AB36B}"/>
    <cellStyle name="Total 8 2 6 2 3 2" xfId="20184" xr:uid="{035A34B4-D7A6-4265-BDE4-0095C2B24B3F}"/>
    <cellStyle name="Total 8 2 6 2 3 2 2" xfId="35267" xr:uid="{C717B3DA-0BE6-4FC1-96BD-89B60DD7CABE}"/>
    <cellStyle name="Total 8 2 6 2 3 3" xfId="34631" xr:uid="{1F34B08E-47CA-4673-ADBD-BB35469A3B26}"/>
    <cellStyle name="Total 8 2 6 2 4" xfId="14961" xr:uid="{8242CA5E-CB4E-47F9-8257-8BBCDB059202}"/>
    <cellStyle name="Total 8 2 6 2 4 2" xfId="41897" xr:uid="{34CA9D9A-7BD1-4974-87AB-6C72575A99C7}"/>
    <cellStyle name="Total 8 2 6 2 5" xfId="31032" xr:uid="{24C15D75-09F9-49FD-BE6C-6465EB9798D7}"/>
    <cellStyle name="Total 8 2 6 3" xfId="4075" xr:uid="{37201B1E-F9EE-4D3E-8190-005FB352BA25}"/>
    <cellStyle name="Total 8 2 6 3 2" xfId="34159" xr:uid="{6F1420C9-F809-4305-9E46-451293348A20}"/>
    <cellStyle name="Total 8 2 6 4" xfId="31772" xr:uid="{78ED52AB-0274-4989-8D24-6B202AB9EB4D}"/>
    <cellStyle name="Total 8 2 7" xfId="1986" xr:uid="{BBD26E46-9A36-45BF-9094-F84D7FC65881}"/>
    <cellStyle name="Total 8 2 7 2" xfId="6294" xr:uid="{9B318B93-2C57-4F96-8C00-A6EB08CAD79E}"/>
    <cellStyle name="Total 8 2 7 2 2" xfId="8880" xr:uid="{E0931BF5-6CB2-423F-8D15-E13053161234}"/>
    <cellStyle name="Total 8 2 7 2 2 2" xfId="17869" xr:uid="{EE1F3D83-8D69-4399-8DF2-CA281076B971}"/>
    <cellStyle name="Total 8 2 7 2 2 2 2" xfId="25909" xr:uid="{124ECD4B-EF22-4933-97A5-559E7CB45E94}"/>
    <cellStyle name="Total 8 2 7 2 2 3" xfId="29116" xr:uid="{B5C534D5-55EF-4767-99A8-811689FA90A9}"/>
    <cellStyle name="Total 8 2 7 2 3" xfId="11517" xr:uid="{494CEE26-D2D3-49D1-86E9-688C67C5E8D7}"/>
    <cellStyle name="Total 8 2 7 2 3 2" xfId="20506" xr:uid="{7E2D2517-234B-47C1-8BB6-AC7A03E39247}"/>
    <cellStyle name="Total 8 2 7 2 3 2 2" xfId="23770" xr:uid="{869DBAD1-D8A3-439A-A54A-4AC1AFB1D0AD}"/>
    <cellStyle name="Total 8 2 7 2 3 3" xfId="35180" xr:uid="{709EB937-EA04-4B7D-8E10-42FD9DD33D2D}"/>
    <cellStyle name="Total 8 2 7 2 4" xfId="15283" xr:uid="{C6F928CE-6717-429E-919F-9A9587D78434}"/>
    <cellStyle name="Total 8 2 7 2 4 2" xfId="29945" xr:uid="{6051FA88-7669-4629-847C-E63A59100FCA}"/>
    <cellStyle name="Total 8 2 7 2 5" xfId="28632" xr:uid="{0853173C-0F7C-4DE4-BAFB-AFB852B7C97B}"/>
    <cellStyle name="Total 8 2 7 3" xfId="4423" xr:uid="{31641E80-A2EB-41B9-B44C-D6027B66C2CA}"/>
    <cellStyle name="Total 8 2 7 3 2" xfId="38466" xr:uid="{254E703D-F46E-4DB1-BDEC-5C9A79FAFD23}"/>
    <cellStyle name="Total 8 2 7 4" xfId="32054" xr:uid="{6CC9700E-6E56-4414-868C-069891A9F0D8}"/>
    <cellStyle name="Total 8 2 8" xfId="2797" xr:uid="{DC364846-234D-4A67-84B5-F2A24F486AE6}"/>
    <cellStyle name="Total 8 2 8 2" xfId="6947" xr:uid="{2620A1E7-77B4-4E29-A659-03F009BC382C}"/>
    <cellStyle name="Total 8 2 8 2 2" xfId="12076" xr:uid="{A45AA876-5EC0-431D-9F8B-A7FD1C3E9F41}"/>
    <cellStyle name="Total 8 2 8 2 2 2" xfId="21065" xr:uid="{AC3427F2-41A4-4F9A-A134-A655E30642E5}"/>
    <cellStyle name="Total 8 2 8 2 2 2 2" xfId="27113" xr:uid="{35814173-C93F-4B31-B825-5F780C4D9086}"/>
    <cellStyle name="Total 8 2 8 2 2 3" xfId="41471" xr:uid="{3FE42202-E0D4-4380-9E1B-911F359ED43B}"/>
    <cellStyle name="Total 8 2 8 2 3" xfId="12898" xr:uid="{E20853D3-842C-49FC-8F2C-41FB6256C884}"/>
    <cellStyle name="Total 8 2 8 2 3 2" xfId="21887" xr:uid="{C8A1AAF1-4490-4451-AECC-9AEACC5383C4}"/>
    <cellStyle name="Total 8 2 8 2 3 2 2" xfId="37536" xr:uid="{EDF4E134-38F9-44CE-910E-1274CC27E20A}"/>
    <cellStyle name="Total 8 2 8 2 3 3" xfId="23459" xr:uid="{6ED7F3EB-A60C-4DFA-BAEE-37BBB21B1677}"/>
    <cellStyle name="Total 8 2 8 2 4" xfId="15936" xr:uid="{C00089B7-2239-47A9-8494-A0FDF41254C9}"/>
    <cellStyle name="Total 8 2 8 2 4 2" xfId="37348" xr:uid="{2092310D-FAE3-417E-B4E9-7E45597B1D78}"/>
    <cellStyle name="Total 8 2 8 2 5" xfId="22666" xr:uid="{FFA81DAC-BA2C-4077-9A30-1FDFE3C5726A}"/>
    <cellStyle name="Total 8 2 8 3" xfId="9510" xr:uid="{8CC64578-C994-42ED-A3FE-517CF85C94C9}"/>
    <cellStyle name="Total 8 2 8 3 2" xfId="18499" xr:uid="{CB0F8F60-59E2-4CA0-83A7-7ADCC78A9A01}"/>
    <cellStyle name="Total 8 2 8 3 2 2" xfId="24033" xr:uid="{1B1858F7-A945-4BA1-B42D-365FA703789A}"/>
    <cellStyle name="Total 8 2 8 3 3" xfId="29334" xr:uid="{4D7809E3-0273-4722-AC2D-1677381A2C52}"/>
    <cellStyle name="Total 8 2 8 4" xfId="31184" xr:uid="{3C534AE5-9AFD-4580-8D26-31EB466D14AF}"/>
    <cellStyle name="Total 8 2 9" xfId="4730" xr:uid="{A6807270-4649-48B7-804F-1BDA54619D8F}"/>
    <cellStyle name="Total 8 2 9 2" xfId="7316" xr:uid="{485D417C-AD54-47AF-92B9-09A955B1B6B6}"/>
    <cellStyle name="Total 8 2 9 2 2" xfId="16305" xr:uid="{BFE6E82D-D151-43C7-8D9F-7FBF48DBBCE3}"/>
    <cellStyle name="Total 8 2 9 2 2 2" xfId="35818" xr:uid="{B2A76AC7-89C1-4855-AA30-D47FF6B69795}"/>
    <cellStyle name="Total 8 2 9 2 3" xfId="32392" xr:uid="{48C07078-FEED-4BF5-A5D0-0B9119E1A289}"/>
    <cellStyle name="Total 8 2 9 3" xfId="9953" xr:uid="{60A4AD76-27CA-4722-984F-0C25833713BC}"/>
    <cellStyle name="Total 8 2 9 3 2" xfId="18942" xr:uid="{25F49B08-3A26-45A3-BAE3-2C8D5E2414FD}"/>
    <cellStyle name="Total 8 2 9 3 2 2" xfId="37933" xr:uid="{96052466-AD7B-45D1-A721-9EFAD7868E8C}"/>
    <cellStyle name="Total 8 2 9 3 3" xfId="35534" xr:uid="{68B2DF85-0CC7-4A71-8E3D-9585E4B9AC93}"/>
    <cellStyle name="Total 8 2 9 4" xfId="13719" xr:uid="{BCA4D63E-FC50-4E57-80DF-E4D8BF448E7E}"/>
    <cellStyle name="Total 8 2 9 4 2" xfId="35867" xr:uid="{2B95212D-3999-49C8-B230-01F49EE009D8}"/>
    <cellStyle name="Total 8 2 9 5" xfId="41813" xr:uid="{CD91CAB9-5FFF-44EF-A2EF-B1255EE473F6}"/>
    <cellStyle name="Total 8 3" xfId="426" xr:uid="{0E7FFB01-04A7-4F80-962F-33695B25AFAC}"/>
    <cellStyle name="Total 8 3 10" xfId="9291" xr:uid="{8ED5E376-99B0-42D5-B43C-B763FD4A38C9}"/>
    <cellStyle name="Total 8 3 10 2" xfId="18280" xr:uid="{3046C387-E359-41D5-8A95-FED837ABC282}"/>
    <cellStyle name="Total 8 3 10 2 2" xfId="42236" xr:uid="{938AFE1C-C606-4984-BE29-1F29CB064C8E}"/>
    <cellStyle name="Total 8 3 10 3" xfId="33123" xr:uid="{641C45D1-0ECB-4E92-8961-7991A2B06301}"/>
    <cellStyle name="Total 8 3 11" xfId="9765" xr:uid="{AA473923-FB21-4F6B-A8CC-477A21AEDA41}"/>
    <cellStyle name="Total 8 3 11 2" xfId="18754" xr:uid="{517E231D-8203-43BC-B001-4886075E5633}"/>
    <cellStyle name="Total 8 3 11 2 2" xfId="26200" xr:uid="{4461E624-EE56-4870-96A5-6E7F1DE2D4DA}"/>
    <cellStyle name="Total 8 3 11 3" xfId="31969" xr:uid="{E9A1162D-B7CB-4ED6-8B82-FF20AF07DBA7}"/>
    <cellStyle name="Total 8 3 12" xfId="2432" xr:uid="{0A0270C2-5099-4D0A-83C1-20DED1488BDD}"/>
    <cellStyle name="Total 8 3 12 2" xfId="41002" xr:uid="{1850B56D-5B13-4842-9C4D-A90208D937C4}"/>
    <cellStyle name="Total 8 3 13" xfId="13341" xr:uid="{AD248C43-D2DE-434B-92EC-173B73AD136A}"/>
    <cellStyle name="Total 8 3 13 2" xfId="43127" xr:uid="{9DC0A1D8-F10D-484E-AA6A-751AF37CB187}"/>
    <cellStyle name="Total 8 3 14" xfId="28842" xr:uid="{B03EF840-F596-4249-A4A0-D8818DF3642C}"/>
    <cellStyle name="Total 8 3 15" xfId="51854" xr:uid="{47D6B386-EB22-44B2-A14E-D389CDD5A82F}"/>
    <cellStyle name="Total 8 3 2" xfId="775" xr:uid="{566DB4C5-4CFC-4317-9B44-A2829D5681E9}"/>
    <cellStyle name="Total 8 3 2 2" xfId="5145" xr:uid="{87E659BC-2C32-44B9-BD3A-5555C5B69601}"/>
    <cellStyle name="Total 8 3 2 2 2" xfId="7731" xr:uid="{9C89E2A6-A46F-4B87-8106-DF9F2C4B58BE}"/>
    <cellStyle name="Total 8 3 2 2 2 2" xfId="16720" xr:uid="{A053D720-2AD2-42CC-B213-5B96AFCEA1FC}"/>
    <cellStyle name="Total 8 3 2 2 2 2 2" xfId="27429" xr:uid="{15F0FE57-036B-441D-9544-AC1DEFDAC74B}"/>
    <cellStyle name="Total 8 3 2 2 2 3" xfId="32875" xr:uid="{AFD3A7E9-5486-4295-8426-95867D8DC924}"/>
    <cellStyle name="Total 8 3 2 2 3" xfId="10368" xr:uid="{3EDDEC16-9AB6-4673-A282-0F1E0E9488E6}"/>
    <cellStyle name="Total 8 3 2 2 3 2" xfId="19357" xr:uid="{A3B90708-43AD-4E05-B546-6C52D754448B}"/>
    <cellStyle name="Total 8 3 2 2 3 2 2" xfId="29866" xr:uid="{B84EB770-67F1-4477-843C-6292FB98196A}"/>
    <cellStyle name="Total 8 3 2 2 3 3" xfId="32270" xr:uid="{CE77C497-224B-46BA-A9E5-BE0B58652964}"/>
    <cellStyle name="Total 8 3 2 2 4" xfId="14134" xr:uid="{24605CDC-9CA5-4D68-8ED9-7FC603AF53C2}"/>
    <cellStyle name="Total 8 3 2 2 4 2" xfId="32065" xr:uid="{BC419608-DEAE-4AF6-A9A1-0A18413C0060}"/>
    <cellStyle name="Total 8 3 2 2 5" xfId="41712" xr:uid="{BF4BE718-1E5C-49DB-BCBE-E3BC51314499}"/>
    <cellStyle name="Total 8 3 2 3" xfId="3212" xr:uid="{EF8A2ABA-BA6D-4EC3-8569-69DA50C981BA}"/>
    <cellStyle name="Total 8 3 2 3 2" xfId="38626" xr:uid="{E8063114-709C-4B25-AA3F-A9A753BC26A5}"/>
    <cellStyle name="Total 8 3 2 4" xfId="38486" xr:uid="{8FE5C256-C11E-47A1-8F64-2FE7EF786991}"/>
    <cellStyle name="Total 8 3 2 5" xfId="58635" xr:uid="{4AD063BA-7191-4EB1-8A43-18C4D254B172}"/>
    <cellStyle name="Total 8 3 3" xfId="1120" xr:uid="{3816BF41-772C-4517-A125-F56A007520F8}"/>
    <cellStyle name="Total 8 3 3 2" xfId="5466" xr:uid="{07E07420-D107-4A96-B521-5F861334B53A}"/>
    <cellStyle name="Total 8 3 3 2 2" xfId="8052" xr:uid="{3D3F794B-2A0A-4DF7-9280-F4C4AA477F70}"/>
    <cellStyle name="Total 8 3 3 2 2 2" xfId="17041" xr:uid="{1DF9EF74-F0EE-4633-A3AB-1B8D4F5357C8}"/>
    <cellStyle name="Total 8 3 3 2 2 2 2" xfId="33462" xr:uid="{85DB6A15-071E-4477-8711-876295158026}"/>
    <cellStyle name="Total 8 3 3 2 2 3" xfId="28451" xr:uid="{C3D42ED5-43D5-4792-A48B-21A103C4CB98}"/>
    <cellStyle name="Total 8 3 3 2 3" xfId="10689" xr:uid="{29AF722A-705A-4617-985D-2565A59D1302}"/>
    <cellStyle name="Total 8 3 3 2 3 2" xfId="19678" xr:uid="{487B478B-D020-442F-A623-630D36AFBA4E}"/>
    <cellStyle name="Total 8 3 3 2 3 2 2" xfId="38844" xr:uid="{442D5935-E31D-4711-B177-93F44765277A}"/>
    <cellStyle name="Total 8 3 3 2 3 3" xfId="24296" xr:uid="{2BCAE8A1-2EC3-4C16-A193-B358CCFCE81A}"/>
    <cellStyle name="Total 8 3 3 2 4" xfId="14455" xr:uid="{1F494D6D-CF71-4423-8199-1816ECF56EA0}"/>
    <cellStyle name="Total 8 3 3 2 4 2" xfId="24736" xr:uid="{93DAB7F8-C140-4135-B2D8-B03393488EEB}"/>
    <cellStyle name="Total 8 3 3 2 5" xfId="42816" xr:uid="{77AE4EFC-3E1F-4690-A282-4BA098FFED54}"/>
    <cellStyle name="Total 8 3 3 3" xfId="3557" xr:uid="{E1B1FBCC-DC44-4BE3-9FD5-D5A81EE8BA6F}"/>
    <cellStyle name="Total 8 3 3 3 2" xfId="43068" xr:uid="{9B5C8684-62B8-40C4-9720-8B459E38D7CB}"/>
    <cellStyle name="Total 8 3 3 4" xfId="36859" xr:uid="{A322BB41-B5F1-4C02-893A-66ED933CDF2D}"/>
    <cellStyle name="Total 8 3 4" xfId="1464" xr:uid="{57245C8A-FEE5-4D33-9EE0-0F4F7FFB4930}"/>
    <cellStyle name="Total 8 3 4 2" xfId="5809" xr:uid="{FB3DBCA9-382D-4492-BFFC-E2315154A016}"/>
    <cellStyle name="Total 8 3 4 2 2" xfId="8395" xr:uid="{752F7E11-5270-40C8-AECA-544CB8CFE854}"/>
    <cellStyle name="Total 8 3 4 2 2 2" xfId="17384" xr:uid="{2F962BDC-A141-4340-A753-113929609FFE}"/>
    <cellStyle name="Total 8 3 4 2 2 2 2" xfId="42985" xr:uid="{59499834-C8B9-4DC2-A2D7-BE6BE87421C5}"/>
    <cellStyle name="Total 8 3 4 2 2 3" xfId="25469" xr:uid="{123BCE5D-C0ED-41D7-AC34-57406D986907}"/>
    <cellStyle name="Total 8 3 4 2 3" xfId="11032" xr:uid="{706AD7B4-2546-4C60-BBF3-9FEB8D5754CB}"/>
    <cellStyle name="Total 8 3 4 2 3 2" xfId="20021" xr:uid="{C3675CA7-C4E8-4722-9725-D5E318BB4EE5}"/>
    <cellStyle name="Total 8 3 4 2 3 2 2" xfId="38222" xr:uid="{40D15143-A5A4-4E54-A591-6F42C8CFAAFB}"/>
    <cellStyle name="Total 8 3 4 2 3 3" xfId="37786" xr:uid="{4D30578E-E9B9-45AA-86AE-880A37F9ECF7}"/>
    <cellStyle name="Total 8 3 4 2 4" xfId="14798" xr:uid="{BF1BBA16-6A8A-41F0-9778-2894A55420D7}"/>
    <cellStyle name="Total 8 3 4 2 4 2" xfId="27709" xr:uid="{4215D9A0-6A04-4492-8433-5D55460F1AE4}"/>
    <cellStyle name="Total 8 3 4 2 5" xfId="22734" xr:uid="{6E0A18A0-D6C1-4068-864D-29B28A79EEF0}"/>
    <cellStyle name="Total 8 3 4 3" xfId="3901" xr:uid="{FEB75921-36FB-4E47-AF03-E4F242484141}"/>
    <cellStyle name="Total 8 3 4 3 2" xfId="28339" xr:uid="{A6B217F0-311F-49B6-91DA-DAC2BD341004}"/>
    <cellStyle name="Total 8 3 4 4" xfId="29147" xr:uid="{8CC00865-3A9A-4045-82BD-45B75D804493}"/>
    <cellStyle name="Total 8 3 5" xfId="1656" xr:uid="{45D51E30-887C-40DA-B516-F2CA00DE1928}"/>
    <cellStyle name="Total 8 3 5 2" xfId="5986" xr:uid="{3BB9DC01-4D7D-4FFD-98B6-F1A3CFA6D02A}"/>
    <cellStyle name="Total 8 3 5 2 2" xfId="8572" xr:uid="{33FC7BCC-BFD5-4A6F-8CE0-FDF395872F2C}"/>
    <cellStyle name="Total 8 3 5 2 2 2" xfId="17561" xr:uid="{52022310-C190-49B6-892E-CACFFFA55E4A}"/>
    <cellStyle name="Total 8 3 5 2 2 2 2" xfId="22765" xr:uid="{364870A3-F2E1-4139-BF70-F099529E5A85}"/>
    <cellStyle name="Total 8 3 5 2 2 3" xfId="29951" xr:uid="{B2DC1316-415B-4A7E-86CE-B2B5C70B5B74}"/>
    <cellStyle name="Total 8 3 5 2 3" xfId="11209" xr:uid="{F17F056F-DEDD-4D87-8542-67D1B0B3ACE7}"/>
    <cellStyle name="Total 8 3 5 2 3 2" xfId="20198" xr:uid="{1A3D3103-6335-422B-A888-4A94366BE931}"/>
    <cellStyle name="Total 8 3 5 2 3 2 2" xfId="41084" xr:uid="{319D90E6-CDE0-4542-980B-F303BCE23268}"/>
    <cellStyle name="Total 8 3 5 2 3 3" xfId="34960" xr:uid="{5A2A96E2-B36E-45B4-9AAC-2E82FBFEB208}"/>
    <cellStyle name="Total 8 3 5 2 4" xfId="14975" xr:uid="{1EC5C465-880B-4F29-829A-0290904D0F42}"/>
    <cellStyle name="Total 8 3 5 2 4 2" xfId="35022" xr:uid="{B05BBF98-7873-4D02-A306-663AC30B1D67}"/>
    <cellStyle name="Total 8 3 5 2 5" xfId="25086" xr:uid="{8196A3B2-A6A5-4B28-9E71-DC6C262D9FFF}"/>
    <cellStyle name="Total 8 3 5 3" xfId="4093" xr:uid="{7B76C199-A5A9-49A7-BA3F-FF8642DF22AB}"/>
    <cellStyle name="Total 8 3 5 3 2" xfId="26731" xr:uid="{C8166E9C-4F10-497F-8F38-9F4041111F8B}"/>
    <cellStyle name="Total 8 3 5 4" xfId="39505" xr:uid="{C5A1FE67-517D-440A-A8F4-C5B9D298E16A}"/>
    <cellStyle name="Total 8 3 6" xfId="2083" xr:uid="{9C2B4F74-4984-4F02-A386-F452D999B66C}"/>
    <cellStyle name="Total 8 3 6 2" xfId="6385" xr:uid="{CEB5F5BF-E66E-4B91-9D0A-5F159745249F}"/>
    <cellStyle name="Total 8 3 6 2 2" xfId="8971" xr:uid="{4BC3735D-7A51-49F9-9B94-D31218CC1908}"/>
    <cellStyle name="Total 8 3 6 2 2 2" xfId="17960" xr:uid="{4A459ECB-7BD8-4D83-96FB-B21B9AF22C47}"/>
    <cellStyle name="Total 8 3 6 2 2 2 2" xfId="41822" xr:uid="{29783C53-BB52-49AC-93D1-47DC9EC67F4A}"/>
    <cellStyle name="Total 8 3 6 2 2 3" xfId="40309" xr:uid="{06FF0569-2226-4E6D-BBD3-83A304F5291D}"/>
    <cellStyle name="Total 8 3 6 2 3" xfId="11608" xr:uid="{5EDD79FC-5587-4BD1-9751-2737BB7890C8}"/>
    <cellStyle name="Total 8 3 6 2 3 2" xfId="20597" xr:uid="{15D4C22B-9DCC-4158-95D0-5568DBE9FD8B}"/>
    <cellStyle name="Total 8 3 6 2 3 2 2" xfId="23372" xr:uid="{32A48ABA-3947-4232-AF83-A5CD82D0D1FC}"/>
    <cellStyle name="Total 8 3 6 2 3 3" xfId="26673" xr:uid="{8C73ACFF-15EA-4A3B-8D0E-8220C17507C1}"/>
    <cellStyle name="Total 8 3 6 2 4" xfId="15374" xr:uid="{4410B3CC-D4A7-459E-A620-7E7B399FDD69}"/>
    <cellStyle name="Total 8 3 6 2 4 2" xfId="39883" xr:uid="{1ECD4D09-AB49-4989-903C-0D83FF4ED9AA}"/>
    <cellStyle name="Total 8 3 6 2 5" xfId="28177" xr:uid="{23D1B04C-49C3-48C3-8C68-E4FE0C22EE3E}"/>
    <cellStyle name="Total 8 3 6 3" xfId="4520" xr:uid="{EAC831F9-076A-4138-940A-02EAACD98D98}"/>
    <cellStyle name="Total 8 3 6 3 2" xfId="31494" xr:uid="{34CA8736-F635-43E3-96CE-AEE257C8DADD}"/>
    <cellStyle name="Total 8 3 6 4" xfId="42347" xr:uid="{6F3D572C-74EE-4E76-A532-BF48F08FCD9F}"/>
    <cellStyle name="Total 8 3 7" xfId="2893" xr:uid="{02C132ED-261D-4179-A198-7B8377F2FBFD}"/>
    <cellStyle name="Total 8 3 7 2" xfId="7043" xr:uid="{B4CA7E29-CA50-4B34-A1A2-1CEF50B7C3CC}"/>
    <cellStyle name="Total 8 3 7 2 2" xfId="12169" xr:uid="{DDD660CA-42CF-40A9-9878-368660CA6DE4}"/>
    <cellStyle name="Total 8 3 7 2 2 2" xfId="21158" xr:uid="{ECA631BE-5D3E-47A4-A832-E8D92C326903}"/>
    <cellStyle name="Total 8 3 7 2 2 2 2" xfId="28697" xr:uid="{34328820-8A20-4BE1-BF86-99C9D4C49891}"/>
    <cellStyle name="Total 8 3 7 2 2 3" xfId="27603" xr:uid="{80977B8C-7149-41E6-8C4D-74952A7984E3}"/>
    <cellStyle name="Total 8 3 7 2 3" xfId="12974" xr:uid="{70519757-513A-4608-B208-7DF5B3380ABA}"/>
    <cellStyle name="Total 8 3 7 2 3 2" xfId="21963" xr:uid="{030714D9-A4F7-400C-A24A-A6A99FC3BC8E}"/>
    <cellStyle name="Total 8 3 7 2 3 2 2" xfId="40792" xr:uid="{3BD684C8-8829-4EA4-9458-6E743344AC46}"/>
    <cellStyle name="Total 8 3 7 2 3 3" xfId="30761" xr:uid="{E4480066-2AA8-4EE0-B7E7-DA97DBE811C3}"/>
    <cellStyle name="Total 8 3 7 2 4" xfId="16032" xr:uid="{C097EEA5-3197-4C19-A647-C81A12B461AC}"/>
    <cellStyle name="Total 8 3 7 2 4 2" xfId="27146" xr:uid="{387859DD-C530-4D6B-BE59-3F5A327C7D57}"/>
    <cellStyle name="Total 8 3 7 2 5" xfId="38790" xr:uid="{08AB6A6A-51E5-4DF4-A7A9-17C145A05CA5}"/>
    <cellStyle name="Total 8 3 7 3" xfId="9606" xr:uid="{632BCAB8-F7CE-4BBC-A196-86269497ED23}"/>
    <cellStyle name="Total 8 3 7 3 2" xfId="18595" xr:uid="{FE11DFD4-B2DA-475D-9B7D-A7F4AB41193D}"/>
    <cellStyle name="Total 8 3 7 3 2 2" xfId="43557" xr:uid="{68C2C0BA-9D48-448B-8996-E7947D3D42F4}"/>
    <cellStyle name="Total 8 3 7 3 3" xfId="25690" xr:uid="{40BA0582-4739-4746-A699-A97B29DD53A7}"/>
    <cellStyle name="Total 8 3 7 4" xfId="33073" xr:uid="{6DC8068A-9D34-4771-B894-227EF5F1DFB3}"/>
    <cellStyle name="Total 8 3 8" xfId="4821" xr:uid="{E3EBDE65-E9CA-4C33-9492-D08C9683AB98}"/>
    <cellStyle name="Total 8 3 8 2" xfId="7407" xr:uid="{CD61F4A1-751B-4AA8-83A5-B60F435AB410}"/>
    <cellStyle name="Total 8 3 8 2 2" xfId="16396" xr:uid="{35A31AF4-A9CB-4233-ACDC-2897CDD7B289}"/>
    <cellStyle name="Total 8 3 8 2 2 2" xfId="24596" xr:uid="{83FD0E38-49FA-4EB0-994E-484D23E14135}"/>
    <cellStyle name="Total 8 3 8 2 3" xfId="35256" xr:uid="{533F43A8-9A44-45C0-A33A-4F3882F46A6C}"/>
    <cellStyle name="Total 8 3 8 3" xfId="10044" xr:uid="{9AC5697B-31E2-43CD-8286-CE922BF04693}"/>
    <cellStyle name="Total 8 3 8 3 2" xfId="19033" xr:uid="{ACA705F3-FA57-4724-A043-89C71057D623}"/>
    <cellStyle name="Total 8 3 8 3 2 2" xfId="28096" xr:uid="{99F81B8C-704B-4EB1-8293-C780310CE160}"/>
    <cellStyle name="Total 8 3 8 3 3" xfId="32272" xr:uid="{0E0907E9-A1AC-439A-975B-22564ACAE1F1}"/>
    <cellStyle name="Total 8 3 8 4" xfId="13810" xr:uid="{D2C392C3-64A8-4AAE-A11B-5BA523583498}"/>
    <cellStyle name="Total 8 3 8 4 2" xfId="39410" xr:uid="{3A3F47CC-C5A2-456D-8857-58619BE90D87}"/>
    <cellStyle name="Total 8 3 8 5" xfId="22979" xr:uid="{BC0E7832-A8BC-446B-8883-E79438C695E2}"/>
    <cellStyle name="Total 8 3 9" xfId="6728" xr:uid="{CE222534-F06E-42DE-B42F-EBB92232FE82}"/>
    <cellStyle name="Total 8 3 9 2" xfId="11928" xr:uid="{AE0F03DF-4DF3-463D-94CE-3AB6137D36FD}"/>
    <cellStyle name="Total 8 3 9 2 2" xfId="20917" xr:uid="{60E26599-F705-4113-9D62-C9FF5A0EB5A5}"/>
    <cellStyle name="Total 8 3 9 2 2 2" xfId="33818" xr:uid="{711A790B-1152-40BA-8CA2-7A161315223F}"/>
    <cellStyle name="Total 8 3 9 2 3" xfId="36518" xr:uid="{5E8D7AD9-09DF-4C72-94AD-323AB8D6BCBF}"/>
    <cellStyle name="Total 8 3 9 3" xfId="15717" xr:uid="{A28EE88D-B34E-4BAC-8828-97DC29E0FA45}"/>
    <cellStyle name="Total 8 3 9 3 2" xfId="35727" xr:uid="{B2977650-7C57-464F-B2EF-7778A2322DE3}"/>
    <cellStyle name="Total 8 3 9 4" xfId="37509" xr:uid="{AC7743E3-56F2-49E1-98D1-D41BC9A3F8F8}"/>
    <cellStyle name="Total 8 4" xfId="524" xr:uid="{6EE2F793-4230-4634-BBCD-FAA5D5F062A8}"/>
    <cellStyle name="Total 8 4 10" xfId="47563" xr:uid="{C63A4281-C27F-4300-A3AC-3ADF626DD9AB}"/>
    <cellStyle name="Total 8 4 2" xfId="873" xr:uid="{E9F9D2FF-ABD8-4E46-8CCD-2454D8E6D4C3}"/>
    <cellStyle name="Total 8 4 2 2" xfId="5242" xr:uid="{3EB0CF11-2B3D-4A65-BF55-658CF42E0B65}"/>
    <cellStyle name="Total 8 4 2 2 2" xfId="7828" xr:uid="{7586355D-1E78-4AA8-882F-8F588FB36F96}"/>
    <cellStyle name="Total 8 4 2 2 2 2" xfId="16817" xr:uid="{AD95B6DC-AE00-404A-92E1-D06C639C7365}"/>
    <cellStyle name="Total 8 4 2 2 2 2 2" xfId="22655" xr:uid="{128A7669-D7E8-4F2C-926F-6EE7A5F5885F}"/>
    <cellStyle name="Total 8 4 2 2 2 3" xfId="43002" xr:uid="{FD6369C9-50C0-422A-9896-F19A38E78861}"/>
    <cellStyle name="Total 8 4 2 2 3" xfId="10465" xr:uid="{3BC8CF71-0CA9-457D-9A16-AF6D78230D30}"/>
    <cellStyle name="Total 8 4 2 2 3 2" xfId="19454" xr:uid="{CF8A6E15-3A3B-4CDD-882F-B02195FF1368}"/>
    <cellStyle name="Total 8 4 2 2 3 2 2" xfId="31749" xr:uid="{4B98FC18-2162-4B04-91AB-468A9BF9F1B9}"/>
    <cellStyle name="Total 8 4 2 2 3 3" xfId="27459" xr:uid="{D8658107-F964-4234-96BC-2FC51E52C0BB}"/>
    <cellStyle name="Total 8 4 2 2 4" xfId="14231" xr:uid="{BEA6E9F9-6BB2-4E53-A8CB-2A83DAF228AA}"/>
    <cellStyle name="Total 8 4 2 2 4 2" xfId="22170" xr:uid="{BC098502-0EBD-4B05-825E-292A68A7B92F}"/>
    <cellStyle name="Total 8 4 2 2 5" xfId="29162" xr:uid="{AFD6FE7B-73B0-432E-B6B4-EE77B875533A}"/>
    <cellStyle name="Total 8 4 2 3" xfId="3310" xr:uid="{F3CA7B6C-9C8B-471F-B719-53BBC1250DCA}"/>
    <cellStyle name="Total 8 4 2 3 2" xfId="28138" xr:uid="{AD41BE32-AF5E-4C6D-A9F5-CC97F5A8C857}"/>
    <cellStyle name="Total 8 4 2 4" xfId="30046" xr:uid="{256A66EB-2B3B-435A-949F-5087EFEF0F92}"/>
    <cellStyle name="Total 8 4 2 5" xfId="54376" xr:uid="{DCCC8DA1-0E0E-417B-AB50-A9D5AA77B2E2}"/>
    <cellStyle name="Total 8 4 3" xfId="1218" xr:uid="{8A358900-1659-42C5-B9B8-82671E8E53E0}"/>
    <cellStyle name="Total 8 4 3 2" xfId="5563" xr:uid="{B7B6F541-09C5-450D-9CB5-C083A1E8C80A}"/>
    <cellStyle name="Total 8 4 3 2 2" xfId="8149" xr:uid="{10F75DC4-DF28-4A1C-AA66-99BCD5A0C51A}"/>
    <cellStyle name="Total 8 4 3 2 2 2" xfId="17138" xr:uid="{7D4A18C8-9D72-4B73-A803-7C867D20C700}"/>
    <cellStyle name="Total 8 4 3 2 2 2 2" xfId="32855" xr:uid="{FA267DFC-8F2A-4526-ACD0-D74503BC4901}"/>
    <cellStyle name="Total 8 4 3 2 2 3" xfId="36325" xr:uid="{1223E4BD-6CE4-48EF-AEA2-4C4A9C7D7C8A}"/>
    <cellStyle name="Total 8 4 3 2 3" xfId="10786" xr:uid="{A507343F-1608-4E0E-8CF6-14D4A50650ED}"/>
    <cellStyle name="Total 8 4 3 2 3 2" xfId="19775" xr:uid="{4110EC88-B222-4BF0-B2A1-701BAF15AA45}"/>
    <cellStyle name="Total 8 4 3 2 3 2 2" xfId="41095" xr:uid="{99DB339C-320D-4A26-BF4C-0F0A9EC70130}"/>
    <cellStyle name="Total 8 4 3 2 3 3" xfId="37846" xr:uid="{54802A0A-2E46-4E08-A8BE-FF21BBB1277E}"/>
    <cellStyle name="Total 8 4 3 2 4" xfId="14552" xr:uid="{87E9D203-4CFA-45D4-941E-82C56BEBE48D}"/>
    <cellStyle name="Total 8 4 3 2 4 2" xfId="38695" xr:uid="{D42559E7-1481-4464-A805-F4204C31DFD3}"/>
    <cellStyle name="Total 8 4 3 2 5" xfId="36536" xr:uid="{F70E67AC-4EF9-4374-9163-7F28CE0FD300}"/>
    <cellStyle name="Total 8 4 3 3" xfId="3655" xr:uid="{37703D72-834D-47F0-9771-C9D00616B778}"/>
    <cellStyle name="Total 8 4 3 3 2" xfId="29581" xr:uid="{D595F62F-DE41-454B-953F-52A156C646FA}"/>
    <cellStyle name="Total 8 4 3 4" xfId="42619" xr:uid="{98CDE40A-6048-48C1-83B7-09CB451DFBCB}"/>
    <cellStyle name="Total 8 4 4" xfId="1562" xr:uid="{92FE31E4-8339-43B7-92A6-AE5876D5BAF1}"/>
    <cellStyle name="Total 8 4 4 2" xfId="5907" xr:uid="{D41F809F-239F-4764-AFCA-1BAF65D63C40}"/>
    <cellStyle name="Total 8 4 4 2 2" xfId="8493" xr:uid="{D07C41B8-62C7-44C0-82DC-990EDCFA929A}"/>
    <cellStyle name="Total 8 4 4 2 2 2" xfId="17482" xr:uid="{A3FC8A8E-C3E0-49F4-9D55-B1EE5D6FDBFB}"/>
    <cellStyle name="Total 8 4 4 2 2 2 2" xfId="32130" xr:uid="{9CEC53DD-4477-4E7C-9CDB-FA28DC7C4E3E}"/>
    <cellStyle name="Total 8 4 4 2 2 3" xfId="32888" xr:uid="{06D6BD69-69C6-431A-882D-0CC2EBCE09BB}"/>
    <cellStyle name="Total 8 4 4 2 3" xfId="11130" xr:uid="{E65219A6-64DF-4471-B1AB-9A103FDDAB63}"/>
    <cellStyle name="Total 8 4 4 2 3 2" xfId="20119" xr:uid="{0E5FAA2D-E0A9-4408-9E67-376A839216C4}"/>
    <cellStyle name="Total 8 4 4 2 3 2 2" xfId="29782" xr:uid="{16EC1768-A25F-4F54-9624-F55E74F81369}"/>
    <cellStyle name="Total 8 4 4 2 3 3" xfId="37831" xr:uid="{B4BC4884-9253-41B2-A584-709BCA729B59}"/>
    <cellStyle name="Total 8 4 4 2 4" xfId="14896" xr:uid="{42025E6B-E1DF-46F7-87E9-3EEED0C91B4B}"/>
    <cellStyle name="Total 8 4 4 2 4 2" xfId="23774" xr:uid="{9B09D092-C179-4684-A601-070DD87FB88B}"/>
    <cellStyle name="Total 8 4 4 2 5" xfId="41464" xr:uid="{A1A0DBC2-682E-4B18-BF1E-6DE74ABDB36B}"/>
    <cellStyle name="Total 8 4 4 3" xfId="3999" xr:uid="{1275A14D-9919-43DA-AEDA-6CC841AA6469}"/>
    <cellStyle name="Total 8 4 4 3 2" xfId="36148" xr:uid="{30256547-BB51-474A-A866-3C49E33C3D99}"/>
    <cellStyle name="Total 8 4 4 4" xfId="29716" xr:uid="{01439BBC-169B-487A-BD57-395A799FCF99}"/>
    <cellStyle name="Total 8 4 5" xfId="1874" xr:uid="{C9B0675D-A2C2-49A1-8E59-BE9B44475E0E}"/>
    <cellStyle name="Total 8 4 5 2" xfId="6190" xr:uid="{A2110D28-EA97-4FD7-B520-031CD7E31141}"/>
    <cellStyle name="Total 8 4 5 2 2" xfId="8776" xr:uid="{5D4C2882-8253-48FA-9C23-4D23634D1CFA}"/>
    <cellStyle name="Total 8 4 5 2 2 2" xfId="17765" xr:uid="{358BD4BA-1126-456C-A99C-C54956DF19A6}"/>
    <cellStyle name="Total 8 4 5 2 2 2 2" xfId="34089" xr:uid="{CD694F3C-0E6C-4ACB-B8BD-06D548A384D9}"/>
    <cellStyle name="Total 8 4 5 2 2 3" xfId="28334" xr:uid="{AC780A18-F50F-4A45-A3E9-5048775EC45F}"/>
    <cellStyle name="Total 8 4 5 2 3" xfId="11413" xr:uid="{B024FCDC-AF40-4C4D-839D-EDA2E2F61B53}"/>
    <cellStyle name="Total 8 4 5 2 3 2" xfId="20402" xr:uid="{F8E2EBEA-B371-41D8-94D1-F156494CC131}"/>
    <cellStyle name="Total 8 4 5 2 3 2 2" xfId="24189" xr:uid="{9CFEF0A9-885D-43ED-AA1A-3FAAC59F18B0}"/>
    <cellStyle name="Total 8 4 5 2 3 3" xfId="40219" xr:uid="{4F675CF1-2027-4743-A9BC-F805521F0E4E}"/>
    <cellStyle name="Total 8 4 5 2 4" xfId="15179" xr:uid="{D5321611-D91A-4D05-AE89-9D61ED495AC9}"/>
    <cellStyle name="Total 8 4 5 2 4 2" xfId="42302" xr:uid="{BA85EF51-7606-4B56-BAA8-EF22EF2FF486}"/>
    <cellStyle name="Total 8 4 5 2 5" xfId="28872" xr:uid="{4E1F15EB-7B97-4A2A-9AAD-CED172690ABD}"/>
    <cellStyle name="Total 8 4 5 3" xfId="4311" xr:uid="{DF225CB1-8FE6-4C75-AC44-174074F9D948}"/>
    <cellStyle name="Total 8 4 5 3 2" xfId="33239" xr:uid="{3760DFEE-467F-4D62-85E7-66575B204E83}"/>
    <cellStyle name="Total 8 4 5 4" xfId="41925" xr:uid="{4FB503A6-9625-4C7B-A33E-00CFE1CE046C}"/>
    <cellStyle name="Total 8 4 6" xfId="2181" xr:uid="{352D315C-C766-44BB-B7DF-5D46B5537FFA}"/>
    <cellStyle name="Total 8 4 6 2" xfId="6482" xr:uid="{995D8946-33EE-4D6C-98DE-FCEE10F0383F}"/>
    <cellStyle name="Total 8 4 6 2 2" xfId="9068" xr:uid="{B6E6F5D8-A407-4AFA-8F22-8F317B14C2E6}"/>
    <cellStyle name="Total 8 4 6 2 2 2" xfId="18057" xr:uid="{163B2BC7-46CE-42C4-8CCA-71E6420AACB0}"/>
    <cellStyle name="Total 8 4 6 2 2 2 2" xfId="35716" xr:uid="{B9A94A4E-AA3C-4FD2-9F93-67BCB25115DC}"/>
    <cellStyle name="Total 8 4 6 2 2 3" xfId="37200" xr:uid="{A4C49DB6-3AE6-48AE-BCA4-B56295D13385}"/>
    <cellStyle name="Total 8 4 6 2 3" xfId="11705" xr:uid="{24F7C0A9-91A4-46E8-BD6B-EE3D3AB03F9D}"/>
    <cellStyle name="Total 8 4 6 2 3 2" xfId="20694" xr:uid="{0017101F-D07B-4532-81F1-672E814390AC}"/>
    <cellStyle name="Total 8 4 6 2 3 2 2" xfId="34336" xr:uid="{0DC2804A-8056-47CF-8362-2F15611F4594}"/>
    <cellStyle name="Total 8 4 6 2 3 3" xfId="41650" xr:uid="{BCD49F2C-7E2D-4BC9-BA5D-F4794AC453B6}"/>
    <cellStyle name="Total 8 4 6 2 4" xfId="15471" xr:uid="{3B9A6611-0781-4F13-985B-7685D55B39C9}"/>
    <cellStyle name="Total 8 4 6 2 4 2" xfId="35248" xr:uid="{EF61EB1B-F7A7-4295-9A22-D7DE28E028FA}"/>
    <cellStyle name="Total 8 4 6 2 5" xfId="38086" xr:uid="{2E94C484-F379-4C4E-98E5-55931C2A583C}"/>
    <cellStyle name="Total 8 4 6 3" xfId="4618" xr:uid="{CB7F52D4-4C01-41D5-BD31-26F7BAB39301}"/>
    <cellStyle name="Total 8 4 6 3 2" xfId="40644" xr:uid="{0D795448-A195-4727-98D3-9AB78AA5F616}"/>
    <cellStyle name="Total 8 4 6 4" xfId="37529" xr:uid="{E9D9E595-44B9-486E-A6C7-305277B5BAFF}"/>
    <cellStyle name="Total 8 4 7" xfId="4918" xr:uid="{1CDF4360-BD25-44B6-8AFF-BABC857BBACC}"/>
    <cellStyle name="Total 8 4 7 2" xfId="7504" xr:uid="{263C69FE-2C67-4853-B69D-0A4A810865D2}"/>
    <cellStyle name="Total 8 4 7 2 2" xfId="16493" xr:uid="{CD33712B-82E3-4997-9BD3-D618D8B86C92}"/>
    <cellStyle name="Total 8 4 7 2 2 2" xfId="24337" xr:uid="{379C0E5D-12D9-44A7-8B0D-34CAE664CAB9}"/>
    <cellStyle name="Total 8 4 7 2 3" xfId="33367" xr:uid="{E5C0285B-1EBD-4773-8535-4551C5BBA4DD}"/>
    <cellStyle name="Total 8 4 7 3" xfId="10141" xr:uid="{4A276BBC-4029-4196-A7D1-F2101F25EAD7}"/>
    <cellStyle name="Total 8 4 7 3 2" xfId="19130" xr:uid="{A50F8F9F-25AA-4D0A-8105-B880D7229497}"/>
    <cellStyle name="Total 8 4 7 3 2 2" xfId="23499" xr:uid="{0CF015E2-24CE-4CC1-82F3-C6FCE10C6B33}"/>
    <cellStyle name="Total 8 4 7 3 3" xfId="27453" xr:uid="{54A4457B-DC6E-4D9A-893B-9F9E186B486C}"/>
    <cellStyle name="Total 8 4 7 4" xfId="13907" xr:uid="{9F2D6CC9-6089-4EFA-85E9-525AFA0F694E}"/>
    <cellStyle name="Total 8 4 7 4 2" xfId="32515" xr:uid="{CC011266-2314-452B-A818-8F1F1F666EBC}"/>
    <cellStyle name="Total 8 4 7 5" xfId="27233" xr:uid="{3B0A688F-2D67-4CD2-AD5E-09134A8F5A8E}"/>
    <cellStyle name="Total 8 4 8" xfId="2530" xr:uid="{0E67F223-C8CE-42AD-9ACE-48DC9E66BC72}"/>
    <cellStyle name="Total 8 4 8 2" xfId="23376" xr:uid="{AE1789CB-399A-4683-9119-232A489C8F96}"/>
    <cellStyle name="Total 8 4 9" xfId="34530" xr:uid="{B6ECC5A7-52B9-463B-8785-AC5E361DE06B}"/>
    <cellStyle name="Total 8 5" xfId="293" xr:uid="{FCA1989D-E80F-4900-9108-91B1E1140D87}"/>
    <cellStyle name="Total 8 5 2" xfId="4696" xr:uid="{64879CAD-7EE4-43E2-B41E-1BD2422E11CA}"/>
    <cellStyle name="Total 8 5 2 2" xfId="7282" xr:uid="{4EAFE8FC-23C6-4C62-BA16-E7D3B9CE47DA}"/>
    <cellStyle name="Total 8 5 2 2 2" xfId="16271" xr:uid="{E4961F8F-5B0C-4BD8-B1E8-B35938F108E3}"/>
    <cellStyle name="Total 8 5 2 2 2 2" xfId="22852" xr:uid="{C328AE57-D648-45C9-AB3D-A3FB4016C1BC}"/>
    <cellStyle name="Total 8 5 2 2 3" xfId="38473" xr:uid="{D7FE7B33-342E-4FC2-B294-D53A11D89CE6}"/>
    <cellStyle name="Total 8 5 2 3" xfId="9919" xr:uid="{5CD4AFEC-AF36-425A-B909-4E377707FA17}"/>
    <cellStyle name="Total 8 5 2 3 2" xfId="18908" xr:uid="{B4141511-0509-4902-A825-752D90224458}"/>
    <cellStyle name="Total 8 5 2 3 2 2" xfId="31876" xr:uid="{98A78D6B-CEE5-460B-9565-3B887B616186}"/>
    <cellStyle name="Total 8 5 2 3 3" xfId="24093" xr:uid="{ABEE3C47-F86D-4524-9D76-139BA72CE630}"/>
    <cellStyle name="Total 8 5 2 4" xfId="13685" xr:uid="{B7B4240A-055A-47D3-B5AE-C0C2F5A720EC}"/>
    <cellStyle name="Total 8 5 2 4 2" xfId="38408" xr:uid="{EC660A00-2D81-4E96-90D2-5E3AD91FB04B}"/>
    <cellStyle name="Total 8 5 2 5" xfId="26048" xr:uid="{788F8773-DE2D-47A5-88EE-BC50F06D3B3B}"/>
    <cellStyle name="Total 8 5 3" xfId="2761" xr:uid="{F9357DF6-C7C0-4BA5-A73F-D84DACD47B9E}"/>
    <cellStyle name="Total 8 5 3 2" xfId="41318" xr:uid="{7085939A-649E-4D29-B387-28913EF26380}"/>
    <cellStyle name="Total 8 5 4" xfId="27895" xr:uid="{ABDF8F4F-DBAE-4465-B185-E08BAAC25354}"/>
    <cellStyle name="Total 8 6" xfId="642" xr:uid="{2188EEE5-E414-4408-8FF9-6CF93B069A01}"/>
    <cellStyle name="Total 8 6 2" xfId="5020" xr:uid="{6B124B00-17DD-4812-A74F-81CD8B22C11C}"/>
    <cellStyle name="Total 8 6 2 2" xfId="7606" xr:uid="{85308C89-76B8-498C-B096-0285BE861E1D}"/>
    <cellStyle name="Total 8 6 2 2 2" xfId="16595" xr:uid="{0F932E49-33E2-4A3B-A6C8-D75D50ABA7DE}"/>
    <cellStyle name="Total 8 6 2 2 2 2" xfId="37265" xr:uid="{759A19CD-9D89-494B-9A42-9C43A224B3C6}"/>
    <cellStyle name="Total 8 6 2 2 3" xfId="23893" xr:uid="{EBAEED28-D198-469F-AF75-BCAAD3CE4FC8}"/>
    <cellStyle name="Total 8 6 2 3" xfId="10243" xr:uid="{19DC0AD2-EB0E-49DB-9A24-CB90A59EF8D7}"/>
    <cellStyle name="Total 8 6 2 3 2" xfId="19232" xr:uid="{531A7394-94F3-4822-ADFE-62002849FAE6}"/>
    <cellStyle name="Total 8 6 2 3 2 2" xfId="37921" xr:uid="{E0CD650F-9E82-4EBA-809C-B9DBBAAA1441}"/>
    <cellStyle name="Total 8 6 2 3 3" xfId="41665" xr:uid="{E49D391D-6A4C-4979-9017-27C6F496CADF}"/>
    <cellStyle name="Total 8 6 2 4" xfId="14009" xr:uid="{905F5E81-2B1E-4D87-B83C-BE748A8AC850}"/>
    <cellStyle name="Total 8 6 2 4 2" xfId="39061" xr:uid="{F02DF9B7-70A5-4048-839B-B8C0D688F678}"/>
    <cellStyle name="Total 8 6 2 5" xfId="39797" xr:uid="{6E3A32CA-F438-4484-A981-840E6D52C8EE}"/>
    <cellStyle name="Total 8 6 3" xfId="3079" xr:uid="{295C06FA-1819-4CEA-9E1D-C5D78E74DFA3}"/>
    <cellStyle name="Total 8 6 3 2" xfId="27861" xr:uid="{992232A4-66AD-42E0-8D90-57CFC9A50F3E}"/>
    <cellStyle name="Total 8 6 4" xfId="27535" xr:uid="{50832EC1-9F2E-45DA-96E6-E6E64C9D8BF2}"/>
    <cellStyle name="Total 8 7" xfId="987" xr:uid="{4ED30480-D0C3-4A60-8F22-9C066C55F84B}"/>
    <cellStyle name="Total 8 7 2" xfId="5341" xr:uid="{43B50D79-8306-4ED2-935C-2DAF9B179150}"/>
    <cellStyle name="Total 8 7 2 2" xfId="7927" xr:uid="{C5BC891D-0FEC-4067-94EB-C7265163D2AF}"/>
    <cellStyle name="Total 8 7 2 2 2" xfId="16916" xr:uid="{6B04D1B9-B235-4822-9888-AC8209EF454B}"/>
    <cellStyle name="Total 8 7 2 2 2 2" xfId="34856" xr:uid="{98FBF884-9398-4448-A274-6421A0464F46}"/>
    <cellStyle name="Total 8 7 2 2 3" xfId="41557" xr:uid="{7AB627D3-6961-4EE3-A176-1B5D27E0C00F}"/>
    <cellStyle name="Total 8 7 2 3" xfId="10564" xr:uid="{93D35817-0935-455F-8EC3-E205E69AAC71}"/>
    <cellStyle name="Total 8 7 2 3 2" xfId="19553" xr:uid="{39D260B2-A8B0-470B-90D1-10A9AAE02536}"/>
    <cellStyle name="Total 8 7 2 3 2 2" xfId="26427" xr:uid="{003035DA-ED86-4CCC-85F4-2E4384616F42}"/>
    <cellStyle name="Total 8 7 2 3 3" xfId="22993" xr:uid="{B949B889-8818-4F7F-AB8A-9AB67BB2293E}"/>
    <cellStyle name="Total 8 7 2 4" xfId="14330" xr:uid="{2AAD200B-7B90-48F9-AA6C-8F851AD71C67}"/>
    <cellStyle name="Total 8 7 2 4 2" xfId="23041" xr:uid="{03C96CEC-8AF5-43DB-AE4A-E2C2F110A462}"/>
    <cellStyle name="Total 8 7 2 5" xfId="22463" xr:uid="{E5EF38BF-32F7-47C7-A105-4895BAA792AA}"/>
    <cellStyle name="Total 8 7 3" xfId="3424" xr:uid="{8E238BB5-E57B-423C-9304-9EB4CBFAD2B5}"/>
    <cellStyle name="Total 8 7 3 2" xfId="29111" xr:uid="{BA82F5BE-7579-4665-B11B-C897004CD81C}"/>
    <cellStyle name="Total 8 7 4" xfId="29030" xr:uid="{BE6EEC0E-11BC-4931-976D-3FCBF84CA8AE}"/>
    <cellStyle name="Total 8 8" xfId="1331" xr:uid="{8F62B000-EB76-447D-ADF0-3FE6F39DD3B8}"/>
    <cellStyle name="Total 8 8 2" xfId="5676" xr:uid="{50846148-7D70-4C10-A935-F35BEEDBDC9C}"/>
    <cellStyle name="Total 8 8 2 2" xfId="8262" xr:uid="{444E1615-27E6-45DE-B94E-3205CB17873C}"/>
    <cellStyle name="Total 8 8 2 2 2" xfId="17251" xr:uid="{FD78A38B-5D46-4A6A-A55F-7271D4E4B111}"/>
    <cellStyle name="Total 8 8 2 2 2 2" xfId="35049" xr:uid="{803C2745-6C63-4681-A50C-1BF36D70161A}"/>
    <cellStyle name="Total 8 8 2 2 3" xfId="25403" xr:uid="{E9F2971C-E1DC-4F9A-8EB2-27188C10083B}"/>
    <cellStyle name="Total 8 8 2 3" xfId="10899" xr:uid="{DE96C880-E3D5-4E0B-B376-6B74FB89ABBF}"/>
    <cellStyle name="Total 8 8 2 3 2" xfId="19888" xr:uid="{C0BDE018-62DC-47DF-ACC8-A0FFCC897BAE}"/>
    <cellStyle name="Total 8 8 2 3 2 2" xfId="27245" xr:uid="{F0C23DEE-A68F-4967-A1F8-83C13C9B3CD5}"/>
    <cellStyle name="Total 8 8 2 3 3" xfId="34778" xr:uid="{673FA1C0-FF4C-4190-8A68-A8EC104CB7E8}"/>
    <cellStyle name="Total 8 8 2 4" xfId="14665" xr:uid="{B32952B2-2DAB-40F5-AC96-2B95D2CE4402}"/>
    <cellStyle name="Total 8 8 2 4 2" xfId="26613" xr:uid="{1C0B4769-B948-4660-BD36-D3E94EBFF7E4}"/>
    <cellStyle name="Total 8 8 2 5" xfId="30066" xr:uid="{04F0308A-DC5E-4A1B-80C4-63E53A8CC3F2}"/>
    <cellStyle name="Total 8 8 3" xfId="3768" xr:uid="{E795B302-8933-44E8-9E09-81981531A6B3}"/>
    <cellStyle name="Total 8 8 3 2" xfId="29395" xr:uid="{9E83B651-8CAC-4F00-9276-078EFF421DAD}"/>
    <cellStyle name="Total 8 8 4" xfId="28200" xr:uid="{A604D7CF-EF97-47ED-8845-03230088965E}"/>
    <cellStyle name="Total 8 9" xfId="1698" xr:uid="{17A5D19C-CA21-4BF5-9F28-B80AD7A5F71E}"/>
    <cellStyle name="Total 8 9 2" xfId="6024" xr:uid="{4A0E6D22-0D54-4026-ACC9-C4907716DF18}"/>
    <cellStyle name="Total 8 9 2 2" xfId="8610" xr:uid="{69955635-A6C8-47E6-8556-D2618D9BED36}"/>
    <cellStyle name="Total 8 9 2 2 2" xfId="17599" xr:uid="{33DA5D87-A76B-457D-BC0E-4F4589CC95C0}"/>
    <cellStyle name="Total 8 9 2 2 2 2" xfId="22959" xr:uid="{8924DA0E-2751-467E-8BD3-08D1CCF1F8AA}"/>
    <cellStyle name="Total 8 9 2 2 3" xfId="30217" xr:uid="{086960D7-FA89-474A-B987-D17098427ED1}"/>
    <cellStyle name="Total 8 9 2 3" xfId="11247" xr:uid="{14F9A0AA-E9E7-4126-ABA1-259D1E7102F2}"/>
    <cellStyle name="Total 8 9 2 3 2" xfId="20236" xr:uid="{0622CA7B-87A4-45AB-9975-61A83C2D4FC4}"/>
    <cellStyle name="Total 8 9 2 3 2 2" xfId="40466" xr:uid="{CEB52A1F-3BC0-4CD7-9FA1-3D8B08DFD31B}"/>
    <cellStyle name="Total 8 9 2 3 3" xfId="24274" xr:uid="{DF3861BB-560E-4FB7-B5D0-7AD9B25E5BCE}"/>
    <cellStyle name="Total 8 9 2 4" xfId="15013" xr:uid="{55DD932F-2429-4C34-A928-13D4C3A1E412}"/>
    <cellStyle name="Total 8 9 2 4 2" xfId="35315" xr:uid="{81E270B4-A009-45D3-B1C5-BD33C248AD7C}"/>
    <cellStyle name="Total 8 9 2 5" xfId="30928" xr:uid="{DA40D037-FFB3-4A34-87B2-E6233CE0F692}"/>
    <cellStyle name="Total 8 9 3" xfId="4135" xr:uid="{9DB2CC3D-D6A6-4C36-9022-31D60B4216F1}"/>
    <cellStyle name="Total 8 9 3 2" xfId="43605" xr:uid="{43537976-5606-4340-BEC1-9CE4CB6B1CC4}"/>
    <cellStyle name="Total 8 9 4" xfId="40411" xr:uid="{D40780AA-40E2-4971-A835-8ED23D4A21B5}"/>
    <cellStyle name="Total 9" xfId="143" xr:uid="{CB4568FA-F01B-4EF2-AE33-5A26C755E13E}"/>
    <cellStyle name="Total 9 10" xfId="1954" xr:uid="{A295CF78-E6EA-41AC-9E42-3C7DDDDCF348}"/>
    <cellStyle name="Total 9 10 2" xfId="6264" xr:uid="{E5D4DE34-1195-43FA-96EC-242E02C70935}"/>
    <cellStyle name="Total 9 10 2 2" xfId="8850" xr:uid="{7B222DE7-75F1-4F61-9DCB-1F1EDF31BE6B}"/>
    <cellStyle name="Total 9 10 2 2 2" xfId="17839" xr:uid="{9491DE85-997B-4D52-BE31-B054067BA8C3}"/>
    <cellStyle name="Total 9 10 2 2 2 2" xfId="36948" xr:uid="{2E30BB66-5C79-4AD5-96C9-B3725CA94DC4}"/>
    <cellStyle name="Total 9 10 2 2 3" xfId="40709" xr:uid="{F1A5CA61-40F9-4BBB-B041-863F99AAA37E}"/>
    <cellStyle name="Total 9 10 2 3" xfId="11487" xr:uid="{6C7C77DA-7D5C-4764-8F2B-E5451D9DB651}"/>
    <cellStyle name="Total 9 10 2 3 2" xfId="20476" xr:uid="{2DD7B02D-86CB-4E15-A9E4-5542D19B6017}"/>
    <cellStyle name="Total 9 10 2 3 2 2" xfId="43108" xr:uid="{EA5F4A6B-2BBE-4C06-B664-0891231F9A62}"/>
    <cellStyle name="Total 9 10 2 3 3" xfId="40206" xr:uid="{7D9AE198-ACD7-4705-853D-7C69035E686B}"/>
    <cellStyle name="Total 9 10 2 4" xfId="15253" xr:uid="{7B85B11D-6915-4A6D-AA64-A9A251CAB330}"/>
    <cellStyle name="Total 9 10 2 4 2" xfId="35673" xr:uid="{4AE3C9E7-1302-42EC-BC4C-765066F0F073}"/>
    <cellStyle name="Total 9 10 2 5" xfId="32957" xr:uid="{59DA8FCF-BF90-45FB-AF02-1339488DA93C}"/>
    <cellStyle name="Total 9 10 3" xfId="4391" xr:uid="{D63C0D7D-EFF7-48A2-895D-1E8DA2F8FF10}"/>
    <cellStyle name="Total 9 10 3 2" xfId="31553" xr:uid="{0931861B-97C8-45C0-BC52-CFCFA369FF0F}"/>
    <cellStyle name="Total 9 10 4" xfId="34136" xr:uid="{07FA16AE-9F23-4029-BA54-DD6540D4A406}"/>
    <cellStyle name="Total 9 11" xfId="2581" xr:uid="{D4A32847-6852-4901-B578-4783A86B312F}"/>
    <cellStyle name="Total 9 11 2" xfId="6822" xr:uid="{5BB48584-9210-4EFE-BBFD-AFCEA7B7C516}"/>
    <cellStyle name="Total 9 11 2 2" xfId="15811" xr:uid="{0485D8C3-0297-430A-ABC2-19D3AA2C0CD4}"/>
    <cellStyle name="Total 9 11 2 2 2" xfId="28397" xr:uid="{80A04C06-9DEE-44B6-A57B-A88C862E4EBA}"/>
    <cellStyle name="Total 9 11 2 3" xfId="36271" xr:uid="{11FDBF5D-79A2-4294-A880-01065F2772F4}"/>
    <cellStyle name="Total 9 11 3" xfId="9392" xr:uid="{D98C938D-C97F-480C-8AD0-AC22781138B8}"/>
    <cellStyle name="Total 9 11 3 2" xfId="18381" xr:uid="{2BB8267B-7B36-4BCB-8E02-AFBF0A632119}"/>
    <cellStyle name="Total 9 11 3 2 2" xfId="27914" xr:uid="{7910A5C5-BA34-49C9-9263-9BBAD7C96611}"/>
    <cellStyle name="Total 9 11 3 3" xfId="39667" xr:uid="{78506E44-9A70-4A40-9353-709A8A088DE4}"/>
    <cellStyle name="Total 9 11 4" xfId="13435" xr:uid="{DEBA2233-AF73-4EF4-9EDA-DC2DFB1F0DDB}"/>
    <cellStyle name="Total 9 11 4 2" xfId="37908" xr:uid="{A4172794-2D1D-40CF-87F4-CE5B0320D7FF}"/>
    <cellStyle name="Total 9 11 5" xfId="28186" xr:uid="{A16256DF-8122-49BD-A923-4E16A1F6A977}"/>
    <cellStyle name="Total 9 12" xfId="6599" xr:uid="{6D61450E-C36F-4221-8375-84E80D08574F}"/>
    <cellStyle name="Total 9 12 2" xfId="11807" xr:uid="{9DC1121F-A183-41EA-9FC1-24457C6C4AD5}"/>
    <cellStyle name="Total 9 12 2 2" xfId="20796" xr:uid="{9797A1AD-6C67-4D12-92DC-B20C3A865577}"/>
    <cellStyle name="Total 9 12 2 2 2" xfId="23030" xr:uid="{70A435BA-6D91-474F-9618-AABF7ED9BC52}"/>
    <cellStyle name="Total 9 12 2 3" xfId="34652" xr:uid="{8AF1FD14-5B01-4C4F-B07F-E8CC46C66C95}"/>
    <cellStyle name="Total 9 12 3" xfId="15588" xr:uid="{84255800-B548-481F-82EA-BDC6932D60B7}"/>
    <cellStyle name="Total 9 12 3 2" xfId="38107" xr:uid="{59450549-A6A8-4E55-8BA7-F09C2B5225D3}"/>
    <cellStyle name="Total 9 12 4" xfId="29776" xr:uid="{B98019F4-6E1C-4C26-AF29-1D484EFF3F80}"/>
    <cellStyle name="Total 9 13" xfId="9170" xr:uid="{F2CF504E-E90C-48A8-AF7B-A8AAB6A30412}"/>
    <cellStyle name="Total 9 13 2" xfId="18159" xr:uid="{9ACCFF00-0D62-424A-AD26-2B7C00BE11DB}"/>
    <cellStyle name="Total 9 13 2 2" xfId="38574" xr:uid="{1A9BD4FD-76B8-4F00-907C-0A6E9D13AA5C}"/>
    <cellStyle name="Total 9 13 3" xfId="40729" xr:uid="{C986E6D0-D5F0-4DF9-AEF5-9AB0C0F66FD0}"/>
    <cellStyle name="Total 9 14" xfId="9803" xr:uid="{AFF3444F-A6EF-4F76-90C8-CFBA0F8DEDBA}"/>
    <cellStyle name="Total 9 14 2" xfId="18792" xr:uid="{BCED2221-9497-4962-9318-D9DF642ED2A0}"/>
    <cellStyle name="Total 9 14 2 2" xfId="29510" xr:uid="{8324E41B-EF44-4E46-B6F4-DFA4BC980DB8}"/>
    <cellStyle name="Total 9 14 3" xfId="25351" xr:uid="{5A74DAFF-3CEF-4E34-AAA4-D60F41880D5A}"/>
    <cellStyle name="Total 9 15" xfId="2303" xr:uid="{486E37CA-B44B-4CE5-8C62-0C6B617F1F51}"/>
    <cellStyle name="Total 9 15 2" xfId="26055" xr:uid="{A850B23A-F470-48E1-BBFB-39789BF425E1}"/>
    <cellStyle name="Total 9 16" xfId="13212" xr:uid="{8B2AFC5C-EC0E-4F7C-ADF1-A3944FD125D2}"/>
    <cellStyle name="Total 9 16 2" xfId="27550" xr:uid="{A1BAD13E-8D13-430F-B0EF-7B0839957994}"/>
    <cellStyle name="Total 9 17" xfId="37637" xr:uid="{62FA2D0E-3285-4001-9895-543BDB0F87DD}"/>
    <cellStyle name="Total 9 18" xfId="45971" xr:uid="{B7637524-7484-4292-A750-D1D080BEC489}"/>
    <cellStyle name="Total 9 2" xfId="338" xr:uid="{9BD695F4-C370-4DD7-8C8A-84871B0DA244}"/>
    <cellStyle name="Total 9 2 10" xfId="6640" xr:uid="{2A36940C-F13D-4E75-91D3-08E66BF7182B}"/>
    <cellStyle name="Total 9 2 10 2" xfId="11846" xr:uid="{C2605A9D-60C8-4D62-9C10-49C0C1659FA0}"/>
    <cellStyle name="Total 9 2 10 2 2" xfId="20835" xr:uid="{36ECEB6B-4BC7-4586-9F35-EF40E57CCB3C}"/>
    <cellStyle name="Total 9 2 10 2 2 2" xfId="24413" xr:uid="{7C4B16BD-0F71-4CDE-8C3B-E4851490DDE4}"/>
    <cellStyle name="Total 9 2 10 2 3" xfId="32259" xr:uid="{CAE7EE04-431A-42D2-BFAB-CF09393EC2CE}"/>
    <cellStyle name="Total 9 2 10 3" xfId="15629" xr:uid="{10F41C44-A825-4507-B7D7-A2F305D57E52}"/>
    <cellStyle name="Total 9 2 10 3 2" xfId="43362" xr:uid="{56701506-F7C2-4586-A426-24940CE77E20}"/>
    <cellStyle name="Total 9 2 10 4" xfId="40843" xr:uid="{A01A8E1E-DA56-45AE-888F-59DFE7E180DB}"/>
    <cellStyle name="Total 9 2 11" xfId="9209" xr:uid="{703D80D7-F082-41E6-A186-BCF13BB6811D}"/>
    <cellStyle name="Total 9 2 11 2" xfId="18198" xr:uid="{60F4B0D2-3962-4334-AE6D-306C6BC84626}"/>
    <cellStyle name="Total 9 2 11 2 2" xfId="28797" xr:uid="{9ADF4361-24A6-42F6-9EB1-6AC1760D18D7}"/>
    <cellStyle name="Total 9 2 11 3" xfId="28143" xr:uid="{9029CFC0-E04A-4D80-8C14-830C58C8F29B}"/>
    <cellStyle name="Total 9 2 12" xfId="9492" xr:uid="{A7FEF5EA-9129-4343-8384-EA67E4D183A7}"/>
    <cellStyle name="Total 9 2 12 2" xfId="18481" xr:uid="{9C970DDF-6753-4AE7-9C27-5973D51A7EFF}"/>
    <cellStyle name="Total 9 2 12 2 2" xfId="29675" xr:uid="{683C8BBC-8F74-48E0-ABBF-8D037F5E25AA}"/>
    <cellStyle name="Total 9 2 12 3" xfId="38351" xr:uid="{817A8EDB-F555-41A3-83B9-E134ACCF6907}"/>
    <cellStyle name="Total 9 2 13" xfId="2344" xr:uid="{97658E96-A79B-4A0C-AFA0-EAC66A69B18C}"/>
    <cellStyle name="Total 9 2 13 2" xfId="30860" xr:uid="{043F5D0A-2C56-4196-99FC-43D83D57BBC8}"/>
    <cellStyle name="Total 9 2 14" xfId="13253" xr:uid="{E12EA35E-8D72-463F-8D74-157C7B1EE8D8}"/>
    <cellStyle name="Total 9 2 14 2" xfId="29626" xr:uid="{8CFAB85B-6F2D-49CF-A9BD-0F4A85D18D70}"/>
    <cellStyle name="Total 9 2 15" xfId="24865" xr:uid="{75D4BE21-E337-434A-8FD3-CD93F0F6E6C4}"/>
    <cellStyle name="Total 9 2 16" xfId="49462" xr:uid="{FA334F82-02A8-444D-A8D1-1F723BB0A91F}"/>
    <cellStyle name="Total 9 2 2" xfId="470" xr:uid="{3B8F2F2B-28FF-4160-9EC7-D2F6EEED524A}"/>
    <cellStyle name="Total 9 2 2 10" xfId="9334" xr:uid="{DEEF3D0B-D8F0-443A-8923-9FD2D3FE9D66}"/>
    <cellStyle name="Total 9 2 2 10 2" xfId="18323" xr:uid="{509E502F-D865-4DFF-8109-685E40DDE01A}"/>
    <cellStyle name="Total 9 2 2 10 2 2" xfId="43970" xr:uid="{2DE9BF40-02FE-4449-9089-378C841144AE}"/>
    <cellStyle name="Total 9 2 2 10 3" xfId="30084" xr:uid="{DF2D9774-B244-45FF-A430-2001C0CB6A7D}"/>
    <cellStyle name="Total 9 2 2 11" xfId="12376" xr:uid="{960B73B8-6ED3-41C0-909A-71C806478D63}"/>
    <cellStyle name="Total 9 2 2 11 2" xfId="21365" xr:uid="{3577132A-675C-46CF-9D10-A24213623D0F}"/>
    <cellStyle name="Total 9 2 2 11 2 2" xfId="25748" xr:uid="{F2DEBB56-E810-4FD1-841C-C07AE1C99DC5}"/>
    <cellStyle name="Total 9 2 2 11 3" xfId="38496" xr:uid="{4C3C5550-52E6-453B-94AA-BF840934593A}"/>
    <cellStyle name="Total 9 2 2 12" xfId="2476" xr:uid="{19C33522-9A9D-4236-8418-61F5ABFEB2DB}"/>
    <cellStyle name="Total 9 2 2 12 2" xfId="22370" xr:uid="{87287D41-9D8E-423C-B807-239A89445265}"/>
    <cellStyle name="Total 9 2 2 13" xfId="13385" xr:uid="{F87E7BCE-7B07-4148-8F7A-6D3EE0641F1F}"/>
    <cellStyle name="Total 9 2 2 13 2" xfId="37136" xr:uid="{03D9E664-B38B-49C3-923E-C12FC22D3687}"/>
    <cellStyle name="Total 9 2 2 14" xfId="39358" xr:uid="{4ADAB15F-019E-4763-8E3A-B9FE401CC8D7}"/>
    <cellStyle name="Total 9 2 2 15" xfId="56244" xr:uid="{50248A08-6954-4CEE-8DFD-F8A807D5E2D7}"/>
    <cellStyle name="Total 9 2 2 2" xfId="819" xr:uid="{14853A28-EAA9-43BD-8EFF-4109F21A5523}"/>
    <cellStyle name="Total 9 2 2 2 2" xfId="5188" xr:uid="{FF804325-FF95-496E-9AD4-00D71C2683B1}"/>
    <cellStyle name="Total 9 2 2 2 2 2" xfId="7774" xr:uid="{4BE41BEB-4D63-41FB-A78C-BBD7CE38F10E}"/>
    <cellStyle name="Total 9 2 2 2 2 2 2" xfId="16763" xr:uid="{F4550C2F-C6F1-4A90-987A-DC33623B45DB}"/>
    <cellStyle name="Total 9 2 2 2 2 2 2 2" xfId="32407" xr:uid="{57D3F77D-697A-447C-8410-53388A2FEEBF}"/>
    <cellStyle name="Total 9 2 2 2 2 2 3" xfId="34559" xr:uid="{6B316F38-E37E-4D97-8CF1-CD7FD9B820BC}"/>
    <cellStyle name="Total 9 2 2 2 2 3" xfId="10411" xr:uid="{CB028E26-996F-4DC4-82DC-8532044D6109}"/>
    <cellStyle name="Total 9 2 2 2 2 3 2" xfId="19400" xr:uid="{9920923D-E892-4C59-96F9-894C653680C2}"/>
    <cellStyle name="Total 9 2 2 2 2 3 2 2" xfId="36868" xr:uid="{1594C0C8-01B5-4272-96BB-1646E3AA028E}"/>
    <cellStyle name="Total 9 2 2 2 2 3 3" xfId="26955" xr:uid="{A66BE7B5-06EE-4950-8E5B-5EBAAD91F58C}"/>
    <cellStyle name="Total 9 2 2 2 2 4" xfId="14177" xr:uid="{111EF4AC-751F-4314-82C9-A31A8E83E740}"/>
    <cellStyle name="Total 9 2 2 2 2 4 2" xfId="29372" xr:uid="{9D6EF8CF-ADD8-4724-A2A2-9989E717FAF4}"/>
    <cellStyle name="Total 9 2 2 2 2 5" xfId="38675" xr:uid="{9139ECA6-EB83-409C-98B3-DB6E76C4DECE}"/>
    <cellStyle name="Total 9 2 2 2 3" xfId="3256" xr:uid="{09CC9D64-8A28-4088-ABB9-5D987DA15B51}"/>
    <cellStyle name="Total 9 2 2 2 3 2" xfId="36077" xr:uid="{78F4F0E1-6903-483D-BF84-35888E2AEDAF}"/>
    <cellStyle name="Total 9 2 2 2 4" xfId="40683" xr:uid="{77C10599-9EA8-416E-A562-97FA55ABB2EC}"/>
    <cellStyle name="Total 9 2 2 3" xfId="1164" xr:uid="{703E5D73-A8D3-4250-B8D2-FEB696F9A738}"/>
    <cellStyle name="Total 9 2 2 3 2" xfId="5509" xr:uid="{6D51A351-20D9-4228-8BBF-3890973D472A}"/>
    <cellStyle name="Total 9 2 2 3 2 2" xfId="8095" xr:uid="{A5593581-80C4-403C-9695-5DBB822CE463}"/>
    <cellStyle name="Total 9 2 2 3 2 2 2" xfId="17084" xr:uid="{39655249-1B28-4A2E-88F4-131361F40DAC}"/>
    <cellStyle name="Total 9 2 2 3 2 2 2 2" xfId="38122" xr:uid="{932C3A74-609F-4A68-B145-A1DC12071A95}"/>
    <cellStyle name="Total 9 2 2 3 2 2 3" xfId="23312" xr:uid="{A49ABE83-30AA-4F98-BE1B-FC849B6ED4CD}"/>
    <cellStyle name="Total 9 2 2 3 2 3" xfId="10732" xr:uid="{03BA38D6-C4A5-4AAB-B071-BFE309D4129A}"/>
    <cellStyle name="Total 9 2 2 3 2 3 2" xfId="19721" xr:uid="{5E363A91-3423-457A-A3C2-5F432477D9AE}"/>
    <cellStyle name="Total 9 2 2 3 2 3 2 2" xfId="27054" xr:uid="{E9271AF0-F22E-4338-8275-FDDB1CDCD4D3}"/>
    <cellStyle name="Total 9 2 2 3 2 3 3" xfId="37778" xr:uid="{4AAF7367-3A6A-4045-84AF-9EC728659B38}"/>
    <cellStyle name="Total 9 2 2 3 2 4" xfId="14498" xr:uid="{9CA0132A-42A0-4CA5-B83C-79356D97BB59}"/>
    <cellStyle name="Total 9 2 2 3 2 4 2" xfId="26089" xr:uid="{A4C9B547-2830-464E-9B2A-28D196E5C564}"/>
    <cellStyle name="Total 9 2 2 3 2 5" xfId="23428" xr:uid="{719B95FF-DC07-45C2-8E95-5B46514360DD}"/>
    <cellStyle name="Total 9 2 2 3 3" xfId="3601" xr:uid="{2B93CE9E-0569-4AFF-9B3E-4A88BF05988C}"/>
    <cellStyle name="Total 9 2 2 3 3 2" xfId="37261" xr:uid="{BEF67E28-FECC-408E-8531-609E34AD6B27}"/>
    <cellStyle name="Total 9 2 2 3 4" xfId="24081" xr:uid="{6CCDD740-3A7C-42A0-A4E7-BDCB03687168}"/>
    <cellStyle name="Total 9 2 2 4" xfId="1508" xr:uid="{258A5D97-4E9C-4A9B-8220-A012F347827F}"/>
    <cellStyle name="Total 9 2 2 4 2" xfId="5853" xr:uid="{7B11F625-217A-4765-8EEA-9EF59F9DAA92}"/>
    <cellStyle name="Total 9 2 2 4 2 2" xfId="8439" xr:uid="{CA63A85B-FFFB-4BC5-93B4-73FFD227A8E4}"/>
    <cellStyle name="Total 9 2 2 4 2 2 2" xfId="17428" xr:uid="{5AB70D4F-9ADB-4530-88B0-BC61EED58C21}"/>
    <cellStyle name="Total 9 2 2 4 2 2 2 2" xfId="37162" xr:uid="{CB209C33-51D2-477A-8BF6-D45EFFDA6AA4}"/>
    <cellStyle name="Total 9 2 2 4 2 2 3" xfId="38115" xr:uid="{D4B6A3F9-4A17-4F30-A1E7-812435781082}"/>
    <cellStyle name="Total 9 2 2 4 2 3" xfId="11076" xr:uid="{C6498ED3-4492-4DF4-A195-5AD06AED627D}"/>
    <cellStyle name="Total 9 2 2 4 2 3 2" xfId="20065" xr:uid="{9FE564AB-BFA2-4235-B338-FC352396591F}"/>
    <cellStyle name="Total 9 2 2 4 2 3 2 2" xfId="31788" xr:uid="{5E2DA762-0E80-4A07-9F43-43969C57C844}"/>
    <cellStyle name="Total 9 2 2 4 2 3 3" xfId="40553" xr:uid="{0E85EA48-85F4-4813-9E39-E4389A6370C8}"/>
    <cellStyle name="Total 9 2 2 4 2 4" xfId="14842" xr:uid="{F48FB1A1-0B00-40BC-B698-3E7D8916FF88}"/>
    <cellStyle name="Total 9 2 2 4 2 4 2" xfId="41852" xr:uid="{D240BB59-217D-4931-8D52-1E4B6972CB39}"/>
    <cellStyle name="Total 9 2 2 4 2 5" xfId="38472" xr:uid="{D9FC9DEA-7A56-4074-A363-39DE98EC11B6}"/>
    <cellStyle name="Total 9 2 2 4 3" xfId="3945" xr:uid="{85AD42C0-26A9-4E54-BA89-F227679E86F0}"/>
    <cellStyle name="Total 9 2 2 4 3 2" xfId="24070" xr:uid="{467836EA-21EF-4F1F-A68F-C6B52E6122AA}"/>
    <cellStyle name="Total 9 2 2 4 4" xfId="39641" xr:uid="{F137FF44-B844-4018-9C92-67E9B06C5EA9}"/>
    <cellStyle name="Total 9 2 2 5" xfId="1899" xr:uid="{641E09F2-EADE-43BD-84E4-2D311497A4AB}"/>
    <cellStyle name="Total 9 2 2 5 2" xfId="6215" xr:uid="{CDA32DDC-3CCB-4A85-BC56-B8E28A431B0C}"/>
    <cellStyle name="Total 9 2 2 5 2 2" xfId="8801" xr:uid="{C130A60E-F3F7-496E-89F4-E5C6EA8FA2CF}"/>
    <cellStyle name="Total 9 2 2 5 2 2 2" xfId="17790" xr:uid="{38D065C9-8FF9-4D1D-8EDE-B79998DBCD34}"/>
    <cellStyle name="Total 9 2 2 5 2 2 2 2" xfId="28651" xr:uid="{8145563D-96BF-4190-825E-3D0BA9246E22}"/>
    <cellStyle name="Total 9 2 2 5 2 2 3" xfId="24404" xr:uid="{76F7C1DC-22F7-4E39-B883-98933923693A}"/>
    <cellStyle name="Total 9 2 2 5 2 3" xfId="11438" xr:uid="{3CEE8738-DD01-4A14-B823-19B7BC8A66FB}"/>
    <cellStyle name="Total 9 2 2 5 2 3 2" xfId="20427" xr:uid="{BF921535-46D4-48E2-A308-F42B092CD674}"/>
    <cellStyle name="Total 9 2 2 5 2 3 2 2" xfId="28798" xr:uid="{749C2A4C-0AA6-44E2-BE27-A80CE1F93806}"/>
    <cellStyle name="Total 9 2 2 5 2 3 3" xfId="38718" xr:uid="{B990B4B8-5AFD-4EDC-B7FE-3CDCFE1AF1EC}"/>
    <cellStyle name="Total 9 2 2 5 2 4" xfId="15204" xr:uid="{2925D874-DE06-4075-ABB9-EE4E49D87A5D}"/>
    <cellStyle name="Total 9 2 2 5 2 4 2" xfId="30801" xr:uid="{77FF8FD9-BF90-48F6-9D31-6E43D15F3C16}"/>
    <cellStyle name="Total 9 2 2 5 2 5" xfId="39255" xr:uid="{CA0E9FBA-29D4-4B48-A454-9691D4C9919C}"/>
    <cellStyle name="Total 9 2 2 5 3" xfId="4336" xr:uid="{70528188-548E-490B-95B9-5CBDF4CBC2BD}"/>
    <cellStyle name="Total 9 2 2 5 3 2" xfId="39786" xr:uid="{D6BDB4A5-A92B-4B4E-A33F-D04CB2D6EE9D}"/>
    <cellStyle name="Total 9 2 2 5 4" xfId="30116" xr:uid="{39E97FB9-C1A3-4652-B95C-4261179D59C7}"/>
    <cellStyle name="Total 9 2 2 6" xfId="2127" xr:uid="{E561C1F6-8CA4-4B33-A0B4-27C249FB6E32}"/>
    <cellStyle name="Total 9 2 2 6 2" xfId="6428" xr:uid="{547AC325-9E6C-454E-9622-3FE46B49F1D3}"/>
    <cellStyle name="Total 9 2 2 6 2 2" xfId="9014" xr:uid="{50F818F2-E60E-410E-9EDD-54E94955CA0D}"/>
    <cellStyle name="Total 9 2 2 6 2 2 2" xfId="18003" xr:uid="{94EE0713-2555-4058-9D99-97FE7CD90571}"/>
    <cellStyle name="Total 9 2 2 6 2 2 2 2" xfId="42568" xr:uid="{D69FF594-6755-4D1F-8D8A-6C5BD271D26B}"/>
    <cellStyle name="Total 9 2 2 6 2 2 3" xfId="34883" xr:uid="{6A19422A-8183-4465-8836-836EDA08EFAA}"/>
    <cellStyle name="Total 9 2 2 6 2 3" xfId="11651" xr:uid="{FFF87D05-B661-409F-8AB7-7A5F81F848CC}"/>
    <cellStyle name="Total 9 2 2 6 2 3 2" xfId="20640" xr:uid="{69B0F9D8-C508-4CCC-87CF-64D58DEFFBD1}"/>
    <cellStyle name="Total 9 2 2 6 2 3 2 2" xfId="38319" xr:uid="{5D7EDB97-1B01-4512-B2D4-39A999B8B660}"/>
    <cellStyle name="Total 9 2 2 6 2 3 3" xfId="25409" xr:uid="{349896D0-E195-4176-B428-C2C5CF1C189F}"/>
    <cellStyle name="Total 9 2 2 6 2 4" xfId="15417" xr:uid="{D2FCA446-1466-4D88-8CE6-2448CD4B5030}"/>
    <cellStyle name="Total 9 2 2 6 2 4 2" xfId="24439" xr:uid="{2E11C80D-0669-403A-B8EA-A09B73A20A7C}"/>
    <cellStyle name="Total 9 2 2 6 2 5" xfId="22399" xr:uid="{CB06D851-8D4E-401F-BD13-D3DBB0982D16}"/>
    <cellStyle name="Total 9 2 2 6 3" xfId="4564" xr:uid="{E752BF34-7C4B-4E54-B8B2-6E8221F9FDC0}"/>
    <cellStyle name="Total 9 2 2 6 3 2" xfId="35378" xr:uid="{6EEEF4A9-0BDB-4D7A-8FFF-E72ABE175EBF}"/>
    <cellStyle name="Total 9 2 2 6 4" xfId="38608" xr:uid="{459C6729-DE1E-4CC7-B0DC-B2F3D288488B}"/>
    <cellStyle name="Total 9 2 2 7" xfId="2937" xr:uid="{A6EE4320-7173-430E-BC4D-EDE13BFCFD45}"/>
    <cellStyle name="Total 9 2 2 7 2" xfId="7087" xr:uid="{442D12A7-AA32-449E-85E1-B0380E765376}"/>
    <cellStyle name="Total 9 2 2 7 2 2" xfId="12213" xr:uid="{50488EA5-5000-4292-8796-9C50BED5BE17}"/>
    <cellStyle name="Total 9 2 2 7 2 2 2" xfId="21202" xr:uid="{5984295A-4C1A-4950-AA9D-3B94CCEBC127}"/>
    <cellStyle name="Total 9 2 2 7 2 2 2 2" xfId="39137" xr:uid="{5A840EC1-2598-441F-94B9-C40F15B0C2D5}"/>
    <cellStyle name="Total 9 2 2 7 2 2 3" xfId="23836" xr:uid="{9E3B1A7F-2E6D-46BB-BAC8-2AA06E2695FB}"/>
    <cellStyle name="Total 9 2 2 7 2 3" xfId="13007" xr:uid="{1B4F4DDD-48F8-4233-8F30-C0288C14EBBB}"/>
    <cellStyle name="Total 9 2 2 7 2 3 2" xfId="21996" xr:uid="{48A06027-A789-4EF1-B7E8-827FB10EFE6F}"/>
    <cellStyle name="Total 9 2 2 7 2 3 2 2" xfId="26465" xr:uid="{6C1F8A38-1EB4-4A67-8292-983355A52A54}"/>
    <cellStyle name="Total 9 2 2 7 2 3 3" xfId="29947" xr:uid="{C398EA86-90F3-4491-B9B7-F66EAB04C435}"/>
    <cellStyle name="Total 9 2 2 7 2 4" xfId="16076" xr:uid="{C1EBDE80-9B60-4B4A-8CBC-A2FE560C5E17}"/>
    <cellStyle name="Total 9 2 2 7 2 4 2" xfId="32897" xr:uid="{08A9FDC3-A579-4338-8FE1-567ECD42C14F}"/>
    <cellStyle name="Total 9 2 2 7 2 5" xfId="39158" xr:uid="{E2D94907-8C4E-42EB-99BC-2AE176EDC2DC}"/>
    <cellStyle name="Total 9 2 2 7 3" xfId="9650" xr:uid="{F89193C7-4A1E-412C-89E6-D9BC0C09D3A9}"/>
    <cellStyle name="Total 9 2 2 7 3 2" xfId="18639" xr:uid="{FFB5F95C-57D7-42FD-B2BD-D9E984C6BA6F}"/>
    <cellStyle name="Total 9 2 2 7 3 2 2" xfId="26954" xr:uid="{48358706-5472-4DAB-A4BE-F68C4C0B276D}"/>
    <cellStyle name="Total 9 2 2 7 3 3" xfId="41173" xr:uid="{82AAC879-B980-47F3-8F3F-AEA3F750F043}"/>
    <cellStyle name="Total 9 2 2 7 4" xfId="27911" xr:uid="{2D5FB3B5-137C-4F60-82F9-66BB1D9106B5}"/>
    <cellStyle name="Total 9 2 2 8" xfId="4864" xr:uid="{346403F7-C486-47ED-AA42-9148C54A4A97}"/>
    <cellStyle name="Total 9 2 2 8 2" xfId="7450" xr:uid="{46138D73-CCEE-410C-86A5-F1BCB24AD882}"/>
    <cellStyle name="Total 9 2 2 8 2 2" xfId="16439" xr:uid="{D6D21A96-40D6-413C-AE34-29ABBB846D52}"/>
    <cellStyle name="Total 9 2 2 8 2 2 2" xfId="26022" xr:uid="{8B760EC2-A0CB-49B3-9C91-CF094557FA54}"/>
    <cellStyle name="Total 9 2 2 8 2 3" xfId="41478" xr:uid="{BCB81277-5A4B-4E1A-8DF6-3EB18225B9B8}"/>
    <cellStyle name="Total 9 2 2 8 3" xfId="10087" xr:uid="{855C9A05-F5A7-4189-8821-2D65E3013E95}"/>
    <cellStyle name="Total 9 2 2 8 3 2" xfId="19076" xr:uid="{DAF9764C-0AA8-45E6-9BFF-197724DA43EA}"/>
    <cellStyle name="Total 9 2 2 8 3 2 2" xfId="29633" xr:uid="{8B1FBDEE-BA7B-4A80-8D74-CB95C272BBC7}"/>
    <cellStyle name="Total 9 2 2 8 3 3" xfId="26950" xr:uid="{5D30B7DD-7315-4583-B48F-C884645873DA}"/>
    <cellStyle name="Total 9 2 2 8 4" xfId="13853" xr:uid="{360387C6-8D4B-4FEC-8C7A-4C6EB4479C19}"/>
    <cellStyle name="Total 9 2 2 8 4 2" xfId="27639" xr:uid="{E3B05872-ADE2-43FB-A89F-4CFBACCF50AE}"/>
    <cellStyle name="Total 9 2 2 8 5" xfId="30898" xr:uid="{87A6E4C8-46EF-4FB0-B526-9D1B8B690ABB}"/>
    <cellStyle name="Total 9 2 2 9" xfId="6772" xr:uid="{FD48AB75-8FF2-4685-B43A-79157FDFC84D}"/>
    <cellStyle name="Total 9 2 2 9 2" xfId="11971" xr:uid="{89E12590-33F2-4177-BB0A-8BC36F345EE0}"/>
    <cellStyle name="Total 9 2 2 9 2 2" xfId="20960" xr:uid="{4402BD1B-50FA-4860-8DCF-D886BD983161}"/>
    <cellStyle name="Total 9 2 2 9 2 2 2" xfId="31818" xr:uid="{BF954162-9BD5-443A-BD97-C0BC877E6EB2}"/>
    <cellStyle name="Total 9 2 2 9 2 3" xfId="40102" xr:uid="{76C065B8-41A5-4F96-B21A-C47ED9EEBDF2}"/>
    <cellStyle name="Total 9 2 2 9 3" xfId="15761" xr:uid="{602DF47E-2577-44E0-B721-C5F7F75266BA}"/>
    <cellStyle name="Total 9 2 2 9 3 2" xfId="24744" xr:uid="{0EFEF173-41E3-4ED0-BC5F-905B222C1E54}"/>
    <cellStyle name="Total 9 2 2 9 4" xfId="33148" xr:uid="{EBBDBCF3-113A-498B-95B2-14C45064077D}"/>
    <cellStyle name="Total 9 2 3" xfId="687" xr:uid="{29D5D988-F650-4281-85E9-87D22C92AC67}"/>
    <cellStyle name="Total 9 2 3 2" xfId="5063" xr:uid="{3FB3D4B9-116A-4DD2-A67E-60773FF22697}"/>
    <cellStyle name="Total 9 2 3 2 2" xfId="7649" xr:uid="{06BC2ACD-24F6-4F97-ABEF-2D986A1CEDD1}"/>
    <cellStyle name="Total 9 2 3 2 2 2" xfId="16638" xr:uid="{FAEDD701-44EE-4AD2-B054-9040327FA117}"/>
    <cellStyle name="Total 9 2 3 2 2 2 2" xfId="38832" xr:uid="{F626490B-5EEA-4439-B2BC-4BA802889324}"/>
    <cellStyle name="Total 9 2 3 2 2 3" xfId="41783" xr:uid="{0CF9805E-FB53-48B0-9A3A-AFE366990D9C}"/>
    <cellStyle name="Total 9 2 3 2 3" xfId="10286" xr:uid="{8E4983FE-9FBE-47CB-88C3-E43F19E94EBA}"/>
    <cellStyle name="Total 9 2 3 2 3 2" xfId="19275" xr:uid="{59C1F86E-188B-417F-A700-74D4422F6B07}"/>
    <cellStyle name="Total 9 2 3 2 3 2 2" xfId="32655" xr:uid="{6404F4C1-9719-476C-A570-86420BDC66BF}"/>
    <cellStyle name="Total 9 2 3 2 3 3" xfId="22139" xr:uid="{B8B95E76-0422-4D2C-AE14-9E6CD0571C16}"/>
    <cellStyle name="Total 9 2 3 2 4" xfId="14052" xr:uid="{EA27C09E-2B36-4BBB-9BD2-8EB62A3AD84C}"/>
    <cellStyle name="Total 9 2 3 2 4 2" xfId="26991" xr:uid="{BEE8EFD9-2679-4B3F-AA04-48AEC9ADF6B2}"/>
    <cellStyle name="Total 9 2 3 2 5" xfId="22778" xr:uid="{94B1DCF0-44B6-4428-B271-FD91F76E6A9D}"/>
    <cellStyle name="Total 9 2 3 3" xfId="3124" xr:uid="{B57C9001-D489-4BD9-81E9-735E55C64FB3}"/>
    <cellStyle name="Total 9 2 3 3 2" xfId="24849" xr:uid="{7CFC0535-D987-4BD2-BF6A-FD53E71E3AEF}"/>
    <cellStyle name="Total 9 2 3 4" xfId="24381" xr:uid="{E6785C2B-5923-47D1-B07D-CB84165CEB10}"/>
    <cellStyle name="Total 9 2 4" xfId="1032" xr:uid="{D8298B1F-478F-402A-A353-518A7AD973E6}"/>
    <cellStyle name="Total 9 2 4 2" xfId="5384" xr:uid="{25A1742E-B62F-4296-9A5E-6A2C3D0E98F9}"/>
    <cellStyle name="Total 9 2 4 2 2" xfId="7970" xr:uid="{02CA2E8D-AA22-4EF0-A4CF-F7A7D7B25BA8}"/>
    <cellStyle name="Total 9 2 4 2 2 2" xfId="16959" xr:uid="{793625B7-DF13-4517-8ACF-BDBB138FA57B}"/>
    <cellStyle name="Total 9 2 4 2 2 2 2" xfId="42155" xr:uid="{7EDFA830-CAEC-41DA-96AD-9C4CD701F029}"/>
    <cellStyle name="Total 9 2 4 2 2 3" xfId="33630" xr:uid="{BC497CC3-3D74-4691-A78E-6445BFED28C2}"/>
    <cellStyle name="Total 9 2 4 2 3" xfId="10607" xr:uid="{98B3A4AE-323C-4EBB-A44D-30B1871728AD}"/>
    <cellStyle name="Total 9 2 4 2 3 2" xfId="19596" xr:uid="{36DD5568-EE23-4AD8-935A-4570939B52EB}"/>
    <cellStyle name="Total 9 2 4 2 3 2 2" xfId="28065" xr:uid="{780D59E6-5743-4543-B1E6-F21E37164BEF}"/>
    <cellStyle name="Total 9 2 4 2 3 3" xfId="37592" xr:uid="{A7F7E377-7E7E-4E80-866E-412D521E61FE}"/>
    <cellStyle name="Total 9 2 4 2 4" xfId="14373" xr:uid="{86208B37-A033-4A88-AF1B-C9C90745EC13}"/>
    <cellStyle name="Total 9 2 4 2 4 2" xfId="30705" xr:uid="{193FCAD7-6EE3-4FB2-83A5-0CC1E1F437B0}"/>
    <cellStyle name="Total 9 2 4 2 5" xfId="29108" xr:uid="{321806CD-2426-4460-A73C-51877BC2A16D}"/>
    <cellStyle name="Total 9 2 4 3" xfId="3469" xr:uid="{D00BB6D2-4E45-4606-AD14-A1E5725C36F1}"/>
    <cellStyle name="Total 9 2 4 3 2" xfId="31808" xr:uid="{32F931AC-0DC8-48C4-A3C6-EBA3133982CD}"/>
    <cellStyle name="Total 9 2 4 4" xfId="31737" xr:uid="{9EB2F337-B17E-4B1E-9A29-742525126DD4}"/>
    <cellStyle name="Total 9 2 5" xfId="1376" xr:uid="{BA438D26-9A12-468D-B68F-7AB1513A4627}"/>
    <cellStyle name="Total 9 2 5 2" xfId="5721" xr:uid="{423806FB-C837-4108-B1D0-175A4091F4B8}"/>
    <cellStyle name="Total 9 2 5 2 2" xfId="8307" xr:uid="{30DCFF7D-699E-4DB9-9D5B-7E92296A3AC9}"/>
    <cellStyle name="Total 9 2 5 2 2 2" xfId="17296" xr:uid="{26CEE181-D785-432D-87C0-FF1D3AF9FC3E}"/>
    <cellStyle name="Total 9 2 5 2 2 2 2" xfId="38498" xr:uid="{42D52A5D-CACF-4328-9139-184227BA046E}"/>
    <cellStyle name="Total 9 2 5 2 2 3" xfId="27221" xr:uid="{42A1116B-8C88-4EDB-8C5F-2BCBBE524821}"/>
    <cellStyle name="Total 9 2 5 2 3" xfId="10944" xr:uid="{C5B236DF-E37D-478A-9736-D51E9CB4E74E}"/>
    <cellStyle name="Total 9 2 5 2 3 2" xfId="19933" xr:uid="{35E1E7C3-FD06-450C-AC67-74D3A5B9235C}"/>
    <cellStyle name="Total 9 2 5 2 3 2 2" xfId="42408" xr:uid="{8819F47E-88B0-421C-81B0-6AE32CDEE746}"/>
    <cellStyle name="Total 9 2 5 2 3 3" xfId="37760" xr:uid="{4EACEF5B-4C07-4755-BBBC-6A99595DCBEE}"/>
    <cellStyle name="Total 9 2 5 2 4" xfId="14710" xr:uid="{1126B2A7-6357-46C1-B8CB-D0BAAB69FC31}"/>
    <cellStyle name="Total 9 2 5 2 4 2" xfId="41940" xr:uid="{6B34E5D7-4714-48FE-8E83-6BDC02741A3D}"/>
    <cellStyle name="Total 9 2 5 2 5" xfId="36540" xr:uid="{05E1E69E-8E83-429F-90E7-4F533B14C681}"/>
    <cellStyle name="Total 9 2 5 3" xfId="3813" xr:uid="{BAC03ED0-B156-4784-8816-DC942FE3A4B6}"/>
    <cellStyle name="Total 9 2 5 3 2" xfId="29806" xr:uid="{1B932E25-A026-4179-9320-C03C5240F79B}"/>
    <cellStyle name="Total 9 2 5 4" xfId="26368" xr:uid="{EEB36995-159E-45C1-9641-6F2FADB13742}"/>
    <cellStyle name="Total 9 2 6" xfId="1761" xr:uid="{165758A4-809B-4B20-B18B-EA4471B26824}"/>
    <cellStyle name="Total 9 2 6 2" xfId="6082" xr:uid="{BA44F5E8-1529-46B1-8B98-3C317F507892}"/>
    <cellStyle name="Total 9 2 6 2 2" xfId="8668" xr:uid="{271B7FFC-1CDB-4617-A098-0F07217C18F1}"/>
    <cellStyle name="Total 9 2 6 2 2 2" xfId="17657" xr:uid="{1748C0F6-03DE-400F-BA79-7D982E38F916}"/>
    <cellStyle name="Total 9 2 6 2 2 2 2" xfId="34169" xr:uid="{796AE2E5-8E32-4193-96FF-90EC20910789}"/>
    <cellStyle name="Total 9 2 6 2 2 3" xfId="40150" xr:uid="{22C46588-E5BC-4E04-B3BE-D1AE3B594F6F}"/>
    <cellStyle name="Total 9 2 6 2 3" xfId="11305" xr:uid="{F3E56CE3-4BB8-4181-ACF4-85D440244B09}"/>
    <cellStyle name="Total 9 2 6 2 3 2" xfId="20294" xr:uid="{CDD3D3B8-18B2-4144-8026-B8621AF08DAB}"/>
    <cellStyle name="Total 9 2 6 2 3 2 2" xfId="29567" xr:uid="{73BCD4D5-A095-44BF-AC75-1ACD42D5B4F6}"/>
    <cellStyle name="Total 9 2 6 2 3 3" xfId="34666" xr:uid="{3DB32F0F-B537-4098-8C98-1A932BA1855C}"/>
    <cellStyle name="Total 9 2 6 2 4" xfId="15071" xr:uid="{7ACD1537-3524-44AE-A0D3-6F77C759D1A8}"/>
    <cellStyle name="Total 9 2 6 2 4 2" xfId="29674" xr:uid="{0E378500-E98C-452A-AD7B-3E0AD262479D}"/>
    <cellStyle name="Total 9 2 6 2 5" xfId="23649" xr:uid="{9BF9286F-F8F5-4502-AFF2-90609A57E590}"/>
    <cellStyle name="Total 9 2 6 3" xfId="4198" xr:uid="{D254FAF9-DBEC-4AA7-B57F-EAA072BA77A8}"/>
    <cellStyle name="Total 9 2 6 3 2" xfId="34846" xr:uid="{C66A5A72-CA89-43A5-8BFD-31E616D0CF1B}"/>
    <cellStyle name="Total 9 2 6 4" xfId="37029" xr:uid="{17B88FAE-81EF-4296-9930-B67EFA811CF2}"/>
    <cellStyle name="Total 9 2 7" xfId="1995" xr:uid="{BA4C829F-BCC2-4908-9A90-34650782ABE3}"/>
    <cellStyle name="Total 9 2 7 2" xfId="6303" xr:uid="{1E9944D2-F584-4241-8CF6-2554003A4537}"/>
    <cellStyle name="Total 9 2 7 2 2" xfId="8889" xr:uid="{2737DC80-A8F1-4B56-B98E-731D7EB7DC35}"/>
    <cellStyle name="Total 9 2 7 2 2 2" xfId="17878" xr:uid="{8364ADB1-D8C6-4A06-933F-0F3BAA1C2FD6}"/>
    <cellStyle name="Total 9 2 7 2 2 2 2" xfId="27410" xr:uid="{55619EB1-557C-4D42-967A-A002A170B4BD}"/>
    <cellStyle name="Total 9 2 7 2 2 3" xfId="28119" xr:uid="{421317A2-C242-46AB-AC89-034300178FC9}"/>
    <cellStyle name="Total 9 2 7 2 3" xfId="11526" xr:uid="{DEAB9744-4E90-4BD2-BAB2-67979C5B6069}"/>
    <cellStyle name="Total 9 2 7 2 3 2" xfId="20515" xr:uid="{C8676F30-12C6-4C94-BEAB-8C9381A3B854}"/>
    <cellStyle name="Total 9 2 7 2 3 2 2" xfId="30357" xr:uid="{1BAE7DAA-7807-41C3-863B-076D6DE4E18C}"/>
    <cellStyle name="Total 9 2 7 2 3 3" xfId="37834" xr:uid="{2D7ED416-CEA7-4553-8F75-28744D5E3EBD}"/>
    <cellStyle name="Total 9 2 7 2 4" xfId="15292" xr:uid="{32D80DD7-1BC2-4A76-BB86-C882DD58DE43}"/>
    <cellStyle name="Total 9 2 7 2 4 2" xfId="22682" xr:uid="{ADBBF35D-9984-424A-98DC-C76CC426D1CF}"/>
    <cellStyle name="Total 9 2 7 2 5" xfId="24335" xr:uid="{B5A1ACCD-B95E-4B9C-B4C3-4A7FF4E41FFF}"/>
    <cellStyle name="Total 9 2 7 3" xfId="4432" xr:uid="{02C12669-CCA7-4A8C-955E-C58C0344CDF2}"/>
    <cellStyle name="Total 9 2 7 3 2" xfId="37336" xr:uid="{A6E857C1-6B72-4B97-A2FB-936FD0B06528}"/>
    <cellStyle name="Total 9 2 7 4" xfId="31008" xr:uid="{DB31AC79-4294-49EE-8FE7-50A620D6EAAF}"/>
    <cellStyle name="Total 9 2 8" xfId="2806" xr:uid="{8BD3BEBD-F6BA-4DCF-8406-77C1E36A1E98}"/>
    <cellStyle name="Total 9 2 8 2" xfId="6956" xr:uid="{EDE08A77-6E94-43E1-9EE6-297E7BF3ABC1}"/>
    <cellStyle name="Total 9 2 8 2 2" xfId="12085" xr:uid="{55B84A22-F998-462E-A936-CCB9403D9512}"/>
    <cellStyle name="Total 9 2 8 2 2 2" xfId="21074" xr:uid="{2ED12EB3-BC61-4BBC-A31B-360D7259946D}"/>
    <cellStyle name="Total 9 2 8 2 2 2 2" xfId="38205" xr:uid="{5FA74005-1B21-4A56-9204-006A0BED8B99}"/>
    <cellStyle name="Total 9 2 8 2 2 3" xfId="34445" xr:uid="{9F4124D2-4934-4BF7-8816-5ACACD5CBF14}"/>
    <cellStyle name="Total 9 2 8 2 3" xfId="12907" xr:uid="{74E0A1F1-95D7-4C0B-BE7B-52CEDD6C100C}"/>
    <cellStyle name="Total 9 2 8 2 3 2" xfId="21896" xr:uid="{298B976F-1CA9-4038-A097-1308620E282D}"/>
    <cellStyle name="Total 9 2 8 2 3 2 2" xfId="29753" xr:uid="{CD2C0AED-92AE-47CC-A4D2-E61FE3661B68}"/>
    <cellStyle name="Total 9 2 8 2 3 3" xfId="30047" xr:uid="{388AD4C4-26D1-4AF5-8FDC-F10E70D2FEA2}"/>
    <cellStyle name="Total 9 2 8 2 4" xfId="15945" xr:uid="{5587373D-7473-4F33-AB94-62E7BD480708}"/>
    <cellStyle name="Total 9 2 8 2 4 2" xfId="29456" xr:uid="{692B8030-108A-43FD-B4E9-7F385BD2E6F1}"/>
    <cellStyle name="Total 9 2 8 2 5" xfId="43112" xr:uid="{639AC358-E019-4664-B4BE-5171AFCF7009}"/>
    <cellStyle name="Total 9 2 8 3" xfId="9519" xr:uid="{F79B4851-97AE-4100-B19C-37338806C098}"/>
    <cellStyle name="Total 9 2 8 3 2" xfId="18508" xr:uid="{A7D75B40-6332-4970-AD85-7BF9F550466B}"/>
    <cellStyle name="Total 9 2 8 3 2 2" xfId="37583" xr:uid="{502D3ABD-E2CF-4FDE-9420-E9AEAF3EB8CA}"/>
    <cellStyle name="Total 9 2 8 3 3" xfId="28337" xr:uid="{BB87562B-B262-4B92-BB67-059E2447C032}"/>
    <cellStyle name="Total 9 2 8 4" xfId="24458" xr:uid="{E7024158-8C5E-4B88-B7F4-83B7884FB4D7}"/>
    <cellStyle name="Total 9 2 9" xfId="4739" xr:uid="{70FA1236-B75D-4F9E-88B1-4E1A30339209}"/>
    <cellStyle name="Total 9 2 9 2" xfId="7325" xr:uid="{2157F4DD-EA12-4C3B-8434-FDD66DB013C0}"/>
    <cellStyle name="Total 9 2 9 2 2" xfId="16314" xr:uid="{DB5490FD-E47B-4857-B9EB-274275F04BF9}"/>
    <cellStyle name="Total 9 2 9 2 2 2" xfId="29432" xr:uid="{2F3FD6EE-028B-405B-862F-D499AAF38341}"/>
    <cellStyle name="Total 9 2 9 2 3" xfId="31261" xr:uid="{1A414E28-647F-4AEC-BF25-36AA39AFA2D5}"/>
    <cellStyle name="Total 9 2 9 3" xfId="9962" xr:uid="{5F137DED-5E75-407D-8BA8-7DA094395C11}"/>
    <cellStyle name="Total 9 2 9 3 2" xfId="18951" xr:uid="{7407982D-4094-4012-9862-4630C0EEA13D}"/>
    <cellStyle name="Total 9 2 9 3 2 2" xfId="36801" xr:uid="{4648F274-323D-40FA-B6E5-CA46BFC01B7D}"/>
    <cellStyle name="Total 9 2 9 3 3" xfId="22143" xr:uid="{10B93882-00BC-4379-8D7D-950DB09D70F7}"/>
    <cellStyle name="Total 9 2 9 4" xfId="13728" xr:uid="{C9F3EB24-B2AA-4AA0-AA33-B6CBC2BDDC47}"/>
    <cellStyle name="Total 9 2 9 4 2" xfId="42585" xr:uid="{8347C58C-5FF7-4E66-BD3F-18E6DAEA261B}"/>
    <cellStyle name="Total 9 2 9 5" xfId="40682" xr:uid="{292ACDCF-D192-483E-9AE2-61702E7D64E2}"/>
    <cellStyle name="Total 9 3" xfId="430" xr:uid="{E29D7023-4E7E-45DA-8359-D8A81B31B0E8}"/>
    <cellStyle name="Total 9 3 10" xfId="9295" xr:uid="{0A584214-78E4-4988-93FF-8B8BC51430B1}"/>
    <cellStyle name="Total 9 3 10 2" xfId="18284" xr:uid="{AE5A6734-8A10-4238-9F48-6BC9C5B577A2}"/>
    <cellStyle name="Total 9 3 10 2 2" xfId="33939" xr:uid="{52D85CA1-92E1-4906-A2D8-62353262A352}"/>
    <cellStyle name="Total 9 3 10 3" xfId="26505" xr:uid="{67FF0F4D-CFC2-41BE-8F36-1FB5313E9630}"/>
    <cellStyle name="Total 9 3 11" xfId="9696" xr:uid="{3D65EF2E-A7E4-4F24-A507-4B31CFC3AE0D}"/>
    <cellStyle name="Total 9 3 11 2" xfId="18685" xr:uid="{5D964717-4FBD-48FF-9741-4AF3AF7978EA}"/>
    <cellStyle name="Total 9 3 11 2 2" xfId="29125" xr:uid="{FDBD92EF-9066-4E75-84CD-AE0F11CF550D}"/>
    <cellStyle name="Total 9 3 11 3" xfId="37776" xr:uid="{5324A13A-3065-459D-BD6D-DE9F622882A7}"/>
    <cellStyle name="Total 9 3 12" xfId="2436" xr:uid="{9C5324DB-597E-4858-8FE6-FA56BF55B08C}"/>
    <cellStyle name="Total 9 3 12 2" xfId="36356" xr:uid="{BF59F271-6AAB-46DA-A4C8-DB4CC38DDCDB}"/>
    <cellStyle name="Total 9 3 13" xfId="13345" xr:uid="{1D123DED-A4C9-43F6-B9BA-A008ADAA480D}"/>
    <cellStyle name="Total 9 3 13 2" xfId="40882" xr:uid="{39765094-0CEA-49CE-91E2-ADFEAA3CE995}"/>
    <cellStyle name="Total 9 3 14" xfId="42942" xr:uid="{624F25A6-5F3F-4DB7-8603-91EAFF9314B9}"/>
    <cellStyle name="Total 9 3 15" xfId="50967" xr:uid="{CCB3302B-7FE4-4404-B686-E20825A27731}"/>
    <cellStyle name="Total 9 3 2" xfId="779" xr:uid="{6996EA2F-78C1-45DE-9A31-B749422F18C4}"/>
    <cellStyle name="Total 9 3 2 2" xfId="5149" xr:uid="{4859EAAD-E5F6-4A61-B8B1-4E5A39355ADC}"/>
    <cellStyle name="Total 9 3 2 2 2" xfId="7735" xr:uid="{5DFECCD8-B86C-43DF-B7E6-A53A8ED2BFB4}"/>
    <cellStyle name="Total 9 3 2 2 2 2" xfId="16724" xr:uid="{EDBFDCB9-D795-43EC-8CA5-CA5B261DBAE1}"/>
    <cellStyle name="Total 9 3 2 2 2 2 2" xfId="23808" xr:uid="{A6C4500D-9987-48BB-80E6-C6048F6B5925}"/>
    <cellStyle name="Total 9 3 2 2 2 3" xfId="26001" xr:uid="{183ABEC4-9854-4A5F-A6F1-0FE8895C9A24}"/>
    <cellStyle name="Total 9 3 2 2 3" xfId="10372" xr:uid="{98FD5704-1065-4761-9495-6ED89A143E21}"/>
    <cellStyle name="Total 9 3 2 2 3 2" xfId="19361" xr:uid="{D4501093-16ED-446D-9D57-AE18161C356E}"/>
    <cellStyle name="Total 9 3 2 2 3 2 2" xfId="27821" xr:uid="{34BC3E00-36F0-4352-8FC5-C0E84E468731}"/>
    <cellStyle name="Total 9 3 2 2 3 3" xfId="34277" xr:uid="{CE1224F6-F09E-4363-8D77-1F9D740C500D}"/>
    <cellStyle name="Total 9 3 2 2 4" xfId="14138" xr:uid="{7F9E5296-515D-49E5-BE32-0C84DC6AEDE2}"/>
    <cellStyle name="Total 9 3 2 2 4 2" xfId="25190" xr:uid="{60E79A5A-9440-411F-8440-55B4DC748599}"/>
    <cellStyle name="Total 9 3 2 2 5" xfId="33415" xr:uid="{89E8C384-C28A-4A2A-9911-4F21E314B631}"/>
    <cellStyle name="Total 9 3 2 3" xfId="3216" xr:uid="{346DF038-683C-4F88-9CDD-E792BCD0B033}"/>
    <cellStyle name="Total 9 3 2 3 2" xfId="30735" xr:uid="{C6EF42AD-F7D5-4BBA-9EC8-BCF7D74974E1}"/>
    <cellStyle name="Total 9 3 2 4" xfId="30393" xr:uid="{3D60B3E4-0012-46F6-973F-6CA9A4B8D7F0}"/>
    <cellStyle name="Total 9 3 2 5" xfId="57749" xr:uid="{93C577BD-90C1-4BD1-B6DD-144373BCED44}"/>
    <cellStyle name="Total 9 3 3" xfId="1124" xr:uid="{25882A5F-2371-4CA1-9784-E5E58CD4221F}"/>
    <cellStyle name="Total 9 3 3 2" xfId="5470" xr:uid="{6DF4AD47-20CB-4D37-8DF6-4985DA68EA04}"/>
    <cellStyle name="Total 9 3 3 2 2" xfId="8056" xr:uid="{492A0159-BFD5-4A51-913F-183CE9BD2883}"/>
    <cellStyle name="Total 9 3 3 2 2 2" xfId="17045" xr:uid="{9CD52E86-B7F3-4912-8C51-0CF7E61D2656}"/>
    <cellStyle name="Total 9 3 3 2 2 2 2" xfId="31219" xr:uid="{947FB2DD-4177-4EB8-A1AA-7D1620BDFE59}"/>
    <cellStyle name="Total 9 3 3 2 2 3" xfId="35630" xr:uid="{EF223B01-C71C-4E1B-B46C-A04AD289C00C}"/>
    <cellStyle name="Total 9 3 3 2 3" xfId="10693" xr:uid="{248BDF5D-1C9F-4C6A-8D08-99357D01D4E3}"/>
    <cellStyle name="Total 9 3 3 2 3 2" xfId="19682" xr:uid="{DDA03C72-17D1-4CE6-9031-EF724E4B4BE6}"/>
    <cellStyle name="Total 9 3 3 2 3 2 2" xfId="32381" xr:uid="{35D63A2A-20E7-47DE-AA98-03AF68FA7E13}"/>
    <cellStyle name="Total 9 3 3 2 3 3" xfId="40268" xr:uid="{A22B6DF3-907A-4CA8-9EFF-5CB781F78042}"/>
    <cellStyle name="Total 9 3 3 2 4" xfId="14459" xr:uid="{5A3462D3-0800-437F-AC1A-E665AC7677A3}"/>
    <cellStyle name="Total 9 3 3 2 4 2" xfId="38285" xr:uid="{BBB895F0-06C9-4828-BC26-5C93564BA459}"/>
    <cellStyle name="Total 9 3 3 2 5" xfId="40572" xr:uid="{35FF4317-484C-4E44-8B86-730BC673D9ED}"/>
    <cellStyle name="Total 9 3 3 3" xfId="3561" xr:uid="{3938BC2B-F71A-4156-A12F-A5E8A3C1ECD6}"/>
    <cellStyle name="Total 9 3 3 3 2" xfId="40823" xr:uid="{5DEA3585-ED79-4665-9824-A89A9D1B4B22}"/>
    <cellStyle name="Total 9 3 3 4" xfId="22623" xr:uid="{DF72C537-68A4-45AE-9BFE-4C2BEB02D448}"/>
    <cellStyle name="Total 9 3 4" xfId="1468" xr:uid="{65B6AAEE-3F4F-463C-A35B-79D13F9230C1}"/>
    <cellStyle name="Total 9 3 4 2" xfId="5813" xr:uid="{8460C6A9-9C25-4176-828C-FEA4C6AD9502}"/>
    <cellStyle name="Total 9 3 4 2 2" xfId="8399" xr:uid="{6EE44463-4447-4371-86E0-FEEC22FBF48E}"/>
    <cellStyle name="Total 9 3 4 2 2 2" xfId="17388" xr:uid="{08896760-BE3F-4F63-ACA1-CE8C6F16AAD3}"/>
    <cellStyle name="Total 9 3 4 2 2 2 2" xfId="40741" xr:uid="{64EB9C87-BEF7-46E7-8FE2-3E463B9FF99E}"/>
    <cellStyle name="Total 9 3 4 2 2 3" xfId="39018" xr:uid="{A47665B4-33C0-4331-A4D2-D2B4DB3DAD0F}"/>
    <cellStyle name="Total 9 3 4 2 3" xfId="11036" xr:uid="{6E889CE6-41B5-4D0B-8DFB-BD81538C3AD3}"/>
    <cellStyle name="Total 9 3 4 2 3 2" xfId="20025" xr:uid="{D67569CD-C47F-41E8-8B12-E80BD0840823}"/>
    <cellStyle name="Total 9 3 4 2 3 2 2" xfId="30129" xr:uid="{061003A2-EEFD-4636-BE99-85850694B96C}"/>
    <cellStyle name="Total 9 3 4 2 3 3" xfId="39997" xr:uid="{9DAADFA4-EE3C-4D72-877A-0511A55FF7BA}"/>
    <cellStyle name="Total 9 3 4 2 4" xfId="14802" xr:uid="{8B47C5A1-118D-465F-B831-EF0522DB6FA7}"/>
    <cellStyle name="Total 9 3 4 2 4 2" xfId="24416" xr:uid="{7E8084C6-46B0-413A-86F4-52E3FB249203}"/>
    <cellStyle name="Total 9 3 4 2 5" xfId="42059" xr:uid="{02FE17ED-C3E3-4A67-81F9-583AE2381425}"/>
    <cellStyle name="Total 9 3 4 3" xfId="3905" xr:uid="{90E27365-AF34-4084-B79A-87CDACE7630F}"/>
    <cellStyle name="Total 9 3 4 3 2" xfId="35503" xr:uid="{218CB817-4D6E-4AE4-9B4D-A49E7595256D}"/>
    <cellStyle name="Total 9 3 4 4" xfId="43247" xr:uid="{85F6C0B5-DDC8-4662-8EB3-E803FBF31753}"/>
    <cellStyle name="Total 9 3 5" xfId="1827" xr:uid="{92FC6B8E-1F93-44D3-8940-040A4D2A0179}"/>
    <cellStyle name="Total 9 3 5 2" xfId="6144" xr:uid="{292F9453-1C91-443B-9A5F-4D04A74423E7}"/>
    <cellStyle name="Total 9 3 5 2 2" xfId="8730" xr:uid="{7333E8D4-FB1E-489D-A5E0-38BB4A5893E2}"/>
    <cellStyle name="Total 9 3 5 2 2 2" xfId="17719" xr:uid="{7DF56202-7522-48B8-9D7F-787D3F8D7756}"/>
    <cellStyle name="Total 9 3 5 2 2 2 2" xfId="22819" xr:uid="{2607F640-1A99-4F72-861B-17D0468B5AE1}"/>
    <cellStyle name="Total 9 3 5 2 2 3" xfId="38212" xr:uid="{A9C4B957-C819-41D0-AF52-84CA79BDAF6B}"/>
    <cellStyle name="Total 9 3 5 2 3" xfId="11367" xr:uid="{193F5023-6D03-47AA-B8A2-85682398071E}"/>
    <cellStyle name="Total 9 3 5 2 3 2" xfId="20356" xr:uid="{232127E6-E00C-47E6-A881-476A249DD6E9}"/>
    <cellStyle name="Total 9 3 5 2 3 2 2" xfId="31641" xr:uid="{A746AEEF-81FA-47D9-8833-D9367FFBBB7C}"/>
    <cellStyle name="Total 9 3 5 2 3 3" xfId="39993" xr:uid="{A427B6C4-A711-4794-93FD-98701BB2B9F1}"/>
    <cellStyle name="Total 9 3 5 2 4" xfId="15133" xr:uid="{10B220FB-166B-48E7-9B4A-C00128346AE8}"/>
    <cellStyle name="Total 9 3 5 2 4 2" xfId="37000" xr:uid="{FE0DC85A-C146-4074-BC20-BDCD3CDA813E}"/>
    <cellStyle name="Total 9 3 5 2 5" xfId="39909" xr:uid="{A02F31CE-F3C5-42E0-9C85-3285AE6AD6C3}"/>
    <cellStyle name="Total 9 3 5 3" xfId="4264" xr:uid="{B644D06A-3BAA-491E-8025-630F3B634528}"/>
    <cellStyle name="Total 9 3 5 3 2" xfId="33946" xr:uid="{67EB19C6-DA60-4EEE-8637-201C6CC9D895}"/>
    <cellStyle name="Total 9 3 5 4" xfId="30665" xr:uid="{4CDC6B08-25B8-4683-9D83-BD7C4D061CAE}"/>
    <cellStyle name="Total 9 3 6" xfId="2087" xr:uid="{629775D7-E0A1-47E8-8EE7-CE7337D26E90}"/>
    <cellStyle name="Total 9 3 6 2" xfId="6389" xr:uid="{9DDA8616-4D35-48B1-B533-9D0A635A4AF9}"/>
    <cellStyle name="Total 9 3 6 2 2" xfId="8975" xr:uid="{ECE27BE5-7FC5-4DA2-9AA6-53C52E0C72F1}"/>
    <cellStyle name="Total 9 3 6 2 2 2" xfId="17964" xr:uid="{38CC94A5-5C94-4D52-AC18-AC5EDC990876}"/>
    <cellStyle name="Total 9 3 6 2 2 2 2" xfId="33525" xr:uid="{1C20146B-525C-4853-96F1-BFD2E74772FC}"/>
    <cellStyle name="Total 9 3 6 2 2 3" xfId="26215" xr:uid="{C3B17048-7907-422E-BE6C-C8E98DB6C788}"/>
    <cellStyle name="Total 9 3 6 2 3" xfId="11612" xr:uid="{364F28B2-F93F-4085-A7A9-E0A62A052E38}"/>
    <cellStyle name="Total 9 3 6 2 3 2" xfId="20601" xr:uid="{94A8636B-2442-48F1-BF05-962344DF6E49}"/>
    <cellStyle name="Total 9 3 6 2 3 2 2" xfId="28912" xr:uid="{0FEB3F5F-1C89-4B41-B32B-C161505B2D98}"/>
    <cellStyle name="Total 9 3 6 2 3 3" xfId="32236" xr:uid="{83004E0D-82F6-4B64-B7F0-39953B2DF593}"/>
    <cellStyle name="Total 9 3 6 2 4" xfId="15378" xr:uid="{6E92FC99-CD16-4D68-A14C-DD031EE1D9E6}"/>
    <cellStyle name="Total 9 3 6 2 4 2" xfId="30828" xr:uid="{A1F888C2-25DE-43C6-89B8-925CDBDAAF9F}"/>
    <cellStyle name="Total 9 3 6 2 5" xfId="35312" xr:uid="{97FD7681-FE2D-4828-B2C1-C28E72B79F11}"/>
    <cellStyle name="Total 9 3 6 3" xfId="4524" xr:uid="{2A881246-93B5-4C63-AD99-0F52E320B3C6}"/>
    <cellStyle name="Total 9 3 6 3 2" xfId="27250" xr:uid="{304900FF-51A2-4ED2-B263-F85CBA391C3E}"/>
    <cellStyle name="Total 9 3 6 4" xfId="34050" xr:uid="{D4818BA8-D695-4EC3-AE80-F2D54E962D42}"/>
    <cellStyle name="Total 9 3 7" xfId="2897" xr:uid="{75CA7B25-D4E0-4CB2-AAA6-3E583636E855}"/>
    <cellStyle name="Total 9 3 7 2" xfId="7047" xr:uid="{54D741B7-1E2B-4FC6-97DA-11E7C2A831CF}"/>
    <cellStyle name="Total 9 3 7 2 2" xfId="12173" xr:uid="{25C527B3-B047-44DB-A387-2CF34C676784}"/>
    <cellStyle name="Total 9 3 7 2 2 2" xfId="21162" xr:uid="{866A70F9-C8E4-48E3-AE3F-4C17CDC3CB16}"/>
    <cellStyle name="Total 9 3 7 2 2 2 2" xfId="42693" xr:uid="{532245FE-9FD9-4B89-B0A6-8D3D967FD292}"/>
    <cellStyle name="Total 9 3 7 2 2 3" xfId="24206" xr:uid="{BE626F5A-6079-452E-ABE9-F64C5635E2D3}"/>
    <cellStyle name="Total 9 3 7 2 3" xfId="12977" xr:uid="{B991BA86-A4C8-47E6-A354-B30B50C5CB64}"/>
    <cellStyle name="Total 9 3 7 2 3 2" xfId="21966" xr:uid="{88F03C58-AA77-49EB-BFE9-6312C6E3922A}"/>
    <cellStyle name="Total 9 3 7 2 3 2 2" xfId="27115" xr:uid="{4D6811E5-31D5-4455-B6FC-71FF786B9ECE}"/>
    <cellStyle name="Total 9 3 7 2 3 3" xfId="35675" xr:uid="{356B13C0-651D-4E44-93A6-2E86D437DC44}"/>
    <cellStyle name="Total 9 3 7 2 4" xfId="16036" xr:uid="{A17A8576-E162-4FB1-83FF-3BCAE2AA33BB}"/>
    <cellStyle name="Total 9 3 7 2 4 2" xfId="23556" xr:uid="{532922A8-FE8F-449B-8DEC-C92227B6637B}"/>
    <cellStyle name="Total 9 3 7 2 5" xfId="32330" xr:uid="{559CB43C-1034-45F0-8833-A0F87A7F9CDB}"/>
    <cellStyle name="Total 9 3 7 3" xfId="9610" xr:uid="{B8AA6095-B955-43C2-B188-8CE11A6EBD93}"/>
    <cellStyle name="Total 9 3 7 3 2" xfId="18599" xr:uid="{3EC61A5A-90AD-4B68-8104-53D9E97EE978}"/>
    <cellStyle name="Total 9 3 7 3 2 2" xfId="41313" xr:uid="{A9957B92-EDCB-490A-8DEB-6A770F1AD3A8}"/>
    <cellStyle name="Total 9 3 7 3 3" xfId="39239" xr:uid="{73306C2C-F504-4CB0-9F28-646FEE12A39A}"/>
    <cellStyle name="Total 9 3 7 4" xfId="26460" xr:uid="{3CDB83C2-B5CA-4618-A1FF-A833C04CF935}"/>
    <cellStyle name="Total 9 3 8" xfId="4825" xr:uid="{63A8141C-E7A5-4405-BA72-A7CDEB242A5E}"/>
    <cellStyle name="Total 9 3 8 2" xfId="7411" xr:uid="{D0C7411B-BCE6-4762-8810-B54D809ABADD}"/>
    <cellStyle name="Total 9 3 8 2 2" xfId="16400" xr:uid="{82AAC131-82AA-4CC5-AB03-B4FC1A44B779}"/>
    <cellStyle name="Total 9 3 8 2 2 2" xfId="38145" xr:uid="{ED972E08-0B41-496D-9C02-081919BAE61A}"/>
    <cellStyle name="Total 9 3 8 2 3" xfId="32882" xr:uid="{DAB24367-C1B7-4F97-A04D-AC4EB90EC53C}"/>
    <cellStyle name="Total 9 3 8 3" xfId="10048" xr:uid="{D107B713-6730-42AA-91E5-6BEB4E07F237}"/>
    <cellStyle name="Total 9 3 8 3 2" xfId="19037" xr:uid="{8B758F1E-E9A7-43F4-845F-4933595FC4EE}"/>
    <cellStyle name="Total 9 3 8 3 2 2" xfId="35231" xr:uid="{CDE46DCA-AE55-4BB0-B99D-F363BBC9E754}"/>
    <cellStyle name="Total 9 3 8 3 3" xfId="34461" xr:uid="{13EE21E5-25CD-491B-BFEF-5ADDFCA07269}"/>
    <cellStyle name="Total 9 3 8 4" xfId="13814" xr:uid="{AA60BD45-5E29-411D-A7A8-C3334E785AC1}"/>
    <cellStyle name="Total 9 3 8 4 2" xfId="37167" xr:uid="{018797D8-D686-4F2A-833D-BB788BDC5596}"/>
    <cellStyle name="Total 9 3 8 5" xfId="42281" xr:uid="{478FEAD0-0567-4E8B-8DA1-97015981A966}"/>
    <cellStyle name="Total 9 3 9" xfId="6732" xr:uid="{0BF134C7-820F-49AE-A79E-FC9D8F086871}"/>
    <cellStyle name="Total 9 3 9 2" xfId="11932" xr:uid="{D0E285F6-C5AF-4B11-A293-B3923685E2FF}"/>
    <cellStyle name="Total 9 3 9 2 2" xfId="20921" xr:uid="{6493DBE2-686A-4A5B-8935-41AEEB302B6B}"/>
    <cellStyle name="Total 9 3 9 2 2 2" xfId="31575" xr:uid="{1CE76232-F0D8-4024-A556-1202F21F889F}"/>
    <cellStyle name="Total 9 3 9 2 3" xfId="23108" xr:uid="{4C25F3E1-4249-4855-BF5A-C0AF94D3B1DE}"/>
    <cellStyle name="Total 9 3 9 3" xfId="15721" xr:uid="{FD9EE550-1223-497B-BECF-482C597611F4}"/>
    <cellStyle name="Total 9 3 9 3 2" xfId="22517" xr:uid="{594F4215-D83F-4F81-ABC6-86BD6733D584}"/>
    <cellStyle name="Total 9 3 9 4" xfId="29493" xr:uid="{3F3398BD-AD35-4DFD-8EDE-6990265CD75D}"/>
    <cellStyle name="Total 9 4" xfId="528" xr:uid="{6C9527EA-63EB-4835-B525-FD08DAE61827}"/>
    <cellStyle name="Total 9 4 10" xfId="47580" xr:uid="{AA9F2CBD-DBDF-4FDF-ABB3-2420776294BB}"/>
    <cellStyle name="Total 9 4 2" xfId="877" xr:uid="{777A91C4-5158-4064-9AB0-7D6C9E3B5530}"/>
    <cellStyle name="Total 9 4 2 2" xfId="5246" xr:uid="{D4BC575D-A730-413B-90E7-6C18AAEFAB03}"/>
    <cellStyle name="Total 9 4 2 2 2" xfId="7832" xr:uid="{61623F77-BACF-4001-B224-92D2D7DBD88D}"/>
    <cellStyle name="Total 9 4 2 2 2 2" xfId="16821" xr:uid="{73801B08-7316-44B8-AD10-E50EAA58BE69}"/>
    <cellStyle name="Total 9 4 2 2 2 2 2" xfId="41987" xr:uid="{F77B5AE7-4529-4DFD-AA79-60D414A914D5}"/>
    <cellStyle name="Total 9 4 2 2 2 3" xfId="40758" xr:uid="{27C3FA31-97A8-4FDC-B077-0A2CC8586152}"/>
    <cellStyle name="Total 9 4 2 2 3" xfId="10469" xr:uid="{2C032AF3-3AB7-401E-B661-E03921889851}"/>
    <cellStyle name="Total 9 4 2 2 3 2" xfId="19458" xr:uid="{08A9CCBF-EC62-4BC6-886B-EB547E414700}"/>
    <cellStyle name="Total 9 4 2 2 3 2 2" xfId="27533" xr:uid="{CFB954D9-1CC3-493E-A03E-486B3C6B42FC}"/>
    <cellStyle name="Total 9 4 2 2 3 3" xfId="35393" xr:uid="{EE18A494-F196-4A2B-83C5-48084A95EE55}"/>
    <cellStyle name="Total 9 4 2 2 4" xfId="14235" xr:uid="{5E161349-6CDE-4544-8486-6C9C20C2416A}"/>
    <cellStyle name="Total 9 4 2 2 4 2" xfId="43617" xr:uid="{ACBD84C0-E664-46B0-84AE-2239538E0E40}"/>
    <cellStyle name="Total 9 4 2 2 5" xfId="43262" xr:uid="{B4FFCE0B-7941-43CF-A507-ED910EA54A03}"/>
    <cellStyle name="Total 9 4 2 3" xfId="3314" xr:uid="{ED64EFC1-E41A-4FBA-8702-7834E49CECDE}"/>
    <cellStyle name="Total 9 4 2 3 2" xfId="35273" xr:uid="{76C5E553-1E86-4044-B790-E46A6DB2A51A}"/>
    <cellStyle name="Total 9 4 2 4" xfId="28001" xr:uid="{29655EAF-D4C8-42E0-89FB-278961161644}"/>
    <cellStyle name="Total 9 4 2 5" xfId="54392" xr:uid="{247F18B9-BEB4-4084-866A-271FB6174B38}"/>
    <cellStyle name="Total 9 4 3" xfId="1222" xr:uid="{CF0B2297-F3C7-4258-9426-43D784499967}"/>
    <cellStyle name="Total 9 4 3 2" xfId="5567" xr:uid="{553CADC6-EBC4-449F-8FAB-0B1EE9C3D5F2}"/>
    <cellStyle name="Total 9 4 3 2 2" xfId="8153" xr:uid="{790468C0-2322-4379-915F-BEAF33EF22E3}"/>
    <cellStyle name="Total 9 4 3 2 2 2" xfId="17142" xr:uid="{41F1A726-476A-4BE1-B08E-F4BA4DFC1833}"/>
    <cellStyle name="Total 9 4 3 2 2 2 2" xfId="25981" xr:uid="{8817FA71-0829-4E91-8609-8C4A9087F6CD}"/>
    <cellStyle name="Total 9 4 3 2 2 3" xfId="24825" xr:uid="{D2D1610B-6CFD-4973-809D-E89766C34A8F}"/>
    <cellStyle name="Total 9 4 3 2 3" xfId="10790" xr:uid="{17A685EE-091F-4C2E-B37B-320D66ED7C36}"/>
    <cellStyle name="Total 9 4 3 2 3 2" xfId="19779" xr:uid="{24DC8A86-13DB-4D7C-82FF-D6308422AAC0}"/>
    <cellStyle name="Total 9 4 3 2 3 2 2" xfId="36452" xr:uid="{54270FE8-203D-45EC-B0DE-B40996472727}"/>
    <cellStyle name="Total 9 4 3 2 3 3" xfId="39956" xr:uid="{4A79DF5D-46E4-4594-BC9F-27C45F8B195D}"/>
    <cellStyle name="Total 9 4 3 2 4" xfId="14556" xr:uid="{DA26D550-93E4-4C41-B1DC-5EF96BF8D891}"/>
    <cellStyle name="Total 9 4 3 2 4 2" xfId="30720" xr:uid="{39C43469-BFA3-42ED-896F-2FA47F8ADABB}"/>
    <cellStyle name="Total 9 4 3 2 5" xfId="24903" xr:uid="{7643CDAD-12C0-41DB-A153-41147A283B01}"/>
    <cellStyle name="Total 9 4 3 3" xfId="3659" xr:uid="{C77E9D0F-31E5-41E0-87B9-8802DE040781}"/>
    <cellStyle name="Total 9 4 3 3 2" xfId="26888" xr:uid="{4F824F9E-6355-4F0C-A2D8-0EA029064974}"/>
    <cellStyle name="Total 9 4 3 4" xfId="23181" xr:uid="{AECD311A-DEFF-46AE-9FF0-6EE05DB55FE1}"/>
    <cellStyle name="Total 9 4 4" xfId="1566" xr:uid="{436E79C8-5AB7-483B-BA56-B272327EFB51}"/>
    <cellStyle name="Total 9 4 4 2" xfId="5911" xr:uid="{877EBF17-8C6B-42F4-828F-36A4C7F4F3FC}"/>
    <cellStyle name="Total 9 4 4 2 2" xfId="8497" xr:uid="{2265262A-C7FE-42AA-BA11-6F3D2E651145}"/>
    <cellStyle name="Total 9 4 4 2 2 2" xfId="17486" xr:uid="{E7049147-E2C8-4881-ACC9-161A7F912CAE}"/>
    <cellStyle name="Total 9 4 4 2 2 2 2" xfId="25245" xr:uid="{BEACC6FC-659C-41B5-A58B-7269B00A9475}"/>
    <cellStyle name="Total 9 4 4 2 2 3" xfId="26014" xr:uid="{25282848-D196-41BC-ABD3-11985C1D493A}"/>
    <cellStyle name="Total 9 4 4 2 3" xfId="11134" xr:uid="{0C19EBE3-D0DD-465D-9746-8DA79ED51088}"/>
    <cellStyle name="Total 9 4 4 2 3 2" xfId="20123" xr:uid="{A38F0CF4-EBA0-4493-9695-0FB9D8D370CB}"/>
    <cellStyle name="Total 9 4 4 2 3 2 2" xfId="27737" xr:uid="{6CC8C6E1-2269-4586-9E0E-C0825770707E}"/>
    <cellStyle name="Total 9 4 4 2 3 3" xfId="38948" xr:uid="{6A9F3D2E-D2D8-40C5-A686-F1F532705523}"/>
    <cellStyle name="Total 9 4 4 2 4" xfId="14900" xr:uid="{F567CF71-8E9A-4C1F-9C44-58D64E6C06B7}"/>
    <cellStyle name="Total 9 4 4 2 4 2" xfId="29314" xr:uid="{A44F9D42-084F-4F52-BD5B-7367604DFCFE}"/>
    <cellStyle name="Total 9 4 4 2 5" xfId="33166" xr:uid="{860DD2D2-BFDA-489E-AB6E-4D358AA724B3}"/>
    <cellStyle name="Total 9 4 4 3" xfId="4003" xr:uid="{8C3B9D2C-E94B-4263-8666-35DB34F343FB}"/>
    <cellStyle name="Total 9 4 4 3 2" xfId="24683" xr:uid="{C047C7FA-75ED-4999-993A-F6A1F832A3BC}"/>
    <cellStyle name="Total 9 4 4 4" xfId="30879" xr:uid="{5B7CD713-9E27-4F8F-85F8-8A8A5B091013}"/>
    <cellStyle name="Total 9 4 5" xfId="1878" xr:uid="{8BD0F4BF-4085-462F-8D55-A7C0BB56150E}"/>
    <cellStyle name="Total 9 4 5 2" xfId="6194" xr:uid="{81C4A3BC-3ED6-4A96-93BD-195CAD60C717}"/>
    <cellStyle name="Total 9 4 5 2 2" xfId="8780" xr:uid="{B0413399-1D44-4EC8-B1CA-2595BAC78A25}"/>
    <cellStyle name="Total 9 4 5 2 2 2" xfId="17769" xr:uid="{0AF88CDE-C4AA-464C-A655-CCC854769027}"/>
    <cellStyle name="Total 9 4 5 2 2 2 2" xfId="31846" xr:uid="{55973695-6C88-4791-BA57-5F9C87691EC8}"/>
    <cellStyle name="Total 9 4 5 2 2 3" xfId="35498" xr:uid="{BCB82139-394A-4B36-9221-1C43A3AA66A7}"/>
    <cellStyle name="Total 9 4 5 2 3" xfId="11417" xr:uid="{CA8EE451-28B5-4C8F-AB8B-E2C252DCE6D6}"/>
    <cellStyle name="Total 9 4 5 2 3 2" xfId="20406" xr:uid="{B0347734-F56E-4773-BB5A-B19B2E896DCA}"/>
    <cellStyle name="Total 9 4 5 2 3 2 2" xfId="30704" xr:uid="{343D2CF2-9147-4D61-9AB5-086AAECD3B15}"/>
    <cellStyle name="Total 9 4 5 2 3 3" xfId="26379" xr:uid="{F2B4B3D1-7C75-4EEB-8673-8764F844B966}"/>
    <cellStyle name="Total 9 4 5 2 4" xfId="15183" xr:uid="{95F105CD-E8F6-4C6F-B903-E2A4F918213F}"/>
    <cellStyle name="Total 9 4 5 2 4 2" xfId="34005" xr:uid="{973D031D-B118-4E4E-810F-AD6A488B26FC}"/>
    <cellStyle name="Total 9 4 5 2 5" xfId="42972" xr:uid="{2A1F26BB-7FB1-4888-A7DA-9171B1FD2349}"/>
    <cellStyle name="Total 9 4 5 3" xfId="4315" xr:uid="{1C269839-B043-4F44-9FD8-2357C6E61650}"/>
    <cellStyle name="Total 9 4 5 3 2" xfId="35932" xr:uid="{EB6B07C5-B021-44AF-A2D1-876157F58A01}"/>
    <cellStyle name="Total 9 4 5 4" xfId="33628" xr:uid="{228A7343-DB41-4325-80E9-2CDE18A27320}"/>
    <cellStyle name="Total 9 4 6" xfId="2185" xr:uid="{786DD6C0-DB27-4AA3-BB87-14CCA7624BA3}"/>
    <cellStyle name="Total 9 4 6 2" xfId="6486" xr:uid="{BCBEE49A-C2C5-420A-9274-4882154EFC58}"/>
    <cellStyle name="Total 9 4 6 2 2" xfId="9072" xr:uid="{330B438C-4AD9-4C1E-AB15-E37786992DE3}"/>
    <cellStyle name="Total 9 4 6 2 2 2" xfId="18061" xr:uid="{1ECC4460-F5CC-4D00-AF4C-004A752D88C2}"/>
    <cellStyle name="Total 9 4 6 2 2 2 2" xfId="22226" xr:uid="{848E2145-902C-4098-9FDB-4DF8B3966807}"/>
    <cellStyle name="Total 9 4 6 2 2 3" xfId="22291" xr:uid="{93193D6C-EC75-4FD2-AC16-EDF0E2E07FC8}"/>
    <cellStyle name="Total 9 4 6 2 3" xfId="11709" xr:uid="{58F27E1C-7343-45AE-ABB5-EB221F0140DD}"/>
    <cellStyle name="Total 9 4 6 2 3 2" xfId="20698" xr:uid="{6E93ADE8-E1CA-42A6-9478-333E7A576A59}"/>
    <cellStyle name="Total 9 4 6 2 3 2 2" xfId="26610" xr:uid="{0E003205-BB8F-44A2-8C7C-6C4EAB9C8099}"/>
    <cellStyle name="Total 9 4 6 2 3 3" xfId="43846" xr:uid="{99A6A1C1-5204-41B9-8D83-4C43077CC31B}"/>
    <cellStyle name="Total 9 4 6 2 4" xfId="15475" xr:uid="{A6C356AA-3042-4F7F-B340-A478E122DB40}"/>
    <cellStyle name="Total 9 4 6 2 4 2" xfId="32803" xr:uid="{8B7BC4B3-45F5-4929-8ACF-D9EB63192BD1}"/>
    <cellStyle name="Total 9 4 6 2 5" xfId="29993" xr:uid="{0A2B306A-31BC-459C-B43D-6C2B72D4DCE5}"/>
    <cellStyle name="Total 9 4 6 3" xfId="4622" xr:uid="{D69CEF27-8203-46B9-B8B3-0603B1431B12}"/>
    <cellStyle name="Total 9 4 6 3 2" xfId="26260" xr:uid="{16CF9FA8-5E7D-4621-BD8E-E2223950203D}"/>
    <cellStyle name="Total 9 4 6 4" xfId="29504" xr:uid="{F1E8B267-C735-4907-AC84-8D4E0FF6C88A}"/>
    <cellStyle name="Total 9 4 7" xfId="4922" xr:uid="{87FF4EA9-913D-46EE-87D2-7C688F3962E0}"/>
    <cellStyle name="Total 9 4 7 2" xfId="7508" xr:uid="{D81FB269-5842-48CA-A1F9-B1B3F0DF8F6C}"/>
    <cellStyle name="Total 9 4 7 2 2" xfId="16497" xr:uid="{BD768E0D-0B73-458B-A668-0F795636DB47}"/>
    <cellStyle name="Total 9 4 7 2 2 2" xfId="37886" xr:uid="{B9F6D696-4560-4838-BCAF-7FF297DF87D0}"/>
    <cellStyle name="Total 9 4 7 2 3" xfId="26793" xr:uid="{9246B83D-43D3-4D5C-BBAD-A7C829B0FF64}"/>
    <cellStyle name="Total 9 4 7 3" xfId="10145" xr:uid="{3EA75D05-211C-48AF-9BBF-A7CBE9114B64}"/>
    <cellStyle name="Total 9 4 7 3 2" xfId="19134" xr:uid="{E1B3FF7C-ADC1-4BB3-BD7D-6080A9117F96}"/>
    <cellStyle name="Total 9 4 7 3 2 2" xfId="29039" xr:uid="{B1653277-B5C2-4F89-B531-9205C53AEFEC}"/>
    <cellStyle name="Total 9 4 7 3 3" xfId="35387" xr:uid="{B567D8A4-5239-4DD3-9E9E-74DC392E8E7F}"/>
    <cellStyle name="Total 9 4 7 4" xfId="13911" xr:uid="{361F0887-FFB5-4A7F-9F15-8F2129F11E70}"/>
    <cellStyle name="Total 9 4 7 4 2" xfId="25641" xr:uid="{305FEBD6-CFC7-479E-A725-DCDC17D09582}"/>
    <cellStyle name="Total 9 4 7 5" xfId="23631" xr:uid="{0D5B5E5F-E62C-40F8-A90A-CCB2FA57688E}"/>
    <cellStyle name="Total 9 4 8" xfId="2534" xr:uid="{64EC6C23-E951-4E99-B503-87BE4974109F}"/>
    <cellStyle name="Total 9 4 8 2" xfId="28916" xr:uid="{42CEEEAB-8A88-4760-9AB3-FD5642BC8B56}"/>
    <cellStyle name="Total 9 4 9" xfId="32091" xr:uid="{997A32C3-BE0D-4593-A9F3-9E03020CF17A}"/>
    <cellStyle name="Total 9 5" xfId="297" xr:uid="{58C98B42-1074-43F5-8379-0301C269A1CF}"/>
    <cellStyle name="Total 9 5 2" xfId="4700" xr:uid="{5F31E72C-B2F4-40D8-9FEF-5D494E061A4E}"/>
    <cellStyle name="Total 9 5 2 2" xfId="7286" xr:uid="{FDCD394F-D6DE-46B0-8537-B5BB1DCBEE4C}"/>
    <cellStyle name="Total 9 5 2 2 2" xfId="16275" xr:uid="{27F17E4A-20B7-4DD2-9876-D89EFD9EA167}"/>
    <cellStyle name="Total 9 5 2 2 2 2" xfId="42178" xr:uid="{9DB482AE-BBE2-48FA-96EE-AA163ED09655}"/>
    <cellStyle name="Total 9 5 2 2 3" xfId="30380" xr:uid="{A34F5402-29EF-41AE-A669-4A8C0D25B4E2}"/>
    <cellStyle name="Total 9 5 2 3" xfId="9923" xr:uid="{74EC9A21-F631-42CA-A972-C87CF3CEF901}"/>
    <cellStyle name="Total 9 5 2 3 2" xfId="18912" xr:uid="{898A6CE2-F86B-4B00-9260-62D3B17C6E16}"/>
    <cellStyle name="Total 9 5 2 3 2 2" xfId="27677" xr:uid="{9BD26CAE-412C-4438-8733-74BA7610C069}"/>
    <cellStyle name="Total 9 5 2 3 3" xfId="40082" xr:uid="{44B930DD-7AC4-4B0E-BCEF-2506CF389A94}"/>
    <cellStyle name="Total 9 5 2 4" xfId="13689" xr:uid="{78FD07E2-5A98-4D23-9FCF-9DF7487EAD44}"/>
    <cellStyle name="Total 9 5 2 4 2" xfId="30315" xr:uid="{883FC4C5-88B4-42FE-98BF-B4712F171B46}"/>
    <cellStyle name="Total 9 5 2 5" xfId="39598" xr:uid="{6A7440C2-CC2E-4018-B370-828DF79E3CC3}"/>
    <cellStyle name="Total 9 5 3" xfId="2765" xr:uid="{780289D5-2D5A-4F69-A03E-F690D0825313}"/>
    <cellStyle name="Total 9 5 3 2" xfId="36716" xr:uid="{5E8C674B-CAAC-4742-8C10-F033A15BE4B2}"/>
    <cellStyle name="Total 9 5 4" xfId="34999" xr:uid="{F19A99EC-7804-4B82-BC0B-8D48ED2F5FD1}"/>
    <cellStyle name="Total 9 6" xfId="646" xr:uid="{93217D1C-6291-4941-9CD1-0F3E22E6D53A}"/>
    <cellStyle name="Total 9 6 2" xfId="5024" xr:uid="{2200FD6F-9166-4761-949E-BFFFC9C07BE9}"/>
    <cellStyle name="Total 9 6 2 2" xfId="7610" xr:uid="{9825EAEE-0224-49BF-BFDE-5551B12FE7BF}"/>
    <cellStyle name="Total 9 6 2 2 2" xfId="16599" xr:uid="{20C4B57E-35BD-4953-A502-CB15BE646350}"/>
    <cellStyle name="Total 9 6 2 2 2 2" xfId="23133" xr:uid="{BB97630A-B6DD-49D8-88CD-9348F502223A}"/>
    <cellStyle name="Total 9 6 2 2 3" xfId="29433" xr:uid="{BB7D39D9-9ECE-4680-AF67-A6AB678EF2C3}"/>
    <cellStyle name="Total 9 6 2 3" xfId="10247" xr:uid="{B94110CA-5460-452E-AA3A-DB7274D413A8}"/>
    <cellStyle name="Total 9 6 2 3 2" xfId="19236" xr:uid="{EA58B562-8146-4807-BDF2-90F4BFD2E3EE}"/>
    <cellStyle name="Total 9 6 2 3 2 2" xfId="29828" xr:uid="{776675AE-CF44-404B-B998-671F6CC30A65}"/>
    <cellStyle name="Total 9 6 2 3 3" xfId="43806" xr:uid="{C9A6E987-00F2-40CD-A594-826CB36DACB7}"/>
    <cellStyle name="Total 9 6 2 4" xfId="14013" xr:uid="{02536D16-062D-4B52-88B4-4DF8BCA827AD}"/>
    <cellStyle name="Total 9 6 2 4 2" xfId="36817" xr:uid="{D34E4F37-29C5-488B-A8A2-D451220AF996}"/>
    <cellStyle name="Total 9 6 2 5" xfId="37573" xr:uid="{23C4DF04-61CA-45A1-AC80-1A63D9DD1E75}"/>
    <cellStyle name="Total 9 6 3" xfId="3083" xr:uid="{222AD951-2ED6-4B72-843D-18C4926BB06F}"/>
    <cellStyle name="Total 9 6 3 2" xfId="34954" xr:uid="{B17A246B-71A9-4940-B7BB-438BE8F1D7A1}"/>
    <cellStyle name="Total 9 6 4" xfId="23886" xr:uid="{E9FEA5A6-EA41-4241-B0A6-70A566A21EE5}"/>
    <cellStyle name="Total 9 7" xfId="991" xr:uid="{23251F9F-0C28-4153-B685-E1CC6D08838B}"/>
    <cellStyle name="Total 9 7 2" xfId="5345" xr:uid="{05865292-8018-4D9D-B9E1-7C73F84C3AA2}"/>
    <cellStyle name="Total 9 7 2 2" xfId="7931" xr:uid="{08B8DA41-FEED-4E21-9E6D-A9D4FAB1E2ED}"/>
    <cellStyle name="Total 9 7 2 2 2" xfId="16920" xr:uid="{B49602EF-6F95-4B63-9333-FFC727CC8769}"/>
    <cellStyle name="Total 9 7 2 2 2 2" xfId="32479" xr:uid="{457278FD-0D9E-4AE6-A164-0350272094DF}"/>
    <cellStyle name="Total 9 7 2 2 3" xfId="33249" xr:uid="{D2170F01-DF89-4598-AB3E-B9C0F38556F2}"/>
    <cellStyle name="Total 9 7 2 3" xfId="10568" xr:uid="{AEE4A202-5306-45FB-AB2C-03571ECBEF3F}"/>
    <cellStyle name="Total 9 7 2 3 2" xfId="19557" xr:uid="{E98EBE87-82FA-4E3D-B320-F02C151A4378}"/>
    <cellStyle name="Total 9 7 2 3 2 2" xfId="39976" xr:uid="{252C08D4-1763-4E9F-93F0-717190B369E7}"/>
    <cellStyle name="Total 9 7 2 3 3" xfId="44106" xr:uid="{45535E7F-07B4-4C8B-9B3E-9F07AD4917F9}"/>
    <cellStyle name="Total 9 7 2 4" xfId="14334" xr:uid="{AA725F5D-3FEA-497C-B6E6-77412D784721}"/>
    <cellStyle name="Total 9 7 2 4 2" xfId="42338" xr:uid="{41980EAC-7BBF-4287-9327-14C0033CCDA4}"/>
    <cellStyle name="Total 9 7 2 5" xfId="41832" xr:uid="{2E213069-A435-4F0C-8715-A811B1B935FB}"/>
    <cellStyle name="Total 9 7 3" xfId="3428" xr:uid="{D78BD5CF-AD5B-4D43-9555-17378D691B4D}"/>
    <cellStyle name="Total 9 7 3 2" xfId="43211" xr:uid="{1E84863A-428F-42DD-9D49-69290C8C7C11}"/>
    <cellStyle name="Total 9 7 4" xfId="43131" xr:uid="{66FC81DA-932B-4C6D-B4E6-22D5CF6AB5BA}"/>
    <cellStyle name="Total 9 8" xfId="1335" xr:uid="{F8162C5C-137D-4360-AD09-D27B2C2E7426}"/>
    <cellStyle name="Total 9 8 2" xfId="5680" xr:uid="{34ED1406-A0A6-4487-A63B-2E86765CA116}"/>
    <cellStyle name="Total 9 8 2 2" xfId="8266" xr:uid="{07618515-2C79-499A-8B95-2BF2365FA879}"/>
    <cellStyle name="Total 9 8 2 2 2" xfId="17255" xr:uid="{CBEBCB21-2CA7-42A9-B7BC-D71745D09EE8}"/>
    <cellStyle name="Total 9 8 2 2 2 2" xfId="32643" xr:uid="{70DB3A07-8655-45A6-9245-43F065C02260}"/>
    <cellStyle name="Total 9 8 2 2 3" xfId="38952" xr:uid="{23A2F2FF-ABDC-4BBE-B1BA-794EA578FAAA}"/>
    <cellStyle name="Total 9 8 2 3" xfId="10903" xr:uid="{92D49111-F167-499E-A329-BB48506AE6DF}"/>
    <cellStyle name="Total 9 8 2 3 2" xfId="19892" xr:uid="{C6860C25-69AF-463E-89DA-7B3425CB35CE}"/>
    <cellStyle name="Total 9 8 2 3 2 2" xfId="23640" xr:uid="{44B15C36-9C14-4667-B96E-25CD809A1959}"/>
    <cellStyle name="Total 9 8 2 3 3" xfId="34624" xr:uid="{F1244590-9296-4ECD-81C4-78E9AD9CDADF}"/>
    <cellStyle name="Total 9 8 2 4" xfId="14669" xr:uid="{0215100A-B603-427C-8007-CEE811367F6E}"/>
    <cellStyle name="Total 9 8 2 4 2" xfId="40162" xr:uid="{20787E06-D45A-463A-9AB4-48561EFB548B}"/>
    <cellStyle name="Total 9 8 2 5" xfId="28021" xr:uid="{85A8CADF-2C02-4024-8A07-BC345AA84917}"/>
    <cellStyle name="Total 9 8 3" xfId="3772" xr:uid="{21EA790D-D2C1-462A-8FE2-338C579BF9D9}"/>
    <cellStyle name="Total 9 8 3 2" xfId="43495" xr:uid="{2DF28D19-BE7B-4FB3-9DEE-063063301375}"/>
    <cellStyle name="Total 9 8 4" xfId="35335" xr:uid="{D9E8F123-310A-49F3-92C7-69B473F24EA2}"/>
    <cellStyle name="Total 9 9" xfId="1588" xr:uid="{0124BF1B-6798-43D8-9837-2B24E18669ED}"/>
    <cellStyle name="Total 9 9 2" xfId="5933" xr:uid="{641E8B93-BAEF-49A7-8634-10F7C4537986}"/>
    <cellStyle name="Total 9 9 2 2" xfId="8519" xr:uid="{DBE437DA-8DBA-4409-9B02-F22EDBE7A879}"/>
    <cellStyle name="Total 9 9 2 2 2" xfId="17508" xr:uid="{1ADE4DD2-9258-4304-B33F-40517922A73F}"/>
    <cellStyle name="Total 9 9 2 2 2 2" xfId="25070" xr:uid="{8A666AD5-07E3-4A39-880A-2263AFD03032}"/>
    <cellStyle name="Total 9 9 2 2 3" xfId="30791" xr:uid="{FC49481A-715D-4F3A-852F-DF0B7204813B}"/>
    <cellStyle name="Total 9 9 2 3" xfId="11156" xr:uid="{967D4EBF-921D-4120-B3FD-2313DCD887AE}"/>
    <cellStyle name="Total 9 9 2 3 2" xfId="20145" xr:uid="{D521D08F-EBB5-4819-AF58-D670BA36468C}"/>
    <cellStyle name="Total 9 9 2 3 2 2" xfId="36039" xr:uid="{FC43A6A8-94E4-495D-B7E7-81424E67E88A}"/>
    <cellStyle name="Total 9 9 2 3 3" xfId="40564" xr:uid="{B1801ED5-0D79-468A-9B9A-3482D2D0C250}"/>
    <cellStyle name="Total 9 9 2 4" xfId="14922" xr:uid="{641E3AF1-1774-4B8C-B8E2-942C09018666}"/>
    <cellStyle name="Total 9 9 2 4 2" xfId="31957" xr:uid="{B90E343A-0D34-4CA5-A1CF-A058D271FACE}"/>
    <cellStyle name="Total 9 9 2 5" xfId="39085" xr:uid="{2C85186C-25C6-4DD3-A594-0B3171A4608C}"/>
    <cellStyle name="Total 9 9 3" xfId="4025" xr:uid="{3D816645-7F1F-464B-A69C-48235B30252D}"/>
    <cellStyle name="Total 9 9 3 2" xfId="29235" xr:uid="{CA837ECB-1FDA-4208-9C91-458E97F4647F}"/>
    <cellStyle name="Total 9 9 4" xfId="22609" xr:uid="{7FF72F41-D9BF-4A1B-AD6D-9A378D87CDE4}"/>
    <cellStyle name="Warning Text 2" xfId="90" xr:uid="{BDDD55CE-61BA-4F18-8196-422111A8DFFF}"/>
    <cellStyle name="Warning Text 3" xfId="47" xr:uid="{82D8F90B-DA87-4E33-9DF3-DF202FD377C6}"/>
    <cellStyle name="Warning Text 4" xfId="45858" xr:uid="{0CC6D2CC-EE89-4FB6-9297-39FD3958D87D}"/>
  </cellStyles>
  <dxfs count="0"/>
  <tableStyles count="1" defaultTableStyle="TableStyleMedium2" defaultPivotStyle="PivotStyleLight16">
    <tableStyle name="Invisible" pivot="0" table="0" count="0" xr9:uid="{A228C6E5-952B-43F6-B38A-6320FF4D8015}"/>
  </tableStyles>
  <colors>
    <mruColors>
      <color rgb="FFFFFFFF"/>
      <color rgb="FFB5E0E1"/>
      <color rgb="FFACD1E6"/>
      <color rgb="FFD9D9D9"/>
      <color rgb="FFFFFFCC"/>
      <color rgb="FFFBC65B"/>
      <color rgb="FFDFDFE1"/>
      <color rgb="FF1B8ABF"/>
      <color rgb="FF2798A9"/>
      <color rgb="FF085F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microsoft.com/office/2006/relationships/vbaProject" Target="vbaProject.bin"/></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40-EC42-11CE-9E0D-00AA006002F3}" ax:persistence="persistStreamInit" r:id="rId1"/>
</file>

<file path=xl/activeX/activeX72.xml><?xml version="1.0" encoding="utf-8"?>
<ax:ocx xmlns:ax="http://schemas.microsoft.com/office/2006/activeX" xmlns:r="http://schemas.openxmlformats.org/officeDocument/2006/relationships" ax:classid="{8BD21D40-EC42-11CE-9E0D-00AA006002F3}" ax:persistence="persistStreamInit" r:id="rId1"/>
</file>

<file path=xl/activeX/activeX73.xml><?xml version="1.0" encoding="utf-8"?>
<ax:ocx xmlns:ax="http://schemas.microsoft.com/office/2006/activeX" xmlns:r="http://schemas.openxmlformats.org/officeDocument/2006/relationships" ax:classid="{8BD21D40-EC42-11CE-9E0D-00AA006002F3}" ax:persistence="persistStreamInit" r:id="rId1"/>
</file>

<file path=xl/activeX/activeX74.xml><?xml version="1.0" encoding="utf-8"?>
<ax:ocx xmlns:ax="http://schemas.microsoft.com/office/2006/activeX" xmlns:r="http://schemas.openxmlformats.org/officeDocument/2006/relationships" ax:classid="{8BD21D40-EC42-11CE-9E0D-00AA006002F3}" ax:persistence="persistStreamInit" r:id="rId1"/>
</file>

<file path=xl/activeX/activeX75.xml><?xml version="1.0" encoding="utf-8"?>
<ax:ocx xmlns:ax="http://schemas.microsoft.com/office/2006/activeX" xmlns:r="http://schemas.openxmlformats.org/officeDocument/2006/relationships" ax:classid="{8BD21D40-EC42-11CE-9E0D-00AA006002F3}" ax:persistence="persistStreamInit" r:id="rId1"/>
</file>

<file path=xl/activeX/activeX76.xml><?xml version="1.0" encoding="utf-8"?>
<ax:ocx xmlns:ax="http://schemas.microsoft.com/office/2006/activeX" xmlns:r="http://schemas.openxmlformats.org/officeDocument/2006/relationships" ax:classid="{8BD21D40-EC42-11CE-9E0D-00AA006002F3}" ax:persistence="persistStreamInit" r:id="rId1"/>
</file>

<file path=xl/activeX/activeX77.xml><?xml version="1.0" encoding="utf-8"?>
<ax:ocx xmlns:ax="http://schemas.microsoft.com/office/2006/activeX" xmlns:r="http://schemas.openxmlformats.org/officeDocument/2006/relationships" ax:classid="{8BD21D40-EC42-11CE-9E0D-00AA006002F3}" ax:persistence="persistStreamInit" r:id="rId1"/>
</file>

<file path=xl/activeX/activeX78.xml><?xml version="1.0" encoding="utf-8"?>
<ax:ocx xmlns:ax="http://schemas.microsoft.com/office/2006/activeX" xmlns:r="http://schemas.openxmlformats.org/officeDocument/2006/relationships" ax:classid="{8BD21D40-EC42-11CE-9E0D-00AA006002F3}" ax:persistence="persistStreamInit" r:id="rId1"/>
</file>

<file path=xl/activeX/activeX79.xml><?xml version="1.0" encoding="utf-8"?>
<ax:ocx xmlns:ax="http://schemas.microsoft.com/office/2006/activeX" xmlns:r="http://schemas.openxmlformats.org/officeDocument/2006/relationships" ax:classid="{8BD21D40-EC42-11CE-9E0D-00AA006002F3}" ax:persistence="persistStreamInit" r:id="rId1"/>
</file>

<file path=xl/activeX/activeX80.xml><?xml version="1.0" encoding="utf-8"?>
<ax:ocx xmlns:ax="http://schemas.microsoft.com/office/2006/activeX" xmlns:r="http://schemas.openxmlformats.org/officeDocument/2006/relationships" ax:classid="{8BD21D40-EC42-11CE-9E0D-00AA006002F3}" ax:persistence="persistStreamInit" r:id="rId1"/>
</file>

<file path=xl/activeX/activeX81.xml><?xml version="1.0" encoding="utf-8"?>
<ax:ocx xmlns:ax="http://schemas.microsoft.com/office/2006/activeX" xmlns:r="http://schemas.openxmlformats.org/officeDocument/2006/relationships" ax:classid="{8BD21D40-EC42-11CE-9E0D-00AA006002F3}" ax:persistence="persistStreamInit" r:id="rId1"/>
</file>

<file path=xl/activeX/activeX82.xml><?xml version="1.0" encoding="utf-8"?>
<ax:ocx xmlns:ax="http://schemas.microsoft.com/office/2006/activeX" xmlns:r="http://schemas.openxmlformats.org/officeDocument/2006/relationships" ax:classid="{8BD21D40-EC42-11CE-9E0D-00AA006002F3}" ax:persistence="persistStreamInit" r:id="rId1"/>
</file>

<file path=xl/activeX/activeX83.xml><?xml version="1.0" encoding="utf-8"?>
<ax:ocx xmlns:ax="http://schemas.microsoft.com/office/2006/activeX" xmlns:r="http://schemas.openxmlformats.org/officeDocument/2006/relationships" ax:classid="{8BD21D40-EC42-11CE-9E0D-00AA006002F3}" ax:persistence="persistStreamInit" r:id="rId1"/>
</file>

<file path=xl/activeX/activeX84.xml><?xml version="1.0" encoding="utf-8"?>
<ax:ocx xmlns:ax="http://schemas.microsoft.com/office/2006/activeX" xmlns:r="http://schemas.openxmlformats.org/officeDocument/2006/relationships" ax:classid="{8BD21D40-EC42-11CE-9E0D-00AA006002F3}" ax:persistence="persistStreamInit" r:id="rId1"/>
</file>

<file path=xl/activeX/activeX85.xml><?xml version="1.0" encoding="utf-8"?>
<ax:ocx xmlns:ax="http://schemas.microsoft.com/office/2006/activeX" xmlns:r="http://schemas.openxmlformats.org/officeDocument/2006/relationships" ax:classid="{8BD21D40-EC42-11CE-9E0D-00AA006002F3}" ax:persistence="persistStreamInit" r:id="rId1"/>
</file>

<file path=xl/activeX/activeX86.xml><?xml version="1.0" encoding="utf-8"?>
<ax:ocx xmlns:ax="http://schemas.microsoft.com/office/2006/activeX" xmlns:r="http://schemas.openxmlformats.org/officeDocument/2006/relationships" ax:classid="{8BD21D40-EC42-11CE-9E0D-00AA006002F3}" ax:persistence="persistStreamInit" r:id="rId1"/>
</file>

<file path=xl/activeX/activeX87.xml><?xml version="1.0" encoding="utf-8"?>
<ax:ocx xmlns:ax="http://schemas.microsoft.com/office/2006/activeX" xmlns:r="http://schemas.openxmlformats.org/officeDocument/2006/relationships" ax:classid="{8BD21D40-EC42-11CE-9E0D-00AA006002F3}" ax:persistence="persistStreamInit" r:id="rId1"/>
</file>

<file path=xl/activeX/activeX88.xml><?xml version="1.0" encoding="utf-8"?>
<ax:ocx xmlns:ax="http://schemas.microsoft.com/office/2006/activeX" xmlns:r="http://schemas.openxmlformats.org/officeDocument/2006/relationships" ax:classid="{8BD21D40-EC42-11CE-9E0D-00AA006002F3}" ax:persistence="persistStreamInit" r:id="rId1"/>
</file>

<file path=xl/activeX/activeX89.xml><?xml version="1.0" encoding="utf-8"?>
<ax:ocx xmlns:ax="http://schemas.microsoft.com/office/2006/activeX" xmlns:r="http://schemas.openxmlformats.org/officeDocument/2006/relationships" ax:classid="{8BD21D40-EC42-11CE-9E0D-00AA006002F3}" ax:persistence="persistStreamInit" r:id="rId1"/>
</file>

<file path=xl/activeX/activeX90.xml><?xml version="1.0" encoding="utf-8"?>
<ax:ocx xmlns:ax="http://schemas.microsoft.com/office/2006/activeX" xmlns:r="http://schemas.openxmlformats.org/officeDocument/2006/relationships" ax:classid="{8BD21D40-EC42-11CE-9E0D-00AA006002F3}" ax:persistence="persistStreamInit" r:id="rId1"/>
</file>

<file path=xl/activeX/activeX91.xml><?xml version="1.0" encoding="utf-8"?>
<ax:ocx xmlns:ax="http://schemas.microsoft.com/office/2006/activeX" xmlns:r="http://schemas.openxmlformats.org/officeDocument/2006/relationships" ax:classid="{8BD21D40-EC42-11CE-9E0D-00AA006002F3}" ax:persistence="persistStreamInit" r:id="rId1"/>
</file>

<file path=xl/activeX/activeX92.xml><?xml version="1.0" encoding="utf-8"?>
<ax:ocx xmlns:ax="http://schemas.microsoft.com/office/2006/activeX" xmlns:r="http://schemas.openxmlformats.org/officeDocument/2006/relationships" ax:classid="{8BD21D40-EC42-11CE-9E0D-00AA006002F3}" ax:persistence="persistStreamInit" r:id="rId1"/>
</file>

<file path=xl/activeX/activeX93.xml><?xml version="1.0" encoding="utf-8"?>
<ax:ocx xmlns:ax="http://schemas.microsoft.com/office/2006/activeX" xmlns:r="http://schemas.openxmlformats.org/officeDocument/2006/relationships" ax:classid="{8BD21D6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2.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4.emf"/><Relationship Id="rId13" Type="http://schemas.openxmlformats.org/officeDocument/2006/relationships/image" Target="../media/image15.emf"/><Relationship Id="rId3" Type="http://schemas.openxmlformats.org/officeDocument/2006/relationships/image" Target="../media/image12.emf"/><Relationship Id="rId7" Type="http://schemas.openxmlformats.org/officeDocument/2006/relationships/image" Target="../media/image5.emf"/><Relationship Id="rId12" Type="http://schemas.openxmlformats.org/officeDocument/2006/relationships/image" Target="../media/image16.emf"/><Relationship Id="rId2" Type="http://schemas.openxmlformats.org/officeDocument/2006/relationships/image" Target="../media/image13.emf"/><Relationship Id="rId16" Type="http://schemas.openxmlformats.org/officeDocument/2006/relationships/image" Target="../media/image8.emf"/><Relationship Id="rId1" Type="http://schemas.openxmlformats.org/officeDocument/2006/relationships/image" Target="../media/image18.emf"/><Relationship Id="rId6" Type="http://schemas.openxmlformats.org/officeDocument/2006/relationships/image" Target="../media/image6.emf"/><Relationship Id="rId11" Type="http://schemas.openxmlformats.org/officeDocument/2006/relationships/image" Target="../media/image17.emf"/><Relationship Id="rId5" Type="http://schemas.openxmlformats.org/officeDocument/2006/relationships/image" Target="../media/image14.emf"/><Relationship Id="rId15" Type="http://schemas.openxmlformats.org/officeDocument/2006/relationships/image" Target="../media/image9.emf"/><Relationship Id="rId10" Type="http://schemas.openxmlformats.org/officeDocument/2006/relationships/image" Target="../media/image7.emf"/><Relationship Id="rId4" Type="http://schemas.openxmlformats.org/officeDocument/2006/relationships/image" Target="../media/image11.emf"/><Relationship Id="rId9" Type="http://schemas.openxmlformats.org/officeDocument/2006/relationships/image" Target="../media/image3.emf"/><Relationship Id="rId14"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24.emf"/><Relationship Id="rId13" Type="http://schemas.openxmlformats.org/officeDocument/2006/relationships/image" Target="../media/image19.emf"/><Relationship Id="rId3" Type="http://schemas.openxmlformats.org/officeDocument/2006/relationships/image" Target="../media/image29.emf"/><Relationship Id="rId7" Type="http://schemas.openxmlformats.org/officeDocument/2006/relationships/image" Target="../media/image25.emf"/><Relationship Id="rId12" Type="http://schemas.openxmlformats.org/officeDocument/2006/relationships/image" Target="../media/image20.emf"/><Relationship Id="rId2" Type="http://schemas.openxmlformats.org/officeDocument/2006/relationships/image" Target="../media/image30.emf"/><Relationship Id="rId1" Type="http://schemas.openxmlformats.org/officeDocument/2006/relationships/image" Target="../media/image31.emf"/><Relationship Id="rId6" Type="http://schemas.openxmlformats.org/officeDocument/2006/relationships/image" Target="../media/image26.emf"/><Relationship Id="rId11" Type="http://schemas.openxmlformats.org/officeDocument/2006/relationships/image" Target="../media/image21.emf"/><Relationship Id="rId5" Type="http://schemas.openxmlformats.org/officeDocument/2006/relationships/image" Target="../media/image27.emf"/><Relationship Id="rId10" Type="http://schemas.openxmlformats.org/officeDocument/2006/relationships/image" Target="../media/image22.emf"/><Relationship Id="rId4" Type="http://schemas.openxmlformats.org/officeDocument/2006/relationships/image" Target="../media/image28.emf"/><Relationship Id="rId9" Type="http://schemas.openxmlformats.org/officeDocument/2006/relationships/image" Target="../media/image23.emf"/></Relationships>
</file>

<file path=xl/drawings/drawing1.xml><?xml version="1.0" encoding="utf-8"?>
<xdr:wsDr xmlns:xdr="http://schemas.openxmlformats.org/drawingml/2006/spreadsheetDrawing" xmlns:a="http://schemas.openxmlformats.org/drawingml/2006/main">
  <xdr:twoCellAnchor editAs="oneCell">
    <xdr:from>
      <xdr:col>4</xdr:col>
      <xdr:colOff>291465</xdr:colOff>
      <xdr:row>1</xdr:row>
      <xdr:rowOff>280401</xdr:rowOff>
    </xdr:from>
    <xdr:to>
      <xdr:col>5</xdr:col>
      <xdr:colOff>1455421</xdr:colOff>
      <xdr:row>2</xdr:row>
      <xdr:rowOff>61326</xdr:rowOff>
    </xdr:to>
    <xdr:pic>
      <xdr:nvPicPr>
        <xdr:cNvPr id="3" name="Picture 2">
          <a:extLst>
            <a:ext uri="{FF2B5EF4-FFF2-40B4-BE49-F238E27FC236}">
              <a16:creationId xmlns:a16="http://schemas.microsoft.com/office/drawing/2014/main" id="{DEDE831E-82EF-4920-9E29-870A2F52AB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387465" y="528051"/>
          <a:ext cx="2545081" cy="1143000"/>
        </a:xfrm>
        <a:prstGeom prst="rect">
          <a:avLst/>
        </a:prstGeom>
      </xdr:spPr>
    </xdr:pic>
    <xdr:clientData/>
  </xdr:twoCellAnchor>
  <xdr:oneCellAnchor>
    <xdr:from>
      <xdr:col>5</xdr:col>
      <xdr:colOff>2857500</xdr:colOff>
      <xdr:row>1</xdr:row>
      <xdr:rowOff>9525</xdr:rowOff>
    </xdr:from>
    <xdr:ext cx="4181475" cy="843821"/>
    <xdr:sp macro="" textlink="">
      <xdr:nvSpPr>
        <xdr:cNvPr id="2" name="TextBox 1">
          <a:extLst>
            <a:ext uri="{FF2B5EF4-FFF2-40B4-BE49-F238E27FC236}">
              <a16:creationId xmlns:a16="http://schemas.microsoft.com/office/drawing/2014/main" id="{AB51007B-9961-4353-9BBB-92F168EE5CFB}"/>
            </a:ext>
          </a:extLst>
        </xdr:cNvPr>
        <xdr:cNvSpPr txBox="1"/>
      </xdr:nvSpPr>
      <xdr:spPr>
        <a:xfrm>
          <a:off x="10334625" y="257175"/>
          <a:ext cx="4181475" cy="843821"/>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This worksheet provides an overview of the Tier 1 CI Calculator for Biodiesel, including the required worksheets, general data-entry instructions, macro instructions, and key notes for using the calculator.</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243416</xdr:colOff>
      <xdr:row>1</xdr:row>
      <xdr:rowOff>0</xdr:rowOff>
    </xdr:from>
    <xdr:ext cx="8900583" cy="468077"/>
    <xdr:sp macro="" textlink="">
      <xdr:nvSpPr>
        <xdr:cNvPr id="2" name="TextBox 1">
          <a:extLst>
            <a:ext uri="{FF2B5EF4-FFF2-40B4-BE49-F238E27FC236}">
              <a16:creationId xmlns:a16="http://schemas.microsoft.com/office/drawing/2014/main" id="{E801125D-5723-4E53-B4AB-60F3B2F54272}"/>
            </a:ext>
          </a:extLst>
        </xdr:cNvPr>
        <xdr:cNvSpPr txBox="1"/>
      </xdr:nvSpPr>
      <xdr:spPr>
        <a:xfrm>
          <a:off x="243416" y="508000"/>
          <a:ext cx="8900583"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Use this worksheet to review applicant information, feedstock quantities, biodiesel production quantities, calculated CI results, margin of safety, CI for certification, and any NMED pathway-specific Operating Conditions.</a:t>
          </a:r>
        </a:p>
      </xdr:txBody>
    </xdr:sp>
    <xdr:clientData/>
  </xdr:oneCellAnchor>
  <xdr:twoCellAnchor editAs="oneCell">
    <xdr:from>
      <xdr:col>1</xdr:col>
      <xdr:colOff>0</xdr:colOff>
      <xdr:row>0</xdr:row>
      <xdr:rowOff>0</xdr:rowOff>
    </xdr:from>
    <xdr:to>
      <xdr:col>4</xdr:col>
      <xdr:colOff>345754</xdr:colOff>
      <xdr:row>0</xdr:row>
      <xdr:rowOff>352474</xdr:rowOff>
    </xdr:to>
    <xdr:pic>
      <xdr:nvPicPr>
        <xdr:cNvPr id="4" name="Picture 3">
          <a:extLst>
            <a:ext uri="{FF2B5EF4-FFF2-40B4-BE49-F238E27FC236}">
              <a16:creationId xmlns:a16="http://schemas.microsoft.com/office/drawing/2014/main" id="{B9344932-DC81-4EAC-93DA-2FEEE3F12D97}"/>
            </a:ext>
          </a:extLst>
        </xdr:cNvPr>
        <xdr:cNvPicPr>
          <a:picLocks noChangeAspect="1"/>
        </xdr:cNvPicPr>
      </xdr:nvPicPr>
      <xdr:blipFill>
        <a:blip xmlns:r="http://schemas.openxmlformats.org/officeDocument/2006/relationships" r:embed="rId1"/>
        <a:stretch>
          <a:fillRect/>
        </a:stretch>
      </xdr:blipFill>
      <xdr:spPr>
        <a:xfrm>
          <a:off x="285750" y="0"/>
          <a:ext cx="5277587" cy="3524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xdr:colOff>
          <xdr:row>15</xdr:row>
          <xdr:rowOff>9525</xdr:rowOff>
        </xdr:from>
        <xdr:to>
          <xdr:col>3</xdr:col>
          <xdr:colOff>1019175</xdr:colOff>
          <xdr:row>16</xdr:row>
          <xdr:rowOff>9525</xdr:rowOff>
        </xdr:to>
        <xdr:sp macro="" textlink="">
          <xdr:nvSpPr>
            <xdr:cNvPr id="6145" name="FS_Truck_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1171575</xdr:colOff>
          <xdr:row>15</xdr:row>
          <xdr:rowOff>9525</xdr:rowOff>
        </xdr:from>
        <xdr:to>
          <xdr:col>3</xdr:col>
          <xdr:colOff>1752600</xdr:colOff>
          <xdr:row>16</xdr:row>
          <xdr:rowOff>9525</xdr:rowOff>
        </xdr:to>
        <xdr:sp macro="" textlink="">
          <xdr:nvSpPr>
            <xdr:cNvPr id="6146" name="FS_Rail_1" hidden="1">
              <a:extLst>
                <a:ext uri="{63B3BB69-23CF-44E3-9099-C40C66FF867C}">
                  <a14:compatExt spid="_x0000_s6146"/>
                </a:ext>
                <a:ext uri="{FF2B5EF4-FFF2-40B4-BE49-F238E27FC236}">
                  <a16:creationId xmlns:a16="http://schemas.microsoft.com/office/drawing/2014/main" id="{00000000-0008-0000-0200-00000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1171575</xdr:colOff>
          <xdr:row>16</xdr:row>
          <xdr:rowOff>0</xdr:rowOff>
        </xdr:from>
        <xdr:to>
          <xdr:col>3</xdr:col>
          <xdr:colOff>1781175</xdr:colOff>
          <xdr:row>17</xdr:row>
          <xdr:rowOff>0</xdr:rowOff>
        </xdr:to>
        <xdr:sp macro="" textlink="">
          <xdr:nvSpPr>
            <xdr:cNvPr id="6147" name="FS_Barge_1" hidden="1">
              <a:extLst>
                <a:ext uri="{63B3BB69-23CF-44E3-9099-C40C66FF867C}">
                  <a14:compatExt spid="_x0000_s6147"/>
                </a:ext>
                <a:ext uri="{FF2B5EF4-FFF2-40B4-BE49-F238E27FC236}">
                  <a16:creationId xmlns:a16="http://schemas.microsoft.com/office/drawing/2014/main" id="{00000000-0008-0000-0200-00000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15</xdr:row>
          <xdr:rowOff>228600</xdr:rowOff>
        </xdr:from>
        <xdr:to>
          <xdr:col>3</xdr:col>
          <xdr:colOff>1152525</xdr:colOff>
          <xdr:row>16</xdr:row>
          <xdr:rowOff>228600</xdr:rowOff>
        </xdr:to>
        <xdr:sp macro="" textlink="">
          <xdr:nvSpPr>
            <xdr:cNvPr id="6148" name="FS_Tanker_1" hidden="1">
              <a:extLst>
                <a:ext uri="{63B3BB69-23CF-44E3-9099-C40C66FF867C}">
                  <a14:compatExt spid="_x0000_s6148"/>
                </a:ext>
                <a:ext uri="{FF2B5EF4-FFF2-40B4-BE49-F238E27FC236}">
                  <a16:creationId xmlns:a16="http://schemas.microsoft.com/office/drawing/2014/main" id="{00000000-0008-0000-0200-00000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48</xdr:row>
          <xdr:rowOff>9525</xdr:rowOff>
        </xdr:from>
        <xdr:to>
          <xdr:col>3</xdr:col>
          <xdr:colOff>1019175</xdr:colOff>
          <xdr:row>49</xdr:row>
          <xdr:rowOff>9525</xdr:rowOff>
        </xdr:to>
        <xdr:sp macro="" textlink="">
          <xdr:nvSpPr>
            <xdr:cNvPr id="6149" name="FS_Truck_2" hidden="1">
              <a:extLst>
                <a:ext uri="{63B3BB69-23CF-44E3-9099-C40C66FF867C}">
                  <a14:compatExt spid="_x0000_s6149"/>
                </a:ext>
                <a:ext uri="{FF2B5EF4-FFF2-40B4-BE49-F238E27FC236}">
                  <a16:creationId xmlns:a16="http://schemas.microsoft.com/office/drawing/2014/main" id="{00000000-0008-0000-0200-00000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48</xdr:row>
          <xdr:rowOff>0</xdr:rowOff>
        </xdr:from>
        <xdr:to>
          <xdr:col>3</xdr:col>
          <xdr:colOff>1762125</xdr:colOff>
          <xdr:row>49</xdr:row>
          <xdr:rowOff>0</xdr:rowOff>
        </xdr:to>
        <xdr:sp macro="" textlink="">
          <xdr:nvSpPr>
            <xdr:cNvPr id="6150" name="FS_Rail_2" hidden="1">
              <a:extLst>
                <a:ext uri="{63B3BB69-23CF-44E3-9099-C40C66FF867C}">
                  <a14:compatExt spid="_x0000_s6150"/>
                </a:ext>
                <a:ext uri="{FF2B5EF4-FFF2-40B4-BE49-F238E27FC236}">
                  <a16:creationId xmlns:a16="http://schemas.microsoft.com/office/drawing/2014/main" id="{00000000-0008-0000-0200-00000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48</xdr:row>
          <xdr:rowOff>219075</xdr:rowOff>
        </xdr:from>
        <xdr:to>
          <xdr:col>3</xdr:col>
          <xdr:colOff>1790700</xdr:colOff>
          <xdr:row>49</xdr:row>
          <xdr:rowOff>219075</xdr:rowOff>
        </xdr:to>
        <xdr:sp macro="" textlink="">
          <xdr:nvSpPr>
            <xdr:cNvPr id="6151" name="FS_Barge_2" hidden="1">
              <a:extLst>
                <a:ext uri="{63B3BB69-23CF-44E3-9099-C40C66FF867C}">
                  <a14:compatExt spid="_x0000_s6151"/>
                </a:ext>
                <a:ext uri="{FF2B5EF4-FFF2-40B4-BE49-F238E27FC236}">
                  <a16:creationId xmlns:a16="http://schemas.microsoft.com/office/drawing/2014/main" id="{00000000-0008-0000-0200-00000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48</xdr:row>
          <xdr:rowOff>228600</xdr:rowOff>
        </xdr:from>
        <xdr:to>
          <xdr:col>3</xdr:col>
          <xdr:colOff>1152525</xdr:colOff>
          <xdr:row>49</xdr:row>
          <xdr:rowOff>228600</xdr:rowOff>
        </xdr:to>
        <xdr:sp macro="" textlink="">
          <xdr:nvSpPr>
            <xdr:cNvPr id="6152" name="FS_Tanker_2" hidden="1">
              <a:extLst>
                <a:ext uri="{63B3BB69-23CF-44E3-9099-C40C66FF867C}">
                  <a14:compatExt spid="_x0000_s6152"/>
                </a:ext>
                <a:ext uri="{FF2B5EF4-FFF2-40B4-BE49-F238E27FC236}">
                  <a16:creationId xmlns:a16="http://schemas.microsoft.com/office/drawing/2014/main" id="{00000000-0008-0000-0200-00000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81</xdr:row>
          <xdr:rowOff>9525</xdr:rowOff>
        </xdr:from>
        <xdr:to>
          <xdr:col>3</xdr:col>
          <xdr:colOff>1019175</xdr:colOff>
          <xdr:row>82</xdr:row>
          <xdr:rowOff>9525</xdr:rowOff>
        </xdr:to>
        <xdr:sp macro="" textlink="">
          <xdr:nvSpPr>
            <xdr:cNvPr id="6153" name="FS_Truck_3" hidden="1">
              <a:extLst>
                <a:ext uri="{63B3BB69-23CF-44E3-9099-C40C66FF867C}">
                  <a14:compatExt spid="_x0000_s6153"/>
                </a:ext>
                <a:ext uri="{FF2B5EF4-FFF2-40B4-BE49-F238E27FC236}">
                  <a16:creationId xmlns:a16="http://schemas.microsoft.com/office/drawing/2014/main" id="{00000000-0008-0000-0200-00000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81</xdr:row>
          <xdr:rowOff>0</xdr:rowOff>
        </xdr:from>
        <xdr:to>
          <xdr:col>3</xdr:col>
          <xdr:colOff>1762125</xdr:colOff>
          <xdr:row>82</xdr:row>
          <xdr:rowOff>0</xdr:rowOff>
        </xdr:to>
        <xdr:sp macro="" textlink="">
          <xdr:nvSpPr>
            <xdr:cNvPr id="6154" name="FS_Rail_3" hidden="1">
              <a:extLst>
                <a:ext uri="{63B3BB69-23CF-44E3-9099-C40C66FF867C}">
                  <a14:compatExt spid="_x0000_s6154"/>
                </a:ext>
                <a:ext uri="{FF2B5EF4-FFF2-40B4-BE49-F238E27FC236}">
                  <a16:creationId xmlns:a16="http://schemas.microsoft.com/office/drawing/2014/main" id="{00000000-0008-0000-0200-00000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81</xdr:row>
          <xdr:rowOff>219075</xdr:rowOff>
        </xdr:from>
        <xdr:to>
          <xdr:col>3</xdr:col>
          <xdr:colOff>1790700</xdr:colOff>
          <xdr:row>82</xdr:row>
          <xdr:rowOff>219075</xdr:rowOff>
        </xdr:to>
        <xdr:sp macro="" textlink="">
          <xdr:nvSpPr>
            <xdr:cNvPr id="6155" name="FS_Barge_3" hidden="1">
              <a:extLst>
                <a:ext uri="{63B3BB69-23CF-44E3-9099-C40C66FF867C}">
                  <a14:compatExt spid="_x0000_s6155"/>
                </a:ext>
                <a:ext uri="{FF2B5EF4-FFF2-40B4-BE49-F238E27FC236}">
                  <a16:creationId xmlns:a16="http://schemas.microsoft.com/office/drawing/2014/main" id="{00000000-0008-0000-0200-00000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81</xdr:row>
          <xdr:rowOff>228600</xdr:rowOff>
        </xdr:from>
        <xdr:to>
          <xdr:col>3</xdr:col>
          <xdr:colOff>1152525</xdr:colOff>
          <xdr:row>82</xdr:row>
          <xdr:rowOff>228600</xdr:rowOff>
        </xdr:to>
        <xdr:sp macro="" textlink="">
          <xdr:nvSpPr>
            <xdr:cNvPr id="6156" name="FS_Tanker_3" hidden="1">
              <a:extLst>
                <a:ext uri="{63B3BB69-23CF-44E3-9099-C40C66FF867C}">
                  <a14:compatExt spid="_x0000_s6156"/>
                </a:ext>
                <a:ext uri="{FF2B5EF4-FFF2-40B4-BE49-F238E27FC236}">
                  <a16:creationId xmlns:a16="http://schemas.microsoft.com/office/drawing/2014/main" id="{00000000-0008-0000-0200-00000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114</xdr:row>
          <xdr:rowOff>9525</xdr:rowOff>
        </xdr:from>
        <xdr:to>
          <xdr:col>3</xdr:col>
          <xdr:colOff>1019175</xdr:colOff>
          <xdr:row>115</xdr:row>
          <xdr:rowOff>9525</xdr:rowOff>
        </xdr:to>
        <xdr:sp macro="" textlink="">
          <xdr:nvSpPr>
            <xdr:cNvPr id="6157" name="FS_Truck_4" hidden="1">
              <a:extLst>
                <a:ext uri="{63B3BB69-23CF-44E3-9099-C40C66FF867C}">
                  <a14:compatExt spid="_x0000_s6157"/>
                </a:ext>
                <a:ext uri="{FF2B5EF4-FFF2-40B4-BE49-F238E27FC236}">
                  <a16:creationId xmlns:a16="http://schemas.microsoft.com/office/drawing/2014/main" id="{00000000-0008-0000-0200-00000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114</xdr:row>
          <xdr:rowOff>0</xdr:rowOff>
        </xdr:from>
        <xdr:to>
          <xdr:col>3</xdr:col>
          <xdr:colOff>1762125</xdr:colOff>
          <xdr:row>115</xdr:row>
          <xdr:rowOff>0</xdr:rowOff>
        </xdr:to>
        <xdr:sp macro="" textlink="">
          <xdr:nvSpPr>
            <xdr:cNvPr id="6158" name="FS_Rail_4" hidden="1">
              <a:extLst>
                <a:ext uri="{63B3BB69-23CF-44E3-9099-C40C66FF867C}">
                  <a14:compatExt spid="_x0000_s6158"/>
                </a:ext>
                <a:ext uri="{FF2B5EF4-FFF2-40B4-BE49-F238E27FC236}">
                  <a16:creationId xmlns:a16="http://schemas.microsoft.com/office/drawing/2014/main" id="{00000000-0008-0000-0200-00000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114</xdr:row>
          <xdr:rowOff>219075</xdr:rowOff>
        </xdr:from>
        <xdr:to>
          <xdr:col>3</xdr:col>
          <xdr:colOff>1790700</xdr:colOff>
          <xdr:row>115</xdr:row>
          <xdr:rowOff>219075</xdr:rowOff>
        </xdr:to>
        <xdr:sp macro="" textlink="">
          <xdr:nvSpPr>
            <xdr:cNvPr id="6159" name="FS_Barge_4" hidden="1">
              <a:extLst>
                <a:ext uri="{63B3BB69-23CF-44E3-9099-C40C66FF867C}">
                  <a14:compatExt spid="_x0000_s6159"/>
                </a:ext>
                <a:ext uri="{FF2B5EF4-FFF2-40B4-BE49-F238E27FC236}">
                  <a16:creationId xmlns:a16="http://schemas.microsoft.com/office/drawing/2014/main" id="{00000000-0008-0000-0200-00000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114</xdr:row>
          <xdr:rowOff>228600</xdr:rowOff>
        </xdr:from>
        <xdr:to>
          <xdr:col>3</xdr:col>
          <xdr:colOff>1152525</xdr:colOff>
          <xdr:row>115</xdr:row>
          <xdr:rowOff>228600</xdr:rowOff>
        </xdr:to>
        <xdr:sp macro="" textlink="">
          <xdr:nvSpPr>
            <xdr:cNvPr id="6160" name="FS_Tanker_4" hidden="1">
              <a:extLst>
                <a:ext uri="{63B3BB69-23CF-44E3-9099-C40C66FF867C}">
                  <a14:compatExt spid="_x0000_s6160"/>
                </a:ext>
                <a:ext uri="{FF2B5EF4-FFF2-40B4-BE49-F238E27FC236}">
                  <a16:creationId xmlns:a16="http://schemas.microsoft.com/office/drawing/2014/main" id="{00000000-0008-0000-0200-00001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147</xdr:row>
          <xdr:rowOff>9525</xdr:rowOff>
        </xdr:from>
        <xdr:to>
          <xdr:col>3</xdr:col>
          <xdr:colOff>1019175</xdr:colOff>
          <xdr:row>148</xdr:row>
          <xdr:rowOff>9525</xdr:rowOff>
        </xdr:to>
        <xdr:sp macro="" textlink="">
          <xdr:nvSpPr>
            <xdr:cNvPr id="6161" name="FS_Truck_5" hidden="1">
              <a:extLst>
                <a:ext uri="{63B3BB69-23CF-44E3-9099-C40C66FF867C}">
                  <a14:compatExt spid="_x0000_s6161"/>
                </a:ext>
                <a:ext uri="{FF2B5EF4-FFF2-40B4-BE49-F238E27FC236}">
                  <a16:creationId xmlns:a16="http://schemas.microsoft.com/office/drawing/2014/main" id="{00000000-0008-0000-0200-00001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147</xdr:row>
          <xdr:rowOff>0</xdr:rowOff>
        </xdr:from>
        <xdr:to>
          <xdr:col>3</xdr:col>
          <xdr:colOff>1762125</xdr:colOff>
          <xdr:row>148</xdr:row>
          <xdr:rowOff>0</xdr:rowOff>
        </xdr:to>
        <xdr:sp macro="" textlink="">
          <xdr:nvSpPr>
            <xdr:cNvPr id="6162" name="FS_Rail_5" hidden="1">
              <a:extLst>
                <a:ext uri="{63B3BB69-23CF-44E3-9099-C40C66FF867C}">
                  <a14:compatExt spid="_x0000_s6162"/>
                </a:ext>
                <a:ext uri="{FF2B5EF4-FFF2-40B4-BE49-F238E27FC236}">
                  <a16:creationId xmlns:a16="http://schemas.microsoft.com/office/drawing/2014/main" id="{00000000-0008-0000-0200-00001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147</xdr:row>
          <xdr:rowOff>219075</xdr:rowOff>
        </xdr:from>
        <xdr:to>
          <xdr:col>3</xdr:col>
          <xdr:colOff>1790700</xdr:colOff>
          <xdr:row>148</xdr:row>
          <xdr:rowOff>219075</xdr:rowOff>
        </xdr:to>
        <xdr:sp macro="" textlink="">
          <xdr:nvSpPr>
            <xdr:cNvPr id="6163" name="FS_Barge_5" hidden="1">
              <a:extLst>
                <a:ext uri="{63B3BB69-23CF-44E3-9099-C40C66FF867C}">
                  <a14:compatExt spid="_x0000_s6163"/>
                </a:ext>
                <a:ext uri="{FF2B5EF4-FFF2-40B4-BE49-F238E27FC236}">
                  <a16:creationId xmlns:a16="http://schemas.microsoft.com/office/drawing/2014/main" id="{00000000-0008-0000-0200-00001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148</xdr:row>
          <xdr:rowOff>0</xdr:rowOff>
        </xdr:from>
        <xdr:to>
          <xdr:col>3</xdr:col>
          <xdr:colOff>1152525</xdr:colOff>
          <xdr:row>149</xdr:row>
          <xdr:rowOff>0</xdr:rowOff>
        </xdr:to>
        <xdr:sp macro="" textlink="">
          <xdr:nvSpPr>
            <xdr:cNvPr id="6164" name="FS_Tanker_5" hidden="1">
              <a:extLst>
                <a:ext uri="{63B3BB69-23CF-44E3-9099-C40C66FF867C}">
                  <a14:compatExt spid="_x0000_s6164"/>
                </a:ext>
                <a:ext uri="{FF2B5EF4-FFF2-40B4-BE49-F238E27FC236}">
                  <a16:creationId xmlns:a16="http://schemas.microsoft.com/office/drawing/2014/main" id="{00000000-0008-0000-0200-00001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180</xdr:row>
          <xdr:rowOff>9525</xdr:rowOff>
        </xdr:from>
        <xdr:to>
          <xdr:col>3</xdr:col>
          <xdr:colOff>1019175</xdr:colOff>
          <xdr:row>181</xdr:row>
          <xdr:rowOff>9525</xdr:rowOff>
        </xdr:to>
        <xdr:sp macro="" textlink="">
          <xdr:nvSpPr>
            <xdr:cNvPr id="6165" name="FS_Truck_6" hidden="1">
              <a:extLst>
                <a:ext uri="{63B3BB69-23CF-44E3-9099-C40C66FF867C}">
                  <a14:compatExt spid="_x0000_s6165"/>
                </a:ext>
                <a:ext uri="{FF2B5EF4-FFF2-40B4-BE49-F238E27FC236}">
                  <a16:creationId xmlns:a16="http://schemas.microsoft.com/office/drawing/2014/main" id="{00000000-0008-0000-0200-00001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180</xdr:row>
          <xdr:rowOff>0</xdr:rowOff>
        </xdr:from>
        <xdr:to>
          <xdr:col>3</xdr:col>
          <xdr:colOff>1762125</xdr:colOff>
          <xdr:row>181</xdr:row>
          <xdr:rowOff>0</xdr:rowOff>
        </xdr:to>
        <xdr:sp macro="" textlink="">
          <xdr:nvSpPr>
            <xdr:cNvPr id="6166" name="FS_Rail_6" hidden="1">
              <a:extLst>
                <a:ext uri="{63B3BB69-23CF-44E3-9099-C40C66FF867C}">
                  <a14:compatExt spid="_x0000_s6166"/>
                </a:ext>
                <a:ext uri="{FF2B5EF4-FFF2-40B4-BE49-F238E27FC236}">
                  <a16:creationId xmlns:a16="http://schemas.microsoft.com/office/drawing/2014/main" id="{00000000-0008-0000-0200-00001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180</xdr:row>
          <xdr:rowOff>219075</xdr:rowOff>
        </xdr:from>
        <xdr:to>
          <xdr:col>3</xdr:col>
          <xdr:colOff>1790700</xdr:colOff>
          <xdr:row>181</xdr:row>
          <xdr:rowOff>219075</xdr:rowOff>
        </xdr:to>
        <xdr:sp macro="" textlink="">
          <xdr:nvSpPr>
            <xdr:cNvPr id="6167" name="FS_Barge_6" hidden="1">
              <a:extLst>
                <a:ext uri="{63B3BB69-23CF-44E3-9099-C40C66FF867C}">
                  <a14:compatExt spid="_x0000_s6167"/>
                </a:ext>
                <a:ext uri="{FF2B5EF4-FFF2-40B4-BE49-F238E27FC236}">
                  <a16:creationId xmlns:a16="http://schemas.microsoft.com/office/drawing/2014/main" id="{00000000-0008-0000-0200-00001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181</xdr:row>
          <xdr:rowOff>0</xdr:rowOff>
        </xdr:from>
        <xdr:to>
          <xdr:col>3</xdr:col>
          <xdr:colOff>1152525</xdr:colOff>
          <xdr:row>182</xdr:row>
          <xdr:rowOff>0</xdr:rowOff>
        </xdr:to>
        <xdr:sp macro="" textlink="">
          <xdr:nvSpPr>
            <xdr:cNvPr id="6168" name="FS_Tanker_6" hidden="1">
              <a:extLst>
                <a:ext uri="{63B3BB69-23CF-44E3-9099-C40C66FF867C}">
                  <a14:compatExt spid="_x0000_s6168"/>
                </a:ext>
                <a:ext uri="{FF2B5EF4-FFF2-40B4-BE49-F238E27FC236}">
                  <a16:creationId xmlns:a16="http://schemas.microsoft.com/office/drawing/2014/main" id="{00000000-0008-0000-0200-00001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213</xdr:row>
          <xdr:rowOff>9525</xdr:rowOff>
        </xdr:from>
        <xdr:to>
          <xdr:col>3</xdr:col>
          <xdr:colOff>1019175</xdr:colOff>
          <xdr:row>214</xdr:row>
          <xdr:rowOff>9525</xdr:rowOff>
        </xdr:to>
        <xdr:sp macro="" textlink="">
          <xdr:nvSpPr>
            <xdr:cNvPr id="6169" name="FS_Truck_7" hidden="1">
              <a:extLst>
                <a:ext uri="{63B3BB69-23CF-44E3-9099-C40C66FF867C}">
                  <a14:compatExt spid="_x0000_s6169"/>
                </a:ext>
                <a:ext uri="{FF2B5EF4-FFF2-40B4-BE49-F238E27FC236}">
                  <a16:creationId xmlns:a16="http://schemas.microsoft.com/office/drawing/2014/main" id="{00000000-0008-0000-0200-00001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213</xdr:row>
          <xdr:rowOff>0</xdr:rowOff>
        </xdr:from>
        <xdr:to>
          <xdr:col>3</xdr:col>
          <xdr:colOff>1762125</xdr:colOff>
          <xdr:row>214</xdr:row>
          <xdr:rowOff>0</xdr:rowOff>
        </xdr:to>
        <xdr:sp macro="" textlink="">
          <xdr:nvSpPr>
            <xdr:cNvPr id="6170" name="FS_Rail_7" hidden="1">
              <a:extLst>
                <a:ext uri="{63B3BB69-23CF-44E3-9099-C40C66FF867C}">
                  <a14:compatExt spid="_x0000_s6170"/>
                </a:ext>
                <a:ext uri="{FF2B5EF4-FFF2-40B4-BE49-F238E27FC236}">
                  <a16:creationId xmlns:a16="http://schemas.microsoft.com/office/drawing/2014/main" id="{00000000-0008-0000-0200-00001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213</xdr:row>
          <xdr:rowOff>219075</xdr:rowOff>
        </xdr:from>
        <xdr:to>
          <xdr:col>3</xdr:col>
          <xdr:colOff>1790700</xdr:colOff>
          <xdr:row>214</xdr:row>
          <xdr:rowOff>219075</xdr:rowOff>
        </xdr:to>
        <xdr:sp macro="" textlink="">
          <xdr:nvSpPr>
            <xdr:cNvPr id="6171" name="FS_Barge_7" hidden="1">
              <a:extLst>
                <a:ext uri="{63B3BB69-23CF-44E3-9099-C40C66FF867C}">
                  <a14:compatExt spid="_x0000_s6171"/>
                </a:ext>
                <a:ext uri="{FF2B5EF4-FFF2-40B4-BE49-F238E27FC236}">
                  <a16:creationId xmlns:a16="http://schemas.microsoft.com/office/drawing/2014/main" id="{00000000-0008-0000-0200-00001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214</xdr:row>
          <xdr:rowOff>0</xdr:rowOff>
        </xdr:from>
        <xdr:to>
          <xdr:col>3</xdr:col>
          <xdr:colOff>1152525</xdr:colOff>
          <xdr:row>215</xdr:row>
          <xdr:rowOff>0</xdr:rowOff>
        </xdr:to>
        <xdr:sp macro="" textlink="">
          <xdr:nvSpPr>
            <xdr:cNvPr id="6172" name="FS_Tanker_7" hidden="1">
              <a:extLst>
                <a:ext uri="{63B3BB69-23CF-44E3-9099-C40C66FF867C}">
                  <a14:compatExt spid="_x0000_s6172"/>
                </a:ext>
                <a:ext uri="{FF2B5EF4-FFF2-40B4-BE49-F238E27FC236}">
                  <a16:creationId xmlns:a16="http://schemas.microsoft.com/office/drawing/2014/main" id="{00000000-0008-0000-0200-00001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246</xdr:row>
          <xdr:rowOff>9525</xdr:rowOff>
        </xdr:from>
        <xdr:to>
          <xdr:col>3</xdr:col>
          <xdr:colOff>1019175</xdr:colOff>
          <xdr:row>247</xdr:row>
          <xdr:rowOff>9525</xdr:rowOff>
        </xdr:to>
        <xdr:sp macro="" textlink="">
          <xdr:nvSpPr>
            <xdr:cNvPr id="6173" name="FS_Truck_8" hidden="1">
              <a:extLst>
                <a:ext uri="{63B3BB69-23CF-44E3-9099-C40C66FF867C}">
                  <a14:compatExt spid="_x0000_s6173"/>
                </a:ext>
                <a:ext uri="{FF2B5EF4-FFF2-40B4-BE49-F238E27FC236}">
                  <a16:creationId xmlns:a16="http://schemas.microsoft.com/office/drawing/2014/main" id="{00000000-0008-0000-0200-00001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246</xdr:row>
          <xdr:rowOff>0</xdr:rowOff>
        </xdr:from>
        <xdr:to>
          <xdr:col>3</xdr:col>
          <xdr:colOff>1762125</xdr:colOff>
          <xdr:row>247</xdr:row>
          <xdr:rowOff>0</xdr:rowOff>
        </xdr:to>
        <xdr:sp macro="" textlink="">
          <xdr:nvSpPr>
            <xdr:cNvPr id="6174" name="FS_Rail_8" hidden="1">
              <a:extLst>
                <a:ext uri="{63B3BB69-23CF-44E3-9099-C40C66FF867C}">
                  <a14:compatExt spid="_x0000_s6174"/>
                </a:ext>
                <a:ext uri="{FF2B5EF4-FFF2-40B4-BE49-F238E27FC236}">
                  <a16:creationId xmlns:a16="http://schemas.microsoft.com/office/drawing/2014/main" id="{00000000-0008-0000-0200-00001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246</xdr:row>
          <xdr:rowOff>219075</xdr:rowOff>
        </xdr:from>
        <xdr:to>
          <xdr:col>3</xdr:col>
          <xdr:colOff>1790700</xdr:colOff>
          <xdr:row>247</xdr:row>
          <xdr:rowOff>219075</xdr:rowOff>
        </xdr:to>
        <xdr:sp macro="" textlink="">
          <xdr:nvSpPr>
            <xdr:cNvPr id="6175" name="FS_Barge_8" hidden="1">
              <a:extLst>
                <a:ext uri="{63B3BB69-23CF-44E3-9099-C40C66FF867C}">
                  <a14:compatExt spid="_x0000_s6175"/>
                </a:ext>
                <a:ext uri="{FF2B5EF4-FFF2-40B4-BE49-F238E27FC236}">
                  <a16:creationId xmlns:a16="http://schemas.microsoft.com/office/drawing/2014/main" id="{00000000-0008-0000-0200-00001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247</xdr:row>
          <xdr:rowOff>0</xdr:rowOff>
        </xdr:from>
        <xdr:to>
          <xdr:col>3</xdr:col>
          <xdr:colOff>1152525</xdr:colOff>
          <xdr:row>248</xdr:row>
          <xdr:rowOff>0</xdr:rowOff>
        </xdr:to>
        <xdr:sp macro="" textlink="">
          <xdr:nvSpPr>
            <xdr:cNvPr id="6176" name="FS_Tanker_8" hidden="1">
              <a:extLst>
                <a:ext uri="{63B3BB69-23CF-44E3-9099-C40C66FF867C}">
                  <a14:compatExt spid="_x0000_s6176"/>
                </a:ext>
                <a:ext uri="{FF2B5EF4-FFF2-40B4-BE49-F238E27FC236}">
                  <a16:creationId xmlns:a16="http://schemas.microsoft.com/office/drawing/2014/main" id="{00000000-0008-0000-0200-00002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279</xdr:row>
          <xdr:rowOff>9525</xdr:rowOff>
        </xdr:from>
        <xdr:to>
          <xdr:col>3</xdr:col>
          <xdr:colOff>1019175</xdr:colOff>
          <xdr:row>280</xdr:row>
          <xdr:rowOff>9525</xdr:rowOff>
        </xdr:to>
        <xdr:sp macro="" textlink="">
          <xdr:nvSpPr>
            <xdr:cNvPr id="6177" name="FS_truck_9" hidden="1">
              <a:extLst>
                <a:ext uri="{63B3BB69-23CF-44E3-9099-C40C66FF867C}">
                  <a14:compatExt spid="_x0000_s6177"/>
                </a:ext>
                <a:ext uri="{FF2B5EF4-FFF2-40B4-BE49-F238E27FC236}">
                  <a16:creationId xmlns:a16="http://schemas.microsoft.com/office/drawing/2014/main" id="{00000000-0008-0000-0200-00002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279</xdr:row>
          <xdr:rowOff>0</xdr:rowOff>
        </xdr:from>
        <xdr:to>
          <xdr:col>3</xdr:col>
          <xdr:colOff>1762125</xdr:colOff>
          <xdr:row>280</xdr:row>
          <xdr:rowOff>0</xdr:rowOff>
        </xdr:to>
        <xdr:sp macro="" textlink="">
          <xdr:nvSpPr>
            <xdr:cNvPr id="6178" name="FS_Rail_9" hidden="1">
              <a:extLst>
                <a:ext uri="{63B3BB69-23CF-44E3-9099-C40C66FF867C}">
                  <a14:compatExt spid="_x0000_s6178"/>
                </a:ext>
                <a:ext uri="{FF2B5EF4-FFF2-40B4-BE49-F238E27FC236}">
                  <a16:creationId xmlns:a16="http://schemas.microsoft.com/office/drawing/2014/main" id="{00000000-0008-0000-0200-00002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279</xdr:row>
          <xdr:rowOff>219075</xdr:rowOff>
        </xdr:from>
        <xdr:to>
          <xdr:col>3</xdr:col>
          <xdr:colOff>1790700</xdr:colOff>
          <xdr:row>280</xdr:row>
          <xdr:rowOff>219075</xdr:rowOff>
        </xdr:to>
        <xdr:sp macro="" textlink="">
          <xdr:nvSpPr>
            <xdr:cNvPr id="6179" name="FS_Barge_9" hidden="1">
              <a:extLst>
                <a:ext uri="{63B3BB69-23CF-44E3-9099-C40C66FF867C}">
                  <a14:compatExt spid="_x0000_s6179"/>
                </a:ext>
                <a:ext uri="{FF2B5EF4-FFF2-40B4-BE49-F238E27FC236}">
                  <a16:creationId xmlns:a16="http://schemas.microsoft.com/office/drawing/2014/main" id="{00000000-0008-0000-0200-00002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280</xdr:row>
          <xdr:rowOff>0</xdr:rowOff>
        </xdr:from>
        <xdr:to>
          <xdr:col>3</xdr:col>
          <xdr:colOff>1152525</xdr:colOff>
          <xdr:row>281</xdr:row>
          <xdr:rowOff>0</xdr:rowOff>
        </xdr:to>
        <xdr:sp macro="" textlink="">
          <xdr:nvSpPr>
            <xdr:cNvPr id="6180" name="FS_Tanker_9" hidden="1">
              <a:extLst>
                <a:ext uri="{63B3BB69-23CF-44E3-9099-C40C66FF867C}">
                  <a14:compatExt spid="_x0000_s6180"/>
                </a:ext>
                <a:ext uri="{FF2B5EF4-FFF2-40B4-BE49-F238E27FC236}">
                  <a16:creationId xmlns:a16="http://schemas.microsoft.com/office/drawing/2014/main" id="{00000000-0008-0000-0200-00002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312</xdr:row>
          <xdr:rowOff>9525</xdr:rowOff>
        </xdr:from>
        <xdr:to>
          <xdr:col>3</xdr:col>
          <xdr:colOff>1019175</xdr:colOff>
          <xdr:row>313</xdr:row>
          <xdr:rowOff>9525</xdr:rowOff>
        </xdr:to>
        <xdr:sp macro="" textlink="">
          <xdr:nvSpPr>
            <xdr:cNvPr id="6181" name="FS_Truck_10" hidden="1">
              <a:extLst>
                <a:ext uri="{63B3BB69-23CF-44E3-9099-C40C66FF867C}">
                  <a14:compatExt spid="_x0000_s6181"/>
                </a:ext>
                <a:ext uri="{FF2B5EF4-FFF2-40B4-BE49-F238E27FC236}">
                  <a16:creationId xmlns:a16="http://schemas.microsoft.com/office/drawing/2014/main" id="{00000000-0008-0000-0200-00002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312</xdr:row>
          <xdr:rowOff>0</xdr:rowOff>
        </xdr:from>
        <xdr:to>
          <xdr:col>3</xdr:col>
          <xdr:colOff>1762125</xdr:colOff>
          <xdr:row>313</xdr:row>
          <xdr:rowOff>0</xdr:rowOff>
        </xdr:to>
        <xdr:sp macro="" textlink="">
          <xdr:nvSpPr>
            <xdr:cNvPr id="6182" name="FS_Rail_10" hidden="1">
              <a:extLst>
                <a:ext uri="{63B3BB69-23CF-44E3-9099-C40C66FF867C}">
                  <a14:compatExt spid="_x0000_s6182"/>
                </a:ext>
                <a:ext uri="{FF2B5EF4-FFF2-40B4-BE49-F238E27FC236}">
                  <a16:creationId xmlns:a16="http://schemas.microsoft.com/office/drawing/2014/main" id="{00000000-0008-0000-0200-00002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312</xdr:row>
          <xdr:rowOff>219075</xdr:rowOff>
        </xdr:from>
        <xdr:to>
          <xdr:col>3</xdr:col>
          <xdr:colOff>1790700</xdr:colOff>
          <xdr:row>313</xdr:row>
          <xdr:rowOff>219075</xdr:rowOff>
        </xdr:to>
        <xdr:sp macro="" textlink="">
          <xdr:nvSpPr>
            <xdr:cNvPr id="6183" name="FS_Barge_10" hidden="1">
              <a:extLst>
                <a:ext uri="{63B3BB69-23CF-44E3-9099-C40C66FF867C}">
                  <a14:compatExt spid="_x0000_s6183"/>
                </a:ext>
                <a:ext uri="{FF2B5EF4-FFF2-40B4-BE49-F238E27FC236}">
                  <a16:creationId xmlns:a16="http://schemas.microsoft.com/office/drawing/2014/main" id="{00000000-0008-0000-0200-00002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313</xdr:row>
          <xdr:rowOff>0</xdr:rowOff>
        </xdr:from>
        <xdr:to>
          <xdr:col>3</xdr:col>
          <xdr:colOff>1152525</xdr:colOff>
          <xdr:row>314</xdr:row>
          <xdr:rowOff>0</xdr:rowOff>
        </xdr:to>
        <xdr:sp macro="" textlink="">
          <xdr:nvSpPr>
            <xdr:cNvPr id="6184" name="FS_Tanker_10" hidden="1">
              <a:extLst>
                <a:ext uri="{63B3BB69-23CF-44E3-9099-C40C66FF867C}">
                  <a14:compatExt spid="_x0000_s6184"/>
                </a:ext>
                <a:ext uri="{FF2B5EF4-FFF2-40B4-BE49-F238E27FC236}">
                  <a16:creationId xmlns:a16="http://schemas.microsoft.com/office/drawing/2014/main" id="{00000000-0008-0000-0200-00002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345</xdr:row>
          <xdr:rowOff>9525</xdr:rowOff>
        </xdr:from>
        <xdr:to>
          <xdr:col>3</xdr:col>
          <xdr:colOff>1019175</xdr:colOff>
          <xdr:row>346</xdr:row>
          <xdr:rowOff>9525</xdr:rowOff>
        </xdr:to>
        <xdr:sp macro="" textlink="">
          <xdr:nvSpPr>
            <xdr:cNvPr id="6185" name="FS_Truck_11" hidden="1">
              <a:extLst>
                <a:ext uri="{63B3BB69-23CF-44E3-9099-C40C66FF867C}">
                  <a14:compatExt spid="_x0000_s6185"/>
                </a:ext>
                <a:ext uri="{FF2B5EF4-FFF2-40B4-BE49-F238E27FC236}">
                  <a16:creationId xmlns:a16="http://schemas.microsoft.com/office/drawing/2014/main" id="{00000000-0008-0000-0200-00002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1171575</xdr:colOff>
          <xdr:row>345</xdr:row>
          <xdr:rowOff>9525</xdr:rowOff>
        </xdr:from>
        <xdr:to>
          <xdr:col>3</xdr:col>
          <xdr:colOff>1752600</xdr:colOff>
          <xdr:row>346</xdr:row>
          <xdr:rowOff>9525</xdr:rowOff>
        </xdr:to>
        <xdr:sp macro="" textlink="">
          <xdr:nvSpPr>
            <xdr:cNvPr id="6186" name="FS_Rail_11" hidden="1">
              <a:extLst>
                <a:ext uri="{63B3BB69-23CF-44E3-9099-C40C66FF867C}">
                  <a14:compatExt spid="_x0000_s6186"/>
                </a:ext>
                <a:ext uri="{FF2B5EF4-FFF2-40B4-BE49-F238E27FC236}">
                  <a16:creationId xmlns:a16="http://schemas.microsoft.com/office/drawing/2014/main" id="{00000000-0008-0000-0200-00002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1171575</xdr:colOff>
          <xdr:row>346</xdr:row>
          <xdr:rowOff>0</xdr:rowOff>
        </xdr:from>
        <xdr:to>
          <xdr:col>3</xdr:col>
          <xdr:colOff>1781175</xdr:colOff>
          <xdr:row>347</xdr:row>
          <xdr:rowOff>0</xdr:rowOff>
        </xdr:to>
        <xdr:sp macro="" textlink="">
          <xdr:nvSpPr>
            <xdr:cNvPr id="6187" name="FS_Barge_11" hidden="1">
              <a:extLst>
                <a:ext uri="{63B3BB69-23CF-44E3-9099-C40C66FF867C}">
                  <a14:compatExt spid="_x0000_s6187"/>
                </a:ext>
                <a:ext uri="{FF2B5EF4-FFF2-40B4-BE49-F238E27FC236}">
                  <a16:creationId xmlns:a16="http://schemas.microsoft.com/office/drawing/2014/main" id="{00000000-0008-0000-0200-00002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345</xdr:row>
          <xdr:rowOff>228600</xdr:rowOff>
        </xdr:from>
        <xdr:to>
          <xdr:col>3</xdr:col>
          <xdr:colOff>1152525</xdr:colOff>
          <xdr:row>346</xdr:row>
          <xdr:rowOff>228600</xdr:rowOff>
        </xdr:to>
        <xdr:sp macro="" textlink="">
          <xdr:nvSpPr>
            <xdr:cNvPr id="6188" name="FS_Tanker_11" hidden="1">
              <a:extLst>
                <a:ext uri="{63B3BB69-23CF-44E3-9099-C40C66FF867C}">
                  <a14:compatExt spid="_x0000_s6188"/>
                </a:ext>
                <a:ext uri="{FF2B5EF4-FFF2-40B4-BE49-F238E27FC236}">
                  <a16:creationId xmlns:a16="http://schemas.microsoft.com/office/drawing/2014/main" id="{00000000-0008-0000-0200-00002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378</xdr:row>
          <xdr:rowOff>9525</xdr:rowOff>
        </xdr:from>
        <xdr:to>
          <xdr:col>3</xdr:col>
          <xdr:colOff>1019175</xdr:colOff>
          <xdr:row>379</xdr:row>
          <xdr:rowOff>9525</xdr:rowOff>
        </xdr:to>
        <xdr:sp macro="" textlink="">
          <xdr:nvSpPr>
            <xdr:cNvPr id="6189" name="FS_Truck_12" hidden="1">
              <a:extLst>
                <a:ext uri="{63B3BB69-23CF-44E3-9099-C40C66FF867C}">
                  <a14:compatExt spid="_x0000_s6189"/>
                </a:ext>
                <a:ext uri="{FF2B5EF4-FFF2-40B4-BE49-F238E27FC236}">
                  <a16:creationId xmlns:a16="http://schemas.microsoft.com/office/drawing/2014/main" id="{00000000-0008-0000-0200-00002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378</xdr:row>
          <xdr:rowOff>0</xdr:rowOff>
        </xdr:from>
        <xdr:to>
          <xdr:col>3</xdr:col>
          <xdr:colOff>1762125</xdr:colOff>
          <xdr:row>379</xdr:row>
          <xdr:rowOff>0</xdr:rowOff>
        </xdr:to>
        <xdr:sp macro="" textlink="">
          <xdr:nvSpPr>
            <xdr:cNvPr id="6190" name="FS_Rail_12" hidden="1">
              <a:extLst>
                <a:ext uri="{63B3BB69-23CF-44E3-9099-C40C66FF867C}">
                  <a14:compatExt spid="_x0000_s6190"/>
                </a:ext>
                <a:ext uri="{FF2B5EF4-FFF2-40B4-BE49-F238E27FC236}">
                  <a16:creationId xmlns:a16="http://schemas.microsoft.com/office/drawing/2014/main" id="{00000000-0008-0000-0200-00002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378</xdr:row>
          <xdr:rowOff>219075</xdr:rowOff>
        </xdr:from>
        <xdr:to>
          <xdr:col>3</xdr:col>
          <xdr:colOff>1790700</xdr:colOff>
          <xdr:row>379</xdr:row>
          <xdr:rowOff>219075</xdr:rowOff>
        </xdr:to>
        <xdr:sp macro="" textlink="">
          <xdr:nvSpPr>
            <xdr:cNvPr id="6191" name="FS_Barge_12" hidden="1">
              <a:extLst>
                <a:ext uri="{63B3BB69-23CF-44E3-9099-C40C66FF867C}">
                  <a14:compatExt spid="_x0000_s6191"/>
                </a:ext>
                <a:ext uri="{FF2B5EF4-FFF2-40B4-BE49-F238E27FC236}">
                  <a16:creationId xmlns:a16="http://schemas.microsoft.com/office/drawing/2014/main" id="{00000000-0008-0000-0200-00002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378</xdr:row>
          <xdr:rowOff>228600</xdr:rowOff>
        </xdr:from>
        <xdr:to>
          <xdr:col>3</xdr:col>
          <xdr:colOff>1152525</xdr:colOff>
          <xdr:row>379</xdr:row>
          <xdr:rowOff>228600</xdr:rowOff>
        </xdr:to>
        <xdr:sp macro="" textlink="">
          <xdr:nvSpPr>
            <xdr:cNvPr id="6192" name="FS_Tanker_12" hidden="1">
              <a:extLst>
                <a:ext uri="{63B3BB69-23CF-44E3-9099-C40C66FF867C}">
                  <a14:compatExt spid="_x0000_s6192"/>
                </a:ext>
                <a:ext uri="{FF2B5EF4-FFF2-40B4-BE49-F238E27FC236}">
                  <a16:creationId xmlns:a16="http://schemas.microsoft.com/office/drawing/2014/main" id="{00000000-0008-0000-0200-00003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411</xdr:row>
          <xdr:rowOff>9525</xdr:rowOff>
        </xdr:from>
        <xdr:to>
          <xdr:col>3</xdr:col>
          <xdr:colOff>1019175</xdr:colOff>
          <xdr:row>412</xdr:row>
          <xdr:rowOff>9525</xdr:rowOff>
        </xdr:to>
        <xdr:sp macro="" textlink="">
          <xdr:nvSpPr>
            <xdr:cNvPr id="6193" name="FS_Truck_13" hidden="1">
              <a:extLst>
                <a:ext uri="{63B3BB69-23CF-44E3-9099-C40C66FF867C}">
                  <a14:compatExt spid="_x0000_s6193"/>
                </a:ext>
                <a:ext uri="{FF2B5EF4-FFF2-40B4-BE49-F238E27FC236}">
                  <a16:creationId xmlns:a16="http://schemas.microsoft.com/office/drawing/2014/main" id="{00000000-0008-0000-0200-00003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411</xdr:row>
          <xdr:rowOff>0</xdr:rowOff>
        </xdr:from>
        <xdr:to>
          <xdr:col>3</xdr:col>
          <xdr:colOff>1762125</xdr:colOff>
          <xdr:row>412</xdr:row>
          <xdr:rowOff>0</xdr:rowOff>
        </xdr:to>
        <xdr:sp macro="" textlink="">
          <xdr:nvSpPr>
            <xdr:cNvPr id="6194" name="FS_Rail_13" hidden="1">
              <a:extLst>
                <a:ext uri="{63B3BB69-23CF-44E3-9099-C40C66FF867C}">
                  <a14:compatExt spid="_x0000_s6194"/>
                </a:ext>
                <a:ext uri="{FF2B5EF4-FFF2-40B4-BE49-F238E27FC236}">
                  <a16:creationId xmlns:a16="http://schemas.microsoft.com/office/drawing/2014/main" id="{00000000-0008-0000-0200-00003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411</xdr:row>
          <xdr:rowOff>219075</xdr:rowOff>
        </xdr:from>
        <xdr:to>
          <xdr:col>3</xdr:col>
          <xdr:colOff>1790700</xdr:colOff>
          <xdr:row>412</xdr:row>
          <xdr:rowOff>219075</xdr:rowOff>
        </xdr:to>
        <xdr:sp macro="" textlink="">
          <xdr:nvSpPr>
            <xdr:cNvPr id="6195" name="FS_Barge_13" hidden="1">
              <a:extLst>
                <a:ext uri="{63B3BB69-23CF-44E3-9099-C40C66FF867C}">
                  <a14:compatExt spid="_x0000_s6195"/>
                </a:ext>
                <a:ext uri="{FF2B5EF4-FFF2-40B4-BE49-F238E27FC236}">
                  <a16:creationId xmlns:a16="http://schemas.microsoft.com/office/drawing/2014/main" id="{00000000-0008-0000-0200-00003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411</xdr:row>
          <xdr:rowOff>228600</xdr:rowOff>
        </xdr:from>
        <xdr:to>
          <xdr:col>3</xdr:col>
          <xdr:colOff>1152525</xdr:colOff>
          <xdr:row>412</xdr:row>
          <xdr:rowOff>228600</xdr:rowOff>
        </xdr:to>
        <xdr:sp macro="" textlink="">
          <xdr:nvSpPr>
            <xdr:cNvPr id="6196" name="FS_Tanker_13" hidden="1">
              <a:extLst>
                <a:ext uri="{63B3BB69-23CF-44E3-9099-C40C66FF867C}">
                  <a14:compatExt spid="_x0000_s6196"/>
                </a:ext>
                <a:ext uri="{FF2B5EF4-FFF2-40B4-BE49-F238E27FC236}">
                  <a16:creationId xmlns:a16="http://schemas.microsoft.com/office/drawing/2014/main" id="{00000000-0008-0000-0200-00003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444</xdr:row>
          <xdr:rowOff>9525</xdr:rowOff>
        </xdr:from>
        <xdr:to>
          <xdr:col>3</xdr:col>
          <xdr:colOff>1019175</xdr:colOff>
          <xdr:row>445</xdr:row>
          <xdr:rowOff>9525</xdr:rowOff>
        </xdr:to>
        <xdr:sp macro="" textlink="">
          <xdr:nvSpPr>
            <xdr:cNvPr id="6197" name="FS_Truck_14" hidden="1">
              <a:extLst>
                <a:ext uri="{63B3BB69-23CF-44E3-9099-C40C66FF867C}">
                  <a14:compatExt spid="_x0000_s6197"/>
                </a:ext>
                <a:ext uri="{FF2B5EF4-FFF2-40B4-BE49-F238E27FC236}">
                  <a16:creationId xmlns:a16="http://schemas.microsoft.com/office/drawing/2014/main" id="{00000000-0008-0000-0200-00003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444</xdr:row>
          <xdr:rowOff>0</xdr:rowOff>
        </xdr:from>
        <xdr:to>
          <xdr:col>3</xdr:col>
          <xdr:colOff>1762125</xdr:colOff>
          <xdr:row>445</xdr:row>
          <xdr:rowOff>0</xdr:rowOff>
        </xdr:to>
        <xdr:sp macro="" textlink="">
          <xdr:nvSpPr>
            <xdr:cNvPr id="6198" name="FS_Rail_14" hidden="1">
              <a:extLst>
                <a:ext uri="{63B3BB69-23CF-44E3-9099-C40C66FF867C}">
                  <a14:compatExt spid="_x0000_s6198"/>
                </a:ext>
                <a:ext uri="{FF2B5EF4-FFF2-40B4-BE49-F238E27FC236}">
                  <a16:creationId xmlns:a16="http://schemas.microsoft.com/office/drawing/2014/main" id="{00000000-0008-0000-0200-00003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444</xdr:row>
          <xdr:rowOff>219075</xdr:rowOff>
        </xdr:from>
        <xdr:to>
          <xdr:col>3</xdr:col>
          <xdr:colOff>1790700</xdr:colOff>
          <xdr:row>445</xdr:row>
          <xdr:rowOff>219075</xdr:rowOff>
        </xdr:to>
        <xdr:sp macro="" textlink="">
          <xdr:nvSpPr>
            <xdr:cNvPr id="6199" name="FS_Barge_14" hidden="1">
              <a:extLst>
                <a:ext uri="{63B3BB69-23CF-44E3-9099-C40C66FF867C}">
                  <a14:compatExt spid="_x0000_s6199"/>
                </a:ext>
                <a:ext uri="{FF2B5EF4-FFF2-40B4-BE49-F238E27FC236}">
                  <a16:creationId xmlns:a16="http://schemas.microsoft.com/office/drawing/2014/main" id="{00000000-0008-0000-0200-00003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444</xdr:row>
          <xdr:rowOff>228600</xdr:rowOff>
        </xdr:from>
        <xdr:to>
          <xdr:col>3</xdr:col>
          <xdr:colOff>1152525</xdr:colOff>
          <xdr:row>445</xdr:row>
          <xdr:rowOff>228600</xdr:rowOff>
        </xdr:to>
        <xdr:sp macro="" textlink="">
          <xdr:nvSpPr>
            <xdr:cNvPr id="6200" name="FS_Tanker_14" hidden="1">
              <a:extLst>
                <a:ext uri="{63B3BB69-23CF-44E3-9099-C40C66FF867C}">
                  <a14:compatExt spid="_x0000_s6200"/>
                </a:ext>
                <a:ext uri="{FF2B5EF4-FFF2-40B4-BE49-F238E27FC236}">
                  <a16:creationId xmlns:a16="http://schemas.microsoft.com/office/drawing/2014/main" id="{00000000-0008-0000-0200-00003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477</xdr:row>
          <xdr:rowOff>9525</xdr:rowOff>
        </xdr:from>
        <xdr:to>
          <xdr:col>3</xdr:col>
          <xdr:colOff>1019175</xdr:colOff>
          <xdr:row>478</xdr:row>
          <xdr:rowOff>9525</xdr:rowOff>
        </xdr:to>
        <xdr:sp macro="" textlink="">
          <xdr:nvSpPr>
            <xdr:cNvPr id="6201" name="FS_Truck_15" hidden="1">
              <a:extLst>
                <a:ext uri="{63B3BB69-23CF-44E3-9099-C40C66FF867C}">
                  <a14:compatExt spid="_x0000_s6201"/>
                </a:ext>
                <a:ext uri="{FF2B5EF4-FFF2-40B4-BE49-F238E27FC236}">
                  <a16:creationId xmlns:a16="http://schemas.microsoft.com/office/drawing/2014/main" id="{00000000-0008-0000-0200-00003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477</xdr:row>
          <xdr:rowOff>0</xdr:rowOff>
        </xdr:from>
        <xdr:to>
          <xdr:col>3</xdr:col>
          <xdr:colOff>1762125</xdr:colOff>
          <xdr:row>478</xdr:row>
          <xdr:rowOff>0</xdr:rowOff>
        </xdr:to>
        <xdr:sp macro="" textlink="">
          <xdr:nvSpPr>
            <xdr:cNvPr id="6202" name="FS_Rail_15" hidden="1">
              <a:extLst>
                <a:ext uri="{63B3BB69-23CF-44E3-9099-C40C66FF867C}">
                  <a14:compatExt spid="_x0000_s6202"/>
                </a:ext>
                <a:ext uri="{FF2B5EF4-FFF2-40B4-BE49-F238E27FC236}">
                  <a16:creationId xmlns:a16="http://schemas.microsoft.com/office/drawing/2014/main" id="{00000000-0008-0000-0200-00003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477</xdr:row>
          <xdr:rowOff>219075</xdr:rowOff>
        </xdr:from>
        <xdr:to>
          <xdr:col>3</xdr:col>
          <xdr:colOff>1790700</xdr:colOff>
          <xdr:row>478</xdr:row>
          <xdr:rowOff>219075</xdr:rowOff>
        </xdr:to>
        <xdr:sp macro="" textlink="">
          <xdr:nvSpPr>
            <xdr:cNvPr id="6203" name="FS_Barge_15" hidden="1">
              <a:extLst>
                <a:ext uri="{63B3BB69-23CF-44E3-9099-C40C66FF867C}">
                  <a14:compatExt spid="_x0000_s6203"/>
                </a:ext>
                <a:ext uri="{FF2B5EF4-FFF2-40B4-BE49-F238E27FC236}">
                  <a16:creationId xmlns:a16="http://schemas.microsoft.com/office/drawing/2014/main" id="{00000000-0008-0000-0200-00003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478</xdr:row>
          <xdr:rowOff>0</xdr:rowOff>
        </xdr:from>
        <xdr:to>
          <xdr:col>3</xdr:col>
          <xdr:colOff>1152525</xdr:colOff>
          <xdr:row>479</xdr:row>
          <xdr:rowOff>0</xdr:rowOff>
        </xdr:to>
        <xdr:sp macro="" textlink="">
          <xdr:nvSpPr>
            <xdr:cNvPr id="6204" name="FS_Tanker_15" hidden="1">
              <a:extLst>
                <a:ext uri="{63B3BB69-23CF-44E3-9099-C40C66FF867C}">
                  <a14:compatExt spid="_x0000_s6204"/>
                </a:ext>
                <a:ext uri="{FF2B5EF4-FFF2-40B4-BE49-F238E27FC236}">
                  <a16:creationId xmlns:a16="http://schemas.microsoft.com/office/drawing/2014/main" id="{00000000-0008-0000-0200-00003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510</xdr:row>
          <xdr:rowOff>9525</xdr:rowOff>
        </xdr:from>
        <xdr:to>
          <xdr:col>3</xdr:col>
          <xdr:colOff>1019175</xdr:colOff>
          <xdr:row>511</xdr:row>
          <xdr:rowOff>9525</xdr:rowOff>
        </xdr:to>
        <xdr:sp macro="" textlink="">
          <xdr:nvSpPr>
            <xdr:cNvPr id="6205" name="FS_Truck_16" hidden="1">
              <a:extLst>
                <a:ext uri="{63B3BB69-23CF-44E3-9099-C40C66FF867C}">
                  <a14:compatExt spid="_x0000_s6205"/>
                </a:ext>
                <a:ext uri="{FF2B5EF4-FFF2-40B4-BE49-F238E27FC236}">
                  <a16:creationId xmlns:a16="http://schemas.microsoft.com/office/drawing/2014/main" id="{00000000-0008-0000-0200-00003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510</xdr:row>
          <xdr:rowOff>0</xdr:rowOff>
        </xdr:from>
        <xdr:to>
          <xdr:col>3</xdr:col>
          <xdr:colOff>1762125</xdr:colOff>
          <xdr:row>511</xdr:row>
          <xdr:rowOff>0</xdr:rowOff>
        </xdr:to>
        <xdr:sp macro="" textlink="">
          <xdr:nvSpPr>
            <xdr:cNvPr id="6206" name="FS_Rail_16" hidden="1">
              <a:extLst>
                <a:ext uri="{63B3BB69-23CF-44E3-9099-C40C66FF867C}">
                  <a14:compatExt spid="_x0000_s6206"/>
                </a:ext>
                <a:ext uri="{FF2B5EF4-FFF2-40B4-BE49-F238E27FC236}">
                  <a16:creationId xmlns:a16="http://schemas.microsoft.com/office/drawing/2014/main" id="{00000000-0008-0000-0200-00003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510</xdr:row>
          <xdr:rowOff>219075</xdr:rowOff>
        </xdr:from>
        <xdr:to>
          <xdr:col>3</xdr:col>
          <xdr:colOff>1790700</xdr:colOff>
          <xdr:row>511</xdr:row>
          <xdr:rowOff>219075</xdr:rowOff>
        </xdr:to>
        <xdr:sp macro="" textlink="">
          <xdr:nvSpPr>
            <xdr:cNvPr id="6207" name="FS_Barge_16" hidden="1">
              <a:extLst>
                <a:ext uri="{63B3BB69-23CF-44E3-9099-C40C66FF867C}">
                  <a14:compatExt spid="_x0000_s6207"/>
                </a:ext>
                <a:ext uri="{FF2B5EF4-FFF2-40B4-BE49-F238E27FC236}">
                  <a16:creationId xmlns:a16="http://schemas.microsoft.com/office/drawing/2014/main" id="{00000000-0008-0000-0200-00003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511</xdr:row>
          <xdr:rowOff>0</xdr:rowOff>
        </xdr:from>
        <xdr:to>
          <xdr:col>3</xdr:col>
          <xdr:colOff>1152525</xdr:colOff>
          <xdr:row>512</xdr:row>
          <xdr:rowOff>0</xdr:rowOff>
        </xdr:to>
        <xdr:sp macro="" textlink="">
          <xdr:nvSpPr>
            <xdr:cNvPr id="6208" name="FS_Tanker_16" hidden="1">
              <a:extLst>
                <a:ext uri="{63B3BB69-23CF-44E3-9099-C40C66FF867C}">
                  <a14:compatExt spid="_x0000_s6208"/>
                </a:ext>
                <a:ext uri="{FF2B5EF4-FFF2-40B4-BE49-F238E27FC236}">
                  <a16:creationId xmlns:a16="http://schemas.microsoft.com/office/drawing/2014/main" id="{00000000-0008-0000-0200-00004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543</xdr:row>
          <xdr:rowOff>9525</xdr:rowOff>
        </xdr:from>
        <xdr:to>
          <xdr:col>3</xdr:col>
          <xdr:colOff>1019175</xdr:colOff>
          <xdr:row>544</xdr:row>
          <xdr:rowOff>9525</xdr:rowOff>
        </xdr:to>
        <xdr:sp macro="" textlink="">
          <xdr:nvSpPr>
            <xdr:cNvPr id="6209" name="FS_Truck_17" hidden="1">
              <a:extLst>
                <a:ext uri="{63B3BB69-23CF-44E3-9099-C40C66FF867C}">
                  <a14:compatExt spid="_x0000_s6209"/>
                </a:ext>
                <a:ext uri="{FF2B5EF4-FFF2-40B4-BE49-F238E27FC236}">
                  <a16:creationId xmlns:a16="http://schemas.microsoft.com/office/drawing/2014/main" id="{00000000-0008-0000-0200-00004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543</xdr:row>
          <xdr:rowOff>0</xdr:rowOff>
        </xdr:from>
        <xdr:to>
          <xdr:col>3</xdr:col>
          <xdr:colOff>1762125</xdr:colOff>
          <xdr:row>544</xdr:row>
          <xdr:rowOff>0</xdr:rowOff>
        </xdr:to>
        <xdr:sp macro="" textlink="">
          <xdr:nvSpPr>
            <xdr:cNvPr id="6210" name="FS_Rail_17" hidden="1">
              <a:extLst>
                <a:ext uri="{63B3BB69-23CF-44E3-9099-C40C66FF867C}">
                  <a14:compatExt spid="_x0000_s6210"/>
                </a:ext>
                <a:ext uri="{FF2B5EF4-FFF2-40B4-BE49-F238E27FC236}">
                  <a16:creationId xmlns:a16="http://schemas.microsoft.com/office/drawing/2014/main" id="{00000000-0008-0000-0200-00004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543</xdr:row>
          <xdr:rowOff>219075</xdr:rowOff>
        </xdr:from>
        <xdr:to>
          <xdr:col>3</xdr:col>
          <xdr:colOff>1790700</xdr:colOff>
          <xdr:row>544</xdr:row>
          <xdr:rowOff>219075</xdr:rowOff>
        </xdr:to>
        <xdr:sp macro="" textlink="">
          <xdr:nvSpPr>
            <xdr:cNvPr id="6211" name="FS_Barge_17" hidden="1">
              <a:extLst>
                <a:ext uri="{63B3BB69-23CF-44E3-9099-C40C66FF867C}">
                  <a14:compatExt spid="_x0000_s6211"/>
                </a:ext>
                <a:ext uri="{FF2B5EF4-FFF2-40B4-BE49-F238E27FC236}">
                  <a16:creationId xmlns:a16="http://schemas.microsoft.com/office/drawing/2014/main" id="{00000000-0008-0000-0200-00004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544</xdr:row>
          <xdr:rowOff>0</xdr:rowOff>
        </xdr:from>
        <xdr:to>
          <xdr:col>3</xdr:col>
          <xdr:colOff>1152525</xdr:colOff>
          <xdr:row>545</xdr:row>
          <xdr:rowOff>0</xdr:rowOff>
        </xdr:to>
        <xdr:sp macro="" textlink="">
          <xdr:nvSpPr>
            <xdr:cNvPr id="6212" name="FS_Tanker_17" hidden="1">
              <a:extLst>
                <a:ext uri="{63B3BB69-23CF-44E3-9099-C40C66FF867C}">
                  <a14:compatExt spid="_x0000_s6212"/>
                </a:ext>
                <a:ext uri="{FF2B5EF4-FFF2-40B4-BE49-F238E27FC236}">
                  <a16:creationId xmlns:a16="http://schemas.microsoft.com/office/drawing/2014/main" id="{00000000-0008-0000-0200-00004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576</xdr:row>
          <xdr:rowOff>9525</xdr:rowOff>
        </xdr:from>
        <xdr:to>
          <xdr:col>3</xdr:col>
          <xdr:colOff>1019175</xdr:colOff>
          <xdr:row>577</xdr:row>
          <xdr:rowOff>9525</xdr:rowOff>
        </xdr:to>
        <xdr:sp macro="" textlink="">
          <xdr:nvSpPr>
            <xdr:cNvPr id="6213" name="FS_Truck_18" hidden="1">
              <a:extLst>
                <a:ext uri="{63B3BB69-23CF-44E3-9099-C40C66FF867C}">
                  <a14:compatExt spid="_x0000_s6213"/>
                </a:ext>
                <a:ext uri="{FF2B5EF4-FFF2-40B4-BE49-F238E27FC236}">
                  <a16:creationId xmlns:a16="http://schemas.microsoft.com/office/drawing/2014/main" id="{00000000-0008-0000-0200-00004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576</xdr:row>
          <xdr:rowOff>0</xdr:rowOff>
        </xdr:from>
        <xdr:to>
          <xdr:col>3</xdr:col>
          <xdr:colOff>1762125</xdr:colOff>
          <xdr:row>577</xdr:row>
          <xdr:rowOff>0</xdr:rowOff>
        </xdr:to>
        <xdr:sp macro="" textlink="">
          <xdr:nvSpPr>
            <xdr:cNvPr id="6214" name="FS_Rail_18" hidden="1">
              <a:extLst>
                <a:ext uri="{63B3BB69-23CF-44E3-9099-C40C66FF867C}">
                  <a14:compatExt spid="_x0000_s6214"/>
                </a:ext>
                <a:ext uri="{FF2B5EF4-FFF2-40B4-BE49-F238E27FC236}">
                  <a16:creationId xmlns:a16="http://schemas.microsoft.com/office/drawing/2014/main" id="{00000000-0008-0000-0200-00004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576</xdr:row>
          <xdr:rowOff>219075</xdr:rowOff>
        </xdr:from>
        <xdr:to>
          <xdr:col>3</xdr:col>
          <xdr:colOff>1790700</xdr:colOff>
          <xdr:row>577</xdr:row>
          <xdr:rowOff>219075</xdr:rowOff>
        </xdr:to>
        <xdr:sp macro="" textlink="">
          <xdr:nvSpPr>
            <xdr:cNvPr id="6215" name="FS_Barge_18" hidden="1">
              <a:extLst>
                <a:ext uri="{63B3BB69-23CF-44E3-9099-C40C66FF867C}">
                  <a14:compatExt spid="_x0000_s6215"/>
                </a:ext>
                <a:ext uri="{FF2B5EF4-FFF2-40B4-BE49-F238E27FC236}">
                  <a16:creationId xmlns:a16="http://schemas.microsoft.com/office/drawing/2014/main" id="{00000000-0008-0000-0200-00004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577</xdr:row>
          <xdr:rowOff>0</xdr:rowOff>
        </xdr:from>
        <xdr:to>
          <xdr:col>3</xdr:col>
          <xdr:colOff>1152525</xdr:colOff>
          <xdr:row>578</xdr:row>
          <xdr:rowOff>0</xdr:rowOff>
        </xdr:to>
        <xdr:sp macro="" textlink="">
          <xdr:nvSpPr>
            <xdr:cNvPr id="6216" name="FS_Tanker_18" hidden="1">
              <a:extLst>
                <a:ext uri="{63B3BB69-23CF-44E3-9099-C40C66FF867C}">
                  <a14:compatExt spid="_x0000_s6216"/>
                </a:ext>
                <a:ext uri="{FF2B5EF4-FFF2-40B4-BE49-F238E27FC236}">
                  <a16:creationId xmlns:a16="http://schemas.microsoft.com/office/drawing/2014/main" id="{00000000-0008-0000-0200-00004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609</xdr:row>
          <xdr:rowOff>9525</xdr:rowOff>
        </xdr:from>
        <xdr:to>
          <xdr:col>3</xdr:col>
          <xdr:colOff>1019175</xdr:colOff>
          <xdr:row>610</xdr:row>
          <xdr:rowOff>9525</xdr:rowOff>
        </xdr:to>
        <xdr:sp macro="" textlink="">
          <xdr:nvSpPr>
            <xdr:cNvPr id="6217" name="FS_Truck_19" hidden="1">
              <a:extLst>
                <a:ext uri="{63B3BB69-23CF-44E3-9099-C40C66FF867C}">
                  <a14:compatExt spid="_x0000_s6217"/>
                </a:ext>
                <a:ext uri="{FF2B5EF4-FFF2-40B4-BE49-F238E27FC236}">
                  <a16:creationId xmlns:a16="http://schemas.microsoft.com/office/drawing/2014/main" id="{00000000-0008-0000-0200-00004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609</xdr:row>
          <xdr:rowOff>0</xdr:rowOff>
        </xdr:from>
        <xdr:to>
          <xdr:col>3</xdr:col>
          <xdr:colOff>1762125</xdr:colOff>
          <xdr:row>610</xdr:row>
          <xdr:rowOff>0</xdr:rowOff>
        </xdr:to>
        <xdr:sp macro="" textlink="">
          <xdr:nvSpPr>
            <xdr:cNvPr id="6218" name="FS_Rail_19" hidden="1">
              <a:extLst>
                <a:ext uri="{63B3BB69-23CF-44E3-9099-C40C66FF867C}">
                  <a14:compatExt spid="_x0000_s6218"/>
                </a:ext>
                <a:ext uri="{FF2B5EF4-FFF2-40B4-BE49-F238E27FC236}">
                  <a16:creationId xmlns:a16="http://schemas.microsoft.com/office/drawing/2014/main" id="{00000000-0008-0000-0200-00004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609</xdr:row>
          <xdr:rowOff>219075</xdr:rowOff>
        </xdr:from>
        <xdr:to>
          <xdr:col>3</xdr:col>
          <xdr:colOff>1790700</xdr:colOff>
          <xdr:row>610</xdr:row>
          <xdr:rowOff>219075</xdr:rowOff>
        </xdr:to>
        <xdr:sp macro="" textlink="">
          <xdr:nvSpPr>
            <xdr:cNvPr id="6219" name="FS_Barge_19" hidden="1">
              <a:extLst>
                <a:ext uri="{63B3BB69-23CF-44E3-9099-C40C66FF867C}">
                  <a14:compatExt spid="_x0000_s6219"/>
                </a:ext>
                <a:ext uri="{FF2B5EF4-FFF2-40B4-BE49-F238E27FC236}">
                  <a16:creationId xmlns:a16="http://schemas.microsoft.com/office/drawing/2014/main" id="{00000000-0008-0000-0200-00004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610</xdr:row>
          <xdr:rowOff>0</xdr:rowOff>
        </xdr:from>
        <xdr:to>
          <xdr:col>3</xdr:col>
          <xdr:colOff>1152525</xdr:colOff>
          <xdr:row>611</xdr:row>
          <xdr:rowOff>0</xdr:rowOff>
        </xdr:to>
        <xdr:sp macro="" textlink="">
          <xdr:nvSpPr>
            <xdr:cNvPr id="6220" name="FS_Tanker_19" hidden="1">
              <a:extLst>
                <a:ext uri="{63B3BB69-23CF-44E3-9099-C40C66FF867C}">
                  <a14:compatExt spid="_x0000_s6220"/>
                </a:ext>
                <a:ext uri="{FF2B5EF4-FFF2-40B4-BE49-F238E27FC236}">
                  <a16:creationId xmlns:a16="http://schemas.microsoft.com/office/drawing/2014/main" id="{00000000-0008-0000-0200-00004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642</xdr:row>
          <xdr:rowOff>9525</xdr:rowOff>
        </xdr:from>
        <xdr:to>
          <xdr:col>3</xdr:col>
          <xdr:colOff>1019175</xdr:colOff>
          <xdr:row>643</xdr:row>
          <xdr:rowOff>9525</xdr:rowOff>
        </xdr:to>
        <xdr:sp macro="" textlink="">
          <xdr:nvSpPr>
            <xdr:cNvPr id="6221" name="FS_Truck_20" hidden="1">
              <a:extLst>
                <a:ext uri="{63B3BB69-23CF-44E3-9099-C40C66FF867C}">
                  <a14:compatExt spid="_x0000_s6221"/>
                </a:ext>
                <a:ext uri="{FF2B5EF4-FFF2-40B4-BE49-F238E27FC236}">
                  <a16:creationId xmlns:a16="http://schemas.microsoft.com/office/drawing/2014/main" id="{00000000-0008-0000-0200-00004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642</xdr:row>
          <xdr:rowOff>0</xdr:rowOff>
        </xdr:from>
        <xdr:to>
          <xdr:col>3</xdr:col>
          <xdr:colOff>1762125</xdr:colOff>
          <xdr:row>643</xdr:row>
          <xdr:rowOff>0</xdr:rowOff>
        </xdr:to>
        <xdr:sp macro="" textlink="">
          <xdr:nvSpPr>
            <xdr:cNvPr id="6222" name="FS_Rail_20" hidden="1">
              <a:extLst>
                <a:ext uri="{63B3BB69-23CF-44E3-9099-C40C66FF867C}">
                  <a14:compatExt spid="_x0000_s6222"/>
                </a:ext>
                <a:ext uri="{FF2B5EF4-FFF2-40B4-BE49-F238E27FC236}">
                  <a16:creationId xmlns:a16="http://schemas.microsoft.com/office/drawing/2014/main" id="{00000000-0008-0000-0200-00004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1181100</xdr:colOff>
          <xdr:row>642</xdr:row>
          <xdr:rowOff>219075</xdr:rowOff>
        </xdr:from>
        <xdr:to>
          <xdr:col>3</xdr:col>
          <xdr:colOff>1790700</xdr:colOff>
          <xdr:row>643</xdr:row>
          <xdr:rowOff>219075</xdr:rowOff>
        </xdr:to>
        <xdr:sp macro="" textlink="">
          <xdr:nvSpPr>
            <xdr:cNvPr id="6223" name="FS_Barge_20" hidden="1">
              <a:extLst>
                <a:ext uri="{63B3BB69-23CF-44E3-9099-C40C66FF867C}">
                  <a14:compatExt spid="_x0000_s6223"/>
                </a:ext>
                <a:ext uri="{FF2B5EF4-FFF2-40B4-BE49-F238E27FC236}">
                  <a16:creationId xmlns:a16="http://schemas.microsoft.com/office/drawing/2014/main" id="{00000000-0008-0000-0200-00004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643</xdr:row>
          <xdr:rowOff>0</xdr:rowOff>
        </xdr:from>
        <xdr:to>
          <xdr:col>3</xdr:col>
          <xdr:colOff>1152525</xdr:colOff>
          <xdr:row>644</xdr:row>
          <xdr:rowOff>0</xdr:rowOff>
        </xdr:to>
        <xdr:sp macro="" textlink="">
          <xdr:nvSpPr>
            <xdr:cNvPr id="6224" name="FS_Tanker_20" hidden="1">
              <a:extLst>
                <a:ext uri="{63B3BB69-23CF-44E3-9099-C40C66FF867C}">
                  <a14:compatExt spid="_x0000_s6224"/>
                </a:ext>
                <a:ext uri="{FF2B5EF4-FFF2-40B4-BE49-F238E27FC236}">
                  <a16:creationId xmlns:a16="http://schemas.microsoft.com/office/drawing/2014/main" id="{00000000-0008-0000-0200-00005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2</xdr:col>
      <xdr:colOff>0</xdr:colOff>
      <xdr:row>0</xdr:row>
      <xdr:rowOff>0</xdr:rowOff>
    </xdr:from>
    <xdr:to>
      <xdr:col>5</xdr:col>
      <xdr:colOff>772262</xdr:colOff>
      <xdr:row>0</xdr:row>
      <xdr:rowOff>352474</xdr:rowOff>
    </xdr:to>
    <xdr:pic>
      <xdr:nvPicPr>
        <xdr:cNvPr id="4" name="Picture 3">
          <a:extLst>
            <a:ext uri="{FF2B5EF4-FFF2-40B4-BE49-F238E27FC236}">
              <a16:creationId xmlns:a16="http://schemas.microsoft.com/office/drawing/2014/main" id="{C345A3EA-4076-498A-A943-8C1808FAB69B}"/>
            </a:ext>
          </a:extLst>
        </xdr:cNvPr>
        <xdr:cNvPicPr>
          <a:picLocks noChangeAspect="1"/>
        </xdr:cNvPicPr>
      </xdr:nvPicPr>
      <xdr:blipFill>
        <a:blip xmlns:r="http://schemas.openxmlformats.org/officeDocument/2006/relationships" r:embed="rId1"/>
        <a:stretch>
          <a:fillRect/>
        </a:stretch>
      </xdr:blipFill>
      <xdr:spPr>
        <a:xfrm>
          <a:off x="485775" y="0"/>
          <a:ext cx="5277587" cy="352474"/>
        </a:xfrm>
        <a:prstGeom prst="rect">
          <a:avLst/>
        </a:prstGeom>
      </xdr:spPr>
    </xdr:pic>
    <xdr:clientData/>
  </xdr:twoCellAnchor>
  <xdr:oneCellAnchor>
    <xdr:from>
      <xdr:col>6</xdr:col>
      <xdr:colOff>0</xdr:colOff>
      <xdr:row>0</xdr:row>
      <xdr:rowOff>0</xdr:rowOff>
    </xdr:from>
    <xdr:ext cx="8496300" cy="468077"/>
    <xdr:sp macro="" textlink="">
      <xdr:nvSpPr>
        <xdr:cNvPr id="5" name="TextBox 4">
          <a:extLst>
            <a:ext uri="{FF2B5EF4-FFF2-40B4-BE49-F238E27FC236}">
              <a16:creationId xmlns:a16="http://schemas.microsoft.com/office/drawing/2014/main" id="{3BBFF4E9-3883-4B13-97DB-8FEF55C75A83}"/>
            </a:ext>
          </a:extLst>
        </xdr:cNvPr>
        <xdr:cNvSpPr txBox="1"/>
      </xdr:nvSpPr>
      <xdr:spPr>
        <a:xfrm>
          <a:off x="6372225" y="0"/>
          <a:ext cx="8496300"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Specify the number of feedstocks used in the pathway. Select each feedstock type and origin, specify feedstock production and transport assumptions, and enter monthly feedstock inventory, delivery, moisture, and transport data.</a:t>
          </a:r>
        </a:p>
      </xdr:txBody>
    </xdr:sp>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31</xdr:row>
          <xdr:rowOff>66675</xdr:rowOff>
        </xdr:from>
        <xdr:to>
          <xdr:col>2</xdr:col>
          <xdr:colOff>2676525</xdr:colOff>
          <xdr:row>32</xdr:row>
          <xdr:rowOff>142875</xdr:rowOff>
        </xdr:to>
        <xdr:sp macro="" textlink="">
          <xdr:nvSpPr>
            <xdr:cNvPr id="3139" name="Freeze_Sidebar" hidden="1">
              <a:extLst>
                <a:ext uri="{63B3BB69-23CF-44E3-9099-C40C66FF867C}">
                  <a14:compatExt spid="_x0000_s3139"/>
                </a:ext>
                <a:ext uri="{FF2B5EF4-FFF2-40B4-BE49-F238E27FC236}">
                  <a16:creationId xmlns:a16="http://schemas.microsoft.com/office/drawing/2014/main" id="{00000000-0008-0000-0300-00004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2</xdr:col>
      <xdr:colOff>133350</xdr:colOff>
      <xdr:row>7</xdr:row>
      <xdr:rowOff>0</xdr:rowOff>
    </xdr:from>
    <xdr:to>
      <xdr:col>2</xdr:col>
      <xdr:colOff>1238250</xdr:colOff>
      <xdr:row>7</xdr:row>
      <xdr:rowOff>206973</xdr:rowOff>
    </xdr:to>
    <xdr:sp macro="" textlink="">
      <xdr:nvSpPr>
        <xdr:cNvPr id="3" name="CI_Composite" hidden="1">
          <a:extLst>
            <a:ext uri="{63B3BB69-23CF-44E3-9099-C40C66FF867C}">
              <a14:compatExt xmlns:a14="http://schemas.microsoft.com/office/drawing/2010/main" spid="_x0000_s3169"/>
            </a:ext>
            <a:ext uri="{FF2B5EF4-FFF2-40B4-BE49-F238E27FC236}">
              <a16:creationId xmlns:a16="http://schemas.microsoft.com/office/drawing/2014/main" id="{00000000-0008-0000-0200-0000030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1285875</xdr:colOff>
      <xdr:row>7</xdr:row>
      <xdr:rowOff>0</xdr:rowOff>
    </xdr:from>
    <xdr:to>
      <xdr:col>2</xdr:col>
      <xdr:colOff>2377964</xdr:colOff>
      <xdr:row>7</xdr:row>
      <xdr:rowOff>206973</xdr:rowOff>
    </xdr:to>
    <xdr:sp macro="" textlink="">
      <xdr:nvSpPr>
        <xdr:cNvPr id="4" name="CI_Allocated" hidden="1">
          <a:extLst>
            <a:ext uri="{63B3BB69-23CF-44E3-9099-C40C66FF867C}">
              <a14:compatExt xmlns:a14="http://schemas.microsoft.com/office/drawing/2010/main" spid="_x0000_s3170"/>
            </a:ext>
            <a:ext uri="{FF2B5EF4-FFF2-40B4-BE49-F238E27FC236}">
              <a16:creationId xmlns:a16="http://schemas.microsoft.com/office/drawing/2014/main" id="{00000000-0008-0000-0200-0000040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1485900</xdr:colOff>
          <xdr:row>8</xdr:row>
          <xdr:rowOff>9525</xdr:rowOff>
        </xdr:from>
        <xdr:to>
          <xdr:col>2</xdr:col>
          <xdr:colOff>2771775</xdr:colOff>
          <xdr:row>9</xdr:row>
          <xdr:rowOff>9525</xdr:rowOff>
        </xdr:to>
        <xdr:sp macro="" textlink="">
          <xdr:nvSpPr>
            <xdr:cNvPr id="3140" name="PE_GridE" hidden="1">
              <a:extLst>
                <a:ext uri="{63B3BB69-23CF-44E3-9099-C40C66FF867C}">
                  <a14:compatExt spid="_x0000_s3140"/>
                </a:ext>
                <a:ext uri="{FF2B5EF4-FFF2-40B4-BE49-F238E27FC236}">
                  <a16:creationId xmlns:a16="http://schemas.microsoft.com/office/drawing/2014/main" id="{00000000-0008-0000-0300-00004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8</xdr:row>
          <xdr:rowOff>0</xdr:rowOff>
        </xdr:from>
        <xdr:to>
          <xdr:col>2</xdr:col>
          <xdr:colOff>1295400</xdr:colOff>
          <xdr:row>9</xdr:row>
          <xdr:rowOff>0</xdr:rowOff>
        </xdr:to>
        <xdr:sp macro="" textlink="">
          <xdr:nvSpPr>
            <xdr:cNvPr id="3141" name="PE_NG" hidden="1">
              <a:extLst>
                <a:ext uri="{63B3BB69-23CF-44E3-9099-C40C66FF867C}">
                  <a14:compatExt spid="_x0000_s3141"/>
                </a:ext>
                <a:ext uri="{FF2B5EF4-FFF2-40B4-BE49-F238E27FC236}">
                  <a16:creationId xmlns:a16="http://schemas.microsoft.com/office/drawing/2014/main" id="{00000000-0008-0000-0300-00004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8</xdr:row>
          <xdr:rowOff>228600</xdr:rowOff>
        </xdr:from>
        <xdr:to>
          <xdr:col>2</xdr:col>
          <xdr:colOff>1371600</xdr:colOff>
          <xdr:row>9</xdr:row>
          <xdr:rowOff>228600</xdr:rowOff>
        </xdr:to>
        <xdr:sp macro="" textlink="">
          <xdr:nvSpPr>
            <xdr:cNvPr id="3143" name="PE_Low_CI_E" hidden="1">
              <a:extLst>
                <a:ext uri="{63B3BB69-23CF-44E3-9099-C40C66FF867C}">
                  <a14:compatExt spid="_x0000_s3143"/>
                </a:ext>
                <a:ext uri="{FF2B5EF4-FFF2-40B4-BE49-F238E27FC236}">
                  <a16:creationId xmlns:a16="http://schemas.microsoft.com/office/drawing/2014/main" id="{00000000-0008-0000-0300-00004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1485900</xdr:colOff>
          <xdr:row>8</xdr:row>
          <xdr:rowOff>228600</xdr:rowOff>
        </xdr:from>
        <xdr:to>
          <xdr:col>2</xdr:col>
          <xdr:colOff>2609850</xdr:colOff>
          <xdr:row>9</xdr:row>
          <xdr:rowOff>228600</xdr:rowOff>
        </xdr:to>
        <xdr:sp macro="" textlink="">
          <xdr:nvSpPr>
            <xdr:cNvPr id="3144" name="PE_AF" hidden="1">
              <a:extLst>
                <a:ext uri="{63B3BB69-23CF-44E3-9099-C40C66FF867C}">
                  <a14:compatExt spid="_x0000_s3144"/>
                </a:ext>
                <a:ext uri="{FF2B5EF4-FFF2-40B4-BE49-F238E27FC236}">
                  <a16:creationId xmlns:a16="http://schemas.microsoft.com/office/drawing/2014/main" id="{00000000-0008-0000-0300-00004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10</xdr:row>
          <xdr:rowOff>228600</xdr:rowOff>
        </xdr:from>
        <xdr:to>
          <xdr:col>2</xdr:col>
          <xdr:colOff>1438275</xdr:colOff>
          <xdr:row>11</xdr:row>
          <xdr:rowOff>228600</xdr:rowOff>
        </xdr:to>
        <xdr:sp macro="" textlink="">
          <xdr:nvSpPr>
            <xdr:cNvPr id="3150" name="Coproduct_DB" hidden="1">
              <a:extLst>
                <a:ext uri="{63B3BB69-23CF-44E3-9099-C40C66FF867C}">
                  <a14:compatExt spid="_x0000_s3150"/>
                </a:ext>
                <a:ext uri="{FF2B5EF4-FFF2-40B4-BE49-F238E27FC236}">
                  <a16:creationId xmlns:a16="http://schemas.microsoft.com/office/drawing/2014/main" id="{00000000-0008-0000-0300-00004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10</xdr:row>
          <xdr:rowOff>0</xdr:rowOff>
        </xdr:from>
        <xdr:to>
          <xdr:col>2</xdr:col>
          <xdr:colOff>1419225</xdr:colOff>
          <xdr:row>11</xdr:row>
          <xdr:rowOff>0</xdr:rowOff>
        </xdr:to>
        <xdr:sp macro="" textlink="">
          <xdr:nvSpPr>
            <xdr:cNvPr id="3151" name="Coproduct_FFA" hidden="1">
              <a:extLst>
                <a:ext uri="{63B3BB69-23CF-44E3-9099-C40C66FF867C}">
                  <a14:compatExt spid="_x0000_s3151"/>
                </a:ext>
                <a:ext uri="{FF2B5EF4-FFF2-40B4-BE49-F238E27FC236}">
                  <a16:creationId xmlns:a16="http://schemas.microsoft.com/office/drawing/2014/main" id="{00000000-0008-0000-0300-00004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1485900</xdr:colOff>
          <xdr:row>10</xdr:row>
          <xdr:rowOff>0</xdr:rowOff>
        </xdr:from>
        <xdr:to>
          <xdr:col>2</xdr:col>
          <xdr:colOff>2609850</xdr:colOff>
          <xdr:row>11</xdr:row>
          <xdr:rowOff>0</xdr:rowOff>
        </xdr:to>
        <xdr:sp macro="" textlink="">
          <xdr:nvSpPr>
            <xdr:cNvPr id="3152" name="Coproduct_Glycerin" hidden="1">
              <a:extLst>
                <a:ext uri="{63B3BB69-23CF-44E3-9099-C40C66FF867C}">
                  <a14:compatExt spid="_x0000_s3152"/>
                </a:ext>
                <a:ext uri="{FF2B5EF4-FFF2-40B4-BE49-F238E27FC236}">
                  <a16:creationId xmlns:a16="http://schemas.microsoft.com/office/drawing/2014/main" id="{00000000-0008-0000-0300-00005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1485900</xdr:colOff>
          <xdr:row>12</xdr:row>
          <xdr:rowOff>0</xdr:rowOff>
        </xdr:from>
        <xdr:to>
          <xdr:col>2</xdr:col>
          <xdr:colOff>2552700</xdr:colOff>
          <xdr:row>13</xdr:row>
          <xdr:rowOff>0</xdr:rowOff>
        </xdr:to>
        <xdr:sp macro="" textlink="">
          <xdr:nvSpPr>
            <xdr:cNvPr id="3155" name="Transport_Rail" hidden="1">
              <a:extLst>
                <a:ext uri="{63B3BB69-23CF-44E3-9099-C40C66FF867C}">
                  <a14:compatExt spid="_x0000_s3155"/>
                </a:ext>
                <a:ext uri="{FF2B5EF4-FFF2-40B4-BE49-F238E27FC236}">
                  <a16:creationId xmlns:a16="http://schemas.microsoft.com/office/drawing/2014/main" id="{00000000-0008-0000-0300-00005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12</xdr:row>
          <xdr:rowOff>0</xdr:rowOff>
        </xdr:from>
        <xdr:to>
          <xdr:col>2</xdr:col>
          <xdr:colOff>1352550</xdr:colOff>
          <xdr:row>13</xdr:row>
          <xdr:rowOff>0</xdr:rowOff>
        </xdr:to>
        <xdr:sp macro="" textlink="">
          <xdr:nvSpPr>
            <xdr:cNvPr id="3156" name="Transport_Truck" hidden="1">
              <a:extLst>
                <a:ext uri="{63B3BB69-23CF-44E3-9099-C40C66FF867C}">
                  <a14:compatExt spid="_x0000_s3156"/>
                </a:ext>
                <a:ext uri="{FF2B5EF4-FFF2-40B4-BE49-F238E27FC236}">
                  <a16:creationId xmlns:a16="http://schemas.microsoft.com/office/drawing/2014/main" id="{00000000-0008-0000-0300-00005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1485900</xdr:colOff>
          <xdr:row>13</xdr:row>
          <xdr:rowOff>0</xdr:rowOff>
        </xdr:from>
        <xdr:to>
          <xdr:col>2</xdr:col>
          <xdr:colOff>2609850</xdr:colOff>
          <xdr:row>14</xdr:row>
          <xdr:rowOff>0</xdr:rowOff>
        </xdr:to>
        <xdr:sp macro="" textlink="">
          <xdr:nvSpPr>
            <xdr:cNvPr id="3157" name="Transport_Barge" hidden="1">
              <a:extLst>
                <a:ext uri="{63B3BB69-23CF-44E3-9099-C40C66FF867C}">
                  <a14:compatExt spid="_x0000_s3157"/>
                </a:ext>
                <a:ext uri="{FF2B5EF4-FFF2-40B4-BE49-F238E27FC236}">
                  <a16:creationId xmlns:a16="http://schemas.microsoft.com/office/drawing/2014/main" id="{00000000-0008-0000-0300-00005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12</xdr:row>
          <xdr:rowOff>228600</xdr:rowOff>
        </xdr:from>
        <xdr:to>
          <xdr:col>2</xdr:col>
          <xdr:colOff>1352550</xdr:colOff>
          <xdr:row>13</xdr:row>
          <xdr:rowOff>228600</xdr:rowOff>
        </xdr:to>
        <xdr:sp macro="" textlink="">
          <xdr:nvSpPr>
            <xdr:cNvPr id="3158" name="Transport_Tanker" hidden="1">
              <a:extLst>
                <a:ext uri="{63B3BB69-23CF-44E3-9099-C40C66FF867C}">
                  <a14:compatExt spid="_x0000_s3158"/>
                </a:ext>
                <a:ext uri="{FF2B5EF4-FFF2-40B4-BE49-F238E27FC236}">
                  <a16:creationId xmlns:a16="http://schemas.microsoft.com/office/drawing/2014/main" id="{00000000-0008-0000-0300-00005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1485900</xdr:colOff>
          <xdr:row>10</xdr:row>
          <xdr:rowOff>219075</xdr:rowOff>
        </xdr:from>
        <xdr:to>
          <xdr:col>2</xdr:col>
          <xdr:colOff>2924175</xdr:colOff>
          <xdr:row>11</xdr:row>
          <xdr:rowOff>219075</xdr:rowOff>
        </xdr:to>
        <xdr:sp macro="" textlink="">
          <xdr:nvSpPr>
            <xdr:cNvPr id="3159" name="Coproduct_Alternate" hidden="1">
              <a:extLst>
                <a:ext uri="{63B3BB69-23CF-44E3-9099-C40C66FF867C}">
                  <a14:compatExt spid="_x0000_s3159"/>
                </a:ext>
                <a:ext uri="{FF2B5EF4-FFF2-40B4-BE49-F238E27FC236}">
                  <a16:creationId xmlns:a16="http://schemas.microsoft.com/office/drawing/2014/main" id="{00000000-0008-0000-0300-00005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0</xdr:colOff>
      <xdr:row>0</xdr:row>
      <xdr:rowOff>0</xdr:rowOff>
    </xdr:from>
    <xdr:to>
      <xdr:col>2</xdr:col>
      <xdr:colOff>1658087</xdr:colOff>
      <xdr:row>0</xdr:row>
      <xdr:rowOff>352474</xdr:rowOff>
    </xdr:to>
    <xdr:pic>
      <xdr:nvPicPr>
        <xdr:cNvPr id="5" name="Picture 4">
          <a:extLst>
            <a:ext uri="{FF2B5EF4-FFF2-40B4-BE49-F238E27FC236}">
              <a16:creationId xmlns:a16="http://schemas.microsoft.com/office/drawing/2014/main" id="{8FA3AB39-3FD1-48E2-937B-CEAA6D307702}"/>
            </a:ext>
          </a:extLst>
        </xdr:cNvPr>
        <xdr:cNvPicPr>
          <a:picLocks noChangeAspect="1"/>
        </xdr:cNvPicPr>
      </xdr:nvPicPr>
      <xdr:blipFill>
        <a:blip xmlns:r="http://schemas.openxmlformats.org/officeDocument/2006/relationships" r:embed="rId1"/>
        <a:stretch>
          <a:fillRect/>
        </a:stretch>
      </xdr:blipFill>
      <xdr:spPr>
        <a:xfrm>
          <a:off x="285750" y="0"/>
          <a:ext cx="5277587" cy="352474"/>
        </a:xfrm>
        <a:prstGeom prst="rect">
          <a:avLst/>
        </a:prstGeom>
      </xdr:spPr>
    </xdr:pic>
    <xdr:clientData/>
  </xdr:twoCellAnchor>
  <xdr:oneCellAnchor>
    <xdr:from>
      <xdr:col>4</xdr:col>
      <xdr:colOff>0</xdr:colOff>
      <xdr:row>0</xdr:row>
      <xdr:rowOff>0</xdr:rowOff>
    </xdr:from>
    <xdr:ext cx="11874500" cy="468077"/>
    <xdr:sp macro="" textlink="">
      <xdr:nvSpPr>
        <xdr:cNvPr id="2" name="TextBox 1">
          <a:extLst>
            <a:ext uri="{FF2B5EF4-FFF2-40B4-BE49-F238E27FC236}">
              <a16:creationId xmlns:a16="http://schemas.microsoft.com/office/drawing/2014/main" id="{AD53BA3B-097D-4F48-B356-A4EB2B139A59}"/>
            </a:ext>
          </a:extLst>
        </xdr:cNvPr>
        <xdr:cNvSpPr txBox="1"/>
      </xdr:nvSpPr>
      <xdr:spPr>
        <a:xfrm>
          <a:off x="7122583" y="0"/>
          <a:ext cx="11874500"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Enter applicant information, select pathway inputs, provide static operational data, and report monthly process energy use, methanol inputs, coproduct exports, biodiesel inventory, biodiesel production, biodiesel sales, and biodiesel transport distances.</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7</xdr:col>
      <xdr:colOff>210555</xdr:colOff>
      <xdr:row>29</xdr:row>
      <xdr:rowOff>158750</xdr:rowOff>
    </xdr:from>
    <xdr:to>
      <xdr:col>14</xdr:col>
      <xdr:colOff>64542</xdr:colOff>
      <xdr:row>54</xdr:row>
      <xdr:rowOff>61551</xdr:rowOff>
    </xdr:to>
    <xdr:pic>
      <xdr:nvPicPr>
        <xdr:cNvPr id="2" name="Picture 3">
          <a:extLst>
            <a:ext uri="{FF2B5EF4-FFF2-40B4-BE49-F238E27FC236}">
              <a16:creationId xmlns:a16="http://schemas.microsoft.com/office/drawing/2014/main" id="{5A1DB892-1109-4240-BB72-0CCB02F7A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9037055" y="6207125"/>
          <a:ext cx="6378612" cy="47129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3</xdr:col>
      <xdr:colOff>1896212</xdr:colOff>
      <xdr:row>0</xdr:row>
      <xdr:rowOff>352474</xdr:rowOff>
    </xdr:to>
    <xdr:pic>
      <xdr:nvPicPr>
        <xdr:cNvPr id="3" name="Picture 2">
          <a:extLst>
            <a:ext uri="{FF2B5EF4-FFF2-40B4-BE49-F238E27FC236}">
              <a16:creationId xmlns:a16="http://schemas.microsoft.com/office/drawing/2014/main" id="{DD0437AA-F848-41D5-A797-0AEB8D91B365}"/>
            </a:ext>
          </a:extLst>
        </xdr:cNvPr>
        <xdr:cNvPicPr>
          <a:picLocks noChangeAspect="1"/>
        </xdr:cNvPicPr>
      </xdr:nvPicPr>
      <xdr:blipFill>
        <a:blip xmlns:r="http://schemas.openxmlformats.org/officeDocument/2006/relationships" r:embed="rId2"/>
        <a:stretch>
          <a:fillRect/>
        </a:stretch>
      </xdr:blipFill>
      <xdr:spPr>
        <a:xfrm>
          <a:off x="323850" y="0"/>
          <a:ext cx="5277587" cy="352474"/>
        </a:xfrm>
        <a:prstGeom prst="rect">
          <a:avLst/>
        </a:prstGeom>
      </xdr:spPr>
    </xdr:pic>
    <xdr:clientData/>
  </xdr:twoCellAnchor>
  <xdr:oneCellAnchor>
    <xdr:from>
      <xdr:col>5</xdr:col>
      <xdr:colOff>0</xdr:colOff>
      <xdr:row>0</xdr:row>
      <xdr:rowOff>0</xdr:rowOff>
    </xdr:from>
    <xdr:ext cx="8896350" cy="468077"/>
    <xdr:sp macro="" textlink="">
      <xdr:nvSpPr>
        <xdr:cNvPr id="4" name="TextBox 3">
          <a:extLst>
            <a:ext uri="{FF2B5EF4-FFF2-40B4-BE49-F238E27FC236}">
              <a16:creationId xmlns:a16="http://schemas.microsoft.com/office/drawing/2014/main" id="{695DEC5C-15E8-454A-869C-139A3A62C5CA}"/>
            </a:ext>
          </a:extLst>
        </xdr:cNvPr>
        <xdr:cNvSpPr txBox="1"/>
      </xdr:nvSpPr>
      <xdr:spPr>
        <a:xfrm>
          <a:off x="6457950" y="0"/>
          <a:ext cx="8896350"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This worksheet contains predefined emission factors, fuel specifications, unit conversions, global warming potentials, carbon ratios, and other reference values used in the calculator. Do not modify these values unless directed by NMED.</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v.nm.gov/clean-transportation-fuel-progra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image" Target="../media/image7.emf"/><Relationship Id="rId21" Type="http://schemas.openxmlformats.org/officeDocument/2006/relationships/control" Target="../activeX/activeX14.xml"/><Relationship Id="rId42" Type="http://schemas.openxmlformats.org/officeDocument/2006/relationships/control" Target="../activeX/activeX33.xml"/><Relationship Id="rId47" Type="http://schemas.openxmlformats.org/officeDocument/2006/relationships/control" Target="../activeX/activeX38.xml"/><Relationship Id="rId63" Type="http://schemas.openxmlformats.org/officeDocument/2006/relationships/image" Target="../media/image14.emf"/><Relationship Id="rId68" Type="http://schemas.openxmlformats.org/officeDocument/2006/relationships/control" Target="../activeX/activeX52.xml"/><Relationship Id="rId84" Type="http://schemas.openxmlformats.org/officeDocument/2006/relationships/control" Target="../activeX/activeX66.xml"/><Relationship Id="rId89" Type="http://schemas.openxmlformats.org/officeDocument/2006/relationships/control" Target="../activeX/activeX71.xml"/><Relationship Id="rId16" Type="http://schemas.openxmlformats.org/officeDocument/2006/relationships/control" Target="../activeX/activeX9.xml"/><Relationship Id="rId11" Type="http://schemas.openxmlformats.org/officeDocument/2006/relationships/image" Target="../media/image6.emf"/><Relationship Id="rId32" Type="http://schemas.openxmlformats.org/officeDocument/2006/relationships/control" Target="../activeX/activeX23.xml"/><Relationship Id="rId37" Type="http://schemas.openxmlformats.org/officeDocument/2006/relationships/control" Target="../activeX/activeX28.xml"/><Relationship Id="rId53" Type="http://schemas.openxmlformats.org/officeDocument/2006/relationships/control" Target="../activeX/activeX42.xml"/><Relationship Id="rId58" Type="http://schemas.openxmlformats.org/officeDocument/2006/relationships/control" Target="../activeX/activeX46.xml"/><Relationship Id="rId74" Type="http://schemas.openxmlformats.org/officeDocument/2006/relationships/image" Target="../media/image17.emf"/><Relationship Id="rId79" Type="http://schemas.openxmlformats.org/officeDocument/2006/relationships/control" Target="../activeX/activeX61.xml"/><Relationship Id="rId5" Type="http://schemas.openxmlformats.org/officeDocument/2006/relationships/image" Target="../media/image3.emf"/><Relationship Id="rId90" Type="http://schemas.openxmlformats.org/officeDocument/2006/relationships/control" Target="../activeX/activeX72.xml"/><Relationship Id="rId95" Type="http://schemas.openxmlformats.org/officeDocument/2006/relationships/control" Target="../activeX/activeX77.xml"/><Relationship Id="rId22" Type="http://schemas.openxmlformats.org/officeDocument/2006/relationships/control" Target="../activeX/activeX15.xml"/><Relationship Id="rId27" Type="http://schemas.openxmlformats.org/officeDocument/2006/relationships/control" Target="../activeX/activeX19.xml"/><Relationship Id="rId43" Type="http://schemas.openxmlformats.org/officeDocument/2006/relationships/control" Target="../activeX/activeX34.xml"/><Relationship Id="rId48" Type="http://schemas.openxmlformats.org/officeDocument/2006/relationships/image" Target="../media/image9.emf"/><Relationship Id="rId64" Type="http://schemas.openxmlformats.org/officeDocument/2006/relationships/control" Target="../activeX/activeX49.xml"/><Relationship Id="rId69" Type="http://schemas.openxmlformats.org/officeDocument/2006/relationships/image" Target="../media/image16.emf"/><Relationship Id="rId80" Type="http://schemas.openxmlformats.org/officeDocument/2006/relationships/control" Target="../activeX/activeX62.xml"/><Relationship Id="rId85" Type="http://schemas.openxmlformats.org/officeDocument/2006/relationships/control" Target="../activeX/activeX67.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control" Target="../activeX/activeX10.xml"/><Relationship Id="rId25" Type="http://schemas.openxmlformats.org/officeDocument/2006/relationships/control" Target="../activeX/activeX18.xml"/><Relationship Id="rId33" Type="http://schemas.openxmlformats.org/officeDocument/2006/relationships/control" Target="../activeX/activeX24.xml"/><Relationship Id="rId38" Type="http://schemas.openxmlformats.org/officeDocument/2006/relationships/control" Target="../activeX/activeX29.xml"/><Relationship Id="rId46" Type="http://schemas.openxmlformats.org/officeDocument/2006/relationships/control" Target="../activeX/activeX37.xml"/><Relationship Id="rId59" Type="http://schemas.openxmlformats.org/officeDocument/2006/relationships/image" Target="../media/image12.emf"/><Relationship Id="rId67" Type="http://schemas.openxmlformats.org/officeDocument/2006/relationships/control" Target="../activeX/activeX51.xml"/><Relationship Id="rId20" Type="http://schemas.openxmlformats.org/officeDocument/2006/relationships/control" Target="../activeX/activeX13.xml"/><Relationship Id="rId41" Type="http://schemas.openxmlformats.org/officeDocument/2006/relationships/control" Target="../activeX/activeX32.xml"/><Relationship Id="rId54" Type="http://schemas.openxmlformats.org/officeDocument/2006/relationships/control" Target="../activeX/activeX43.xml"/><Relationship Id="rId62" Type="http://schemas.openxmlformats.org/officeDocument/2006/relationships/control" Target="../activeX/activeX48.xml"/><Relationship Id="rId70" Type="http://schemas.openxmlformats.org/officeDocument/2006/relationships/control" Target="../activeX/activeX53.xml"/><Relationship Id="rId75" Type="http://schemas.openxmlformats.org/officeDocument/2006/relationships/control" Target="../activeX/activeX57.xml"/><Relationship Id="rId83" Type="http://schemas.openxmlformats.org/officeDocument/2006/relationships/control" Target="../activeX/activeX65.xml"/><Relationship Id="rId88" Type="http://schemas.openxmlformats.org/officeDocument/2006/relationships/control" Target="../activeX/activeX70.xml"/><Relationship Id="rId91" Type="http://schemas.openxmlformats.org/officeDocument/2006/relationships/control" Target="../activeX/activeX73.xml"/><Relationship Id="rId96" Type="http://schemas.openxmlformats.org/officeDocument/2006/relationships/control" Target="../activeX/activeX78.xml"/><Relationship Id="rId1" Type="http://schemas.openxmlformats.org/officeDocument/2006/relationships/printerSettings" Target="../printerSettings/printerSettings3.bin"/><Relationship Id="rId6" Type="http://schemas.openxmlformats.org/officeDocument/2006/relationships/control" Target="../activeX/activeX2.xml"/><Relationship Id="rId15" Type="http://schemas.openxmlformats.org/officeDocument/2006/relationships/control" Target="../activeX/activeX8.xml"/><Relationship Id="rId23" Type="http://schemas.openxmlformats.org/officeDocument/2006/relationships/control" Target="../activeX/activeX16.xml"/><Relationship Id="rId28" Type="http://schemas.openxmlformats.org/officeDocument/2006/relationships/control" Target="../activeX/activeX20.xml"/><Relationship Id="rId36" Type="http://schemas.openxmlformats.org/officeDocument/2006/relationships/control" Target="../activeX/activeX27.xml"/><Relationship Id="rId49" Type="http://schemas.openxmlformats.org/officeDocument/2006/relationships/control" Target="../activeX/activeX39.xml"/><Relationship Id="rId57" Type="http://schemas.openxmlformats.org/officeDocument/2006/relationships/image" Target="../media/image11.emf"/><Relationship Id="rId10" Type="http://schemas.openxmlformats.org/officeDocument/2006/relationships/control" Target="../activeX/activeX4.xml"/><Relationship Id="rId31" Type="http://schemas.openxmlformats.org/officeDocument/2006/relationships/image" Target="../media/image8.emf"/><Relationship Id="rId44" Type="http://schemas.openxmlformats.org/officeDocument/2006/relationships/control" Target="../activeX/activeX35.xml"/><Relationship Id="rId52" Type="http://schemas.openxmlformats.org/officeDocument/2006/relationships/control" Target="../activeX/activeX41.xml"/><Relationship Id="rId60" Type="http://schemas.openxmlformats.org/officeDocument/2006/relationships/control" Target="../activeX/activeX47.xml"/><Relationship Id="rId65" Type="http://schemas.openxmlformats.org/officeDocument/2006/relationships/control" Target="../activeX/activeX50.xml"/><Relationship Id="rId73" Type="http://schemas.openxmlformats.org/officeDocument/2006/relationships/control" Target="../activeX/activeX56.xml"/><Relationship Id="rId78" Type="http://schemas.openxmlformats.org/officeDocument/2006/relationships/control" Target="../activeX/activeX60.xml"/><Relationship Id="rId81" Type="http://schemas.openxmlformats.org/officeDocument/2006/relationships/control" Target="../activeX/activeX63.xml"/><Relationship Id="rId86" Type="http://schemas.openxmlformats.org/officeDocument/2006/relationships/control" Target="../activeX/activeX68.xml"/><Relationship Id="rId94" Type="http://schemas.openxmlformats.org/officeDocument/2006/relationships/control" Target="../activeX/activeX76.xml"/><Relationship Id="rId99" Type="http://schemas.openxmlformats.org/officeDocument/2006/relationships/image" Target="../media/image18.emf"/><Relationship Id="rId4" Type="http://schemas.openxmlformats.org/officeDocument/2006/relationships/control" Target="../activeX/activeX1.xml"/><Relationship Id="rId9" Type="http://schemas.openxmlformats.org/officeDocument/2006/relationships/image" Target="../media/image5.emf"/><Relationship Id="rId13" Type="http://schemas.openxmlformats.org/officeDocument/2006/relationships/control" Target="../activeX/activeX6.xml"/><Relationship Id="rId18" Type="http://schemas.openxmlformats.org/officeDocument/2006/relationships/control" Target="../activeX/activeX11.xml"/><Relationship Id="rId39" Type="http://schemas.openxmlformats.org/officeDocument/2006/relationships/control" Target="../activeX/activeX30.xml"/><Relationship Id="rId34" Type="http://schemas.openxmlformats.org/officeDocument/2006/relationships/control" Target="../activeX/activeX25.xml"/><Relationship Id="rId50" Type="http://schemas.openxmlformats.org/officeDocument/2006/relationships/control" Target="../activeX/activeX40.xml"/><Relationship Id="rId55" Type="http://schemas.openxmlformats.org/officeDocument/2006/relationships/control" Target="../activeX/activeX44.xml"/><Relationship Id="rId76" Type="http://schemas.openxmlformats.org/officeDocument/2006/relationships/control" Target="../activeX/activeX58.xml"/><Relationship Id="rId97" Type="http://schemas.openxmlformats.org/officeDocument/2006/relationships/control" Target="../activeX/activeX79.xml"/><Relationship Id="rId7" Type="http://schemas.openxmlformats.org/officeDocument/2006/relationships/image" Target="../media/image4.emf"/><Relationship Id="rId71" Type="http://schemas.openxmlformats.org/officeDocument/2006/relationships/control" Target="../activeX/activeX54.xml"/><Relationship Id="rId92" Type="http://schemas.openxmlformats.org/officeDocument/2006/relationships/control" Target="../activeX/activeX74.xml"/><Relationship Id="rId2" Type="http://schemas.openxmlformats.org/officeDocument/2006/relationships/drawing" Target="../drawings/drawing3.xml"/><Relationship Id="rId29" Type="http://schemas.openxmlformats.org/officeDocument/2006/relationships/control" Target="../activeX/activeX21.xml"/><Relationship Id="rId24" Type="http://schemas.openxmlformats.org/officeDocument/2006/relationships/control" Target="../activeX/activeX17.xml"/><Relationship Id="rId40" Type="http://schemas.openxmlformats.org/officeDocument/2006/relationships/control" Target="../activeX/activeX31.xml"/><Relationship Id="rId45" Type="http://schemas.openxmlformats.org/officeDocument/2006/relationships/control" Target="../activeX/activeX36.xml"/><Relationship Id="rId66" Type="http://schemas.openxmlformats.org/officeDocument/2006/relationships/image" Target="../media/image15.emf"/><Relationship Id="rId87" Type="http://schemas.openxmlformats.org/officeDocument/2006/relationships/control" Target="../activeX/activeX69.xml"/><Relationship Id="rId61" Type="http://schemas.openxmlformats.org/officeDocument/2006/relationships/image" Target="../media/image13.emf"/><Relationship Id="rId82" Type="http://schemas.openxmlformats.org/officeDocument/2006/relationships/control" Target="../activeX/activeX64.xml"/><Relationship Id="rId19" Type="http://schemas.openxmlformats.org/officeDocument/2006/relationships/control" Target="../activeX/activeX12.xml"/><Relationship Id="rId14" Type="http://schemas.openxmlformats.org/officeDocument/2006/relationships/control" Target="../activeX/activeX7.xml"/><Relationship Id="rId30" Type="http://schemas.openxmlformats.org/officeDocument/2006/relationships/control" Target="../activeX/activeX22.xml"/><Relationship Id="rId35" Type="http://schemas.openxmlformats.org/officeDocument/2006/relationships/control" Target="../activeX/activeX26.xml"/><Relationship Id="rId56" Type="http://schemas.openxmlformats.org/officeDocument/2006/relationships/control" Target="../activeX/activeX45.xml"/><Relationship Id="rId77" Type="http://schemas.openxmlformats.org/officeDocument/2006/relationships/control" Target="../activeX/activeX59.xml"/><Relationship Id="rId8" Type="http://schemas.openxmlformats.org/officeDocument/2006/relationships/control" Target="../activeX/activeX3.xml"/><Relationship Id="rId51" Type="http://schemas.openxmlformats.org/officeDocument/2006/relationships/image" Target="../media/image10.emf"/><Relationship Id="rId72" Type="http://schemas.openxmlformats.org/officeDocument/2006/relationships/control" Target="../activeX/activeX55.xml"/><Relationship Id="rId93" Type="http://schemas.openxmlformats.org/officeDocument/2006/relationships/control" Target="../activeX/activeX75.xml"/><Relationship Id="rId98" Type="http://schemas.openxmlformats.org/officeDocument/2006/relationships/control" Target="../activeX/activeX80.xml"/></Relationships>
</file>

<file path=xl/worksheets/_rels/sheet4.xml.rels><?xml version="1.0" encoding="UTF-8" standalone="yes"?>
<Relationships xmlns="http://schemas.openxmlformats.org/package/2006/relationships"><Relationship Id="rId8" Type="http://schemas.openxmlformats.org/officeDocument/2006/relationships/control" Target="../activeX/activeX83.xml"/><Relationship Id="rId13" Type="http://schemas.openxmlformats.org/officeDocument/2006/relationships/image" Target="../media/image23.emf"/><Relationship Id="rId18" Type="http://schemas.openxmlformats.org/officeDocument/2006/relationships/control" Target="../activeX/activeX88.xml"/><Relationship Id="rId26" Type="http://schemas.openxmlformats.org/officeDocument/2006/relationships/control" Target="../activeX/activeX92.xml"/><Relationship Id="rId3" Type="http://schemas.openxmlformats.org/officeDocument/2006/relationships/vmlDrawing" Target="../drawings/vmlDrawing2.vml"/><Relationship Id="rId21" Type="http://schemas.openxmlformats.org/officeDocument/2006/relationships/image" Target="../media/image27.emf"/><Relationship Id="rId7" Type="http://schemas.openxmlformats.org/officeDocument/2006/relationships/image" Target="../media/image20.emf"/><Relationship Id="rId12" Type="http://schemas.openxmlformats.org/officeDocument/2006/relationships/control" Target="../activeX/activeX85.xml"/><Relationship Id="rId17" Type="http://schemas.openxmlformats.org/officeDocument/2006/relationships/image" Target="../media/image25.emf"/><Relationship Id="rId25" Type="http://schemas.openxmlformats.org/officeDocument/2006/relationships/image" Target="../media/image29.emf"/><Relationship Id="rId2" Type="http://schemas.openxmlformats.org/officeDocument/2006/relationships/drawing" Target="../drawings/drawing4.xml"/><Relationship Id="rId16" Type="http://schemas.openxmlformats.org/officeDocument/2006/relationships/control" Target="../activeX/activeX87.xml"/><Relationship Id="rId20" Type="http://schemas.openxmlformats.org/officeDocument/2006/relationships/control" Target="../activeX/activeX89.xml"/><Relationship Id="rId29" Type="http://schemas.openxmlformats.org/officeDocument/2006/relationships/image" Target="../media/image31.emf"/><Relationship Id="rId1" Type="http://schemas.openxmlformats.org/officeDocument/2006/relationships/printerSettings" Target="../printerSettings/printerSettings4.bin"/><Relationship Id="rId6" Type="http://schemas.openxmlformats.org/officeDocument/2006/relationships/control" Target="../activeX/activeX82.xml"/><Relationship Id="rId11" Type="http://schemas.openxmlformats.org/officeDocument/2006/relationships/image" Target="../media/image22.emf"/><Relationship Id="rId24" Type="http://schemas.openxmlformats.org/officeDocument/2006/relationships/control" Target="../activeX/activeX91.xml"/><Relationship Id="rId5" Type="http://schemas.openxmlformats.org/officeDocument/2006/relationships/image" Target="../media/image19.emf"/><Relationship Id="rId15" Type="http://schemas.openxmlformats.org/officeDocument/2006/relationships/image" Target="../media/image24.emf"/><Relationship Id="rId23" Type="http://schemas.openxmlformats.org/officeDocument/2006/relationships/image" Target="../media/image28.emf"/><Relationship Id="rId28" Type="http://schemas.openxmlformats.org/officeDocument/2006/relationships/control" Target="../activeX/activeX93.xml"/><Relationship Id="rId10" Type="http://schemas.openxmlformats.org/officeDocument/2006/relationships/control" Target="../activeX/activeX84.xml"/><Relationship Id="rId19" Type="http://schemas.openxmlformats.org/officeDocument/2006/relationships/image" Target="../media/image26.emf"/><Relationship Id="rId4" Type="http://schemas.openxmlformats.org/officeDocument/2006/relationships/control" Target="../activeX/activeX81.xml"/><Relationship Id="rId9" Type="http://schemas.openxmlformats.org/officeDocument/2006/relationships/image" Target="../media/image21.emf"/><Relationship Id="rId14" Type="http://schemas.openxmlformats.org/officeDocument/2006/relationships/control" Target="../activeX/activeX86.xml"/><Relationship Id="rId22" Type="http://schemas.openxmlformats.org/officeDocument/2006/relationships/control" Target="../activeX/activeX90.xml"/><Relationship Id="rId27" Type="http://schemas.openxmlformats.org/officeDocument/2006/relationships/image" Target="../media/image30.emf"/></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8D11A-CFEC-4424-8AB7-DF1A276FDB8A}">
  <sheetPr codeName="Introduction">
    <tabColor rgb="FF2798A9"/>
  </sheetPr>
  <dimension ref="A1:AR100"/>
  <sheetViews>
    <sheetView workbookViewId="0">
      <selection activeCell="G5" sqref="G5:H8"/>
    </sheetView>
  </sheetViews>
  <sheetFormatPr defaultColWidth="20.7109375" defaultRowHeight="15" x14ac:dyDescent="0.25"/>
  <cols>
    <col min="1" max="1" width="4.7109375" style="232" customWidth="1"/>
    <col min="2" max="2" width="10.7109375" style="232" customWidth="1"/>
    <col min="3" max="3" width="40.7109375" style="232" customWidth="1"/>
    <col min="4" max="4" width="28.7109375" style="232" customWidth="1"/>
    <col min="5" max="5" width="20.7109375" style="232" customWidth="1"/>
    <col min="6" max="6" width="54.28515625" style="232" customWidth="1"/>
    <col min="7" max="7" width="40.7109375" style="232" customWidth="1"/>
    <col min="8" max="8" width="10.7109375" style="232" customWidth="1"/>
    <col min="9" max="9" width="255.7109375" style="232" customWidth="1"/>
    <col min="10" max="10" width="62.140625" style="232" customWidth="1"/>
    <col min="11" max="11" width="39.85546875" style="235" customWidth="1"/>
    <col min="12" max="12" width="61.140625" style="232" customWidth="1"/>
    <col min="13" max="13" width="50.28515625" style="232" customWidth="1"/>
    <col min="14" max="14" width="28.5703125" style="232" customWidth="1"/>
    <col min="15" max="15" width="34" style="232" bestFit="1" customWidth="1"/>
    <col min="16" max="16" width="19.140625" style="232" customWidth="1"/>
    <col min="17" max="17" width="19.28515625" style="232" customWidth="1"/>
    <col min="18" max="18" width="14.42578125" style="232" customWidth="1"/>
    <col min="19" max="19" width="23.85546875" style="232" customWidth="1"/>
    <col min="20" max="20" width="17.85546875" style="232" customWidth="1"/>
    <col min="21" max="21" width="25.140625" style="232" customWidth="1"/>
    <col min="22" max="22" width="14.85546875" style="232" customWidth="1"/>
    <col min="23" max="23" width="15.28515625" style="232" customWidth="1"/>
    <col min="24" max="24" width="24.42578125" style="232" customWidth="1"/>
    <col min="25" max="25" width="18.5703125" style="232" bestFit="1" customWidth="1"/>
    <col min="26" max="26" width="18.5703125" style="232" customWidth="1"/>
    <col min="27" max="28" width="12.42578125" style="232" customWidth="1"/>
    <col min="29" max="29" width="29" style="232" customWidth="1"/>
    <col min="30" max="30" width="23.5703125" style="232" customWidth="1"/>
    <col min="31" max="31" width="19.42578125" style="232" customWidth="1"/>
    <col min="32" max="16384" width="20.7109375" style="232"/>
  </cols>
  <sheetData>
    <row r="1" spans="1:44" ht="20.100000000000001" customHeight="1" x14ac:dyDescent="0.25">
      <c r="A1" s="228"/>
      <c r="B1" s="228"/>
      <c r="C1" s="228"/>
      <c r="D1" s="228"/>
      <c r="E1" s="228"/>
      <c r="F1" s="228"/>
      <c r="G1" s="228"/>
      <c r="H1" s="228"/>
      <c r="I1" s="229"/>
      <c r="J1" s="229"/>
      <c r="K1" s="230"/>
      <c r="L1" s="230"/>
      <c r="M1" s="230"/>
      <c r="N1" s="228"/>
      <c r="O1" s="228"/>
      <c r="P1" s="228"/>
      <c r="Q1" s="228"/>
      <c r="R1" s="228"/>
      <c r="S1" s="231"/>
      <c r="T1" s="231"/>
      <c r="U1" s="231"/>
      <c r="V1" s="231"/>
      <c r="W1" s="231"/>
      <c r="X1" s="231"/>
      <c r="Y1" s="231"/>
      <c r="Z1" s="231"/>
      <c r="AA1" s="231"/>
      <c r="AB1" s="231"/>
      <c r="AC1" s="231"/>
      <c r="AD1" s="231"/>
      <c r="AE1" s="231"/>
      <c r="AF1" s="231"/>
      <c r="AG1" s="231"/>
      <c r="AH1" s="231"/>
      <c r="AI1" s="231"/>
      <c r="AJ1" s="231"/>
      <c r="AK1" s="231"/>
      <c r="AL1" s="231"/>
      <c r="AM1" s="231"/>
      <c r="AN1" s="231"/>
      <c r="AO1" s="228"/>
      <c r="AP1" s="228"/>
      <c r="AQ1" s="228"/>
      <c r="AR1" s="228"/>
    </row>
    <row r="2" spans="1:44" ht="107.25" customHeight="1" x14ac:dyDescent="0.25">
      <c r="A2" s="228"/>
      <c r="B2" s="418"/>
      <c r="C2" s="419"/>
      <c r="D2" s="419"/>
      <c r="E2" s="419"/>
      <c r="F2" s="419"/>
      <c r="G2" s="419"/>
      <c r="H2" s="420"/>
      <c r="I2" s="228"/>
      <c r="J2" s="228"/>
      <c r="K2" s="230"/>
      <c r="L2" s="228"/>
      <c r="M2" s="228"/>
      <c r="N2" s="228"/>
      <c r="O2" s="228"/>
      <c r="P2" s="228"/>
      <c r="Q2" s="228"/>
      <c r="R2" s="228"/>
      <c r="S2" s="231"/>
      <c r="T2" s="231"/>
      <c r="U2" s="231"/>
      <c r="V2" s="231"/>
      <c r="W2" s="231"/>
      <c r="X2" s="231"/>
      <c r="Y2" s="231"/>
      <c r="Z2" s="231"/>
      <c r="AA2" s="231"/>
      <c r="AB2" s="231"/>
      <c r="AC2" s="231"/>
      <c r="AD2" s="231"/>
      <c r="AE2" s="231"/>
      <c r="AF2" s="231"/>
      <c r="AG2" s="231"/>
      <c r="AH2" s="231"/>
      <c r="AI2" s="231"/>
      <c r="AJ2" s="231"/>
      <c r="AK2" s="231"/>
      <c r="AL2" s="231"/>
      <c r="AM2" s="231"/>
      <c r="AN2" s="231"/>
      <c r="AO2" s="228"/>
      <c r="AP2" s="228"/>
      <c r="AQ2" s="228"/>
      <c r="AR2" s="228"/>
    </row>
    <row r="3" spans="1:44" ht="50.25" customHeight="1" x14ac:dyDescent="0.25">
      <c r="A3" s="228"/>
      <c r="B3" s="137"/>
      <c r="C3" s="413" t="s">
        <v>634</v>
      </c>
      <c r="D3" s="413"/>
      <c r="E3" s="413"/>
      <c r="F3" s="413"/>
      <c r="G3" s="413"/>
      <c r="H3" s="135"/>
      <c r="I3" s="228"/>
      <c r="J3" s="228"/>
      <c r="K3" s="230"/>
      <c r="L3" s="228"/>
      <c r="M3" s="228"/>
      <c r="N3" s="228"/>
      <c r="O3" s="228"/>
      <c r="P3" s="228"/>
      <c r="Q3" s="228"/>
      <c r="R3" s="228"/>
      <c r="S3" s="231"/>
      <c r="T3" s="231"/>
      <c r="U3" s="231"/>
      <c r="V3" s="231"/>
      <c r="W3" s="231"/>
      <c r="X3" s="231"/>
      <c r="Y3" s="231"/>
      <c r="Z3" s="231"/>
      <c r="AA3" s="231"/>
      <c r="AB3" s="231"/>
      <c r="AC3" s="231"/>
      <c r="AD3" s="231"/>
      <c r="AE3" s="231"/>
      <c r="AF3" s="231"/>
      <c r="AG3" s="231"/>
      <c r="AH3" s="231"/>
      <c r="AI3" s="231"/>
      <c r="AJ3" s="231"/>
      <c r="AK3" s="231"/>
      <c r="AL3" s="231"/>
      <c r="AM3" s="231"/>
      <c r="AN3" s="231"/>
      <c r="AO3" s="228"/>
      <c r="AP3" s="228"/>
      <c r="AQ3" s="228"/>
      <c r="AR3" s="228"/>
    </row>
    <row r="4" spans="1:44" ht="294" customHeight="1" x14ac:dyDescent="0.25">
      <c r="A4" s="228"/>
      <c r="B4" s="55"/>
      <c r="C4" s="414" t="s">
        <v>631</v>
      </c>
      <c r="D4" s="414"/>
      <c r="E4" s="414"/>
      <c r="F4" s="414"/>
      <c r="G4" s="414"/>
      <c r="H4" s="56"/>
      <c r="I4" s="228"/>
      <c r="J4" s="228"/>
      <c r="K4" s="230"/>
      <c r="L4" s="228"/>
      <c r="M4" s="228"/>
      <c r="N4" s="228"/>
      <c r="O4" s="228"/>
      <c r="P4" s="228"/>
      <c r="Q4" s="228"/>
      <c r="R4" s="228"/>
      <c r="S4" s="231"/>
      <c r="T4" s="231"/>
      <c r="U4" s="231"/>
      <c r="V4" s="231"/>
      <c r="W4" s="231"/>
      <c r="X4" s="231"/>
      <c r="Y4" s="231"/>
      <c r="Z4" s="231"/>
      <c r="AA4" s="231"/>
      <c r="AB4" s="231"/>
      <c r="AC4" s="231"/>
      <c r="AD4" s="231"/>
      <c r="AE4" s="231"/>
      <c r="AF4" s="231"/>
      <c r="AG4" s="231"/>
      <c r="AH4" s="231"/>
      <c r="AI4" s="231"/>
      <c r="AJ4" s="231"/>
      <c r="AK4" s="231"/>
      <c r="AL4" s="231"/>
      <c r="AM4" s="231"/>
      <c r="AN4" s="231"/>
      <c r="AO4" s="228"/>
      <c r="AP4" s="228"/>
      <c r="AQ4" s="228"/>
      <c r="AR4" s="228"/>
    </row>
    <row r="5" spans="1:44" ht="21" x14ac:dyDescent="0.25">
      <c r="A5" s="228"/>
      <c r="B5" s="137"/>
      <c r="C5" s="138"/>
      <c r="D5" s="141" t="s">
        <v>555</v>
      </c>
      <c r="E5" s="421"/>
      <c r="F5" s="141" t="s">
        <v>411</v>
      </c>
      <c r="G5" s="422"/>
      <c r="H5" s="423"/>
      <c r="I5" s="228"/>
      <c r="J5" s="228"/>
      <c r="K5" s="230"/>
      <c r="L5" s="228"/>
      <c r="M5" s="228"/>
      <c r="N5" s="228"/>
      <c r="O5" s="228"/>
      <c r="P5" s="228"/>
      <c r="Q5" s="228"/>
      <c r="R5" s="228"/>
      <c r="S5" s="231"/>
      <c r="T5" s="231"/>
      <c r="U5" s="231"/>
      <c r="V5" s="231"/>
      <c r="W5" s="231"/>
      <c r="X5" s="231"/>
      <c r="Y5" s="231"/>
      <c r="Z5" s="231"/>
      <c r="AA5" s="231"/>
      <c r="AB5" s="231"/>
      <c r="AC5" s="231"/>
      <c r="AD5" s="231"/>
      <c r="AE5" s="231"/>
      <c r="AF5" s="231"/>
      <c r="AG5" s="231"/>
      <c r="AH5" s="231"/>
      <c r="AI5" s="231"/>
      <c r="AJ5" s="231"/>
      <c r="AK5" s="231"/>
      <c r="AL5" s="231"/>
      <c r="AM5" s="231"/>
      <c r="AN5" s="231"/>
      <c r="AO5" s="228"/>
      <c r="AP5" s="228"/>
      <c r="AQ5" s="228"/>
      <c r="AR5" s="228"/>
    </row>
    <row r="6" spans="1:44" ht="21" x14ac:dyDescent="0.25">
      <c r="A6" s="228"/>
      <c r="B6" s="137"/>
      <c r="C6" s="138"/>
      <c r="D6" s="142" t="s">
        <v>0</v>
      </c>
      <c r="E6" s="421"/>
      <c r="F6" s="136" t="s">
        <v>554</v>
      </c>
      <c r="G6" s="422"/>
      <c r="H6" s="423"/>
      <c r="I6" s="228"/>
      <c r="J6" s="228"/>
      <c r="K6" s="230"/>
      <c r="L6" s="228"/>
      <c r="M6" s="228"/>
      <c r="N6" s="228"/>
      <c r="O6" s="228"/>
      <c r="P6" s="228"/>
      <c r="Q6" s="228"/>
      <c r="R6" s="228"/>
      <c r="S6" s="231"/>
      <c r="T6" s="231"/>
      <c r="U6" s="231"/>
      <c r="V6" s="231"/>
      <c r="W6" s="231"/>
      <c r="X6" s="231"/>
      <c r="Y6" s="231"/>
      <c r="Z6" s="231"/>
      <c r="AA6" s="231"/>
      <c r="AB6" s="231"/>
      <c r="AC6" s="231"/>
      <c r="AD6" s="231"/>
      <c r="AE6" s="231"/>
      <c r="AF6" s="231"/>
      <c r="AG6" s="231"/>
      <c r="AH6" s="231"/>
      <c r="AI6" s="231"/>
      <c r="AJ6" s="231"/>
      <c r="AK6" s="231"/>
      <c r="AL6" s="231"/>
      <c r="AM6" s="231"/>
      <c r="AN6" s="231"/>
      <c r="AO6" s="228"/>
      <c r="AP6" s="228"/>
      <c r="AQ6" s="228"/>
      <c r="AR6" s="228"/>
    </row>
    <row r="7" spans="1:44" ht="21" x14ac:dyDescent="0.25">
      <c r="A7" s="228"/>
      <c r="B7" s="137"/>
      <c r="C7" s="138"/>
      <c r="D7" s="143" t="s">
        <v>1</v>
      </c>
      <c r="E7" s="421"/>
      <c r="F7" s="129" t="s">
        <v>2</v>
      </c>
      <c r="G7" s="422"/>
      <c r="H7" s="423"/>
      <c r="I7" s="228"/>
      <c r="J7" s="228"/>
      <c r="K7" s="230"/>
      <c r="L7" s="228"/>
      <c r="M7" s="228"/>
      <c r="N7" s="228"/>
      <c r="O7" s="228"/>
      <c r="P7" s="228"/>
      <c r="Q7" s="228"/>
      <c r="R7" s="228"/>
      <c r="S7" s="231"/>
      <c r="T7" s="231"/>
      <c r="U7" s="231"/>
      <c r="V7" s="231"/>
      <c r="W7" s="231"/>
      <c r="X7" s="231"/>
      <c r="Y7" s="231"/>
      <c r="Z7" s="231"/>
      <c r="AA7" s="231"/>
      <c r="AB7" s="231"/>
      <c r="AC7" s="231"/>
      <c r="AD7" s="231"/>
      <c r="AE7" s="231"/>
      <c r="AF7" s="231"/>
      <c r="AG7" s="231"/>
      <c r="AH7" s="231"/>
      <c r="AI7" s="231"/>
      <c r="AJ7" s="231"/>
      <c r="AK7" s="231"/>
      <c r="AL7" s="231"/>
      <c r="AM7" s="231"/>
      <c r="AN7" s="231"/>
      <c r="AO7" s="228"/>
      <c r="AP7" s="228"/>
      <c r="AQ7" s="228"/>
      <c r="AR7" s="228"/>
    </row>
    <row r="8" spans="1:44" ht="21" x14ac:dyDescent="0.25">
      <c r="A8" s="228"/>
      <c r="B8" s="137"/>
      <c r="C8" s="138"/>
      <c r="D8" s="144" t="s">
        <v>632</v>
      </c>
      <c r="E8" s="421"/>
      <c r="F8" s="129" t="s">
        <v>3</v>
      </c>
      <c r="G8" s="422"/>
      <c r="H8" s="423"/>
      <c r="I8" s="228"/>
      <c r="J8" s="228"/>
      <c r="K8" s="230"/>
      <c r="L8" s="228"/>
      <c r="M8" s="228"/>
      <c r="N8" s="228"/>
      <c r="O8" s="228"/>
      <c r="P8" s="228"/>
      <c r="Q8" s="228"/>
      <c r="R8" s="228"/>
      <c r="S8" s="231"/>
      <c r="T8" s="231"/>
      <c r="U8" s="231"/>
      <c r="V8" s="231"/>
      <c r="W8" s="231"/>
      <c r="X8" s="231"/>
      <c r="Y8" s="231"/>
      <c r="Z8" s="231"/>
      <c r="AA8" s="231"/>
      <c r="AB8" s="231"/>
      <c r="AC8" s="231"/>
      <c r="AD8" s="231"/>
      <c r="AE8" s="231"/>
      <c r="AF8" s="231"/>
      <c r="AG8" s="231"/>
      <c r="AH8" s="231"/>
      <c r="AI8" s="231"/>
      <c r="AJ8" s="231"/>
      <c r="AK8" s="231"/>
      <c r="AL8" s="231"/>
      <c r="AM8" s="231"/>
      <c r="AN8" s="231"/>
      <c r="AO8" s="228"/>
      <c r="AP8" s="228"/>
      <c r="AQ8" s="228"/>
      <c r="AR8" s="228"/>
    </row>
    <row r="9" spans="1:44" ht="21" x14ac:dyDescent="0.25">
      <c r="A9" s="228"/>
      <c r="B9" s="134"/>
      <c r="C9" s="138"/>
      <c r="D9" s="145" t="s">
        <v>633</v>
      </c>
      <c r="E9" s="139"/>
      <c r="F9" s="138"/>
      <c r="G9" s="138"/>
      <c r="H9" s="135"/>
      <c r="I9" s="228"/>
      <c r="J9" s="228"/>
      <c r="K9" s="230"/>
      <c r="L9" s="228"/>
      <c r="M9" s="228"/>
      <c r="N9" s="228"/>
      <c r="O9" s="228"/>
      <c r="P9" s="228"/>
      <c r="Q9" s="228"/>
      <c r="R9" s="228"/>
      <c r="S9" s="231"/>
      <c r="T9" s="231"/>
      <c r="U9" s="231"/>
      <c r="V9" s="231"/>
      <c r="W9" s="231"/>
      <c r="X9" s="231"/>
      <c r="Y9" s="231"/>
      <c r="Z9" s="231"/>
      <c r="AA9" s="231"/>
      <c r="AB9" s="231"/>
      <c r="AC9" s="231"/>
      <c r="AD9" s="231"/>
      <c r="AE9" s="231"/>
      <c r="AF9" s="231"/>
      <c r="AG9" s="231"/>
      <c r="AH9" s="231"/>
      <c r="AI9" s="231"/>
      <c r="AJ9" s="231"/>
      <c r="AK9" s="231"/>
      <c r="AL9" s="231"/>
      <c r="AM9" s="231"/>
      <c r="AN9" s="231"/>
      <c r="AO9" s="228"/>
      <c r="AP9" s="228"/>
      <c r="AQ9" s="228"/>
      <c r="AR9" s="228"/>
    </row>
    <row r="10" spans="1:44" s="235" customFormat="1" ht="21" customHeight="1" x14ac:dyDescent="0.25">
      <c r="A10" s="233"/>
      <c r="B10" s="415"/>
      <c r="C10" s="416"/>
      <c r="D10" s="416"/>
      <c r="E10" s="416"/>
      <c r="F10" s="416"/>
      <c r="G10" s="416"/>
      <c r="H10" s="417"/>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233"/>
      <c r="AJ10" s="233"/>
      <c r="AK10" s="233"/>
      <c r="AL10" s="234"/>
      <c r="AM10" s="233"/>
      <c r="AN10" s="233"/>
      <c r="AO10" s="233"/>
      <c r="AP10" s="233"/>
      <c r="AQ10" s="233"/>
      <c r="AR10" s="233"/>
    </row>
    <row r="11" spans="1:44" s="235" customFormat="1" ht="408.95" customHeight="1" x14ac:dyDescent="0.25">
      <c r="A11" s="233"/>
      <c r="B11" s="233"/>
      <c r="C11" s="233"/>
      <c r="D11" s="233"/>
      <c r="E11" s="233"/>
      <c r="F11" s="233"/>
      <c r="G11" s="233"/>
      <c r="H11" s="296"/>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4"/>
      <c r="AM11" s="233"/>
      <c r="AN11" s="233"/>
      <c r="AO11" s="233"/>
      <c r="AP11" s="233"/>
      <c r="AQ11" s="233"/>
      <c r="AR11" s="233"/>
    </row>
    <row r="12" spans="1:44" s="235" customFormat="1" x14ac:dyDescent="0.25">
      <c r="A12" s="233"/>
      <c r="B12" s="233"/>
      <c r="C12" s="233"/>
      <c r="D12" s="233"/>
      <c r="E12" s="233"/>
      <c r="F12" s="233"/>
      <c r="G12" s="233"/>
      <c r="H12" s="233"/>
      <c r="I12" s="233"/>
      <c r="J12" s="233"/>
      <c r="K12" s="233"/>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4"/>
      <c r="AM12" s="233"/>
      <c r="AN12" s="233"/>
      <c r="AO12" s="233"/>
      <c r="AP12" s="233"/>
      <c r="AQ12" s="233"/>
      <c r="AR12" s="233"/>
    </row>
    <row r="13" spans="1:44" s="235" customFormat="1" x14ac:dyDescent="0.25">
      <c r="A13" s="233"/>
      <c r="B13" s="233"/>
      <c r="C13" s="233"/>
      <c r="D13" s="233"/>
      <c r="E13" s="233"/>
      <c r="F13" s="233"/>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4"/>
      <c r="AM13" s="233"/>
      <c r="AN13" s="233"/>
      <c r="AO13" s="233"/>
      <c r="AP13" s="233"/>
      <c r="AQ13" s="233"/>
      <c r="AR13" s="233"/>
    </row>
    <row r="14" spans="1:44" x14ac:dyDescent="0.25">
      <c r="A14" s="228"/>
      <c r="B14" s="228"/>
      <c r="C14" s="228"/>
      <c r="D14" s="228"/>
      <c r="E14" s="228"/>
      <c r="F14" s="228"/>
      <c r="G14" s="228"/>
      <c r="H14" s="228"/>
      <c r="I14" s="228"/>
      <c r="J14" s="228"/>
      <c r="K14" s="228"/>
      <c r="L14" s="228"/>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c r="AJ14" s="228"/>
      <c r="AK14" s="228"/>
      <c r="AL14" s="228"/>
      <c r="AM14" s="228"/>
      <c r="AN14" s="228"/>
      <c r="AO14" s="228"/>
      <c r="AP14" s="228"/>
      <c r="AQ14" s="228"/>
      <c r="AR14" s="228"/>
    </row>
    <row r="15" spans="1:44" s="238" customFormat="1" x14ac:dyDescent="0.25">
      <c r="A15" s="228"/>
      <c r="B15" s="297"/>
      <c r="C15" s="297"/>
      <c r="D15" s="297"/>
      <c r="E15" s="298"/>
      <c r="F15" s="298"/>
      <c r="G15" s="298"/>
      <c r="H15" s="234"/>
      <c r="I15" s="234"/>
      <c r="J15" s="234"/>
      <c r="K15" s="234"/>
      <c r="L15" s="236"/>
      <c r="M15" s="236"/>
      <c r="N15" s="234"/>
      <c r="O15" s="234"/>
      <c r="P15" s="234"/>
      <c r="Q15" s="236"/>
      <c r="R15" s="234"/>
      <c r="S15" s="234"/>
      <c r="T15" s="237"/>
      <c r="U15" s="234"/>
      <c r="V15" s="234"/>
      <c r="W15" s="234"/>
      <c r="X15" s="234"/>
      <c r="Y15" s="236"/>
      <c r="Z15" s="236"/>
      <c r="AA15" s="234"/>
      <c r="AB15" s="234"/>
      <c r="AC15" s="234"/>
      <c r="AD15" s="234"/>
      <c r="AE15" s="234"/>
      <c r="AF15" s="234"/>
      <c r="AG15" s="234"/>
      <c r="AH15" s="234"/>
      <c r="AI15" s="234"/>
      <c r="AJ15" s="234"/>
      <c r="AK15" s="234"/>
      <c r="AL15" s="228"/>
      <c r="AM15" s="228"/>
      <c r="AN15" s="228"/>
      <c r="AO15" s="228"/>
      <c r="AP15" s="228"/>
      <c r="AQ15" s="228"/>
      <c r="AR15" s="228"/>
    </row>
    <row r="16" spans="1:44" s="238" customFormat="1" ht="21" x14ac:dyDescent="0.25">
      <c r="A16" s="228"/>
      <c r="B16" s="239"/>
      <c r="C16" s="239"/>
      <c r="D16" s="239"/>
      <c r="E16" s="239"/>
      <c r="F16" s="239"/>
      <c r="G16" s="239"/>
      <c r="H16" s="239"/>
      <c r="I16" s="239"/>
      <c r="J16" s="239"/>
      <c r="K16" s="239"/>
      <c r="L16" s="239"/>
      <c r="M16" s="239"/>
      <c r="N16" s="239"/>
      <c r="O16" s="239"/>
      <c r="P16" s="239"/>
      <c r="Q16" s="239"/>
      <c r="R16" s="239"/>
      <c r="S16" s="239"/>
      <c r="T16" s="239"/>
      <c r="U16" s="239"/>
      <c r="V16" s="239"/>
      <c r="W16" s="239"/>
      <c r="X16" s="239"/>
      <c r="Y16" s="239"/>
      <c r="Z16" s="239"/>
      <c r="AA16" s="239"/>
      <c r="AB16" s="239"/>
      <c r="AC16" s="239"/>
      <c r="AD16" s="239"/>
      <c r="AE16" s="239"/>
      <c r="AF16" s="239"/>
      <c r="AG16" s="239"/>
      <c r="AH16" s="239"/>
      <c r="AI16" s="239"/>
      <c r="AJ16" s="239"/>
      <c r="AK16" s="239"/>
      <c r="AL16" s="239"/>
      <c r="AM16" s="239"/>
      <c r="AN16" s="240"/>
      <c r="AO16" s="228"/>
      <c r="AP16" s="228"/>
      <c r="AQ16" s="228"/>
      <c r="AR16" s="228"/>
    </row>
    <row r="17" spans="1:44" s="238" customFormat="1" x14ac:dyDescent="0.25">
      <c r="A17" s="228"/>
      <c r="B17" s="228"/>
      <c r="C17" s="228"/>
      <c r="D17" s="228"/>
      <c r="E17" s="228"/>
      <c r="F17" s="228"/>
      <c r="G17" s="228"/>
      <c r="H17" s="228"/>
      <c r="I17" s="228"/>
      <c r="J17" s="228"/>
      <c r="K17" s="228"/>
      <c r="L17" s="228"/>
      <c r="M17" s="228"/>
      <c r="N17" s="228"/>
      <c r="O17" s="228"/>
      <c r="P17" s="228"/>
      <c r="Q17" s="241"/>
      <c r="R17" s="234"/>
      <c r="S17" s="234"/>
      <c r="T17" s="237"/>
      <c r="U17" s="234"/>
      <c r="V17" s="228"/>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row>
    <row r="18" spans="1:44" s="238" customFormat="1" x14ac:dyDescent="0.25">
      <c r="A18" s="228"/>
      <c r="B18" s="299"/>
      <c r="C18" s="299"/>
      <c r="D18" s="299"/>
      <c r="E18" s="298"/>
      <c r="F18" s="298"/>
      <c r="G18" s="298"/>
      <c r="H18" s="242"/>
      <c r="I18" s="242"/>
      <c r="J18" s="242"/>
      <c r="K18" s="242"/>
      <c r="L18" s="242"/>
      <c r="M18" s="242"/>
      <c r="N18" s="242"/>
      <c r="O18" s="243"/>
      <c r="P18" s="228"/>
      <c r="Q18" s="244"/>
      <c r="R18" s="244"/>
      <c r="S18" s="244"/>
      <c r="T18" s="245"/>
      <c r="U18" s="246"/>
      <c r="V18" s="228"/>
      <c r="W18" s="228"/>
      <c r="X18" s="228"/>
      <c r="Y18" s="228"/>
      <c r="Z18" s="228"/>
      <c r="AA18" s="242"/>
      <c r="AB18" s="242"/>
      <c r="AC18" s="242"/>
      <c r="AD18" s="242"/>
      <c r="AE18" s="242"/>
      <c r="AF18" s="247"/>
      <c r="AG18" s="247"/>
      <c r="AH18" s="228"/>
      <c r="AI18" s="228"/>
      <c r="AJ18" s="228"/>
      <c r="AK18" s="228"/>
      <c r="AL18" s="228"/>
      <c r="AM18" s="228"/>
      <c r="AN18" s="228"/>
      <c r="AO18" s="228"/>
      <c r="AP18" s="228"/>
      <c r="AQ18" s="228"/>
      <c r="AR18" s="228"/>
    </row>
    <row r="19" spans="1:44" s="238" customFormat="1" x14ac:dyDescent="0.25">
      <c r="A19" s="228"/>
      <c r="B19" s="300"/>
      <c r="C19" s="300"/>
      <c r="D19" s="300"/>
      <c r="E19" s="301"/>
      <c r="F19" s="301"/>
      <c r="G19" s="301"/>
      <c r="H19" s="248"/>
      <c r="I19" s="248"/>
      <c r="J19" s="248"/>
      <c r="K19" s="248"/>
      <c r="L19" s="249"/>
      <c r="M19" s="249"/>
      <c r="N19" s="249"/>
      <c r="O19" s="236"/>
      <c r="P19" s="246"/>
      <c r="Q19" s="248"/>
      <c r="R19" s="250"/>
      <c r="S19" s="248"/>
      <c r="T19" s="251"/>
      <c r="U19" s="252"/>
      <c r="V19" s="242"/>
      <c r="W19" s="242"/>
      <c r="X19" s="242"/>
      <c r="Y19" s="242"/>
      <c r="Z19" s="246"/>
      <c r="AA19" s="228"/>
      <c r="AB19" s="228"/>
      <c r="AC19" s="228"/>
      <c r="AD19" s="228"/>
      <c r="AE19" s="228"/>
      <c r="AF19" s="228"/>
      <c r="AG19" s="228"/>
      <c r="AH19" s="247"/>
      <c r="AI19" s="247"/>
      <c r="AJ19" s="247"/>
      <c r="AK19" s="247"/>
      <c r="AL19" s="247"/>
      <c r="AM19" s="247"/>
      <c r="AN19" s="228"/>
      <c r="AO19" s="228"/>
      <c r="AP19" s="228"/>
      <c r="AQ19" s="228"/>
      <c r="AR19" s="228"/>
    </row>
    <row r="20" spans="1:44" s="238" customFormat="1" x14ac:dyDescent="0.25">
      <c r="A20" s="228"/>
      <c r="B20" s="302"/>
      <c r="C20" s="302"/>
      <c r="D20" s="302"/>
      <c r="E20" s="256"/>
      <c r="F20" s="256"/>
      <c r="G20" s="256"/>
      <c r="H20" s="228"/>
      <c r="I20" s="228"/>
      <c r="J20" s="228"/>
      <c r="K20" s="248"/>
      <c r="L20" s="253"/>
      <c r="M20" s="253"/>
      <c r="N20" s="253"/>
      <c r="O20" s="254"/>
      <c r="P20" s="254"/>
      <c r="Q20" s="248"/>
      <c r="R20" s="250"/>
      <c r="S20" s="248"/>
      <c r="T20" s="251"/>
      <c r="U20" s="251"/>
      <c r="V20" s="250"/>
      <c r="W20" s="250"/>
      <c r="X20" s="250"/>
      <c r="Y20" s="255"/>
      <c r="Z20" s="255"/>
      <c r="AA20" s="228"/>
      <c r="AB20" s="228"/>
      <c r="AC20" s="228"/>
      <c r="AD20" s="228"/>
      <c r="AE20" s="228"/>
      <c r="AF20" s="228"/>
      <c r="AG20" s="228"/>
      <c r="AH20" s="256"/>
      <c r="AI20" s="250"/>
      <c r="AJ20" s="256"/>
      <c r="AK20" s="250"/>
      <c r="AL20" s="256"/>
      <c r="AM20" s="250"/>
      <c r="AN20" s="228"/>
      <c r="AO20" s="228"/>
      <c r="AP20" s="228"/>
      <c r="AQ20" s="228"/>
      <c r="AR20" s="228"/>
    </row>
    <row r="21" spans="1:44" s="238" customFormat="1" x14ac:dyDescent="0.25">
      <c r="A21" s="228"/>
      <c r="B21" s="303"/>
      <c r="C21" s="303"/>
      <c r="D21" s="303"/>
      <c r="E21" s="256"/>
      <c r="F21" s="256"/>
      <c r="G21" s="256"/>
      <c r="H21" s="228"/>
      <c r="I21" s="228"/>
      <c r="J21" s="228"/>
      <c r="K21" s="248"/>
      <c r="L21" s="253"/>
      <c r="M21" s="253"/>
      <c r="N21" s="253"/>
      <c r="O21" s="257"/>
      <c r="P21" s="257"/>
      <c r="Q21" s="248"/>
      <c r="R21" s="250"/>
      <c r="S21" s="248"/>
      <c r="T21" s="256"/>
      <c r="U21" s="251"/>
      <c r="V21" s="253"/>
      <c r="W21" s="253"/>
      <c r="X21" s="253"/>
      <c r="Y21" s="258"/>
      <c r="Z21" s="258"/>
      <c r="AA21" s="228"/>
      <c r="AB21" s="228"/>
      <c r="AC21" s="228"/>
      <c r="AD21" s="228"/>
      <c r="AE21" s="228"/>
      <c r="AF21" s="228"/>
      <c r="AG21" s="228"/>
      <c r="AH21" s="256"/>
      <c r="AI21" s="259"/>
      <c r="AJ21" s="256"/>
      <c r="AK21" s="259"/>
      <c r="AL21" s="256"/>
      <c r="AM21" s="259"/>
      <c r="AN21" s="228"/>
      <c r="AO21" s="228"/>
      <c r="AP21" s="228"/>
      <c r="AQ21" s="228"/>
      <c r="AR21" s="228"/>
    </row>
    <row r="22" spans="1:44" s="238" customFormat="1" x14ac:dyDescent="0.25">
      <c r="A22" s="228"/>
      <c r="B22" s="303"/>
      <c r="C22" s="303"/>
      <c r="D22" s="303"/>
      <c r="E22" s="256"/>
      <c r="F22" s="256"/>
      <c r="G22" s="256"/>
      <c r="H22" s="228"/>
      <c r="I22" s="228"/>
      <c r="J22" s="228"/>
      <c r="K22" s="248"/>
      <c r="L22" s="253"/>
      <c r="M22" s="253"/>
      <c r="N22" s="253"/>
      <c r="O22" s="257"/>
      <c r="P22" s="257"/>
      <c r="Q22" s="248"/>
      <c r="R22" s="250"/>
      <c r="S22" s="248"/>
      <c r="T22" s="260"/>
      <c r="U22" s="251"/>
      <c r="V22" s="253"/>
      <c r="W22" s="253"/>
      <c r="X22" s="253"/>
      <c r="Y22" s="258"/>
      <c r="Z22" s="258"/>
      <c r="AA22" s="228"/>
      <c r="AB22" s="228"/>
      <c r="AC22" s="228"/>
      <c r="AD22" s="228"/>
      <c r="AE22" s="228"/>
      <c r="AF22" s="228"/>
      <c r="AG22" s="228"/>
      <c r="AH22" s="256"/>
      <c r="AI22" s="259"/>
      <c r="AJ22" s="256"/>
      <c r="AK22" s="259"/>
      <c r="AL22" s="256"/>
      <c r="AM22" s="259"/>
      <c r="AN22" s="228"/>
      <c r="AO22" s="228"/>
      <c r="AP22" s="228"/>
      <c r="AQ22" s="228"/>
      <c r="AR22" s="228"/>
    </row>
    <row r="23" spans="1:44" s="238" customFormat="1" x14ac:dyDescent="0.25">
      <c r="A23" s="228"/>
      <c r="B23" s="299"/>
      <c r="C23" s="299"/>
      <c r="D23" s="299"/>
      <c r="E23" s="256"/>
      <c r="F23" s="256"/>
      <c r="G23" s="256"/>
      <c r="H23" s="228"/>
      <c r="I23" s="228"/>
      <c r="J23" s="228"/>
      <c r="K23" s="248"/>
      <c r="L23" s="253"/>
      <c r="M23" s="253"/>
      <c r="N23" s="253"/>
      <c r="O23" s="257"/>
      <c r="P23" s="257"/>
      <c r="Q23" s="252"/>
      <c r="R23" s="261"/>
      <c r="S23" s="236"/>
      <c r="T23" s="260"/>
      <c r="U23" s="251"/>
      <c r="V23" s="253"/>
      <c r="W23" s="253"/>
      <c r="X23" s="253"/>
      <c r="Y23" s="258"/>
      <c r="Z23" s="258"/>
      <c r="AA23" s="228"/>
      <c r="AB23" s="228"/>
      <c r="AC23" s="228"/>
      <c r="AD23" s="228"/>
      <c r="AE23" s="228"/>
      <c r="AF23" s="228"/>
      <c r="AG23" s="228"/>
      <c r="AH23" s="256"/>
      <c r="AI23" s="259"/>
      <c r="AJ23" s="256"/>
      <c r="AK23" s="259"/>
      <c r="AL23" s="256"/>
      <c r="AM23" s="259"/>
      <c r="AN23" s="228"/>
      <c r="AO23" s="228"/>
      <c r="AP23" s="228"/>
      <c r="AQ23" s="228"/>
      <c r="AR23" s="228"/>
    </row>
    <row r="24" spans="1:44" s="238" customFormat="1" x14ac:dyDescent="0.25">
      <c r="A24" s="228"/>
      <c r="B24" s="228"/>
      <c r="C24" s="228"/>
      <c r="D24" s="228"/>
      <c r="E24" s="228"/>
      <c r="F24" s="228"/>
      <c r="G24" s="228"/>
      <c r="H24" s="234"/>
      <c r="I24" s="234"/>
      <c r="J24" s="234"/>
      <c r="K24" s="234"/>
      <c r="L24" s="236"/>
      <c r="M24" s="236"/>
      <c r="N24" s="234"/>
      <c r="O24" s="234"/>
      <c r="P24" s="234"/>
      <c r="Q24" s="244"/>
      <c r="R24" s="244"/>
      <c r="S24" s="244"/>
      <c r="T24" s="237"/>
      <c r="U24" s="234"/>
      <c r="V24" s="234"/>
      <c r="W24" s="234"/>
      <c r="X24" s="234"/>
      <c r="Y24" s="236"/>
      <c r="Z24" s="236"/>
      <c r="AA24" s="234"/>
      <c r="AB24" s="234"/>
      <c r="AC24" s="234"/>
      <c r="AD24" s="234"/>
      <c r="AE24" s="234"/>
      <c r="AF24" s="234"/>
      <c r="AG24" s="228"/>
      <c r="AH24" s="228"/>
      <c r="AI24" s="228"/>
      <c r="AJ24" s="228"/>
      <c r="AK24" s="228"/>
      <c r="AL24" s="228"/>
      <c r="AM24" s="228"/>
      <c r="AN24" s="228"/>
      <c r="AO24" s="228"/>
      <c r="AP24" s="228"/>
      <c r="AQ24" s="228"/>
      <c r="AR24" s="228"/>
    </row>
    <row r="25" spans="1:44" s="238" customFormat="1" x14ac:dyDescent="0.25">
      <c r="A25" s="228"/>
      <c r="B25" s="228"/>
      <c r="C25" s="228"/>
      <c r="D25" s="228"/>
      <c r="E25" s="228"/>
      <c r="F25" s="228"/>
      <c r="G25" s="228"/>
      <c r="H25" s="234"/>
      <c r="I25" s="234"/>
      <c r="J25" s="234"/>
      <c r="K25" s="228"/>
      <c r="L25" s="228"/>
      <c r="M25" s="228"/>
      <c r="N25" s="234"/>
      <c r="O25" s="234"/>
      <c r="P25" s="234"/>
      <c r="Q25" s="260"/>
      <c r="R25" s="234"/>
      <c r="S25" s="251"/>
      <c r="T25" s="237"/>
      <c r="U25" s="234"/>
      <c r="V25" s="234"/>
      <c r="W25" s="234"/>
      <c r="X25" s="234"/>
      <c r="Y25" s="236"/>
      <c r="Z25" s="236"/>
      <c r="AA25" s="234"/>
      <c r="AB25" s="234"/>
      <c r="AC25" s="234"/>
      <c r="AD25" s="234"/>
      <c r="AE25" s="234"/>
      <c r="AF25" s="234"/>
      <c r="AG25" s="228"/>
      <c r="AH25" s="228"/>
      <c r="AI25" s="228"/>
      <c r="AJ25" s="228"/>
      <c r="AK25" s="228"/>
      <c r="AL25" s="228"/>
      <c r="AM25" s="228"/>
      <c r="AN25" s="228"/>
      <c r="AO25" s="228"/>
      <c r="AP25" s="228"/>
      <c r="AQ25" s="228"/>
      <c r="AR25" s="228"/>
    </row>
    <row r="26" spans="1:44" x14ac:dyDescent="0.25">
      <c r="A26" s="228"/>
      <c r="B26" s="228"/>
      <c r="C26" s="228"/>
      <c r="D26" s="228"/>
      <c r="E26" s="228"/>
      <c r="F26" s="228"/>
      <c r="G26" s="228"/>
      <c r="H26" s="233"/>
      <c r="I26" s="233"/>
      <c r="J26" s="233"/>
      <c r="K26" s="234"/>
      <c r="L26" s="236"/>
      <c r="M26" s="236"/>
      <c r="N26" s="228"/>
      <c r="O26" s="233"/>
      <c r="P26" s="228"/>
      <c r="Q26" s="262"/>
      <c r="R26" s="250"/>
      <c r="S26" s="262"/>
      <c r="T26" s="228"/>
      <c r="U26" s="228"/>
      <c r="V26" s="228"/>
      <c r="W26" s="228"/>
      <c r="X26" s="228"/>
      <c r="Y26" s="228"/>
      <c r="Z26" s="228"/>
      <c r="AA26" s="228"/>
      <c r="AB26" s="228"/>
      <c r="AC26" s="228"/>
      <c r="AD26" s="228"/>
      <c r="AE26" s="228"/>
      <c r="AF26" s="233"/>
      <c r="AG26" s="228"/>
      <c r="AH26" s="228"/>
      <c r="AI26" s="228"/>
      <c r="AJ26" s="228"/>
      <c r="AK26" s="228"/>
      <c r="AL26" s="228"/>
      <c r="AM26" s="228"/>
      <c r="AN26" s="228"/>
      <c r="AO26" s="228"/>
      <c r="AP26" s="228"/>
      <c r="AQ26" s="228"/>
      <c r="AR26" s="233"/>
    </row>
    <row r="27" spans="1:44" ht="21" x14ac:dyDescent="0.25">
      <c r="A27" s="228"/>
      <c r="B27" s="239"/>
      <c r="C27" s="239"/>
      <c r="D27" s="239"/>
      <c r="E27" s="239"/>
      <c r="F27" s="239"/>
      <c r="G27" s="239"/>
      <c r="H27" s="233"/>
      <c r="I27" s="233"/>
      <c r="J27" s="233"/>
      <c r="K27" s="263"/>
      <c r="L27" s="264"/>
      <c r="M27" s="264"/>
      <c r="N27" s="265"/>
      <c r="O27" s="233"/>
      <c r="P27" s="228"/>
      <c r="Q27" s="262"/>
      <c r="R27" s="250"/>
      <c r="S27" s="262"/>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row>
    <row r="28" spans="1:44" ht="21" x14ac:dyDescent="0.25">
      <c r="A28" s="228"/>
      <c r="B28" s="304"/>
      <c r="C28" s="304"/>
      <c r="D28" s="304"/>
      <c r="E28" s="305"/>
      <c r="F28" s="305"/>
      <c r="G28" s="305"/>
      <c r="H28" s="266"/>
      <c r="I28" s="266"/>
      <c r="J28" s="266"/>
      <c r="K28" s="267"/>
      <c r="L28" s="264"/>
      <c r="M28" s="264"/>
      <c r="N28" s="228"/>
      <c r="O28" s="228"/>
      <c r="P28" s="228"/>
      <c r="Q28" s="262"/>
      <c r="R28" s="250"/>
      <c r="S28" s="262"/>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c r="AP28" s="228"/>
      <c r="AQ28" s="228"/>
      <c r="AR28" s="228"/>
    </row>
    <row r="29" spans="1:44" s="272" customFormat="1" x14ac:dyDescent="0.25">
      <c r="A29" s="271"/>
      <c r="B29" s="300"/>
      <c r="C29" s="300"/>
      <c r="D29" s="300"/>
      <c r="E29" s="306"/>
      <c r="F29" s="306"/>
      <c r="G29" s="306"/>
      <c r="H29" s="268"/>
      <c r="I29" s="268"/>
      <c r="J29" s="268"/>
      <c r="K29" s="269"/>
      <c r="L29" s="269"/>
      <c r="M29" s="269"/>
      <c r="N29" s="269"/>
      <c r="O29" s="269"/>
      <c r="P29" s="269"/>
      <c r="Q29" s="270"/>
      <c r="R29" s="250"/>
      <c r="S29" s="248"/>
      <c r="T29" s="271"/>
      <c r="U29" s="271"/>
      <c r="V29" s="228"/>
      <c r="W29" s="228"/>
      <c r="X29" s="228"/>
      <c r="Y29" s="228"/>
      <c r="Z29" s="228"/>
      <c r="AA29" s="271"/>
      <c r="AB29" s="271"/>
      <c r="AC29" s="271"/>
      <c r="AD29" s="271"/>
      <c r="AE29" s="271"/>
      <c r="AF29" s="271"/>
      <c r="AG29" s="271"/>
      <c r="AH29" s="271"/>
      <c r="AI29" s="271"/>
      <c r="AJ29" s="271"/>
      <c r="AK29" s="271"/>
      <c r="AL29" s="271"/>
      <c r="AM29" s="271"/>
      <c r="AN29" s="271"/>
      <c r="AO29" s="271"/>
      <c r="AP29" s="271"/>
      <c r="AQ29" s="271"/>
      <c r="AR29" s="271"/>
    </row>
    <row r="30" spans="1:44" s="272" customFormat="1" x14ac:dyDescent="0.25">
      <c r="A30" s="271"/>
      <c r="B30" s="248"/>
      <c r="C30" s="248"/>
      <c r="D30" s="248"/>
      <c r="E30" s="281"/>
      <c r="F30" s="281"/>
      <c r="G30" s="281"/>
      <c r="H30" s="268"/>
      <c r="I30" s="268"/>
      <c r="J30" s="268"/>
      <c r="K30" s="267"/>
      <c r="L30" s="264"/>
      <c r="M30" s="264"/>
      <c r="N30" s="269"/>
      <c r="O30" s="269"/>
      <c r="P30" s="269"/>
      <c r="Q30" s="269"/>
      <c r="R30" s="269"/>
      <c r="S30" s="248"/>
      <c r="T30" s="271"/>
      <c r="U30" s="271"/>
      <c r="V30" s="228"/>
      <c r="W30" s="228"/>
      <c r="X30" s="228"/>
      <c r="Y30" s="228"/>
      <c r="Z30" s="228"/>
      <c r="AA30" s="271"/>
      <c r="AB30" s="271"/>
      <c r="AC30" s="271"/>
      <c r="AD30" s="271"/>
      <c r="AE30" s="271"/>
      <c r="AF30" s="271"/>
      <c r="AG30" s="271"/>
      <c r="AH30" s="271"/>
      <c r="AI30" s="271"/>
      <c r="AJ30" s="271"/>
      <c r="AK30" s="271"/>
      <c r="AL30" s="271"/>
      <c r="AM30" s="271"/>
      <c r="AN30" s="271"/>
      <c r="AO30" s="271"/>
      <c r="AP30" s="271"/>
      <c r="AQ30" s="271"/>
      <c r="AR30" s="271"/>
    </row>
    <row r="31" spans="1:44" ht="15.75" x14ac:dyDescent="0.25">
      <c r="A31" s="228"/>
      <c r="B31" s="307"/>
      <c r="C31" s="307"/>
      <c r="D31" s="307"/>
      <c r="E31" s="308"/>
      <c r="F31" s="308"/>
      <c r="G31" s="308"/>
      <c r="H31" s="273"/>
      <c r="I31" s="273"/>
      <c r="J31" s="273"/>
      <c r="K31" s="248"/>
      <c r="L31" s="248"/>
      <c r="M31" s="248"/>
      <c r="N31" s="248"/>
      <c r="O31" s="248"/>
      <c r="P31" s="248"/>
      <c r="Q31" s="274"/>
      <c r="R31" s="248"/>
      <c r="S31" s="24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row>
    <row r="32" spans="1:44" ht="15.75" x14ac:dyDescent="0.25">
      <c r="A32" s="228"/>
      <c r="B32" s="309"/>
      <c r="C32" s="309"/>
      <c r="D32" s="309"/>
      <c r="E32" s="308"/>
      <c r="F32" s="308"/>
      <c r="G32" s="308"/>
      <c r="H32" s="273"/>
      <c r="I32" s="273"/>
      <c r="J32" s="273"/>
      <c r="K32" s="248"/>
      <c r="L32" s="248"/>
      <c r="M32" s="248"/>
      <c r="N32" s="248"/>
      <c r="O32" s="248"/>
      <c r="P32" s="248"/>
      <c r="Q32" s="275"/>
      <c r="R32" s="248"/>
      <c r="S32" s="248"/>
      <c r="T32" s="228"/>
      <c r="U32" s="228"/>
      <c r="V32" s="228"/>
      <c r="W32" s="228"/>
      <c r="X32" s="228"/>
      <c r="Y32" s="228"/>
      <c r="Z32" s="228"/>
      <c r="AA32" s="228"/>
      <c r="AB32" s="228"/>
      <c r="AC32" s="228"/>
      <c r="AD32" s="228"/>
      <c r="AE32" s="228"/>
      <c r="AF32" s="228"/>
      <c r="AG32" s="252"/>
      <c r="AH32" s="228"/>
      <c r="AI32" s="228"/>
      <c r="AJ32" s="276"/>
      <c r="AK32" s="228"/>
      <c r="AL32" s="228"/>
      <c r="AM32" s="228"/>
      <c r="AN32" s="228"/>
      <c r="AO32" s="228"/>
      <c r="AP32" s="228"/>
      <c r="AQ32" s="228"/>
      <c r="AR32" s="228"/>
    </row>
    <row r="33" spans="1:44" ht="15.75" x14ac:dyDescent="0.25">
      <c r="A33" s="228"/>
      <c r="B33" s="307"/>
      <c r="C33" s="307"/>
      <c r="D33" s="307"/>
      <c r="E33" s="308"/>
      <c r="F33" s="308"/>
      <c r="G33" s="308"/>
      <c r="H33" s="277"/>
      <c r="I33" s="277"/>
      <c r="J33" s="277"/>
      <c r="K33" s="233"/>
      <c r="L33" s="228"/>
      <c r="M33" s="228"/>
      <c r="N33" s="248"/>
      <c r="O33" s="248"/>
      <c r="P33" s="248"/>
      <c r="Q33" s="275"/>
      <c r="R33" s="248"/>
      <c r="S33" s="248"/>
      <c r="T33" s="228"/>
      <c r="U33" s="228"/>
      <c r="V33" s="228"/>
      <c r="W33" s="228"/>
      <c r="X33" s="228"/>
      <c r="Y33" s="228"/>
      <c r="Z33" s="228"/>
      <c r="AA33" s="228"/>
      <c r="AB33" s="228"/>
      <c r="AC33" s="228"/>
      <c r="AD33" s="228"/>
      <c r="AE33" s="228"/>
      <c r="AF33" s="228"/>
      <c r="AG33" s="228"/>
      <c r="AH33" s="228"/>
      <c r="AI33" s="228"/>
      <c r="AJ33" s="278"/>
      <c r="AK33" s="228"/>
      <c r="AL33" s="228"/>
      <c r="AM33" s="228"/>
      <c r="AN33" s="228"/>
      <c r="AO33" s="228"/>
      <c r="AP33" s="228"/>
      <c r="AQ33" s="228"/>
      <c r="AR33" s="228"/>
    </row>
    <row r="34" spans="1:44" ht="15.75" x14ac:dyDescent="0.25">
      <c r="A34" s="228"/>
      <c r="B34" s="310"/>
      <c r="C34" s="310"/>
      <c r="D34" s="310"/>
      <c r="E34" s="311"/>
      <c r="F34" s="311"/>
      <c r="G34" s="311"/>
      <c r="H34" s="279"/>
      <c r="I34" s="279"/>
      <c r="J34" s="279"/>
      <c r="K34" s="276"/>
      <c r="L34" s="264"/>
      <c r="M34" s="264"/>
      <c r="N34" s="248"/>
      <c r="O34" s="248"/>
      <c r="P34" s="248"/>
      <c r="Q34" s="275"/>
      <c r="R34" s="248"/>
      <c r="S34" s="248"/>
      <c r="T34" s="228"/>
      <c r="U34" s="228"/>
      <c r="V34" s="233"/>
      <c r="W34" s="233"/>
      <c r="X34" s="233"/>
      <c r="Y34" s="233"/>
      <c r="Z34" s="233"/>
      <c r="AA34" s="228"/>
      <c r="AB34" s="228"/>
      <c r="AC34" s="228"/>
      <c r="AD34" s="228"/>
      <c r="AE34" s="228"/>
      <c r="AF34" s="228"/>
      <c r="AG34" s="228"/>
      <c r="AH34" s="228"/>
      <c r="AI34" s="228"/>
      <c r="AJ34" s="228"/>
      <c r="AK34" s="228"/>
      <c r="AL34" s="228"/>
      <c r="AM34" s="228"/>
      <c r="AN34" s="228"/>
      <c r="AO34" s="228"/>
      <c r="AP34" s="228"/>
      <c r="AQ34" s="228"/>
      <c r="AR34" s="228"/>
    </row>
    <row r="35" spans="1:44" s="235" customFormat="1" ht="15.75" x14ac:dyDescent="0.25">
      <c r="A35" s="233"/>
      <c r="B35" s="248"/>
      <c r="C35" s="248"/>
      <c r="D35" s="248"/>
      <c r="E35" s="312"/>
      <c r="F35" s="312"/>
      <c r="G35" s="312"/>
      <c r="H35" s="279"/>
      <c r="I35" s="279"/>
      <c r="J35" s="279"/>
      <c r="K35" s="280"/>
      <c r="L35" s="264"/>
      <c r="M35" s="264"/>
      <c r="N35" s="281"/>
      <c r="O35" s="281"/>
      <c r="P35" s="281"/>
      <c r="Q35" s="275"/>
      <c r="R35" s="281"/>
      <c r="S35" s="248"/>
      <c r="T35" s="233"/>
      <c r="U35" s="233"/>
      <c r="V35" s="228"/>
      <c r="W35" s="228"/>
      <c r="X35" s="228"/>
      <c r="Y35" s="228"/>
      <c r="Z35" s="228"/>
      <c r="AA35" s="233"/>
      <c r="AB35" s="233"/>
      <c r="AC35" s="233"/>
      <c r="AD35" s="233"/>
      <c r="AE35" s="233"/>
      <c r="AF35" s="233"/>
      <c r="AG35" s="233"/>
      <c r="AH35" s="233"/>
      <c r="AI35" s="233"/>
      <c r="AJ35" s="234"/>
      <c r="AK35" s="233"/>
      <c r="AL35" s="233"/>
      <c r="AM35" s="233"/>
      <c r="AN35" s="233"/>
      <c r="AO35" s="233"/>
      <c r="AP35" s="233"/>
      <c r="AQ35" s="233"/>
      <c r="AR35" s="233"/>
    </row>
    <row r="36" spans="1:44" ht="15.75" x14ac:dyDescent="0.25">
      <c r="A36" s="228"/>
      <c r="B36" s="310"/>
      <c r="C36" s="310"/>
      <c r="D36" s="310"/>
      <c r="E36" s="311"/>
      <c r="F36" s="311"/>
      <c r="G36" s="311"/>
      <c r="H36" s="279"/>
      <c r="I36" s="279"/>
      <c r="J36" s="279"/>
      <c r="K36" s="248"/>
      <c r="L36" s="248"/>
      <c r="M36" s="248"/>
      <c r="N36" s="248"/>
      <c r="O36" s="248"/>
      <c r="P36" s="248"/>
      <c r="Q36" s="275"/>
      <c r="R36" s="248"/>
      <c r="S36" s="24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row>
    <row r="37" spans="1:44" ht="15.75" x14ac:dyDescent="0.25">
      <c r="A37" s="228"/>
      <c r="B37" s="248"/>
      <c r="C37" s="248"/>
      <c r="D37" s="248"/>
      <c r="E37" s="313"/>
      <c r="F37" s="313"/>
      <c r="G37" s="313"/>
      <c r="H37" s="277"/>
      <c r="I37" s="277"/>
      <c r="J37" s="277"/>
      <c r="K37" s="248"/>
      <c r="L37" s="248"/>
      <c r="M37" s="248"/>
      <c r="N37" s="248"/>
      <c r="O37" s="248"/>
      <c r="P37" s="248"/>
      <c r="Q37" s="282"/>
      <c r="R37" s="248"/>
      <c r="S37" s="24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row>
    <row r="38" spans="1:44" x14ac:dyDescent="0.25">
      <c r="A38" s="228"/>
      <c r="B38" s="310"/>
      <c r="C38" s="310"/>
      <c r="D38" s="310"/>
      <c r="E38" s="314"/>
      <c r="F38" s="314"/>
      <c r="G38" s="314"/>
      <c r="H38" s="277"/>
      <c r="I38" s="277"/>
      <c r="J38" s="277"/>
      <c r="K38" s="233"/>
      <c r="L38" s="228"/>
      <c r="M38" s="228"/>
      <c r="N38" s="228"/>
      <c r="O38" s="248"/>
      <c r="P38" s="248"/>
      <c r="Q38" s="283"/>
      <c r="R38" s="248"/>
      <c r="S38" s="24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row>
    <row r="39" spans="1:44" x14ac:dyDescent="0.25">
      <c r="A39" s="228"/>
      <c r="B39" s="248"/>
      <c r="C39" s="248"/>
      <c r="D39" s="248"/>
      <c r="E39" s="281"/>
      <c r="F39" s="281"/>
      <c r="G39" s="281"/>
      <c r="H39" s="248"/>
      <c r="I39" s="248"/>
      <c r="J39" s="248"/>
      <c r="K39" s="248"/>
      <c r="L39" s="248"/>
      <c r="M39" s="248"/>
      <c r="N39" s="248"/>
      <c r="O39" s="248"/>
      <c r="P39" s="248"/>
      <c r="Q39" s="248"/>
      <c r="R39" s="248"/>
      <c r="S39" s="24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row>
    <row r="40" spans="1:44" x14ac:dyDescent="0.25">
      <c r="A40" s="228"/>
      <c r="B40" s="248"/>
      <c r="C40" s="248"/>
      <c r="D40" s="248"/>
      <c r="E40" s="308"/>
      <c r="F40" s="308"/>
      <c r="G40" s="308"/>
      <c r="H40" s="228"/>
      <c r="I40" s="228"/>
      <c r="J40" s="228"/>
      <c r="K40" s="228"/>
      <c r="L40" s="228"/>
      <c r="M40" s="228"/>
      <c r="N40" s="228"/>
      <c r="O40" s="248"/>
      <c r="P40" s="248"/>
      <c r="Q40" s="248"/>
      <c r="R40" s="248"/>
      <c r="S40" s="248"/>
      <c r="T40" s="228"/>
      <c r="U40" s="228"/>
      <c r="V40" s="228"/>
      <c r="W40" s="228"/>
      <c r="X40" s="228"/>
      <c r="Y40" s="228"/>
      <c r="Z40" s="228"/>
      <c r="AA40" s="228"/>
      <c r="AB40" s="228"/>
      <c r="AC40" s="228"/>
      <c r="AD40" s="228"/>
      <c r="AE40" s="228"/>
      <c r="AF40" s="228"/>
      <c r="AG40" s="228"/>
      <c r="AH40" s="228"/>
      <c r="AI40" s="228"/>
      <c r="AJ40" s="228"/>
      <c r="AK40" s="228"/>
      <c r="AL40" s="228"/>
      <c r="AM40" s="228"/>
      <c r="AN40" s="228"/>
      <c r="AO40" s="228"/>
      <c r="AP40" s="228"/>
      <c r="AQ40" s="228"/>
      <c r="AR40" s="228"/>
    </row>
    <row r="41" spans="1:44" x14ac:dyDescent="0.25">
      <c r="A41" s="228"/>
      <c r="B41" s="315"/>
      <c r="C41" s="315"/>
      <c r="D41" s="315"/>
      <c r="E41" s="236"/>
      <c r="F41" s="236"/>
      <c r="G41" s="236"/>
      <c r="H41" s="228"/>
      <c r="I41" s="228"/>
      <c r="J41" s="228"/>
      <c r="K41" s="284"/>
      <c r="L41" s="228"/>
      <c r="M41" s="228"/>
      <c r="N41" s="228"/>
      <c r="O41" s="248"/>
      <c r="P41" s="248"/>
      <c r="Q41" s="248"/>
      <c r="R41" s="248"/>
      <c r="S41" s="248"/>
      <c r="T41" s="228"/>
      <c r="U41" s="228"/>
      <c r="V41" s="228"/>
      <c r="W41" s="228"/>
      <c r="X41" s="228"/>
      <c r="Y41" s="228"/>
      <c r="Z41" s="228"/>
      <c r="AA41" s="228"/>
      <c r="AB41" s="228"/>
      <c r="AC41" s="228"/>
      <c r="AD41" s="228"/>
      <c r="AE41" s="228"/>
      <c r="AF41" s="228"/>
      <c r="AG41" s="285"/>
      <c r="AH41" s="228"/>
      <c r="AI41" s="228"/>
      <c r="AJ41" s="228"/>
      <c r="AK41" s="228"/>
      <c r="AL41" s="228"/>
      <c r="AM41" s="228"/>
      <c r="AN41" s="228"/>
      <c r="AO41" s="228"/>
      <c r="AP41" s="228"/>
      <c r="AQ41" s="228"/>
      <c r="AR41" s="228"/>
    </row>
    <row r="42" spans="1:44" x14ac:dyDescent="0.25">
      <c r="A42" s="228"/>
      <c r="B42" s="315"/>
      <c r="C42" s="315"/>
      <c r="D42" s="315"/>
      <c r="E42" s="236"/>
      <c r="F42" s="236"/>
      <c r="G42" s="236"/>
      <c r="H42" s="286"/>
      <c r="I42" s="286"/>
      <c r="J42" s="286"/>
      <c r="K42" s="287"/>
      <c r="L42" s="248"/>
      <c r="M42" s="248"/>
      <c r="N42" s="248"/>
      <c r="O42" s="248"/>
      <c r="P42" s="248"/>
      <c r="Q42" s="248"/>
      <c r="R42" s="248"/>
      <c r="S42" s="248"/>
      <c r="T42" s="228"/>
      <c r="U42" s="228"/>
      <c r="V42" s="228"/>
      <c r="W42" s="228"/>
      <c r="X42" s="228"/>
      <c r="Y42" s="228"/>
      <c r="Z42" s="228"/>
      <c r="AA42" s="228"/>
      <c r="AB42" s="228"/>
      <c r="AC42" s="228"/>
      <c r="AD42" s="228"/>
      <c r="AE42" s="228"/>
      <c r="AF42" s="228"/>
      <c r="AG42" s="285"/>
      <c r="AH42" s="228"/>
      <c r="AI42" s="228"/>
      <c r="AJ42" s="228"/>
      <c r="AK42" s="228"/>
      <c r="AL42" s="228"/>
      <c r="AM42" s="228"/>
      <c r="AN42" s="228"/>
      <c r="AO42" s="228"/>
      <c r="AP42" s="228"/>
      <c r="AQ42" s="228"/>
      <c r="AR42" s="228"/>
    </row>
    <row r="43" spans="1:44" x14ac:dyDescent="0.25">
      <c r="A43" s="228"/>
      <c r="B43" s="315"/>
      <c r="C43" s="315"/>
      <c r="D43" s="315"/>
      <c r="E43" s="316"/>
      <c r="F43" s="316"/>
      <c r="G43" s="316"/>
      <c r="H43" s="248"/>
      <c r="I43" s="248"/>
      <c r="J43" s="248"/>
      <c r="K43" s="288"/>
      <c r="L43" s="248"/>
      <c r="M43" s="248"/>
      <c r="N43" s="248"/>
      <c r="O43" s="248"/>
      <c r="P43" s="248"/>
      <c r="Q43" s="248"/>
      <c r="R43" s="248"/>
      <c r="S43" s="24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row>
    <row r="44" spans="1:44" x14ac:dyDescent="0.25">
      <c r="A44" s="228"/>
      <c r="B44" s="317"/>
      <c r="C44" s="317"/>
      <c r="D44" s="317"/>
      <c r="E44" s="318"/>
      <c r="F44" s="318"/>
      <c r="G44" s="318"/>
      <c r="H44" s="289"/>
      <c r="I44" s="289"/>
      <c r="J44" s="289"/>
      <c r="K44" s="290"/>
      <c r="L44" s="248"/>
      <c r="M44" s="248"/>
      <c r="N44" s="248"/>
      <c r="O44" s="248"/>
      <c r="P44" s="248"/>
      <c r="Q44" s="248"/>
      <c r="R44" s="248"/>
      <c r="S44" s="24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row>
    <row r="45" spans="1:44" x14ac:dyDescent="0.25">
      <c r="A45" s="228"/>
      <c r="B45" s="319"/>
      <c r="C45" s="319"/>
      <c r="D45" s="319" t="s">
        <v>4</v>
      </c>
      <c r="E45" s="314"/>
      <c r="F45" s="314"/>
      <c r="G45" s="314"/>
      <c r="H45" s="248"/>
      <c r="I45" s="248"/>
      <c r="J45" s="248"/>
      <c r="K45" s="288"/>
      <c r="L45" s="248"/>
      <c r="M45" s="248"/>
      <c r="N45" s="248"/>
      <c r="O45" s="248"/>
      <c r="P45" s="248"/>
      <c r="Q45" s="248"/>
      <c r="R45" s="248"/>
      <c r="S45" s="24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row>
    <row r="46" spans="1:44" x14ac:dyDescent="0.25">
      <c r="A46" s="228"/>
      <c r="B46" s="317"/>
      <c r="C46" s="317"/>
      <c r="D46" s="317"/>
      <c r="E46" s="318"/>
      <c r="F46" s="318"/>
      <c r="G46" s="318"/>
      <c r="H46" s="291"/>
      <c r="I46" s="291"/>
      <c r="J46" s="291"/>
      <c r="K46" s="290"/>
      <c r="L46" s="248"/>
      <c r="M46" s="248"/>
      <c r="N46" s="248"/>
      <c r="O46" s="248"/>
      <c r="P46" s="248"/>
      <c r="Q46" s="248"/>
      <c r="R46" s="248"/>
      <c r="S46" s="24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row>
    <row r="47" spans="1:44" x14ac:dyDescent="0.25">
      <c r="A47" s="228"/>
      <c r="B47" s="319"/>
      <c r="C47" s="319"/>
      <c r="D47" s="319"/>
      <c r="E47" s="314"/>
      <c r="F47" s="314"/>
      <c r="G47" s="314"/>
      <c r="H47" s="291"/>
      <c r="I47" s="291"/>
      <c r="J47" s="291"/>
      <c r="K47" s="290"/>
      <c r="L47" s="248"/>
      <c r="M47" s="248"/>
      <c r="N47" s="290"/>
      <c r="O47" s="291"/>
      <c r="P47" s="248"/>
      <c r="Q47" s="248"/>
      <c r="R47" s="248"/>
      <c r="S47" s="248"/>
      <c r="T47" s="228"/>
      <c r="U47" s="228"/>
      <c r="V47" s="228"/>
      <c r="W47" s="228"/>
      <c r="X47" s="228"/>
      <c r="Y47" s="228"/>
      <c r="Z47" s="228"/>
      <c r="AA47" s="228"/>
      <c r="AB47" s="228"/>
      <c r="AC47" s="228"/>
      <c r="AD47" s="228"/>
      <c r="AE47" s="228"/>
      <c r="AF47" s="228"/>
      <c r="AG47" s="228"/>
      <c r="AH47" s="228"/>
      <c r="AI47" s="228"/>
      <c r="AJ47" s="228"/>
      <c r="AK47" s="228"/>
      <c r="AL47" s="228"/>
      <c r="AM47" s="228"/>
      <c r="AN47" s="228"/>
      <c r="AO47" s="228"/>
      <c r="AP47" s="228"/>
      <c r="AQ47" s="228"/>
      <c r="AR47" s="228"/>
    </row>
    <row r="48" spans="1:44" x14ac:dyDescent="0.25">
      <c r="A48" s="228"/>
      <c r="B48" s="307"/>
      <c r="C48" s="307"/>
      <c r="D48" s="307"/>
      <c r="E48" s="318"/>
      <c r="F48" s="318"/>
      <c r="G48" s="318"/>
      <c r="H48" s="292"/>
      <c r="I48" s="292"/>
      <c r="J48" s="292"/>
      <c r="K48" s="290"/>
      <c r="L48" s="248"/>
      <c r="M48" s="248"/>
      <c r="N48" s="290"/>
      <c r="O48" s="291"/>
      <c r="P48" s="248"/>
      <c r="Q48" s="248"/>
      <c r="R48" s="248"/>
      <c r="S48" s="24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row>
    <row r="49" spans="1:44" x14ac:dyDescent="0.25">
      <c r="A49" s="228"/>
      <c r="B49" s="319"/>
      <c r="C49" s="319"/>
      <c r="D49" s="319"/>
      <c r="E49" s="314"/>
      <c r="F49" s="314"/>
      <c r="G49" s="314"/>
      <c r="H49" s="248"/>
      <c r="I49" s="248"/>
      <c r="J49" s="248"/>
      <c r="K49" s="288"/>
      <c r="L49" s="248"/>
      <c r="M49" s="248"/>
      <c r="N49" s="293"/>
      <c r="O49" s="248"/>
      <c r="P49" s="248"/>
      <c r="Q49" s="248"/>
      <c r="R49" s="248"/>
      <c r="S49" s="24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row>
    <row r="50" spans="1:44" x14ac:dyDescent="0.25">
      <c r="A50" s="228"/>
      <c r="B50" s="317"/>
      <c r="C50" s="317"/>
      <c r="D50" s="317"/>
      <c r="E50" s="318"/>
      <c r="F50" s="318"/>
      <c r="G50" s="318"/>
      <c r="H50" s="248"/>
      <c r="I50" s="248"/>
      <c r="J50" s="248"/>
      <c r="K50" s="288"/>
      <c r="L50" s="248"/>
      <c r="M50" s="248"/>
      <c r="N50" s="293"/>
      <c r="O50" s="248"/>
      <c r="P50" s="248"/>
      <c r="Q50" s="248"/>
      <c r="R50" s="248"/>
      <c r="S50" s="24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row>
    <row r="51" spans="1:44" x14ac:dyDescent="0.25">
      <c r="A51" s="228"/>
      <c r="B51" s="319"/>
      <c r="C51" s="319"/>
      <c r="D51" s="319"/>
      <c r="E51" s="314"/>
      <c r="F51" s="314"/>
      <c r="G51" s="314"/>
      <c r="H51" s="248"/>
      <c r="I51" s="248"/>
      <c r="J51" s="248"/>
      <c r="K51" s="288"/>
      <c r="L51" s="248"/>
      <c r="M51" s="248"/>
      <c r="N51" s="293"/>
      <c r="O51" s="248"/>
      <c r="P51" s="248"/>
      <c r="Q51" s="248"/>
      <c r="R51" s="248"/>
      <c r="S51" s="24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row>
    <row r="52" spans="1:44" x14ac:dyDescent="0.25">
      <c r="A52" s="228"/>
      <c r="B52" s="317"/>
      <c r="C52" s="317"/>
      <c r="D52" s="317"/>
      <c r="E52" s="318"/>
      <c r="F52" s="318"/>
      <c r="G52" s="318"/>
      <c r="H52" s="248"/>
      <c r="I52" s="248"/>
      <c r="J52" s="248"/>
      <c r="K52" s="288"/>
      <c r="L52" s="248"/>
      <c r="M52" s="248"/>
      <c r="N52" s="293"/>
      <c r="O52" s="248"/>
      <c r="P52" s="248"/>
      <c r="Q52" s="248"/>
      <c r="R52" s="248"/>
      <c r="S52" s="248"/>
      <c r="T52" s="228"/>
      <c r="U52" s="228"/>
      <c r="V52" s="228"/>
      <c r="W52" s="228"/>
      <c r="X52" s="228"/>
      <c r="Y52" s="228"/>
      <c r="Z52" s="228"/>
      <c r="AA52" s="228"/>
      <c r="AB52" s="228"/>
      <c r="AC52" s="228"/>
      <c r="AD52" s="228"/>
      <c r="AE52" s="228"/>
      <c r="AF52" s="228"/>
      <c r="AG52" s="228"/>
      <c r="AH52" s="228"/>
      <c r="AI52" s="228"/>
      <c r="AJ52" s="228"/>
      <c r="AK52" s="228"/>
      <c r="AL52" s="228"/>
      <c r="AM52" s="228"/>
      <c r="AN52" s="228"/>
      <c r="AO52" s="228"/>
      <c r="AP52" s="228"/>
      <c r="AQ52" s="228"/>
      <c r="AR52" s="228"/>
    </row>
    <row r="53" spans="1:44" x14ac:dyDescent="0.25">
      <c r="A53" s="228"/>
      <c r="B53" s="319"/>
      <c r="C53" s="319"/>
      <c r="D53" s="319"/>
      <c r="E53" s="314"/>
      <c r="F53" s="314"/>
      <c r="G53" s="314"/>
      <c r="H53" s="248"/>
      <c r="I53" s="248"/>
      <c r="J53" s="248"/>
      <c r="K53" s="288"/>
      <c r="L53" s="248"/>
      <c r="M53" s="248"/>
      <c r="N53" s="293"/>
      <c r="O53" s="248"/>
      <c r="P53" s="248"/>
      <c r="Q53" s="248"/>
      <c r="R53" s="248"/>
      <c r="S53" s="24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row>
    <row r="54" spans="1:44" x14ac:dyDescent="0.25">
      <c r="A54" s="228"/>
      <c r="B54" s="320"/>
      <c r="C54" s="320"/>
      <c r="D54" s="320"/>
      <c r="E54" s="318"/>
      <c r="F54" s="318"/>
      <c r="G54" s="318"/>
      <c r="H54" s="228"/>
      <c r="I54" s="228"/>
      <c r="J54" s="228"/>
      <c r="K54" s="248"/>
      <c r="L54" s="248"/>
      <c r="M54" s="248"/>
      <c r="N54" s="248"/>
      <c r="O54" s="248"/>
      <c r="P54" s="248"/>
      <c r="Q54" s="248"/>
      <c r="R54" s="248"/>
      <c r="S54" s="24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row>
    <row r="55" spans="1:44" x14ac:dyDescent="0.25">
      <c r="A55" s="228"/>
      <c r="B55" s="319"/>
      <c r="C55" s="319"/>
      <c r="D55" s="319"/>
      <c r="E55" s="314"/>
      <c r="F55" s="314"/>
      <c r="G55" s="314"/>
      <c r="H55" s="290"/>
      <c r="I55" s="290"/>
      <c r="J55" s="290"/>
      <c r="K55" s="248"/>
      <c r="L55" s="294"/>
      <c r="M55" s="294"/>
      <c r="N55" s="248"/>
      <c r="O55" s="248"/>
      <c r="P55" s="248"/>
      <c r="Q55" s="248"/>
      <c r="R55" s="248"/>
      <c r="S55" s="248"/>
      <c r="T55" s="228"/>
      <c r="U55" s="228"/>
      <c r="V55" s="228"/>
      <c r="W55" s="228"/>
      <c r="X55" s="228"/>
      <c r="Y55" s="228"/>
      <c r="Z55" s="228"/>
      <c r="AA55" s="228"/>
      <c r="AB55" s="228"/>
      <c r="AC55" s="228"/>
      <c r="AD55" s="228"/>
      <c r="AE55" s="228"/>
      <c r="AF55" s="228"/>
      <c r="AG55" s="228"/>
      <c r="AH55" s="228"/>
      <c r="AI55" s="228"/>
      <c r="AJ55" s="228"/>
      <c r="AK55" s="228"/>
      <c r="AL55" s="228"/>
      <c r="AM55" s="228"/>
      <c r="AN55" s="228"/>
      <c r="AO55" s="228"/>
      <c r="AP55" s="228"/>
      <c r="AQ55" s="228"/>
      <c r="AR55" s="228"/>
    </row>
    <row r="56" spans="1:44" x14ac:dyDescent="0.25">
      <c r="A56" s="228"/>
      <c r="B56" s="317"/>
      <c r="C56" s="317"/>
      <c r="D56" s="317"/>
      <c r="E56" s="308"/>
      <c r="F56" s="308"/>
      <c r="G56" s="308"/>
      <c r="H56" s="290"/>
      <c r="I56" s="290"/>
      <c r="J56" s="290"/>
      <c r="K56" s="248"/>
      <c r="L56" s="248"/>
      <c r="M56" s="248"/>
      <c r="N56" s="248"/>
      <c r="O56" s="248"/>
      <c r="P56" s="248"/>
      <c r="Q56" s="248"/>
      <c r="R56" s="248"/>
      <c r="S56" s="248"/>
      <c r="T56" s="228"/>
      <c r="U56" s="228"/>
      <c r="V56" s="228"/>
      <c r="W56" s="228"/>
      <c r="X56" s="228"/>
      <c r="Y56" s="228"/>
      <c r="Z56" s="228"/>
      <c r="AA56" s="228"/>
      <c r="AB56" s="228"/>
      <c r="AC56" s="228"/>
      <c r="AD56" s="228"/>
      <c r="AE56" s="228"/>
      <c r="AF56" s="228"/>
      <c r="AG56" s="228"/>
      <c r="AH56" s="228"/>
      <c r="AI56" s="228"/>
      <c r="AJ56" s="228"/>
      <c r="AK56" s="228"/>
      <c r="AL56" s="228"/>
      <c r="AM56" s="228"/>
      <c r="AN56" s="228"/>
      <c r="AO56" s="228"/>
      <c r="AP56" s="228"/>
      <c r="AQ56" s="228"/>
      <c r="AR56" s="228"/>
    </row>
    <row r="57" spans="1:44" x14ac:dyDescent="0.25">
      <c r="A57" s="228"/>
      <c r="B57" s="319"/>
      <c r="C57" s="319"/>
      <c r="D57" s="319"/>
      <c r="E57" s="311"/>
      <c r="F57" s="311"/>
      <c r="G57" s="311"/>
      <c r="H57" s="295"/>
      <c r="I57" s="295"/>
      <c r="J57" s="295"/>
      <c r="K57" s="248"/>
      <c r="L57" s="248"/>
      <c r="M57" s="248"/>
      <c r="N57" s="248"/>
      <c r="O57" s="248"/>
      <c r="P57" s="248"/>
      <c r="Q57" s="248"/>
      <c r="R57" s="248"/>
      <c r="S57" s="248"/>
      <c r="T57" s="228"/>
      <c r="U57" s="228"/>
      <c r="V57" s="228"/>
      <c r="W57" s="228"/>
      <c r="X57" s="228"/>
      <c r="Y57" s="228"/>
      <c r="Z57" s="228"/>
      <c r="AA57" s="228"/>
      <c r="AB57" s="228"/>
      <c r="AC57" s="228"/>
      <c r="AD57" s="228"/>
      <c r="AE57" s="228"/>
      <c r="AF57" s="228"/>
      <c r="AG57" s="228"/>
      <c r="AH57" s="228"/>
      <c r="AI57" s="228"/>
      <c r="AJ57" s="228"/>
      <c r="AK57" s="228"/>
      <c r="AL57" s="228"/>
      <c r="AM57" s="228"/>
      <c r="AN57" s="228"/>
      <c r="AO57" s="228"/>
      <c r="AP57" s="228"/>
      <c r="AQ57" s="228"/>
      <c r="AR57" s="228"/>
    </row>
    <row r="58" spans="1:44" x14ac:dyDescent="0.25">
      <c r="A58" s="228"/>
      <c r="B58" s="317"/>
      <c r="C58" s="317"/>
      <c r="D58" s="317"/>
      <c r="E58" s="321"/>
      <c r="F58" s="321"/>
      <c r="G58" s="321"/>
      <c r="H58" s="248"/>
      <c r="I58" s="248"/>
      <c r="J58" s="248"/>
      <c r="K58" s="248"/>
      <c r="L58" s="248"/>
      <c r="M58" s="248"/>
      <c r="N58" s="248"/>
      <c r="O58" s="248"/>
      <c r="P58" s="248"/>
      <c r="Q58" s="248"/>
      <c r="R58" s="248"/>
      <c r="S58" s="248"/>
      <c r="T58" s="228"/>
      <c r="U58" s="228"/>
      <c r="V58" s="228"/>
      <c r="W58" s="228"/>
      <c r="X58" s="228"/>
      <c r="Y58" s="228"/>
      <c r="Z58" s="228"/>
      <c r="AA58" s="228"/>
      <c r="AB58" s="228"/>
      <c r="AC58" s="228"/>
      <c r="AD58" s="228"/>
      <c r="AE58" s="228"/>
      <c r="AF58" s="228"/>
      <c r="AG58" s="228"/>
      <c r="AH58" s="228"/>
      <c r="AI58" s="228"/>
      <c r="AJ58" s="228"/>
      <c r="AK58" s="228"/>
      <c r="AL58" s="228"/>
      <c r="AM58" s="228"/>
      <c r="AN58" s="228"/>
      <c r="AO58" s="228"/>
      <c r="AP58" s="228"/>
      <c r="AQ58" s="228"/>
      <c r="AR58" s="228"/>
    </row>
    <row r="59" spans="1:44" x14ac:dyDescent="0.25">
      <c r="A59" s="228"/>
      <c r="B59" s="319"/>
      <c r="C59" s="319"/>
      <c r="D59" s="319"/>
      <c r="E59" s="314"/>
      <c r="F59" s="314"/>
      <c r="G59" s="314"/>
      <c r="H59" s="248"/>
      <c r="I59" s="248"/>
      <c r="J59" s="248"/>
      <c r="K59" s="248"/>
      <c r="L59" s="248"/>
      <c r="M59" s="248"/>
      <c r="N59" s="248"/>
      <c r="O59" s="248"/>
      <c r="P59" s="248"/>
      <c r="Q59" s="248"/>
      <c r="R59" s="248"/>
      <c r="S59" s="248"/>
      <c r="T59" s="228"/>
      <c r="U59" s="228"/>
      <c r="V59" s="228"/>
      <c r="W59" s="228"/>
      <c r="X59" s="228"/>
      <c r="Y59" s="228"/>
      <c r="Z59" s="228"/>
      <c r="AA59" s="228"/>
      <c r="AB59" s="228"/>
      <c r="AC59" s="228"/>
      <c r="AD59" s="228"/>
      <c r="AE59" s="228"/>
      <c r="AF59" s="228"/>
      <c r="AG59" s="228"/>
      <c r="AH59" s="228"/>
      <c r="AI59" s="228"/>
      <c r="AJ59" s="228"/>
      <c r="AK59" s="228"/>
      <c r="AL59" s="228"/>
      <c r="AM59" s="228"/>
      <c r="AN59" s="228"/>
      <c r="AO59" s="228"/>
      <c r="AP59" s="228"/>
      <c r="AQ59" s="228"/>
      <c r="AR59" s="228"/>
    </row>
    <row r="60" spans="1:44" x14ac:dyDescent="0.25">
      <c r="A60" s="228"/>
      <c r="B60" s="319"/>
      <c r="C60" s="319"/>
      <c r="D60" s="319"/>
      <c r="E60" s="308"/>
      <c r="F60" s="308"/>
      <c r="G60" s="308"/>
      <c r="H60" s="248"/>
      <c r="I60" s="248"/>
      <c r="J60" s="248"/>
      <c r="K60" s="248"/>
      <c r="L60" s="248"/>
      <c r="M60" s="248"/>
      <c r="N60" s="248"/>
      <c r="O60" s="248"/>
      <c r="P60" s="248"/>
      <c r="Q60" s="248"/>
      <c r="R60" s="248"/>
      <c r="S60" s="248"/>
      <c r="T60" s="228"/>
      <c r="U60" s="228"/>
      <c r="V60" s="228"/>
      <c r="W60" s="228"/>
      <c r="X60" s="228"/>
      <c r="Y60" s="228"/>
      <c r="Z60" s="228"/>
      <c r="AA60" s="228"/>
      <c r="AB60" s="228"/>
      <c r="AC60" s="228"/>
      <c r="AD60" s="228"/>
      <c r="AE60" s="228"/>
      <c r="AF60" s="228"/>
      <c r="AG60" s="228"/>
      <c r="AH60" s="228"/>
      <c r="AI60" s="228"/>
      <c r="AJ60" s="228"/>
      <c r="AK60" s="228"/>
      <c r="AL60" s="228"/>
      <c r="AM60" s="228"/>
      <c r="AN60" s="228"/>
      <c r="AO60" s="228"/>
      <c r="AP60" s="228"/>
      <c r="AQ60" s="228"/>
      <c r="AR60" s="228"/>
    </row>
    <row r="61" spans="1:44" x14ac:dyDescent="0.25">
      <c r="A61" s="228"/>
      <c r="B61" s="319"/>
      <c r="C61" s="319"/>
      <c r="D61" s="319"/>
      <c r="E61" s="311"/>
      <c r="F61" s="311"/>
      <c r="G61" s="311"/>
      <c r="H61" s="248"/>
      <c r="I61" s="248"/>
      <c r="J61" s="248"/>
      <c r="K61" s="248"/>
      <c r="L61" s="248"/>
      <c r="M61" s="248"/>
      <c r="N61" s="248"/>
      <c r="O61" s="248"/>
      <c r="P61" s="248"/>
      <c r="Q61" s="248"/>
      <c r="R61" s="248"/>
      <c r="S61" s="248"/>
      <c r="T61" s="228"/>
      <c r="U61" s="228"/>
      <c r="V61" s="228"/>
      <c r="W61" s="228"/>
      <c r="X61" s="228"/>
      <c r="Y61" s="228"/>
      <c r="Z61" s="228"/>
      <c r="AA61" s="228"/>
      <c r="AB61" s="228"/>
      <c r="AC61" s="228"/>
      <c r="AD61" s="228"/>
      <c r="AE61" s="228"/>
      <c r="AF61" s="228"/>
      <c r="AG61" s="228"/>
      <c r="AH61" s="228"/>
      <c r="AI61" s="228"/>
      <c r="AJ61" s="228"/>
      <c r="AK61" s="228"/>
      <c r="AL61" s="228"/>
      <c r="AM61" s="228"/>
      <c r="AN61" s="228"/>
      <c r="AO61" s="228"/>
      <c r="AP61" s="228"/>
      <c r="AQ61" s="228"/>
      <c r="AR61" s="228"/>
    </row>
    <row r="62" spans="1:44" x14ac:dyDescent="0.25">
      <c r="A62" s="228"/>
      <c r="B62" s="317"/>
      <c r="C62" s="317"/>
      <c r="D62" s="317"/>
      <c r="E62" s="308"/>
      <c r="F62" s="308"/>
      <c r="G62" s="308"/>
      <c r="H62" s="248"/>
      <c r="I62" s="248"/>
      <c r="J62" s="248"/>
      <c r="K62" s="248"/>
      <c r="L62" s="248"/>
      <c r="M62" s="248"/>
      <c r="N62" s="248"/>
      <c r="O62" s="248"/>
      <c r="P62" s="248"/>
      <c r="Q62" s="248"/>
      <c r="R62" s="248"/>
      <c r="S62" s="248"/>
      <c r="T62" s="228"/>
      <c r="U62" s="228"/>
      <c r="V62" s="228"/>
      <c r="W62" s="228"/>
      <c r="X62" s="228"/>
      <c r="Y62" s="228"/>
      <c r="Z62" s="228"/>
      <c r="AA62" s="228"/>
      <c r="AB62" s="228"/>
      <c r="AC62" s="228"/>
      <c r="AD62" s="228"/>
      <c r="AE62" s="228"/>
      <c r="AF62" s="228"/>
      <c r="AG62" s="228"/>
      <c r="AH62" s="228"/>
      <c r="AI62" s="228"/>
      <c r="AJ62" s="228"/>
      <c r="AK62" s="228"/>
      <c r="AL62" s="228"/>
      <c r="AM62" s="228"/>
      <c r="AN62" s="228"/>
      <c r="AO62" s="228"/>
      <c r="AP62" s="228"/>
      <c r="AQ62" s="228"/>
      <c r="AR62" s="228"/>
    </row>
    <row r="63" spans="1:44" x14ac:dyDescent="0.25">
      <c r="A63" s="228"/>
      <c r="B63" s="317"/>
      <c r="C63" s="317"/>
      <c r="D63" s="317"/>
      <c r="E63" s="322"/>
      <c r="F63" s="322"/>
      <c r="G63" s="322"/>
      <c r="H63" s="248"/>
      <c r="I63" s="248"/>
      <c r="J63" s="248"/>
      <c r="K63" s="248"/>
      <c r="L63" s="248"/>
      <c r="M63" s="248"/>
      <c r="N63" s="248"/>
      <c r="O63" s="248"/>
      <c r="P63" s="248"/>
      <c r="Q63" s="248"/>
      <c r="R63" s="248"/>
      <c r="S63" s="24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row>
    <row r="64" spans="1:44" x14ac:dyDescent="0.25">
      <c r="A64" s="228"/>
      <c r="B64" s="317"/>
      <c r="C64" s="317"/>
      <c r="D64" s="317"/>
      <c r="E64" s="308"/>
      <c r="F64" s="308"/>
      <c r="G64" s="308"/>
      <c r="H64" s="248"/>
      <c r="I64" s="248"/>
      <c r="J64" s="248"/>
      <c r="K64" s="248"/>
      <c r="L64" s="248"/>
      <c r="M64" s="248"/>
      <c r="N64" s="248"/>
      <c r="O64" s="248"/>
      <c r="P64" s="248"/>
      <c r="Q64" s="248"/>
      <c r="R64" s="248"/>
      <c r="S64" s="248"/>
      <c r="T64" s="228"/>
      <c r="U64" s="228"/>
      <c r="V64" s="228"/>
      <c r="W64" s="228"/>
      <c r="X64" s="228"/>
      <c r="Y64" s="228"/>
      <c r="Z64" s="228"/>
      <c r="AA64" s="228"/>
      <c r="AB64" s="228"/>
      <c r="AC64" s="228"/>
      <c r="AD64" s="228"/>
      <c r="AE64" s="228"/>
      <c r="AF64" s="228"/>
      <c r="AG64" s="228"/>
      <c r="AH64" s="228"/>
      <c r="AI64" s="228"/>
      <c r="AJ64" s="228"/>
      <c r="AK64" s="228"/>
      <c r="AL64" s="228"/>
      <c r="AM64" s="228"/>
      <c r="AN64" s="228"/>
      <c r="AO64" s="228"/>
      <c r="AP64" s="228"/>
      <c r="AQ64" s="228"/>
      <c r="AR64" s="228"/>
    </row>
    <row r="65" spans="1:44" x14ac:dyDescent="0.25">
      <c r="A65" s="228"/>
      <c r="B65" s="269"/>
      <c r="C65" s="269"/>
      <c r="D65" s="269"/>
      <c r="E65" s="323"/>
      <c r="F65" s="323"/>
      <c r="G65" s="323"/>
      <c r="H65" s="248"/>
      <c r="I65" s="248"/>
      <c r="J65" s="248"/>
      <c r="K65" s="248"/>
      <c r="L65" s="248"/>
      <c r="M65" s="248"/>
      <c r="N65" s="248"/>
      <c r="O65" s="248"/>
      <c r="P65" s="248"/>
      <c r="Q65" s="248"/>
      <c r="R65" s="248"/>
      <c r="S65" s="24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row>
    <row r="66" spans="1:44" x14ac:dyDescent="0.25">
      <c r="A66" s="228"/>
      <c r="B66" s="228"/>
      <c r="C66" s="228"/>
      <c r="D66" s="228"/>
      <c r="E66" s="228"/>
      <c r="F66" s="228"/>
      <c r="G66" s="228"/>
      <c r="H66" s="248"/>
      <c r="I66" s="248"/>
      <c r="J66" s="248"/>
      <c r="K66" s="248"/>
      <c r="L66" s="248"/>
      <c r="M66" s="248"/>
      <c r="N66" s="248"/>
      <c r="O66" s="248"/>
      <c r="P66" s="248"/>
      <c r="Q66" s="248"/>
      <c r="R66" s="248"/>
      <c r="S66" s="248"/>
      <c r="T66" s="228"/>
      <c r="U66" s="228"/>
      <c r="V66" s="228"/>
      <c r="W66" s="228"/>
      <c r="X66" s="228"/>
      <c r="Y66" s="228"/>
      <c r="Z66" s="228"/>
      <c r="AA66" s="228"/>
      <c r="AB66" s="228"/>
      <c r="AC66" s="228"/>
      <c r="AD66" s="228"/>
      <c r="AE66" s="228"/>
      <c r="AF66" s="228"/>
      <c r="AG66" s="228"/>
      <c r="AH66" s="228"/>
      <c r="AI66" s="228"/>
      <c r="AJ66" s="228"/>
      <c r="AK66" s="228"/>
      <c r="AL66" s="228"/>
      <c r="AM66" s="228"/>
      <c r="AN66" s="228"/>
      <c r="AO66" s="228"/>
      <c r="AP66" s="228"/>
      <c r="AQ66" s="228"/>
      <c r="AR66" s="228"/>
    </row>
    <row r="67" spans="1:44" x14ac:dyDescent="0.25">
      <c r="A67" s="228"/>
      <c r="B67" s="228"/>
      <c r="C67" s="228"/>
      <c r="D67" s="228"/>
      <c r="E67" s="228"/>
      <c r="F67" s="228"/>
      <c r="G67" s="228"/>
      <c r="H67" s="248"/>
      <c r="I67" s="248"/>
      <c r="J67" s="248"/>
      <c r="K67" s="281"/>
      <c r="L67" s="248"/>
      <c r="M67" s="248"/>
      <c r="N67" s="248"/>
      <c r="O67" s="248"/>
      <c r="P67" s="248"/>
      <c r="Q67" s="248"/>
      <c r="R67" s="248"/>
      <c r="S67" s="248"/>
      <c r="T67" s="248"/>
      <c r="U67" s="248"/>
      <c r="V67" s="248"/>
      <c r="W67" s="248"/>
      <c r="X67" s="248"/>
      <c r="Y67" s="248"/>
      <c r="Z67" s="248"/>
      <c r="AA67" s="228"/>
      <c r="AB67" s="228"/>
      <c r="AC67" s="228"/>
      <c r="AD67" s="228"/>
      <c r="AE67" s="228"/>
      <c r="AF67" s="228"/>
      <c r="AG67" s="228"/>
      <c r="AH67" s="228"/>
      <c r="AI67" s="228"/>
      <c r="AJ67" s="228"/>
      <c r="AK67" s="228"/>
      <c r="AL67" s="228"/>
      <c r="AM67" s="228"/>
      <c r="AN67" s="228"/>
      <c r="AO67" s="228"/>
      <c r="AP67" s="228"/>
      <c r="AQ67" s="228"/>
      <c r="AR67" s="228"/>
    </row>
    <row r="68" spans="1:44" x14ac:dyDescent="0.25">
      <c r="A68" s="228"/>
      <c r="B68" s="228"/>
      <c r="C68" s="228"/>
      <c r="D68" s="228"/>
      <c r="E68" s="228"/>
      <c r="F68" s="228"/>
      <c r="G68" s="228"/>
      <c r="H68" s="248"/>
      <c r="I68" s="248"/>
      <c r="J68" s="248"/>
      <c r="K68" s="281"/>
      <c r="L68" s="248"/>
      <c r="M68" s="248"/>
      <c r="N68" s="248"/>
      <c r="O68" s="248"/>
      <c r="P68" s="248"/>
      <c r="Q68" s="248"/>
      <c r="R68" s="248"/>
      <c r="S68" s="248"/>
      <c r="T68" s="248"/>
      <c r="U68" s="248"/>
      <c r="V68" s="248"/>
      <c r="W68" s="248"/>
      <c r="X68" s="248"/>
      <c r="Y68" s="248"/>
      <c r="Z68" s="248"/>
      <c r="AA68" s="228"/>
      <c r="AB68" s="228"/>
      <c r="AC68" s="228"/>
      <c r="AD68" s="228"/>
      <c r="AE68" s="228"/>
      <c r="AF68" s="228"/>
      <c r="AG68" s="228"/>
      <c r="AH68" s="228"/>
      <c r="AI68" s="228"/>
      <c r="AJ68" s="228"/>
      <c r="AK68" s="228"/>
      <c r="AL68" s="228"/>
      <c r="AM68" s="228"/>
      <c r="AN68" s="228"/>
      <c r="AO68" s="228"/>
      <c r="AP68" s="228"/>
      <c r="AQ68" s="228"/>
      <c r="AR68" s="228"/>
    </row>
    <row r="69" spans="1:44" x14ac:dyDescent="0.25">
      <c r="A69" s="228"/>
      <c r="B69" s="228"/>
      <c r="C69" s="228"/>
      <c r="D69" s="228"/>
      <c r="E69" s="228"/>
      <c r="F69" s="228"/>
      <c r="G69" s="228"/>
      <c r="H69" s="248"/>
      <c r="I69" s="248"/>
      <c r="J69" s="248"/>
      <c r="K69" s="281"/>
      <c r="L69" s="248"/>
      <c r="M69" s="248"/>
      <c r="N69" s="248"/>
      <c r="O69" s="248"/>
      <c r="P69" s="248"/>
      <c r="Q69" s="248"/>
      <c r="R69" s="248"/>
      <c r="S69" s="248"/>
      <c r="T69" s="248"/>
      <c r="U69" s="248"/>
      <c r="V69" s="248"/>
      <c r="W69" s="248"/>
      <c r="X69" s="248"/>
      <c r="Y69" s="248"/>
      <c r="Z69" s="248"/>
      <c r="AA69" s="228"/>
      <c r="AB69" s="228"/>
      <c r="AC69" s="228"/>
      <c r="AD69" s="228"/>
      <c r="AE69" s="228"/>
      <c r="AF69" s="228"/>
      <c r="AG69" s="228"/>
      <c r="AH69" s="228"/>
      <c r="AI69" s="228"/>
      <c r="AJ69" s="228"/>
      <c r="AK69" s="228"/>
      <c r="AL69" s="228"/>
      <c r="AM69" s="228"/>
      <c r="AN69" s="228"/>
      <c r="AO69" s="228"/>
      <c r="AP69" s="228"/>
      <c r="AQ69" s="228"/>
      <c r="AR69" s="228"/>
    </row>
    <row r="70" spans="1:44" x14ac:dyDescent="0.25">
      <c r="A70" s="228"/>
      <c r="B70" s="228"/>
      <c r="C70" s="228"/>
      <c r="D70" s="228"/>
      <c r="E70" s="228"/>
      <c r="F70" s="228"/>
      <c r="G70" s="228"/>
      <c r="H70" s="248"/>
      <c r="I70" s="248"/>
      <c r="J70" s="248"/>
      <c r="K70" s="281"/>
      <c r="L70" s="248"/>
      <c r="M70" s="248"/>
      <c r="N70" s="248"/>
      <c r="O70" s="248"/>
      <c r="P70" s="248"/>
      <c r="Q70" s="248"/>
      <c r="R70" s="248"/>
      <c r="S70" s="248"/>
      <c r="T70" s="248"/>
      <c r="U70" s="248"/>
      <c r="V70" s="248"/>
      <c r="W70" s="248"/>
      <c r="X70" s="248"/>
      <c r="Y70" s="248"/>
      <c r="Z70" s="248"/>
      <c r="AA70" s="228"/>
      <c r="AB70" s="228"/>
      <c r="AC70" s="228"/>
      <c r="AD70" s="228"/>
      <c r="AE70" s="228"/>
      <c r="AF70" s="228"/>
      <c r="AG70" s="228"/>
      <c r="AH70" s="228"/>
      <c r="AI70" s="228"/>
      <c r="AJ70" s="228"/>
      <c r="AK70" s="228"/>
      <c r="AL70" s="228"/>
      <c r="AM70" s="228"/>
      <c r="AN70" s="228"/>
      <c r="AO70" s="228"/>
      <c r="AP70" s="228"/>
      <c r="AQ70" s="228"/>
      <c r="AR70" s="228"/>
    </row>
    <row r="71" spans="1:44" x14ac:dyDescent="0.25">
      <c r="A71" s="228"/>
      <c r="B71" s="228"/>
      <c r="C71" s="228"/>
      <c r="D71" s="228"/>
      <c r="E71" s="228"/>
      <c r="F71" s="228"/>
      <c r="G71" s="228"/>
      <c r="H71" s="248"/>
      <c r="I71" s="248"/>
      <c r="J71" s="248"/>
      <c r="K71" s="281"/>
      <c r="L71" s="248"/>
      <c r="M71" s="248"/>
      <c r="N71" s="248"/>
      <c r="O71" s="248"/>
      <c r="P71" s="248"/>
      <c r="Q71" s="248"/>
      <c r="R71" s="248"/>
      <c r="S71" s="248"/>
      <c r="T71" s="248"/>
      <c r="U71" s="248"/>
      <c r="V71" s="248"/>
      <c r="W71" s="248"/>
      <c r="X71" s="248"/>
      <c r="Y71" s="248"/>
      <c r="Z71" s="248"/>
      <c r="AA71" s="228"/>
      <c r="AB71" s="228"/>
      <c r="AC71" s="228"/>
      <c r="AD71" s="228"/>
      <c r="AE71" s="228"/>
      <c r="AF71" s="228"/>
      <c r="AG71" s="228"/>
      <c r="AH71" s="228"/>
      <c r="AI71" s="228"/>
      <c r="AJ71" s="228"/>
      <c r="AK71" s="228"/>
      <c r="AL71" s="228"/>
      <c r="AM71" s="228"/>
      <c r="AN71" s="228"/>
      <c r="AO71" s="228"/>
      <c r="AP71" s="228"/>
      <c r="AQ71" s="228"/>
      <c r="AR71" s="228"/>
    </row>
    <row r="72" spans="1:44" x14ac:dyDescent="0.25">
      <c r="A72" s="228"/>
      <c r="B72" s="228"/>
      <c r="C72" s="228"/>
      <c r="D72" s="228"/>
      <c r="E72" s="228"/>
      <c r="F72" s="228"/>
      <c r="G72" s="228"/>
      <c r="H72" s="248"/>
      <c r="I72" s="248"/>
      <c r="J72" s="248"/>
      <c r="K72" s="281"/>
      <c r="L72" s="248"/>
      <c r="M72" s="248"/>
      <c r="N72" s="248"/>
      <c r="O72" s="248"/>
      <c r="P72" s="248"/>
      <c r="Q72" s="248"/>
      <c r="R72" s="248"/>
      <c r="S72" s="248"/>
      <c r="T72" s="248"/>
      <c r="U72" s="248"/>
      <c r="V72" s="248"/>
      <c r="W72" s="248"/>
      <c r="X72" s="248"/>
      <c r="Y72" s="248"/>
      <c r="Z72" s="248"/>
      <c r="AA72" s="228"/>
      <c r="AB72" s="228"/>
      <c r="AC72" s="228"/>
      <c r="AD72" s="228"/>
      <c r="AE72" s="228"/>
      <c r="AF72" s="228"/>
      <c r="AG72" s="228"/>
      <c r="AH72" s="228"/>
      <c r="AI72" s="228"/>
      <c r="AJ72" s="228"/>
      <c r="AK72" s="228"/>
      <c r="AL72" s="228"/>
      <c r="AM72" s="228"/>
      <c r="AN72" s="228"/>
      <c r="AO72" s="228"/>
      <c r="AP72" s="228"/>
      <c r="AQ72" s="228"/>
      <c r="AR72" s="228"/>
    </row>
    <row r="73" spans="1:44" x14ac:dyDescent="0.25">
      <c r="A73" s="228"/>
      <c r="B73" s="228"/>
      <c r="C73" s="228"/>
      <c r="D73" s="228"/>
      <c r="E73" s="228"/>
      <c r="F73" s="228"/>
      <c r="G73" s="228"/>
      <c r="H73" s="248"/>
      <c r="I73" s="248"/>
      <c r="J73" s="248"/>
      <c r="K73" s="281"/>
      <c r="L73" s="248"/>
      <c r="M73" s="248"/>
      <c r="N73" s="248"/>
      <c r="O73" s="248"/>
      <c r="P73" s="248"/>
      <c r="Q73" s="248"/>
      <c r="R73" s="248"/>
      <c r="S73" s="248"/>
      <c r="T73" s="248"/>
      <c r="U73" s="248"/>
      <c r="V73" s="248"/>
      <c r="W73" s="248"/>
      <c r="X73" s="248"/>
      <c r="Y73" s="248"/>
      <c r="Z73" s="248"/>
      <c r="AA73" s="228"/>
      <c r="AB73" s="228"/>
      <c r="AC73" s="228"/>
      <c r="AD73" s="228"/>
      <c r="AE73" s="228"/>
      <c r="AF73" s="228"/>
      <c r="AG73" s="228"/>
      <c r="AH73" s="228"/>
      <c r="AI73" s="228"/>
      <c r="AJ73" s="228"/>
      <c r="AK73" s="228"/>
      <c r="AL73" s="228"/>
      <c r="AM73" s="228"/>
      <c r="AN73" s="228"/>
      <c r="AO73" s="228"/>
      <c r="AP73" s="228"/>
      <c r="AQ73" s="228"/>
      <c r="AR73" s="228"/>
    </row>
    <row r="74" spans="1:44" x14ac:dyDescent="0.25">
      <c r="A74" s="228"/>
      <c r="B74" s="228"/>
      <c r="C74" s="228"/>
      <c r="D74" s="228"/>
      <c r="E74" s="228"/>
      <c r="F74" s="228"/>
      <c r="G74" s="228"/>
      <c r="H74" s="248"/>
      <c r="I74" s="248"/>
      <c r="J74" s="248"/>
      <c r="K74" s="281"/>
      <c r="L74" s="248"/>
      <c r="M74" s="248"/>
      <c r="N74" s="248"/>
      <c r="O74" s="248"/>
      <c r="P74" s="248"/>
      <c r="Q74" s="248"/>
      <c r="R74" s="248"/>
      <c r="S74" s="248"/>
      <c r="T74" s="248"/>
      <c r="U74" s="248"/>
      <c r="V74" s="248"/>
      <c r="W74" s="248"/>
      <c r="X74" s="248"/>
      <c r="Y74" s="248"/>
      <c r="Z74" s="248"/>
      <c r="AA74" s="228"/>
      <c r="AB74" s="228"/>
      <c r="AC74" s="228"/>
      <c r="AD74" s="228"/>
      <c r="AE74" s="228"/>
      <c r="AF74" s="228"/>
      <c r="AG74" s="228"/>
      <c r="AH74" s="228"/>
      <c r="AI74" s="228"/>
      <c r="AJ74" s="228"/>
      <c r="AK74" s="228"/>
      <c r="AL74" s="228"/>
      <c r="AM74" s="228"/>
      <c r="AN74" s="228"/>
      <c r="AO74" s="228"/>
      <c r="AP74" s="228"/>
      <c r="AQ74" s="228"/>
      <c r="AR74" s="228"/>
    </row>
    <row r="75" spans="1:44" x14ac:dyDescent="0.25">
      <c r="A75" s="228"/>
      <c r="B75" s="228"/>
      <c r="C75" s="228"/>
      <c r="D75" s="228"/>
      <c r="E75" s="228"/>
      <c r="F75" s="228"/>
      <c r="G75" s="228"/>
      <c r="H75" s="248"/>
      <c r="I75" s="248"/>
      <c r="J75" s="248"/>
      <c r="K75" s="228"/>
      <c r="L75" s="228"/>
      <c r="M75" s="228"/>
      <c r="N75" s="228"/>
      <c r="O75" s="228"/>
      <c r="P75" s="228"/>
      <c r="Q75" s="228"/>
      <c r="R75" s="228"/>
      <c r="S75" s="228"/>
      <c r="T75" s="228"/>
      <c r="U75" s="262"/>
      <c r="V75" s="228"/>
      <c r="W75" s="228"/>
      <c r="X75" s="228"/>
      <c r="Y75" s="248"/>
      <c r="Z75" s="248"/>
      <c r="AA75" s="228"/>
      <c r="AB75" s="228"/>
      <c r="AC75" s="228"/>
      <c r="AD75" s="228"/>
      <c r="AE75" s="228"/>
      <c r="AF75" s="228"/>
      <c r="AG75" s="228"/>
      <c r="AH75" s="228"/>
      <c r="AI75" s="228"/>
      <c r="AJ75" s="228"/>
      <c r="AK75" s="228"/>
      <c r="AL75" s="228"/>
      <c r="AM75" s="228"/>
      <c r="AN75" s="228"/>
      <c r="AO75" s="228"/>
      <c r="AP75" s="228"/>
      <c r="AQ75" s="228"/>
      <c r="AR75" s="228"/>
    </row>
    <row r="76" spans="1:44" x14ac:dyDescent="0.25">
      <c r="A76" s="228"/>
      <c r="B76" s="228"/>
      <c r="C76" s="228"/>
      <c r="D76" s="228"/>
      <c r="E76" s="228"/>
      <c r="F76" s="228"/>
      <c r="G76" s="228"/>
      <c r="H76" s="248"/>
      <c r="I76" s="248"/>
      <c r="J76" s="248"/>
      <c r="K76" s="228"/>
      <c r="L76" s="228"/>
      <c r="M76" s="228"/>
      <c r="N76" s="228"/>
      <c r="O76" s="228"/>
      <c r="P76" s="228"/>
      <c r="Q76" s="228"/>
      <c r="R76" s="228"/>
      <c r="S76" s="228"/>
      <c r="T76" s="228"/>
      <c r="U76" s="262"/>
      <c r="V76" s="228"/>
      <c r="W76" s="228"/>
      <c r="X76" s="228"/>
      <c r="Y76" s="248"/>
      <c r="Z76" s="248"/>
      <c r="AA76" s="228"/>
      <c r="AB76" s="228"/>
      <c r="AC76" s="228"/>
      <c r="AD76" s="228"/>
      <c r="AE76" s="228"/>
      <c r="AF76" s="228"/>
      <c r="AG76" s="228"/>
      <c r="AH76" s="228"/>
      <c r="AI76" s="228"/>
      <c r="AJ76" s="228"/>
      <c r="AK76" s="228"/>
      <c r="AL76" s="228"/>
      <c r="AM76" s="228"/>
      <c r="AN76" s="228"/>
      <c r="AO76" s="228"/>
      <c r="AP76" s="228"/>
      <c r="AQ76" s="228"/>
      <c r="AR76" s="228"/>
    </row>
    <row r="77" spans="1:44" x14ac:dyDescent="0.25">
      <c r="A77" s="228"/>
      <c r="B77" s="228"/>
      <c r="C77" s="228"/>
      <c r="D77" s="228"/>
      <c r="E77" s="228"/>
      <c r="F77" s="228"/>
      <c r="G77" s="228"/>
      <c r="H77" s="248"/>
      <c r="I77" s="248"/>
      <c r="J77" s="248"/>
      <c r="K77" s="228"/>
      <c r="L77" s="228"/>
      <c r="M77" s="228"/>
      <c r="N77" s="228"/>
      <c r="O77" s="228"/>
      <c r="P77" s="228"/>
      <c r="Q77" s="228"/>
      <c r="R77" s="228"/>
      <c r="S77" s="228"/>
      <c r="T77" s="228"/>
      <c r="U77" s="262"/>
      <c r="V77" s="228"/>
      <c r="W77" s="228"/>
      <c r="X77" s="228"/>
      <c r="Y77" s="248"/>
      <c r="Z77" s="248"/>
      <c r="AA77" s="228"/>
      <c r="AB77" s="228"/>
      <c r="AC77" s="228"/>
      <c r="AD77" s="228"/>
      <c r="AE77" s="228"/>
      <c r="AF77" s="228"/>
      <c r="AG77" s="228"/>
      <c r="AH77" s="228"/>
      <c r="AI77" s="228"/>
      <c r="AJ77" s="228"/>
      <c r="AK77" s="228"/>
      <c r="AL77" s="228"/>
      <c r="AM77" s="228"/>
      <c r="AN77" s="228"/>
      <c r="AO77" s="228"/>
      <c r="AP77" s="228"/>
      <c r="AQ77" s="228"/>
      <c r="AR77" s="228"/>
    </row>
    <row r="78" spans="1:44" x14ac:dyDescent="0.25">
      <c r="A78" s="228"/>
      <c r="B78" s="228"/>
      <c r="C78" s="228"/>
      <c r="D78" s="228"/>
      <c r="E78" s="228"/>
      <c r="F78" s="228"/>
      <c r="G78" s="228"/>
      <c r="H78" s="248"/>
      <c r="I78" s="248"/>
      <c r="J78" s="248"/>
      <c r="K78" s="228"/>
      <c r="L78" s="228"/>
      <c r="M78" s="228"/>
      <c r="N78" s="228"/>
      <c r="O78" s="228"/>
      <c r="P78" s="228"/>
      <c r="Q78" s="228"/>
      <c r="R78" s="228"/>
      <c r="S78" s="228"/>
      <c r="T78" s="228"/>
      <c r="U78" s="262"/>
      <c r="V78" s="228"/>
      <c r="W78" s="228"/>
      <c r="X78" s="228"/>
      <c r="Y78" s="248"/>
      <c r="Z78" s="248"/>
      <c r="AA78" s="228"/>
      <c r="AB78" s="228"/>
      <c r="AC78" s="228"/>
      <c r="AD78" s="228"/>
      <c r="AE78" s="228"/>
      <c r="AF78" s="228"/>
      <c r="AG78" s="228"/>
      <c r="AH78" s="228"/>
      <c r="AI78" s="228"/>
      <c r="AJ78" s="228"/>
      <c r="AK78" s="228"/>
      <c r="AL78" s="228"/>
      <c r="AM78" s="228"/>
      <c r="AN78" s="228"/>
      <c r="AO78" s="228"/>
      <c r="AP78" s="228"/>
      <c r="AQ78" s="228"/>
      <c r="AR78" s="228"/>
    </row>
    <row r="79" spans="1:44" x14ac:dyDescent="0.25">
      <c r="A79" s="228"/>
      <c r="B79" s="228"/>
      <c r="C79" s="228"/>
      <c r="D79" s="228"/>
      <c r="E79" s="228"/>
      <c r="F79" s="228"/>
      <c r="G79" s="228"/>
      <c r="H79" s="233"/>
      <c r="I79" s="233"/>
      <c r="J79" s="233"/>
      <c r="K79" s="228"/>
      <c r="L79" s="228"/>
      <c r="M79" s="228"/>
      <c r="N79" s="228"/>
      <c r="O79" s="228"/>
      <c r="P79" s="228"/>
      <c r="Q79" s="228"/>
      <c r="R79" s="228"/>
      <c r="S79" s="228"/>
      <c r="T79" s="228"/>
      <c r="U79" s="262"/>
      <c r="V79" s="228"/>
      <c r="W79" s="228"/>
      <c r="X79" s="228"/>
      <c r="Y79" s="248"/>
      <c r="Z79" s="248"/>
      <c r="AA79" s="228"/>
      <c r="AB79" s="228"/>
      <c r="AC79" s="228"/>
      <c r="AD79" s="228"/>
      <c r="AE79" s="228"/>
      <c r="AF79" s="228"/>
      <c r="AG79" s="228"/>
      <c r="AH79" s="228"/>
      <c r="AI79" s="228"/>
      <c r="AJ79" s="228"/>
      <c r="AK79" s="228"/>
      <c r="AL79" s="228"/>
      <c r="AM79" s="228"/>
      <c r="AN79" s="228"/>
      <c r="AO79" s="228"/>
      <c r="AP79" s="228"/>
      <c r="AQ79" s="228"/>
      <c r="AR79" s="228"/>
    </row>
    <row r="80" spans="1:44" x14ac:dyDescent="0.25">
      <c r="A80" s="228"/>
      <c r="B80" s="228"/>
      <c r="C80" s="228"/>
      <c r="D80" s="228"/>
      <c r="E80" s="228"/>
      <c r="F80" s="228"/>
      <c r="G80" s="228"/>
      <c r="H80" s="233"/>
      <c r="I80" s="233"/>
      <c r="J80" s="233"/>
      <c r="K80" s="228"/>
      <c r="L80" s="228"/>
      <c r="M80" s="228"/>
      <c r="N80" s="228"/>
      <c r="O80" s="228"/>
      <c r="P80" s="228"/>
      <c r="Q80" s="228"/>
      <c r="R80" s="228"/>
      <c r="S80" s="228"/>
      <c r="T80" s="228"/>
      <c r="U80" s="262"/>
      <c r="V80" s="228"/>
      <c r="W80" s="228"/>
      <c r="X80" s="228"/>
      <c r="Y80" s="248"/>
      <c r="Z80" s="248"/>
      <c r="AA80" s="228"/>
      <c r="AB80" s="228"/>
      <c r="AC80" s="228"/>
      <c r="AD80" s="228"/>
      <c r="AE80" s="228"/>
      <c r="AF80" s="228"/>
      <c r="AG80" s="228"/>
      <c r="AH80" s="228"/>
      <c r="AI80" s="228"/>
      <c r="AJ80" s="228"/>
      <c r="AK80" s="228"/>
      <c r="AL80" s="228"/>
      <c r="AM80" s="228"/>
      <c r="AN80" s="228"/>
      <c r="AO80" s="228"/>
      <c r="AP80" s="228"/>
      <c r="AQ80" s="228"/>
      <c r="AR80" s="228"/>
    </row>
    <row r="81" spans="1:44" x14ac:dyDescent="0.25">
      <c r="A81" s="228"/>
      <c r="B81" s="228"/>
      <c r="C81" s="228"/>
      <c r="D81" s="228"/>
      <c r="E81" s="228"/>
      <c r="F81" s="228"/>
      <c r="G81" s="228"/>
      <c r="H81" s="233"/>
      <c r="I81" s="233"/>
      <c r="J81" s="233"/>
      <c r="K81" s="233"/>
      <c r="L81" s="228"/>
      <c r="M81" s="228"/>
      <c r="N81" s="228"/>
      <c r="O81" s="228"/>
      <c r="P81" s="228"/>
      <c r="Q81" s="228"/>
      <c r="R81" s="228"/>
      <c r="S81" s="228"/>
      <c r="T81" s="228"/>
      <c r="U81" s="228"/>
      <c r="V81" s="228"/>
      <c r="W81" s="228"/>
      <c r="X81" s="228"/>
      <c r="Y81" s="248"/>
      <c r="Z81" s="248"/>
      <c r="AA81" s="228"/>
      <c r="AB81" s="228"/>
      <c r="AC81" s="228"/>
      <c r="AD81" s="228"/>
      <c r="AE81" s="228"/>
      <c r="AF81" s="228"/>
      <c r="AG81" s="228"/>
      <c r="AH81" s="228"/>
      <c r="AI81" s="228"/>
      <c r="AJ81" s="228"/>
      <c r="AK81" s="228"/>
      <c r="AL81" s="228"/>
      <c r="AM81" s="228"/>
      <c r="AN81" s="228"/>
      <c r="AO81" s="228"/>
      <c r="AP81" s="228"/>
      <c r="AQ81" s="228"/>
      <c r="AR81" s="228"/>
    </row>
    <row r="82" spans="1:44" x14ac:dyDescent="0.25">
      <c r="A82" s="228"/>
      <c r="B82" s="228"/>
      <c r="C82" s="228"/>
      <c r="D82" s="228"/>
      <c r="E82" s="228"/>
      <c r="F82" s="228"/>
      <c r="G82" s="228"/>
      <c r="H82" s="233"/>
      <c r="I82" s="233"/>
      <c r="J82" s="233"/>
      <c r="K82" s="233"/>
      <c r="L82" s="228"/>
      <c r="M82" s="228"/>
      <c r="N82" s="228"/>
      <c r="O82" s="228"/>
      <c r="P82" s="228"/>
      <c r="Q82" s="228"/>
      <c r="R82" s="228"/>
      <c r="S82" s="228"/>
      <c r="T82" s="228"/>
      <c r="U82" s="228"/>
      <c r="V82" s="228"/>
      <c r="W82" s="228"/>
      <c r="X82" s="228"/>
      <c r="Y82" s="248"/>
      <c r="Z82" s="248"/>
      <c r="AA82" s="228"/>
      <c r="AB82" s="228"/>
      <c r="AC82" s="228"/>
      <c r="AD82" s="228"/>
      <c r="AE82" s="228"/>
      <c r="AF82" s="228"/>
      <c r="AG82" s="228"/>
      <c r="AH82" s="228"/>
      <c r="AI82" s="228"/>
      <c r="AJ82" s="228"/>
      <c r="AK82" s="228"/>
      <c r="AL82" s="228"/>
      <c r="AM82" s="228"/>
      <c r="AN82" s="228"/>
      <c r="AO82" s="228"/>
      <c r="AP82" s="228"/>
      <c r="AQ82" s="228"/>
      <c r="AR82" s="228"/>
    </row>
    <row r="83" spans="1:44" x14ac:dyDescent="0.25">
      <c r="A83" s="228"/>
      <c r="B83" s="228"/>
      <c r="C83" s="228"/>
      <c r="D83" s="228"/>
      <c r="E83" s="228"/>
      <c r="F83" s="228"/>
      <c r="G83" s="228"/>
      <c r="H83" s="233"/>
      <c r="I83" s="233"/>
      <c r="J83" s="233"/>
      <c r="K83" s="233"/>
      <c r="L83" s="248"/>
      <c r="M83" s="248"/>
      <c r="N83" s="248"/>
      <c r="O83" s="248"/>
      <c r="P83" s="248"/>
      <c r="Q83" s="248"/>
      <c r="R83" s="248"/>
      <c r="S83" s="248"/>
      <c r="T83" s="248"/>
      <c r="U83" s="248"/>
      <c r="V83" s="248"/>
      <c r="W83" s="248"/>
      <c r="X83" s="248"/>
      <c r="Y83" s="248"/>
      <c r="Z83" s="248"/>
      <c r="AA83" s="228"/>
      <c r="AB83" s="228"/>
      <c r="AC83" s="228"/>
      <c r="AD83" s="228"/>
      <c r="AE83" s="228"/>
      <c r="AF83" s="228"/>
      <c r="AG83" s="228"/>
      <c r="AH83" s="228"/>
      <c r="AI83" s="228"/>
      <c r="AJ83" s="228"/>
      <c r="AK83" s="228"/>
      <c r="AL83" s="228"/>
      <c r="AM83" s="228"/>
      <c r="AN83" s="228"/>
      <c r="AO83" s="228"/>
      <c r="AP83" s="228"/>
      <c r="AQ83" s="228"/>
      <c r="AR83" s="228"/>
    </row>
    <row r="84" spans="1:44" x14ac:dyDescent="0.25">
      <c r="A84" s="228"/>
      <c r="B84" s="228"/>
      <c r="C84" s="228"/>
      <c r="D84" s="228"/>
      <c r="E84" s="228"/>
      <c r="F84" s="228"/>
      <c r="G84" s="228"/>
      <c r="H84" s="233"/>
      <c r="I84" s="233"/>
      <c r="J84" s="233"/>
      <c r="K84" s="233"/>
      <c r="L84" s="228"/>
      <c r="M84" s="228"/>
      <c r="N84" s="228"/>
      <c r="O84" s="228"/>
      <c r="P84" s="228"/>
      <c r="Q84" s="228"/>
      <c r="R84" s="228"/>
      <c r="S84" s="228"/>
      <c r="T84" s="228"/>
      <c r="U84" s="228"/>
      <c r="V84" s="228"/>
      <c r="W84" s="228"/>
      <c r="X84" s="228"/>
      <c r="Y84" s="228"/>
      <c r="Z84" s="228"/>
      <c r="AA84" s="228"/>
      <c r="AB84" s="228"/>
      <c r="AC84" s="228"/>
      <c r="AD84" s="228"/>
      <c r="AE84" s="228"/>
      <c r="AF84" s="228"/>
      <c r="AG84" s="228"/>
      <c r="AH84" s="228"/>
      <c r="AI84" s="228"/>
      <c r="AJ84" s="228"/>
      <c r="AK84" s="228"/>
      <c r="AL84" s="228"/>
      <c r="AM84" s="228"/>
      <c r="AN84" s="228"/>
      <c r="AO84" s="228"/>
      <c r="AP84" s="228"/>
      <c r="AQ84" s="228"/>
      <c r="AR84" s="228"/>
    </row>
    <row r="85" spans="1:44" x14ac:dyDescent="0.25">
      <c r="A85" s="228"/>
      <c r="B85" s="228"/>
      <c r="C85" s="228"/>
      <c r="D85" s="228"/>
      <c r="E85" s="228"/>
      <c r="F85" s="228"/>
      <c r="G85" s="228"/>
      <c r="H85" s="233"/>
      <c r="I85" s="233"/>
      <c r="J85" s="233"/>
      <c r="K85" s="233"/>
      <c r="L85" s="228"/>
      <c r="M85" s="228"/>
      <c r="N85" s="228"/>
      <c r="O85" s="228"/>
      <c r="P85" s="228"/>
      <c r="Q85" s="228"/>
      <c r="R85" s="228"/>
      <c r="S85" s="228"/>
      <c r="T85" s="228"/>
      <c r="U85" s="228"/>
      <c r="V85" s="228"/>
      <c r="W85" s="228"/>
      <c r="X85" s="228"/>
      <c r="Y85" s="228"/>
      <c r="Z85" s="228"/>
      <c r="AA85" s="228"/>
      <c r="AB85" s="228"/>
      <c r="AC85" s="228"/>
      <c r="AD85" s="228"/>
      <c r="AE85" s="228"/>
      <c r="AF85" s="228"/>
      <c r="AG85" s="228"/>
      <c r="AH85" s="228"/>
      <c r="AI85" s="228"/>
      <c r="AJ85" s="228"/>
      <c r="AK85" s="228"/>
      <c r="AL85" s="228"/>
      <c r="AM85" s="228"/>
      <c r="AN85" s="228"/>
      <c r="AO85" s="228"/>
      <c r="AP85" s="228"/>
      <c r="AQ85" s="228"/>
      <c r="AR85" s="228"/>
    </row>
    <row r="86" spans="1:44" x14ac:dyDescent="0.25">
      <c r="A86" s="228"/>
      <c r="B86" s="228"/>
      <c r="C86" s="228"/>
      <c r="D86" s="228"/>
      <c r="E86" s="228"/>
      <c r="F86" s="228"/>
      <c r="G86" s="228"/>
      <c r="H86" s="233"/>
      <c r="I86" s="233"/>
      <c r="J86" s="233"/>
      <c r="K86" s="233"/>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8"/>
      <c r="AM86" s="228"/>
      <c r="AN86" s="228"/>
      <c r="AO86" s="228"/>
      <c r="AP86" s="228"/>
      <c r="AQ86" s="228"/>
      <c r="AR86" s="228"/>
    </row>
    <row r="87" spans="1:44" x14ac:dyDescent="0.25">
      <c r="A87" s="228"/>
      <c r="B87" s="228"/>
      <c r="C87" s="228"/>
      <c r="D87" s="228"/>
      <c r="E87" s="228"/>
      <c r="F87" s="228"/>
      <c r="G87" s="228"/>
      <c r="H87" s="281"/>
      <c r="I87" s="281"/>
      <c r="J87" s="281"/>
      <c r="K87" s="233"/>
      <c r="L87" s="228"/>
      <c r="M87" s="228"/>
      <c r="N87" s="228"/>
      <c r="O87" s="228"/>
      <c r="P87" s="228"/>
      <c r="Q87" s="228"/>
      <c r="R87" s="228"/>
      <c r="S87" s="228"/>
      <c r="T87" s="228"/>
      <c r="U87" s="228"/>
      <c r="V87" s="228"/>
      <c r="W87" s="228"/>
      <c r="X87" s="228"/>
      <c r="Y87" s="228"/>
      <c r="Z87" s="228"/>
      <c r="AA87" s="228"/>
      <c r="AB87" s="228"/>
      <c r="AC87" s="228"/>
      <c r="AD87" s="228"/>
      <c r="AE87" s="228"/>
      <c r="AF87" s="228"/>
      <c r="AG87" s="228"/>
      <c r="AH87" s="228"/>
      <c r="AI87" s="228"/>
      <c r="AJ87" s="228"/>
      <c r="AK87" s="228"/>
      <c r="AL87" s="228"/>
      <c r="AM87" s="228"/>
      <c r="AN87" s="228"/>
      <c r="AO87" s="228"/>
      <c r="AP87" s="228"/>
      <c r="AQ87" s="228"/>
      <c r="AR87" s="228"/>
    </row>
    <row r="88" spans="1:44" x14ac:dyDescent="0.25">
      <c r="A88" s="228"/>
      <c r="B88" s="228"/>
      <c r="C88" s="228"/>
      <c r="D88" s="228"/>
      <c r="E88" s="228"/>
      <c r="F88" s="228"/>
      <c r="G88" s="228"/>
      <c r="H88" s="228"/>
      <c r="I88" s="228"/>
      <c r="J88" s="228"/>
      <c r="K88" s="233"/>
      <c r="L88" s="228"/>
      <c r="M88" s="228"/>
      <c r="N88" s="228"/>
      <c r="O88" s="228"/>
      <c r="P88" s="228"/>
      <c r="Q88" s="228"/>
      <c r="R88" s="228"/>
      <c r="S88" s="228"/>
      <c r="T88" s="228"/>
      <c r="U88" s="228"/>
      <c r="V88" s="228"/>
      <c r="W88" s="228"/>
      <c r="X88" s="228"/>
      <c r="Y88" s="228"/>
      <c r="Z88" s="228"/>
      <c r="AA88" s="228"/>
      <c r="AB88" s="228"/>
      <c r="AC88" s="228"/>
      <c r="AD88" s="228"/>
      <c r="AE88" s="228"/>
      <c r="AF88" s="228"/>
      <c r="AG88" s="228"/>
      <c r="AH88" s="228"/>
      <c r="AI88" s="228"/>
      <c r="AJ88" s="228"/>
      <c r="AK88" s="228"/>
      <c r="AL88" s="228"/>
      <c r="AM88" s="228"/>
      <c r="AN88" s="228"/>
      <c r="AO88" s="228"/>
      <c r="AP88" s="228"/>
      <c r="AQ88" s="228"/>
      <c r="AR88" s="228"/>
    </row>
    <row r="89" spans="1:44" x14ac:dyDescent="0.25">
      <c r="A89" s="228"/>
      <c r="B89" s="228"/>
      <c r="C89" s="228"/>
      <c r="D89" s="228"/>
      <c r="E89" s="228"/>
      <c r="F89" s="228"/>
      <c r="G89" s="228"/>
      <c r="H89" s="228"/>
      <c r="I89" s="228"/>
      <c r="J89" s="228"/>
      <c r="K89" s="233"/>
      <c r="L89" s="228"/>
      <c r="M89" s="228"/>
      <c r="N89" s="228"/>
      <c r="O89" s="228"/>
      <c r="P89" s="228"/>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row>
    <row r="90" spans="1:44" x14ac:dyDescent="0.25">
      <c r="A90" s="228"/>
      <c r="B90" s="228"/>
      <c r="C90" s="228"/>
      <c r="D90" s="228"/>
      <c r="E90" s="228"/>
      <c r="F90" s="228"/>
      <c r="G90" s="228"/>
      <c r="H90" s="228"/>
      <c r="I90" s="228"/>
      <c r="J90" s="228"/>
      <c r="K90" s="233"/>
      <c r="L90" s="228"/>
      <c r="M90" s="228"/>
      <c r="N90" s="228"/>
      <c r="O90" s="228"/>
      <c r="P90" s="228"/>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28"/>
      <c r="AR90" s="228"/>
    </row>
    <row r="91" spans="1:44" x14ac:dyDescent="0.25">
      <c r="A91" s="228"/>
      <c r="B91" s="228"/>
      <c r="C91" s="228"/>
      <c r="D91" s="228"/>
      <c r="E91" s="228"/>
      <c r="F91" s="228"/>
      <c r="G91" s="228"/>
      <c r="H91" s="228"/>
      <c r="I91" s="228"/>
      <c r="J91" s="228"/>
      <c r="K91" s="233"/>
      <c r="L91" s="228"/>
      <c r="M91" s="228"/>
      <c r="N91" s="228"/>
      <c r="O91" s="228"/>
      <c r="P91" s="228"/>
      <c r="Q91" s="228"/>
      <c r="R91" s="228"/>
      <c r="S91" s="228"/>
      <c r="T91" s="228"/>
      <c r="U91" s="228"/>
      <c r="V91" s="228"/>
      <c r="W91" s="228"/>
      <c r="X91" s="228"/>
      <c r="Y91" s="228"/>
      <c r="Z91" s="228"/>
      <c r="AA91" s="228"/>
      <c r="AB91" s="228"/>
      <c r="AC91" s="228"/>
      <c r="AD91" s="228"/>
      <c r="AE91" s="228"/>
      <c r="AF91" s="228"/>
      <c r="AG91" s="228"/>
      <c r="AH91" s="228"/>
      <c r="AI91" s="228"/>
      <c r="AJ91" s="228"/>
      <c r="AK91" s="228"/>
      <c r="AL91" s="228"/>
      <c r="AM91" s="228"/>
      <c r="AN91" s="228"/>
      <c r="AO91" s="228"/>
      <c r="AP91" s="228"/>
      <c r="AQ91" s="228"/>
      <c r="AR91" s="228"/>
    </row>
    <row r="92" spans="1:44" x14ac:dyDescent="0.25">
      <c r="A92" s="228"/>
      <c r="B92" s="228"/>
      <c r="C92" s="228"/>
      <c r="D92" s="228"/>
      <c r="E92" s="228"/>
      <c r="F92" s="228"/>
      <c r="G92" s="228"/>
      <c r="H92" s="228"/>
      <c r="I92" s="228"/>
      <c r="J92" s="228"/>
      <c r="K92" s="233"/>
      <c r="L92" s="228"/>
      <c r="M92" s="228"/>
      <c r="N92" s="228"/>
      <c r="O92" s="228"/>
      <c r="P92" s="228"/>
      <c r="Q92" s="228"/>
      <c r="R92" s="228"/>
      <c r="S92" s="228"/>
      <c r="T92" s="228"/>
      <c r="U92" s="228"/>
      <c r="V92" s="228"/>
      <c r="W92" s="228"/>
      <c r="X92" s="228"/>
      <c r="Y92" s="228"/>
      <c r="Z92" s="228"/>
      <c r="AA92" s="228"/>
      <c r="AB92" s="228"/>
      <c r="AC92" s="228"/>
      <c r="AD92" s="228"/>
      <c r="AE92" s="228"/>
      <c r="AF92" s="228"/>
      <c r="AG92" s="228"/>
      <c r="AH92" s="228"/>
      <c r="AI92" s="228"/>
      <c r="AJ92" s="228"/>
      <c r="AK92" s="228"/>
      <c r="AL92" s="228"/>
      <c r="AM92" s="228"/>
      <c r="AN92" s="228"/>
      <c r="AO92" s="228"/>
      <c r="AP92" s="228"/>
      <c r="AQ92" s="228"/>
      <c r="AR92" s="228"/>
    </row>
    <row r="93" spans="1:44" x14ac:dyDescent="0.25">
      <c r="A93" s="228"/>
      <c r="B93" s="228"/>
      <c r="C93" s="228"/>
      <c r="D93" s="228"/>
      <c r="E93" s="228"/>
      <c r="F93" s="228"/>
      <c r="G93" s="228"/>
      <c r="H93" s="228"/>
      <c r="I93" s="228"/>
      <c r="J93" s="228"/>
      <c r="K93" s="233"/>
      <c r="L93" s="228"/>
      <c r="M93" s="228"/>
      <c r="N93" s="228"/>
      <c r="O93" s="228"/>
      <c r="P93" s="228"/>
      <c r="Q93" s="228"/>
      <c r="R93" s="228"/>
      <c r="S93" s="228"/>
      <c r="T93" s="228"/>
      <c r="U93" s="228"/>
      <c r="V93" s="228"/>
      <c r="W93" s="228"/>
      <c r="X93" s="228"/>
      <c r="Y93" s="228"/>
      <c r="Z93" s="228"/>
      <c r="AA93" s="228"/>
      <c r="AB93" s="228"/>
      <c r="AC93" s="228"/>
      <c r="AD93" s="228"/>
      <c r="AE93" s="228"/>
      <c r="AF93" s="228"/>
      <c r="AG93" s="228"/>
      <c r="AH93" s="228"/>
      <c r="AI93" s="228"/>
      <c r="AJ93" s="228"/>
      <c r="AK93" s="228"/>
      <c r="AL93" s="228"/>
      <c r="AM93" s="228"/>
      <c r="AN93" s="228"/>
      <c r="AO93" s="228"/>
      <c r="AP93" s="228"/>
      <c r="AQ93" s="228"/>
      <c r="AR93" s="228"/>
    </row>
    <row r="94" spans="1:44" x14ac:dyDescent="0.25">
      <c r="A94" s="228"/>
      <c r="B94" s="228"/>
      <c r="C94" s="228"/>
      <c r="D94" s="228"/>
      <c r="E94" s="228"/>
      <c r="F94" s="228"/>
      <c r="G94" s="228"/>
      <c r="H94" s="228"/>
      <c r="I94" s="228"/>
      <c r="J94" s="228"/>
      <c r="K94" s="233"/>
      <c r="L94" s="233"/>
      <c r="M94" s="233"/>
      <c r="N94" s="228"/>
      <c r="O94" s="228"/>
      <c r="P94" s="228"/>
      <c r="Q94" s="228"/>
      <c r="R94" s="228"/>
      <c r="S94" s="228"/>
      <c r="T94" s="228"/>
      <c r="U94" s="228"/>
      <c r="V94" s="228"/>
      <c r="W94" s="228"/>
      <c r="X94" s="228"/>
      <c r="Y94" s="228"/>
      <c r="Z94" s="228"/>
      <c r="AA94" s="228"/>
      <c r="AB94" s="228"/>
      <c r="AC94" s="228"/>
      <c r="AD94" s="228"/>
      <c r="AE94" s="228"/>
      <c r="AF94" s="228"/>
      <c r="AG94" s="228"/>
      <c r="AH94" s="228"/>
      <c r="AI94" s="228"/>
      <c r="AJ94" s="228"/>
      <c r="AK94" s="228"/>
      <c r="AL94" s="228"/>
      <c r="AM94" s="228"/>
      <c r="AN94" s="228"/>
      <c r="AO94" s="228"/>
      <c r="AP94" s="228"/>
      <c r="AQ94" s="228"/>
      <c r="AR94" s="228"/>
    </row>
    <row r="95" spans="1:44" x14ac:dyDescent="0.25">
      <c r="A95" s="228"/>
      <c r="B95" s="228"/>
      <c r="C95" s="228"/>
      <c r="D95" s="228"/>
      <c r="E95" s="228"/>
      <c r="F95" s="228"/>
      <c r="G95" s="228"/>
      <c r="H95" s="228"/>
      <c r="I95" s="228"/>
      <c r="J95" s="228"/>
      <c r="K95" s="233"/>
      <c r="L95" s="233"/>
      <c r="M95" s="233"/>
      <c r="N95" s="228"/>
      <c r="O95" s="228"/>
      <c r="P95" s="228"/>
      <c r="Q95" s="228"/>
      <c r="R95" s="228"/>
      <c r="S95" s="228"/>
      <c r="T95" s="228"/>
      <c r="U95" s="228"/>
      <c r="V95" s="228"/>
      <c r="W95" s="228"/>
      <c r="X95" s="228"/>
      <c r="Y95" s="228"/>
      <c r="Z95" s="228"/>
      <c r="AA95" s="228"/>
      <c r="AB95" s="228"/>
      <c r="AC95" s="228"/>
      <c r="AD95" s="228"/>
      <c r="AE95" s="228"/>
      <c r="AF95" s="228"/>
      <c r="AG95" s="228"/>
      <c r="AH95" s="228"/>
      <c r="AI95" s="228"/>
      <c r="AJ95" s="228"/>
      <c r="AK95" s="228"/>
      <c r="AL95" s="228"/>
      <c r="AM95" s="228"/>
      <c r="AN95" s="228"/>
      <c r="AO95" s="228"/>
      <c r="AP95" s="228"/>
      <c r="AQ95" s="228"/>
      <c r="AR95" s="228"/>
    </row>
    <row r="96" spans="1:44" x14ac:dyDescent="0.25">
      <c r="A96" s="228"/>
      <c r="B96" s="228"/>
      <c r="C96" s="228"/>
      <c r="D96" s="228"/>
      <c r="E96" s="228"/>
      <c r="F96" s="228"/>
      <c r="G96" s="228"/>
      <c r="H96" s="228"/>
      <c r="I96" s="228"/>
      <c r="J96" s="228"/>
      <c r="K96" s="233"/>
      <c r="L96" s="233"/>
      <c r="M96" s="233"/>
      <c r="N96" s="228"/>
      <c r="O96" s="228"/>
      <c r="P96" s="228"/>
      <c r="Q96" s="228"/>
      <c r="R96" s="228"/>
      <c r="S96" s="228"/>
      <c r="T96" s="228"/>
      <c r="U96" s="228"/>
      <c r="V96" s="228"/>
      <c r="W96" s="228"/>
      <c r="X96" s="228"/>
      <c r="Y96" s="228"/>
      <c r="Z96" s="228"/>
      <c r="AA96" s="228"/>
      <c r="AB96" s="228"/>
      <c r="AC96" s="228"/>
      <c r="AD96" s="228"/>
      <c r="AE96" s="228"/>
      <c r="AF96" s="228"/>
      <c r="AG96" s="228"/>
      <c r="AH96" s="228"/>
      <c r="AI96" s="228"/>
      <c r="AJ96" s="228"/>
      <c r="AK96" s="228"/>
      <c r="AL96" s="228"/>
      <c r="AM96" s="228"/>
      <c r="AN96" s="228"/>
      <c r="AO96" s="228"/>
      <c r="AP96" s="228"/>
      <c r="AQ96" s="228"/>
      <c r="AR96" s="228"/>
    </row>
    <row r="97" spans="1:44" x14ac:dyDescent="0.25">
      <c r="A97" s="228"/>
      <c r="B97" s="228"/>
      <c r="C97" s="228"/>
      <c r="D97" s="228"/>
      <c r="E97" s="228"/>
      <c r="F97" s="228"/>
      <c r="G97" s="228"/>
      <c r="H97" s="228"/>
      <c r="I97" s="228"/>
      <c r="J97" s="228"/>
      <c r="K97" s="233"/>
      <c r="L97" s="233"/>
      <c r="M97" s="233"/>
      <c r="N97" s="228"/>
      <c r="O97" s="228"/>
      <c r="P97" s="228"/>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228"/>
      <c r="AP97" s="228"/>
      <c r="AQ97" s="228"/>
      <c r="AR97" s="228"/>
    </row>
    <row r="98" spans="1:44" x14ac:dyDescent="0.25">
      <c r="A98" s="228"/>
      <c r="B98" s="228"/>
      <c r="C98" s="228"/>
      <c r="D98" s="228"/>
      <c r="E98" s="228"/>
      <c r="F98" s="228"/>
      <c r="G98" s="228"/>
      <c r="H98" s="228"/>
      <c r="I98" s="228"/>
      <c r="J98" s="228"/>
      <c r="K98" s="233"/>
      <c r="L98" s="233"/>
      <c r="M98" s="233"/>
      <c r="N98" s="228"/>
      <c r="O98" s="228"/>
      <c r="P98" s="228"/>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row>
    <row r="99" spans="1:44" x14ac:dyDescent="0.25">
      <c r="A99" s="228"/>
      <c r="B99" s="228"/>
      <c r="C99" s="228"/>
      <c r="D99" s="228"/>
      <c r="E99" s="228"/>
      <c r="F99" s="228"/>
      <c r="G99" s="228"/>
      <c r="H99" s="228"/>
      <c r="I99" s="228"/>
      <c r="J99" s="228"/>
      <c r="K99" s="233"/>
      <c r="L99" s="233"/>
      <c r="M99" s="233"/>
      <c r="N99" s="228"/>
      <c r="O99" s="228"/>
      <c r="P99" s="228"/>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row>
    <row r="100" spans="1:44" x14ac:dyDescent="0.25">
      <c r="A100" s="228"/>
      <c r="B100" s="228"/>
      <c r="C100" s="228"/>
      <c r="D100" s="228"/>
      <c r="E100" s="228"/>
      <c r="F100" s="228"/>
      <c r="G100" s="228"/>
      <c r="H100" s="228"/>
      <c r="I100" s="228"/>
      <c r="J100" s="228"/>
      <c r="K100" s="233"/>
      <c r="L100" s="233"/>
      <c r="M100" s="233"/>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row>
  </sheetData>
  <mergeCells count="6">
    <mergeCell ref="C3:G3"/>
    <mergeCell ref="C4:G4"/>
    <mergeCell ref="B10:H10"/>
    <mergeCell ref="B2:H2"/>
    <mergeCell ref="E5:E8"/>
    <mergeCell ref="G5:H8"/>
  </mergeCells>
  <hyperlinks>
    <hyperlink ref="F6" r:id="rId1" xr:uid="{891DBBD9-C42F-4BD9-8B07-8AA782218E4E}"/>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56726-A454-423F-BE18-E6A2C23ECE2F}">
  <sheetPr codeName="Summary">
    <tabColor rgb="FFFBC65B"/>
  </sheetPr>
  <dimension ref="A1:AR122"/>
  <sheetViews>
    <sheetView showGridLines="0" tabSelected="1" zoomScale="90" zoomScaleNormal="90" workbookViewId="0">
      <selection activeCell="AC16" sqref="AC16"/>
    </sheetView>
  </sheetViews>
  <sheetFormatPr defaultColWidth="27.28515625" defaultRowHeight="15" x14ac:dyDescent="0.25"/>
  <cols>
    <col min="1" max="1" width="3.7109375" style="1" customWidth="1"/>
    <col min="2" max="2" width="33.42578125" style="1" customWidth="1"/>
    <col min="3" max="3" width="32.7109375" style="1" customWidth="1"/>
    <col min="4" max="4" width="7.7109375" style="47" customWidth="1"/>
    <col min="5" max="5" width="15.28515625" style="1" customWidth="1"/>
    <col min="6" max="6" width="10.7109375" style="1" customWidth="1"/>
    <col min="7" max="7" width="23.85546875" style="1" customWidth="1"/>
    <col min="8" max="8" width="9.28515625" style="1" customWidth="1"/>
    <col min="9" max="19" width="13.7109375" style="1" hidden="1" customWidth="1"/>
    <col min="20" max="20" width="13.7109375" style="11" hidden="1" customWidth="1"/>
    <col min="21" max="28" width="13.7109375" style="1" hidden="1" customWidth="1"/>
    <col min="29" max="16384" width="27.28515625" style="1"/>
  </cols>
  <sheetData>
    <row r="1" spans="1:44" s="54" customFormat="1" ht="39.950000000000003" customHeight="1" x14ac:dyDescent="0.25">
      <c r="A1" s="327"/>
      <c r="B1" s="327"/>
      <c r="C1" s="327"/>
      <c r="D1" s="327"/>
      <c r="E1" s="327"/>
      <c r="F1" s="327"/>
      <c r="G1" s="327"/>
      <c r="H1" s="327"/>
      <c r="I1" s="327"/>
      <c r="J1" s="327"/>
      <c r="K1" s="327"/>
      <c r="L1" s="327"/>
      <c r="M1" s="327"/>
      <c r="N1" s="327"/>
      <c r="O1" s="327"/>
      <c r="P1" s="327"/>
      <c r="Q1" s="327"/>
      <c r="R1" s="327"/>
      <c r="S1" s="327"/>
      <c r="T1" s="327"/>
      <c r="U1" s="327"/>
      <c r="V1" s="327"/>
      <c r="W1" s="327"/>
      <c r="X1" s="327"/>
      <c r="Y1" s="327"/>
      <c r="Z1" s="327"/>
      <c r="AA1" s="327"/>
      <c r="AB1" s="327"/>
      <c r="AC1" s="327"/>
      <c r="AD1" s="327"/>
      <c r="AE1" s="327"/>
      <c r="AF1" s="327"/>
      <c r="AG1" s="327"/>
      <c r="AH1" s="327"/>
      <c r="AI1" s="327"/>
      <c r="AJ1" s="327"/>
      <c r="AK1" s="327"/>
      <c r="AL1" s="327"/>
      <c r="AM1" s="327"/>
      <c r="AN1" s="327"/>
      <c r="AO1" s="327"/>
      <c r="AP1" s="327"/>
      <c r="AQ1" s="327"/>
      <c r="AR1" s="327"/>
    </row>
    <row r="2" spans="1:44" ht="39.950000000000003" customHeight="1" x14ac:dyDescent="0.25">
      <c r="A2" s="15"/>
      <c r="B2" s="15"/>
      <c r="C2" s="15"/>
      <c r="D2" s="328"/>
      <c r="E2" s="15"/>
      <c r="F2" s="15"/>
      <c r="G2" s="15"/>
      <c r="H2" s="15"/>
      <c r="I2" s="15"/>
      <c r="J2" s="15"/>
      <c r="K2" s="15"/>
      <c r="L2" s="15"/>
      <c r="M2" s="15"/>
      <c r="N2" s="15"/>
      <c r="O2" s="15"/>
      <c r="P2" s="15"/>
      <c r="Q2" s="15"/>
      <c r="R2" s="15"/>
      <c r="S2" s="15"/>
      <c r="T2" s="329"/>
      <c r="U2" s="15"/>
      <c r="V2" s="15"/>
      <c r="W2" s="15"/>
      <c r="X2" s="15"/>
      <c r="Y2" s="15"/>
      <c r="Z2" s="15"/>
      <c r="AA2" s="15"/>
      <c r="AB2" s="15"/>
      <c r="AC2" s="15"/>
      <c r="AD2" s="15"/>
      <c r="AE2" s="15"/>
      <c r="AF2" s="15"/>
      <c r="AG2" s="15"/>
      <c r="AH2" s="15"/>
      <c r="AI2" s="15"/>
      <c r="AJ2" s="15"/>
      <c r="AK2" s="15"/>
      <c r="AL2" s="15"/>
      <c r="AM2" s="15"/>
      <c r="AN2" s="15"/>
      <c r="AO2" s="15"/>
      <c r="AP2" s="15"/>
      <c r="AQ2" s="15"/>
      <c r="AR2" s="15"/>
    </row>
    <row r="3" spans="1:44" ht="18.75" customHeight="1" x14ac:dyDescent="0.25">
      <c r="A3" s="338"/>
      <c r="B3" s="424" t="s">
        <v>334</v>
      </c>
      <c r="C3" s="424"/>
      <c r="D3" s="424"/>
      <c r="E3" s="424"/>
      <c r="F3" s="424"/>
      <c r="G3" s="424"/>
      <c r="H3" s="424"/>
      <c r="I3" s="330"/>
      <c r="J3" s="330"/>
      <c r="K3" s="330"/>
      <c r="L3" s="330"/>
      <c r="M3" s="330"/>
      <c r="N3" s="330"/>
      <c r="O3" s="330"/>
      <c r="P3" s="330"/>
      <c r="Q3" s="330"/>
      <c r="R3" s="330"/>
      <c r="S3" s="330"/>
      <c r="T3" s="330"/>
      <c r="U3" s="330"/>
      <c r="V3" s="330"/>
      <c r="W3" s="330"/>
      <c r="X3" s="330"/>
      <c r="Y3" s="330"/>
      <c r="Z3" s="330"/>
      <c r="AA3" s="330"/>
      <c r="AB3" s="330"/>
      <c r="AC3" s="15"/>
      <c r="AD3" s="15"/>
      <c r="AE3" s="15"/>
      <c r="AF3" s="15"/>
      <c r="AG3" s="15"/>
      <c r="AH3" s="15"/>
      <c r="AI3" s="15"/>
      <c r="AJ3" s="15"/>
      <c r="AK3" s="15"/>
      <c r="AL3" s="15"/>
      <c r="AM3" s="15"/>
      <c r="AN3" s="15"/>
      <c r="AO3" s="15"/>
      <c r="AP3" s="15"/>
      <c r="AQ3" s="15"/>
      <c r="AR3" s="15"/>
    </row>
    <row r="4" spans="1:44" ht="15" customHeight="1" x14ac:dyDescent="0.25">
      <c r="A4" s="15"/>
      <c r="B4" s="330"/>
      <c r="C4" s="330"/>
      <c r="D4" s="330"/>
      <c r="E4" s="330"/>
      <c r="F4" s="330"/>
      <c r="G4" s="330"/>
      <c r="H4" s="330"/>
      <c r="I4" s="330"/>
      <c r="J4" s="330"/>
      <c r="K4" s="330"/>
      <c r="L4" s="330"/>
      <c r="M4" s="330"/>
      <c r="N4" s="330"/>
      <c r="O4" s="330"/>
      <c r="P4" s="330"/>
      <c r="Q4" s="330"/>
      <c r="R4" s="330"/>
      <c r="S4" s="330"/>
      <c r="T4" s="330"/>
      <c r="U4" s="330"/>
      <c r="V4" s="330"/>
      <c r="W4" s="330"/>
      <c r="X4" s="330"/>
      <c r="Y4" s="330"/>
      <c r="Z4" s="330"/>
      <c r="AA4" s="330"/>
      <c r="AB4" s="330"/>
      <c r="AC4" s="15"/>
      <c r="AD4" s="15"/>
      <c r="AE4" s="15"/>
      <c r="AF4" s="15"/>
      <c r="AG4" s="15"/>
      <c r="AH4" s="15"/>
      <c r="AI4" s="15"/>
      <c r="AJ4" s="15"/>
      <c r="AK4" s="15"/>
      <c r="AL4" s="15"/>
      <c r="AM4" s="15"/>
      <c r="AN4" s="15"/>
      <c r="AO4" s="15"/>
      <c r="AP4" s="15"/>
      <c r="AQ4" s="15"/>
      <c r="AR4" s="15"/>
    </row>
    <row r="5" spans="1:44" s="47" customFormat="1" ht="15" customHeight="1" x14ac:dyDescent="0.25">
      <c r="A5" s="328"/>
      <c r="B5" s="425" t="s">
        <v>335</v>
      </c>
      <c r="C5" s="425"/>
      <c r="D5" s="425"/>
      <c r="E5" s="425"/>
      <c r="F5" s="425"/>
      <c r="G5" s="425"/>
      <c r="H5" s="425"/>
      <c r="I5" s="331"/>
      <c r="J5" s="331"/>
      <c r="K5" s="331"/>
      <c r="L5" s="331"/>
      <c r="M5" s="331"/>
      <c r="N5" s="331"/>
      <c r="O5" s="331"/>
      <c r="P5" s="331"/>
      <c r="Q5" s="331"/>
      <c r="R5" s="331"/>
      <c r="S5" s="331"/>
      <c r="T5" s="331"/>
      <c r="U5" s="331"/>
      <c r="V5" s="331"/>
      <c r="W5" s="331"/>
      <c r="X5" s="331"/>
      <c r="Y5" s="331"/>
      <c r="Z5" s="331"/>
      <c r="AA5" s="331"/>
      <c r="AB5" s="331"/>
      <c r="AC5" s="328"/>
      <c r="AD5" s="328"/>
      <c r="AE5" s="328"/>
      <c r="AF5" s="328"/>
      <c r="AG5" s="328"/>
      <c r="AH5" s="328"/>
      <c r="AI5" s="328"/>
      <c r="AJ5" s="328"/>
      <c r="AK5" s="328"/>
      <c r="AL5" s="328"/>
      <c r="AM5" s="328"/>
      <c r="AN5" s="328"/>
      <c r="AO5" s="328"/>
      <c r="AP5" s="328"/>
      <c r="AQ5" s="328"/>
      <c r="AR5" s="328"/>
    </row>
    <row r="6" spans="1:44" s="47" customFormat="1" ht="15" customHeight="1" x14ac:dyDescent="0.25">
      <c r="A6" s="328"/>
      <c r="B6" s="330"/>
      <c r="C6" s="331"/>
      <c r="D6" s="331"/>
      <c r="E6" s="331"/>
      <c r="F6" s="331"/>
      <c r="G6" s="331"/>
      <c r="H6" s="331"/>
      <c r="I6" s="331"/>
      <c r="J6" s="331"/>
      <c r="K6" s="331"/>
      <c r="L6" s="331"/>
      <c r="M6" s="331"/>
      <c r="N6" s="331"/>
      <c r="O6" s="331"/>
      <c r="P6" s="331"/>
      <c r="Q6" s="331"/>
      <c r="R6" s="331"/>
      <c r="S6" s="331"/>
      <c r="T6" s="331"/>
      <c r="U6" s="331"/>
      <c r="V6" s="331"/>
      <c r="W6" s="331"/>
      <c r="X6" s="331"/>
      <c r="Y6" s="331"/>
      <c r="Z6" s="331"/>
      <c r="AA6" s="331"/>
      <c r="AB6" s="331"/>
      <c r="AC6" s="328"/>
      <c r="AD6" s="328"/>
      <c r="AE6" s="328"/>
      <c r="AF6" s="328"/>
      <c r="AG6" s="328"/>
      <c r="AH6" s="328"/>
      <c r="AI6" s="328"/>
      <c r="AJ6" s="328"/>
      <c r="AK6" s="328"/>
      <c r="AL6" s="328"/>
      <c r="AM6" s="328"/>
      <c r="AN6" s="328"/>
      <c r="AO6" s="328"/>
      <c r="AP6" s="328"/>
      <c r="AQ6" s="328"/>
      <c r="AR6" s="328"/>
    </row>
    <row r="7" spans="1:44" s="47" customFormat="1" ht="18.75" customHeight="1" x14ac:dyDescent="0.25">
      <c r="A7" s="328"/>
      <c r="B7" s="429"/>
      <c r="C7" s="429"/>
      <c r="D7" s="429"/>
      <c r="E7" s="429"/>
      <c r="F7" s="429"/>
      <c r="G7" s="429"/>
      <c r="H7" s="429"/>
      <c r="I7" s="429"/>
      <c r="J7" s="429"/>
      <c r="K7" s="429"/>
      <c r="L7" s="429"/>
      <c r="M7" s="429"/>
      <c r="N7" s="429"/>
      <c r="O7" s="429"/>
      <c r="P7" s="429"/>
      <c r="Q7" s="429"/>
      <c r="R7" s="429"/>
      <c r="S7" s="328"/>
      <c r="T7" s="329"/>
      <c r="U7" s="328"/>
      <c r="V7" s="328"/>
      <c r="W7" s="328"/>
      <c r="X7" s="328"/>
      <c r="Y7" s="328"/>
      <c r="Z7" s="328"/>
      <c r="AA7" s="328"/>
      <c r="AB7" s="328"/>
      <c r="AC7" s="328"/>
      <c r="AD7" s="328"/>
      <c r="AE7" s="328"/>
      <c r="AF7" s="328"/>
      <c r="AG7" s="328"/>
      <c r="AH7" s="328"/>
      <c r="AI7" s="328"/>
      <c r="AJ7" s="328"/>
      <c r="AK7" s="328"/>
      <c r="AL7" s="328"/>
      <c r="AM7" s="328"/>
      <c r="AN7" s="328"/>
      <c r="AO7" s="328"/>
      <c r="AP7" s="328"/>
      <c r="AQ7" s="328"/>
      <c r="AR7" s="328"/>
    </row>
    <row r="8" spans="1:44" s="47" customFormat="1" ht="18.75" customHeight="1" x14ac:dyDescent="0.25">
      <c r="A8" s="328"/>
      <c r="B8" s="428" t="s">
        <v>336</v>
      </c>
      <c r="C8" s="428"/>
      <c r="D8" s="122"/>
      <c r="E8" s="430" t="s">
        <v>337</v>
      </c>
      <c r="F8" s="431"/>
      <c r="G8" s="431"/>
      <c r="H8" s="431"/>
      <c r="I8" s="431"/>
      <c r="J8" s="431"/>
      <c r="K8" s="431"/>
      <c r="L8" s="431"/>
      <c r="M8" s="431"/>
      <c r="N8" s="431"/>
      <c r="O8" s="431"/>
      <c r="P8" s="431"/>
      <c r="Q8" s="431"/>
      <c r="R8" s="431"/>
      <c r="S8" s="431"/>
      <c r="T8" s="431"/>
      <c r="U8" s="431"/>
      <c r="V8" s="431"/>
      <c r="W8" s="431"/>
      <c r="X8" s="431"/>
      <c r="Y8" s="431"/>
      <c r="Z8" s="431"/>
      <c r="AA8" s="431"/>
      <c r="AB8" s="432"/>
      <c r="AC8" s="328"/>
      <c r="AD8" s="328"/>
      <c r="AE8" s="328"/>
      <c r="AF8" s="328"/>
      <c r="AG8" s="328"/>
      <c r="AH8" s="328"/>
      <c r="AI8" s="328"/>
      <c r="AJ8" s="328"/>
      <c r="AK8" s="328"/>
      <c r="AL8" s="328"/>
      <c r="AM8" s="328"/>
      <c r="AN8" s="328"/>
      <c r="AO8" s="328"/>
      <c r="AP8" s="328"/>
      <c r="AQ8" s="328"/>
      <c r="AR8" s="328"/>
    </row>
    <row r="9" spans="1:44" s="47" customFormat="1" ht="31.5" customHeight="1" x14ac:dyDescent="0.25">
      <c r="A9" s="328"/>
      <c r="B9" s="150" t="s">
        <v>338</v>
      </c>
      <c r="C9" s="335">
        <f>BiodieselProduction!C3</f>
        <v>0</v>
      </c>
      <c r="D9" s="333"/>
      <c r="E9" s="433"/>
      <c r="F9" s="434"/>
      <c r="G9" s="339" t="s">
        <v>339</v>
      </c>
      <c r="H9" s="339" t="s">
        <v>340</v>
      </c>
      <c r="I9" s="147" t="str">
        <f>Feedstock!C7</f>
        <v>USA / Canada Soybean Oil</v>
      </c>
      <c r="J9" s="147" t="str">
        <f>Feedstock!C40</f>
        <v>USA / Canada Canola Oil</v>
      </c>
      <c r="K9" s="147" t="str">
        <f>Feedstock!C73</f>
        <v/>
      </c>
      <c r="L9" s="147" t="str">
        <f>Feedstock!C106</f>
        <v/>
      </c>
      <c r="M9" s="147" t="str">
        <f>Feedstock!C139</f>
        <v/>
      </c>
      <c r="N9" s="147" t="str">
        <f>Feedstock!C172</f>
        <v/>
      </c>
      <c r="O9" s="147" t="str">
        <f>Feedstock!C205</f>
        <v/>
      </c>
      <c r="P9" s="147" t="str">
        <f>Feedstock!C238</f>
        <v/>
      </c>
      <c r="Q9" s="147" t="str">
        <f>Feedstock!C271</f>
        <v>USA / Canada Canola Oil</v>
      </c>
      <c r="R9" s="147" t="str">
        <f>Feedstock!C304</f>
        <v/>
      </c>
      <c r="S9" s="147" t="str">
        <f>Feedstock!C337</f>
        <v/>
      </c>
      <c r="T9" s="147" t="str">
        <f>Feedstock!C370</f>
        <v/>
      </c>
      <c r="U9" s="147" t="str">
        <f>Feedstock!C403</f>
        <v/>
      </c>
      <c r="V9" s="147" t="str">
        <f>Feedstock!C436</f>
        <v/>
      </c>
      <c r="W9" s="147" t="str">
        <f>Feedstock!C469</f>
        <v/>
      </c>
      <c r="X9" s="147" t="str">
        <f>Feedstock!C502</f>
        <v/>
      </c>
      <c r="Y9" s="147" t="str">
        <f>Feedstock!C535</f>
        <v/>
      </c>
      <c r="Z9" s="147" t="str">
        <f>Feedstock!C568</f>
        <v/>
      </c>
      <c r="AA9" s="147" t="str">
        <f>Feedstock!C601</f>
        <v/>
      </c>
      <c r="AB9" s="147" t="str">
        <f>Feedstock!C634</f>
        <v/>
      </c>
      <c r="AC9" s="328"/>
      <c r="AD9" s="328"/>
      <c r="AE9" s="328"/>
      <c r="AF9" s="328"/>
      <c r="AG9" s="328"/>
      <c r="AH9" s="328"/>
      <c r="AI9" s="328"/>
      <c r="AJ9" s="328"/>
      <c r="AK9" s="328"/>
      <c r="AL9" s="328"/>
      <c r="AM9" s="328"/>
      <c r="AN9" s="328"/>
      <c r="AO9" s="328"/>
      <c r="AP9" s="328"/>
      <c r="AQ9" s="328"/>
      <c r="AR9" s="328"/>
    </row>
    <row r="10" spans="1:44" s="47" customFormat="1" ht="30" customHeight="1" x14ac:dyDescent="0.25">
      <c r="A10" s="328"/>
      <c r="B10" s="150" t="s">
        <v>341</v>
      </c>
      <c r="C10" s="332" t="str">
        <f>CONCATENATE(BiodieselProduction!C4," ",BiodieselProduction!C5)</f>
        <v xml:space="preserve"> </v>
      </c>
      <c r="D10" s="333"/>
      <c r="E10" s="147" t="s">
        <v>342</v>
      </c>
      <c r="F10" s="150" t="s">
        <v>343</v>
      </c>
      <c r="G10" s="334" t="s">
        <v>547</v>
      </c>
      <c r="H10" s="337">
        <f>SUM(I10:AB10)</f>
        <v>0</v>
      </c>
      <c r="I10" s="337">
        <f>Feedstock!D35</f>
        <v>0</v>
      </c>
      <c r="J10" s="337">
        <f>Feedstock!D68</f>
        <v>0</v>
      </c>
      <c r="K10" s="337">
        <f>Feedstock!D101</f>
        <v>0</v>
      </c>
      <c r="L10" s="337">
        <f>Feedstock!D134</f>
        <v>0</v>
      </c>
      <c r="M10" s="337">
        <f>Feedstock!D167</f>
        <v>0</v>
      </c>
      <c r="N10" s="337">
        <f>Feedstock!D200</f>
        <v>0</v>
      </c>
      <c r="O10" s="337">
        <f>Feedstock!D233</f>
        <v>0</v>
      </c>
      <c r="P10" s="337">
        <f>Feedstock!D266</f>
        <v>0</v>
      </c>
      <c r="Q10" s="337">
        <f>Feedstock!D299</f>
        <v>0</v>
      </c>
      <c r="R10" s="337">
        <f>Feedstock!D332</f>
        <v>0</v>
      </c>
      <c r="S10" s="337">
        <f>Feedstock!D365</f>
        <v>0</v>
      </c>
      <c r="T10" s="337">
        <f>Feedstock!D398</f>
        <v>0</v>
      </c>
      <c r="U10" s="337">
        <f>Feedstock!D431</f>
        <v>0</v>
      </c>
      <c r="V10" s="337">
        <f>Feedstock!D464</f>
        <v>0</v>
      </c>
      <c r="W10" s="337">
        <f>Feedstock!D497</f>
        <v>0</v>
      </c>
      <c r="X10" s="337">
        <f>Feedstock!D530</f>
        <v>0</v>
      </c>
      <c r="Y10" s="337">
        <f>Feedstock!D563</f>
        <v>0</v>
      </c>
      <c r="Z10" s="337">
        <f>Feedstock!D596</f>
        <v>0</v>
      </c>
      <c r="AA10" s="337">
        <f>Feedstock!D629</f>
        <v>0</v>
      </c>
      <c r="AB10" s="337">
        <f>Feedstock!D662</f>
        <v>0</v>
      </c>
      <c r="AC10" s="328"/>
      <c r="AD10" s="328"/>
      <c r="AE10" s="328"/>
      <c r="AF10" s="328"/>
      <c r="AG10" s="328"/>
      <c r="AH10" s="328"/>
      <c r="AI10" s="328"/>
      <c r="AJ10" s="328"/>
      <c r="AK10" s="328"/>
      <c r="AL10" s="328"/>
      <c r="AM10" s="328"/>
      <c r="AN10" s="328"/>
      <c r="AO10" s="328"/>
      <c r="AP10" s="328"/>
      <c r="AQ10" s="328"/>
      <c r="AR10" s="328"/>
    </row>
    <row r="11" spans="1:44" s="47" customFormat="1" ht="30" customHeight="1" x14ac:dyDescent="0.25">
      <c r="A11" s="328"/>
      <c r="B11" s="150" t="s">
        <v>344</v>
      </c>
      <c r="C11" s="335">
        <f>BiodieselProduction!C6</f>
        <v>0</v>
      </c>
      <c r="D11" s="333"/>
      <c r="E11" s="427" t="s">
        <v>345</v>
      </c>
      <c r="F11" s="150" t="s">
        <v>346</v>
      </c>
      <c r="G11" s="334" t="s">
        <v>551</v>
      </c>
      <c r="H11" s="337" cm="1">
        <f t="array" ref="H11">SUM(BiodieselProduction!R7:S30,-BiodieselProduction!Q7:Q30)</f>
        <v>0</v>
      </c>
      <c r="I11" s="337">
        <f>IFERROR(H11*I10/H10,)</f>
        <v>0</v>
      </c>
      <c r="J11" s="337">
        <f>IFERROR(H11*J10/H10,)</f>
        <v>0</v>
      </c>
      <c r="K11" s="337">
        <f>IFERROR(H11*K10/H10,)</f>
        <v>0</v>
      </c>
      <c r="L11" s="337">
        <f>IFERROR(H11*L10/H10,)</f>
        <v>0</v>
      </c>
      <c r="M11" s="337">
        <f>IFERROR(H11*M10/H10,)</f>
        <v>0</v>
      </c>
      <c r="N11" s="337">
        <f>IFERROR(H11*N10/H10,)</f>
        <v>0</v>
      </c>
      <c r="O11" s="337">
        <f>IFERROR(H11*O10/H10,)</f>
        <v>0</v>
      </c>
      <c r="P11" s="337">
        <f>IFERROR(H11*P10/H10,)</f>
        <v>0</v>
      </c>
      <c r="Q11" s="337">
        <f>IFERROR(H11*Q10/H10,)</f>
        <v>0</v>
      </c>
      <c r="R11" s="337">
        <f>IFERROR(H11*R10/H10,)</f>
        <v>0</v>
      </c>
      <c r="S11" s="337">
        <f>IFERROR(H11*S10/H10,)</f>
        <v>0</v>
      </c>
      <c r="T11" s="337">
        <f>IFERROR(H11*T10/H10,)</f>
        <v>0</v>
      </c>
      <c r="U11" s="337">
        <f>IFERROR(H11*U10/H10,)</f>
        <v>0</v>
      </c>
      <c r="V11" s="337">
        <f>IFERROR(H11*V10/H10,)</f>
        <v>0</v>
      </c>
      <c r="W11" s="337">
        <f>IFERROR(H11*W10/H10,)</f>
        <v>0</v>
      </c>
      <c r="X11" s="337">
        <f>IFERROR(H11*X10/H10,)</f>
        <v>0</v>
      </c>
      <c r="Y11" s="337">
        <f>IFERROR(H11*Y10/H10,)</f>
        <v>0</v>
      </c>
      <c r="Z11" s="337">
        <f>IFERROR(H11*Z10/H10,)</f>
        <v>0</v>
      </c>
      <c r="AA11" s="337">
        <f>IFERROR(H11*AA10/H10,)</f>
        <v>0</v>
      </c>
      <c r="AB11" s="337">
        <f>IFERROR(H11*AB10/H10,)</f>
        <v>0</v>
      </c>
      <c r="AC11" s="328"/>
      <c r="AD11" s="328"/>
      <c r="AE11" s="328"/>
      <c r="AF11" s="328"/>
      <c r="AG11" s="328"/>
      <c r="AH11" s="328"/>
      <c r="AI11" s="328"/>
      <c r="AJ11" s="328"/>
      <c r="AK11" s="328"/>
      <c r="AL11" s="328"/>
      <c r="AM11" s="328"/>
      <c r="AN11" s="328"/>
      <c r="AO11" s="328"/>
      <c r="AP11" s="328"/>
      <c r="AQ11" s="328"/>
      <c r="AR11" s="328"/>
    </row>
    <row r="12" spans="1:44" s="47" customFormat="1" ht="30" customHeight="1" x14ac:dyDescent="0.25">
      <c r="A12" s="328"/>
      <c r="B12" s="150" t="s">
        <v>347</v>
      </c>
      <c r="C12" s="332" t="str">
        <f>IF(SUM(BiodieselProduction!E7:E30)=0,"",CONCATENATE(TEXT(MIN(BiodieselProduction!E7:E30),"mm/yyyy")," — ",TEXT(MAX(BiodieselProduction!E7:E30),"mm/yyyy")))</f>
        <v/>
      </c>
      <c r="D12" s="15"/>
      <c r="E12" s="427"/>
      <c r="F12" s="150" t="s">
        <v>348</v>
      </c>
      <c r="G12" s="334" t="s">
        <v>349</v>
      </c>
      <c r="H12" s="337">
        <f>H11*Background!E4/Background!E27</f>
        <v>0</v>
      </c>
      <c r="I12" s="337">
        <f>IFERROR(H12*I10/H10,)</f>
        <v>0</v>
      </c>
      <c r="J12" s="337">
        <f>IFERROR(H12*J10/H10,)</f>
        <v>0</v>
      </c>
      <c r="K12" s="337">
        <f>IFERROR(H12*K10/H10,)</f>
        <v>0</v>
      </c>
      <c r="L12" s="337">
        <f>IFERROR(H12*L10/H10,)</f>
        <v>0</v>
      </c>
      <c r="M12" s="337">
        <f>IFERROR(H12*M10/H10,)</f>
        <v>0</v>
      </c>
      <c r="N12" s="337">
        <f>IFERROR(H12*N10/H10,)</f>
        <v>0</v>
      </c>
      <c r="O12" s="337">
        <f>IFERROR(H12*O10/H10,)</f>
        <v>0</v>
      </c>
      <c r="P12" s="337">
        <f>IFERROR(H12*P10/H10,)</f>
        <v>0</v>
      </c>
      <c r="Q12" s="337">
        <f>IFERROR(H12*Q10/H10,)</f>
        <v>0</v>
      </c>
      <c r="R12" s="337">
        <f>IFERROR(H12*R10/H10,)</f>
        <v>0</v>
      </c>
      <c r="S12" s="337">
        <f>IFERROR(H12*S10/H10,)</f>
        <v>0</v>
      </c>
      <c r="T12" s="337">
        <f>IFERROR(H12*T10/H10,)</f>
        <v>0</v>
      </c>
      <c r="U12" s="337">
        <f>IFERROR(H12*U10/H10,)</f>
        <v>0</v>
      </c>
      <c r="V12" s="337">
        <f>IFERROR(H12*V10/H10,)</f>
        <v>0</v>
      </c>
      <c r="W12" s="337">
        <f>IFERROR(H12*W10/H10,)</f>
        <v>0</v>
      </c>
      <c r="X12" s="337">
        <f>IFERROR(H12*X10/H10,)</f>
        <v>0</v>
      </c>
      <c r="Y12" s="337">
        <f>IFERROR(H12*Y10/H10,)</f>
        <v>0</v>
      </c>
      <c r="Z12" s="337">
        <f>IFERROR(H12*Z10/H10,)</f>
        <v>0</v>
      </c>
      <c r="AA12" s="337">
        <f>IFERROR(H12*AA10/H10,)</f>
        <v>0</v>
      </c>
      <c r="AB12" s="337">
        <f>IFERROR(H12*AB10/H10,)</f>
        <v>0</v>
      </c>
      <c r="AC12" s="328"/>
      <c r="AD12" s="328"/>
      <c r="AE12" s="328"/>
      <c r="AF12" s="328"/>
      <c r="AG12" s="328"/>
      <c r="AH12" s="328"/>
      <c r="AI12" s="328"/>
      <c r="AJ12" s="328"/>
      <c r="AK12" s="328"/>
      <c r="AL12" s="328"/>
      <c r="AM12" s="328"/>
      <c r="AN12" s="328"/>
      <c r="AO12" s="328"/>
      <c r="AP12" s="328"/>
      <c r="AQ12" s="328"/>
      <c r="AR12" s="328"/>
    </row>
    <row r="13" spans="1:44" s="47" customFormat="1" ht="18.75" customHeight="1" x14ac:dyDescent="0.25">
      <c r="A13" s="328"/>
      <c r="B13" s="336"/>
      <c r="C13" s="336"/>
      <c r="D13" s="336"/>
      <c r="E13" s="336"/>
      <c r="F13" s="336"/>
      <c r="G13" s="336"/>
      <c r="H13" s="336"/>
      <c r="I13" s="336"/>
      <c r="J13" s="336"/>
      <c r="K13" s="336"/>
      <c r="L13" s="336"/>
      <c r="M13" s="336"/>
      <c r="N13" s="336"/>
      <c r="O13" s="336"/>
      <c r="P13" s="336"/>
      <c r="Q13" s="336"/>
      <c r="R13" s="336"/>
      <c r="S13" s="328"/>
      <c r="T13" s="329"/>
      <c r="U13" s="328"/>
      <c r="V13" s="328"/>
      <c r="W13" s="328"/>
      <c r="X13" s="328"/>
      <c r="Y13" s="328"/>
      <c r="Z13" s="328"/>
      <c r="AA13" s="328"/>
      <c r="AB13" s="328"/>
      <c r="AC13" s="328"/>
      <c r="AD13" s="328"/>
      <c r="AE13" s="328"/>
      <c r="AF13" s="328"/>
      <c r="AG13" s="328"/>
      <c r="AH13" s="328"/>
      <c r="AI13" s="328"/>
      <c r="AJ13" s="328"/>
      <c r="AK13" s="328"/>
      <c r="AL13" s="328"/>
      <c r="AM13" s="328"/>
      <c r="AN13" s="328"/>
      <c r="AO13" s="328"/>
      <c r="AP13" s="328"/>
      <c r="AQ13" s="328"/>
      <c r="AR13" s="328"/>
    </row>
    <row r="14" spans="1:44" s="47" customFormat="1" ht="30" customHeight="1" x14ac:dyDescent="0.25">
      <c r="A14" s="328"/>
      <c r="B14" s="428" t="s">
        <v>350</v>
      </c>
      <c r="C14" s="428"/>
      <c r="D14" s="428"/>
      <c r="E14" s="428"/>
      <c r="F14" s="428"/>
      <c r="G14" s="428"/>
      <c r="H14" s="428"/>
      <c r="I14" s="428"/>
      <c r="J14" s="428"/>
      <c r="K14" s="428"/>
      <c r="L14" s="428"/>
      <c r="M14" s="428"/>
      <c r="N14" s="428"/>
      <c r="O14" s="428"/>
      <c r="P14" s="428"/>
      <c r="Q14" s="428"/>
      <c r="R14" s="428"/>
      <c r="S14" s="428"/>
      <c r="T14" s="428"/>
      <c r="U14" s="428"/>
      <c r="V14" s="428"/>
      <c r="W14" s="428"/>
      <c r="X14" s="428"/>
      <c r="Y14" s="428"/>
      <c r="Z14" s="428"/>
      <c r="AA14" s="428"/>
      <c r="AB14" s="428"/>
      <c r="AC14" s="328"/>
      <c r="AD14" s="328"/>
      <c r="AE14" s="328"/>
      <c r="AF14" s="328"/>
      <c r="AG14" s="328"/>
      <c r="AH14" s="328"/>
      <c r="AI14" s="328"/>
      <c r="AJ14" s="328"/>
      <c r="AK14" s="328"/>
      <c r="AL14" s="328"/>
      <c r="AM14" s="328"/>
      <c r="AN14" s="328"/>
      <c r="AO14" s="328"/>
      <c r="AP14" s="328"/>
      <c r="AQ14" s="328"/>
      <c r="AR14" s="328"/>
    </row>
    <row r="15" spans="1:44" s="47" customFormat="1" ht="31.5" customHeight="1" x14ac:dyDescent="0.25">
      <c r="A15" s="328"/>
      <c r="B15" s="427" t="s">
        <v>351</v>
      </c>
      <c r="C15" s="427"/>
      <c r="D15" s="427"/>
      <c r="E15" s="427"/>
      <c r="F15" s="427" t="s">
        <v>352</v>
      </c>
      <c r="G15" s="427"/>
      <c r="H15" s="147" t="s">
        <v>353</v>
      </c>
      <c r="I15" s="427" t="s">
        <v>461</v>
      </c>
      <c r="J15" s="427"/>
      <c r="K15" s="427"/>
      <c r="L15" s="427"/>
      <c r="M15" s="427"/>
      <c r="N15" s="427"/>
      <c r="O15" s="427"/>
      <c r="P15" s="427"/>
      <c r="Q15" s="427"/>
      <c r="R15" s="427"/>
      <c r="S15" s="427"/>
      <c r="T15" s="427"/>
      <c r="U15" s="427"/>
      <c r="V15" s="427"/>
      <c r="W15" s="427"/>
      <c r="X15" s="427"/>
      <c r="Y15" s="427"/>
      <c r="Z15" s="427"/>
      <c r="AA15" s="427"/>
      <c r="AB15" s="427"/>
      <c r="AC15" s="328"/>
      <c r="AD15" s="328"/>
      <c r="AE15" s="328"/>
      <c r="AF15" s="328"/>
      <c r="AG15" s="328"/>
      <c r="AH15" s="328"/>
      <c r="AI15" s="328"/>
      <c r="AJ15" s="328"/>
      <c r="AK15" s="328"/>
      <c r="AL15" s="328"/>
      <c r="AM15" s="328"/>
      <c r="AN15" s="328"/>
      <c r="AO15" s="328"/>
      <c r="AP15" s="328"/>
      <c r="AQ15" s="328"/>
      <c r="AR15" s="328"/>
    </row>
    <row r="16" spans="1:44" s="47" customFormat="1" ht="31.5" customHeight="1" x14ac:dyDescent="0.25">
      <c r="A16" s="328"/>
      <c r="B16" s="147" t="s">
        <v>354</v>
      </c>
      <c r="C16" s="147" t="s">
        <v>355</v>
      </c>
      <c r="D16" s="340" t="s">
        <v>356</v>
      </c>
      <c r="E16" s="147" t="s">
        <v>339</v>
      </c>
      <c r="F16" s="340" t="s">
        <v>356</v>
      </c>
      <c r="G16" s="147" t="s">
        <v>339</v>
      </c>
      <c r="H16" s="147" t="s">
        <v>416</v>
      </c>
      <c r="I16" s="152" t="str">
        <f>I9</f>
        <v>USA / Canada Soybean Oil</v>
      </c>
      <c r="J16" s="152" t="str">
        <f t="shared" ref="J16:AB16" si="0">J9</f>
        <v>USA / Canada Canola Oil</v>
      </c>
      <c r="K16" s="152" t="str">
        <f t="shared" si="0"/>
        <v/>
      </c>
      <c r="L16" s="152" t="str">
        <f t="shared" si="0"/>
        <v/>
      </c>
      <c r="M16" s="152" t="str">
        <f t="shared" si="0"/>
        <v/>
      </c>
      <c r="N16" s="152" t="str">
        <f t="shared" si="0"/>
        <v/>
      </c>
      <c r="O16" s="152" t="str">
        <f t="shared" si="0"/>
        <v/>
      </c>
      <c r="P16" s="152" t="str">
        <f t="shared" si="0"/>
        <v/>
      </c>
      <c r="Q16" s="152" t="str">
        <f t="shared" si="0"/>
        <v>USA / Canada Canola Oil</v>
      </c>
      <c r="R16" s="152" t="str">
        <f t="shared" si="0"/>
        <v/>
      </c>
      <c r="S16" s="152" t="str">
        <f t="shared" si="0"/>
        <v/>
      </c>
      <c r="T16" s="152" t="str">
        <f t="shared" si="0"/>
        <v/>
      </c>
      <c r="U16" s="152" t="str">
        <f t="shared" si="0"/>
        <v/>
      </c>
      <c r="V16" s="152" t="str">
        <f t="shared" si="0"/>
        <v/>
      </c>
      <c r="W16" s="152" t="str">
        <f t="shared" si="0"/>
        <v/>
      </c>
      <c r="X16" s="152" t="str">
        <f t="shared" si="0"/>
        <v/>
      </c>
      <c r="Y16" s="152" t="str">
        <f t="shared" si="0"/>
        <v/>
      </c>
      <c r="Z16" s="152" t="str">
        <f t="shared" si="0"/>
        <v/>
      </c>
      <c r="AA16" s="152" t="str">
        <f t="shared" si="0"/>
        <v/>
      </c>
      <c r="AB16" s="152" t="str">
        <f t="shared" si="0"/>
        <v/>
      </c>
      <c r="AC16" s="328"/>
      <c r="AD16" s="328"/>
      <c r="AE16" s="328"/>
      <c r="AF16" s="328"/>
      <c r="AG16" s="328"/>
      <c r="AH16" s="328"/>
      <c r="AI16" s="328"/>
      <c r="AJ16" s="328"/>
      <c r="AK16" s="328"/>
      <c r="AL16" s="328"/>
      <c r="AM16" s="328"/>
      <c r="AN16" s="328"/>
      <c r="AO16" s="328"/>
      <c r="AP16" s="328"/>
      <c r="AQ16" s="328"/>
      <c r="AR16" s="328"/>
    </row>
    <row r="17" spans="1:44" s="47" customFormat="1" ht="30" hidden="1" x14ac:dyDescent="0.25">
      <c r="A17" s="328"/>
      <c r="B17" s="426" t="s">
        <v>357</v>
      </c>
      <c r="C17" s="341" t="s">
        <v>358</v>
      </c>
      <c r="D17" s="337">
        <f>H10</f>
        <v>0</v>
      </c>
      <c r="E17" s="342" t="s">
        <v>548</v>
      </c>
      <c r="F17" s="337">
        <f>IFERROR(H17/D17,)</f>
        <v>0</v>
      </c>
      <c r="G17" s="343" t="s">
        <v>462</v>
      </c>
      <c r="H17" s="337">
        <f>SUMPRODUCT(I17:AB17,I12:AB12)</f>
        <v>0</v>
      </c>
      <c r="I17" s="344">
        <f>IFERROR(Feedstock!D15*I10/I12,)</f>
        <v>0</v>
      </c>
      <c r="J17" s="344">
        <f>IFERROR(Feedstock!D48*J10/J12,)</f>
        <v>0</v>
      </c>
      <c r="K17" s="344">
        <f>IFERROR(Feedstock!D81*K10/K12,)</f>
        <v>0</v>
      </c>
      <c r="L17" s="344">
        <f>IFERROR(Feedstock!D114*L10/L12,)</f>
        <v>0</v>
      </c>
      <c r="M17" s="344">
        <f>IFERROR(Feedstock!D147*M10/M12,)</f>
        <v>0</v>
      </c>
      <c r="N17" s="344">
        <f>IFERROR(Feedstock!D180*N10/N12,)</f>
        <v>0</v>
      </c>
      <c r="O17" s="344">
        <f>IFERROR(Feedstock!D213*O10/O12,)</f>
        <v>0</v>
      </c>
      <c r="P17" s="344">
        <f>IFERROR(Feedstock!D246*P10/P12,)</f>
        <v>0</v>
      </c>
      <c r="Q17" s="344">
        <f>IFERROR(Feedstock!D279*Q10/Q12,)</f>
        <v>0</v>
      </c>
      <c r="R17" s="344">
        <f>IFERROR(Feedstock!D312*R10/R12,)</f>
        <v>0</v>
      </c>
      <c r="S17" s="344">
        <f>IFERROR(Feedstock!D345*S10/S12,)</f>
        <v>0</v>
      </c>
      <c r="T17" s="344">
        <f>IFERROR(Feedstock!D378*T10/T12,)</f>
        <v>0</v>
      </c>
      <c r="U17" s="344">
        <f>IFERROR(Feedstock!D411*U10/U12,)</f>
        <v>0</v>
      </c>
      <c r="V17" s="344">
        <f>IFERROR(Feedstock!D444*V10/V12,)</f>
        <v>0</v>
      </c>
      <c r="W17" s="344">
        <f>IFERROR(Feedstock!D477*W10/W12,)</f>
        <v>0</v>
      </c>
      <c r="X17" s="344">
        <f>IFERROR(Feedstock!D510*X10/X12,)</f>
        <v>0</v>
      </c>
      <c r="Y17" s="344">
        <f>IFERROR(Feedstock!D543*Y10/Y12,)</f>
        <v>0</v>
      </c>
      <c r="Z17" s="344">
        <f>IFERROR(Feedstock!D576*Z10/Z12,)</f>
        <v>0</v>
      </c>
      <c r="AA17" s="344">
        <f>IFERROR(Feedstock!D609*AA10/AA12,)</f>
        <v>0</v>
      </c>
      <c r="AB17" s="344">
        <f>IFERROR(Feedstock!D642*AB10/AB12,)</f>
        <v>0</v>
      </c>
      <c r="AC17" s="328"/>
      <c r="AD17" s="328"/>
      <c r="AE17" s="328"/>
      <c r="AF17" s="328"/>
      <c r="AG17" s="328"/>
      <c r="AH17" s="328"/>
      <c r="AI17" s="328"/>
      <c r="AJ17" s="328"/>
      <c r="AK17" s="328"/>
      <c r="AL17" s="328"/>
      <c r="AM17" s="328"/>
      <c r="AN17" s="328"/>
      <c r="AO17" s="328"/>
      <c r="AP17" s="328"/>
      <c r="AQ17" s="328"/>
      <c r="AR17" s="328"/>
    </row>
    <row r="18" spans="1:44" s="47" customFormat="1" ht="30" hidden="1" x14ac:dyDescent="0.25">
      <c r="A18" s="328"/>
      <c r="B18" s="426"/>
      <c r="C18" s="341" t="s">
        <v>359</v>
      </c>
      <c r="D18" s="337">
        <f>H10</f>
        <v>0</v>
      </c>
      <c r="E18" s="342" t="s">
        <v>548</v>
      </c>
      <c r="F18" s="337">
        <f>IFERROR(H18/D18,)</f>
        <v>0</v>
      </c>
      <c r="G18" s="343" t="s">
        <v>462</v>
      </c>
      <c r="H18" s="337">
        <f>SUMPRODUCT(I18:AB18,I12:AB12)</f>
        <v>0</v>
      </c>
      <c r="I18" s="344">
        <f>IFERROR(Feedstock!D30*I10/I12,)</f>
        <v>0</v>
      </c>
      <c r="J18" s="344">
        <f>IFERROR(Feedstock!D63*J10/J12,)</f>
        <v>0</v>
      </c>
      <c r="K18" s="344">
        <f>IFERROR(Feedstock!D96*K10/K12,)</f>
        <v>0</v>
      </c>
      <c r="L18" s="344">
        <f>IFERROR(Feedstock!D129*L10/L12,)</f>
        <v>0</v>
      </c>
      <c r="M18" s="344">
        <f>IFERROR(Feedstock!D162*M10/M12,)</f>
        <v>0</v>
      </c>
      <c r="N18" s="344">
        <f>IFERROR(Feedstock!D195*N10/N12,)</f>
        <v>0</v>
      </c>
      <c r="O18" s="344">
        <f>IFERROR(Feedstock!D228*O10/O12,)</f>
        <v>0</v>
      </c>
      <c r="P18" s="344">
        <f>IFERROR(Feedstock!D261*P10/P12,)</f>
        <v>0</v>
      </c>
      <c r="Q18" s="344">
        <f>IFERROR(Feedstock!D294*Q10/Q12,)</f>
        <v>0</v>
      </c>
      <c r="R18" s="344">
        <f>IFERROR(Feedstock!D327*R10/R12,)</f>
        <v>0</v>
      </c>
      <c r="S18" s="344">
        <f>IFERROR(Feedstock!D360*S10/S12,)</f>
        <v>0</v>
      </c>
      <c r="T18" s="344">
        <f>IFERROR(Feedstock!D393*T10/T12,)</f>
        <v>0</v>
      </c>
      <c r="U18" s="344">
        <f>IFERROR(Feedstock!D426*U10/U12,)</f>
        <v>0</v>
      </c>
      <c r="V18" s="344">
        <f>IFERROR(Feedstock!D459*V10/V12,)</f>
        <v>0</v>
      </c>
      <c r="W18" s="344">
        <f>IFERROR(Feedstock!D492*W10/W12,)</f>
        <v>0</v>
      </c>
      <c r="X18" s="344">
        <f>IFERROR(Feedstock!D525*X10/X12,)</f>
        <v>0</v>
      </c>
      <c r="Y18" s="344">
        <f>IFERROR(Feedstock!D558*Y10/Y12,)</f>
        <v>0</v>
      </c>
      <c r="Z18" s="344">
        <f>IFERROR(Feedstock!D591*Z10/Z12,)</f>
        <v>0</v>
      </c>
      <c r="AA18" s="344">
        <f>IFERROR(Feedstock!D624*AA10/AA12,)</f>
        <v>0</v>
      </c>
      <c r="AB18" s="344">
        <f>IFERROR(Feedstock!D657*AB10/AB12,)</f>
        <v>0</v>
      </c>
      <c r="AC18" s="328"/>
      <c r="AD18" s="328"/>
      <c r="AE18" s="328"/>
      <c r="AF18" s="328"/>
      <c r="AG18" s="328"/>
      <c r="AH18" s="328"/>
      <c r="AI18" s="328"/>
      <c r="AJ18" s="328"/>
      <c r="AK18" s="328"/>
      <c r="AL18" s="328"/>
      <c r="AM18" s="328"/>
      <c r="AN18" s="328"/>
      <c r="AO18" s="328"/>
      <c r="AP18" s="328"/>
      <c r="AQ18" s="328"/>
      <c r="AR18" s="328"/>
    </row>
    <row r="19" spans="1:44" s="47" customFormat="1" ht="30" hidden="1" x14ac:dyDescent="0.25">
      <c r="A19" s="328"/>
      <c r="B19" s="426"/>
      <c r="C19" s="341" t="s">
        <v>360</v>
      </c>
      <c r="D19" s="337">
        <f>H10</f>
        <v>0</v>
      </c>
      <c r="E19" s="342" t="s">
        <v>548</v>
      </c>
      <c r="F19" s="337">
        <f>IFERROR(H19/D19,)</f>
        <v>0</v>
      </c>
      <c r="G19" s="343" t="s">
        <v>462</v>
      </c>
      <c r="H19" s="337">
        <f>SUMPRODUCT(I19:AB19,I12:AB12)</f>
        <v>0</v>
      </c>
      <c r="I19" s="344">
        <f>IFERROR(VLOOKUP(Feedstock!D10,Background!D17:E19,2,FALSE),)</f>
        <v>29.1</v>
      </c>
      <c r="J19" s="344">
        <f>IFERROR(VLOOKUP(Feedstock!D43,Background!D17:E19,2,FALSE),)</f>
        <v>14.5</v>
      </c>
      <c r="K19" s="344">
        <f>IFERROR(VLOOKUP(Feedstock!D76,Background!D17:E19,2,FALSE),)</f>
        <v>0</v>
      </c>
      <c r="L19" s="344">
        <f>IFERROR(VLOOKUP(Feedstock!D109,Background!D17:E19,2,FALSE),)</f>
        <v>0</v>
      </c>
      <c r="M19" s="344">
        <f>IFERROR(VLOOKUP(Feedstock!D142,Background!D17:E19,2,FALSE),)</f>
        <v>0</v>
      </c>
      <c r="N19" s="344">
        <f>IFERROR(VLOOKUP(Feedstock!D175,Background!D17:E19,2,FALSE),)</f>
        <v>0</v>
      </c>
      <c r="O19" s="344">
        <f>IFERROR(VLOOKUP(Feedstock!D208,Background!D17:E19,2,FALSE),)</f>
        <v>0</v>
      </c>
      <c r="P19" s="344">
        <f>IFERROR(VLOOKUP(Feedstock!D241,Background!D17:E19,2,FALSE),)</f>
        <v>0</v>
      </c>
      <c r="Q19" s="344">
        <f>IFERROR(VLOOKUP(Feedstock!D274,Background!D17:E19,2,FALSE),)</f>
        <v>14.5</v>
      </c>
      <c r="R19" s="344">
        <f>IFERROR(VLOOKUP(Feedstock!D307,Background!D17:E19,2,FALSE),)</f>
        <v>0</v>
      </c>
      <c r="S19" s="344">
        <f>IFERROR(VLOOKUP(Feedstock!D340,Background!D17:E19,2,FALSE),)</f>
        <v>0</v>
      </c>
      <c r="T19" s="344">
        <f>IFERROR(VLOOKUP(Feedstock!D373,Background!D17:E19,2,FALSE),)</f>
        <v>0</v>
      </c>
      <c r="U19" s="344">
        <f>IFERROR(VLOOKUP(Feedstock!D406,Background!D17:E19,2,FALSE),)</f>
        <v>0</v>
      </c>
      <c r="V19" s="344">
        <f>IFERROR(VLOOKUP(Feedstock!D439,Background!D17:E19,2,FALSE),)</f>
        <v>0</v>
      </c>
      <c r="W19" s="344">
        <f>IFERROR(VLOOKUP(Feedstock!D472,Background!D17:E19,2,FALSE),)</f>
        <v>0</v>
      </c>
      <c r="X19" s="344">
        <f>IFERROR(VLOOKUP(Feedstock!D505,Background!D17:E19,2,FALSE),)</f>
        <v>0</v>
      </c>
      <c r="Y19" s="344">
        <f>IFERROR(VLOOKUP(Feedstock!D538,Background!D17:E19,2,FALSE),)</f>
        <v>0</v>
      </c>
      <c r="Z19" s="344">
        <f>IFERROR(VLOOKUP(Feedstock!D571,Background!D17:E19,2,FALSE),)</f>
        <v>0</v>
      </c>
      <c r="AA19" s="344">
        <f>IFERROR(VLOOKUP(Feedstock!D604,Background!D17:E19,2,FALSE),)</f>
        <v>0</v>
      </c>
      <c r="AB19" s="344">
        <f>IFERROR(VLOOKUP(Feedstock!D637,Background!D17:E19,2,FALSE),)</f>
        <v>0</v>
      </c>
      <c r="AC19" s="328"/>
      <c r="AD19" s="328"/>
      <c r="AE19" s="328"/>
      <c r="AF19" s="328"/>
      <c r="AG19" s="328"/>
      <c r="AH19" s="328"/>
      <c r="AI19" s="328"/>
      <c r="AJ19" s="328"/>
      <c r="AK19" s="328"/>
      <c r="AL19" s="328"/>
      <c r="AM19" s="328"/>
      <c r="AN19" s="328"/>
      <c r="AO19" s="328"/>
      <c r="AP19" s="328"/>
      <c r="AQ19" s="328"/>
      <c r="AR19" s="328"/>
    </row>
    <row r="20" spans="1:44" s="47" customFormat="1" ht="45" hidden="1" x14ac:dyDescent="0.25">
      <c r="A20" s="328"/>
      <c r="B20" s="426" t="s">
        <v>361</v>
      </c>
      <c r="C20" s="341" t="str">
        <f>BiodieselProduction!F5</f>
        <v>North American Natural Gas</v>
      </c>
      <c r="D20" s="337">
        <f>SUM(BiodieselProduction!F7:F30)*NG_heat_ratio</f>
        <v>0</v>
      </c>
      <c r="E20" s="342" t="s">
        <v>413</v>
      </c>
      <c r="F20" s="345">
        <f>Background!E20</f>
        <v>72949.532731448708</v>
      </c>
      <c r="G20" s="86" t="s">
        <v>463</v>
      </c>
      <c r="H20" s="337">
        <f t="shared" ref="H20:H25" si="1">D20*F20</f>
        <v>0</v>
      </c>
      <c r="I20" s="344">
        <f>IF(I12&gt;0,H20/H12,)</f>
        <v>0</v>
      </c>
      <c r="J20" s="344">
        <f>IF(J12&gt;0,H20/H12,)</f>
        <v>0</v>
      </c>
      <c r="K20" s="344">
        <f>IF(K12&gt;0,H20/H12,)</f>
        <v>0</v>
      </c>
      <c r="L20" s="344">
        <f>IF(L12&gt;0,H20/H12,)</f>
        <v>0</v>
      </c>
      <c r="M20" s="344">
        <f>IF(M12&gt;0,H20/H12,)</f>
        <v>0</v>
      </c>
      <c r="N20" s="344">
        <f>IF(N12&gt;0,H20/H12,)</f>
        <v>0</v>
      </c>
      <c r="O20" s="344">
        <f>IF(O12&gt;0,H20/H12,)</f>
        <v>0</v>
      </c>
      <c r="P20" s="344">
        <f>IF(P12&gt;0,H20/H12,)</f>
        <v>0</v>
      </c>
      <c r="Q20" s="344">
        <f>IF(Q12&gt;0,H20/H12,)</f>
        <v>0</v>
      </c>
      <c r="R20" s="344">
        <f>IF(R12&gt;0,H20/H12,)</f>
        <v>0</v>
      </c>
      <c r="S20" s="344">
        <f>IF(S12&gt;0,H20/H12,)</f>
        <v>0</v>
      </c>
      <c r="T20" s="344">
        <f>IF(T12&gt;0,H20/H12,)</f>
        <v>0</v>
      </c>
      <c r="U20" s="344">
        <f>IF(U12&gt;0,H20/H12,)</f>
        <v>0</v>
      </c>
      <c r="V20" s="344">
        <f>IF(V12&gt;0,H20/H12,)</f>
        <v>0</v>
      </c>
      <c r="W20" s="344">
        <f>IF(W12&gt;0,H20/H12,)</f>
        <v>0</v>
      </c>
      <c r="X20" s="344">
        <f>IF(X12&gt;0,H20/H12,)</f>
        <v>0</v>
      </c>
      <c r="Y20" s="344">
        <f>IF(Y12&gt;0,H20/H12,)</f>
        <v>0</v>
      </c>
      <c r="Z20" s="344">
        <f>IF(Z12&gt;0,H20/H12,)</f>
        <v>0</v>
      </c>
      <c r="AA20" s="344">
        <f>IF(AA12&gt;0,H20/H12,)</f>
        <v>0</v>
      </c>
      <c r="AB20" s="344">
        <f>IF(AB12&gt;0,H20/H12,)</f>
        <v>0</v>
      </c>
      <c r="AC20" s="328"/>
      <c r="AD20" s="328"/>
      <c r="AE20" s="328"/>
      <c r="AF20" s="328"/>
      <c r="AG20" s="328"/>
      <c r="AH20" s="328"/>
      <c r="AI20" s="328"/>
      <c r="AJ20" s="328"/>
      <c r="AK20" s="328"/>
      <c r="AL20" s="328"/>
      <c r="AM20" s="328"/>
      <c r="AN20" s="328"/>
      <c r="AO20" s="328"/>
      <c r="AP20" s="328"/>
      <c r="AQ20" s="328"/>
      <c r="AR20" s="328"/>
    </row>
    <row r="21" spans="1:44" s="47" customFormat="1" ht="30" hidden="1" x14ac:dyDescent="0.25">
      <c r="A21" s="328"/>
      <c r="B21" s="426"/>
      <c r="C21" s="341" t="str">
        <f>BiodieselProduction!G5</f>
        <v>Grid Electricity</v>
      </c>
      <c r="D21" s="337">
        <f>SUM(BiodieselProduction!G7:G30)</f>
        <v>0</v>
      </c>
      <c r="E21" s="342" t="str">
        <f>BiodieselProduction!G6</f>
        <v>kWh</v>
      </c>
      <c r="F21" s="337">
        <f>BiodieselProduction!C18</f>
        <v>493.91436237711542</v>
      </c>
      <c r="G21" s="86" t="s">
        <v>464</v>
      </c>
      <c r="H21" s="337">
        <f>D21*F21</f>
        <v>0</v>
      </c>
      <c r="I21" s="344">
        <f>IF(I12&gt;0,H21/H12,)</f>
        <v>0</v>
      </c>
      <c r="J21" s="344">
        <f>IF(J12&gt;0,H21/H12,)</f>
        <v>0</v>
      </c>
      <c r="K21" s="344">
        <f>IF(K12&gt;0,H21/H12,)</f>
        <v>0</v>
      </c>
      <c r="L21" s="344">
        <f>IF(L12&gt;0,H21/H12,)</f>
        <v>0</v>
      </c>
      <c r="M21" s="344">
        <f>IF(M12&gt;0,H21/H12,)</f>
        <v>0</v>
      </c>
      <c r="N21" s="344">
        <f>IF(N12&gt;0,H21/H12,)</f>
        <v>0</v>
      </c>
      <c r="O21" s="344">
        <f>IF(O12&gt;0,H21/H12,)</f>
        <v>0</v>
      </c>
      <c r="P21" s="344">
        <f>IF(P12&gt;0,H21/H12,)</f>
        <v>0</v>
      </c>
      <c r="Q21" s="344">
        <f>IF(Q12&gt;0,H21/H12,)</f>
        <v>0</v>
      </c>
      <c r="R21" s="344">
        <f>IF(R12&gt;0,H21/H12,)</f>
        <v>0</v>
      </c>
      <c r="S21" s="344">
        <f>IF(S12&gt;0,H21/H12,)</f>
        <v>0</v>
      </c>
      <c r="T21" s="344">
        <f>IF(T12&gt;0,H21/H12,)</f>
        <v>0</v>
      </c>
      <c r="U21" s="344">
        <f>IF(U12&gt;0,H21/H12,)</f>
        <v>0</v>
      </c>
      <c r="V21" s="344">
        <f>IF(V12&gt;0,H21/H12,)</f>
        <v>0</v>
      </c>
      <c r="W21" s="344">
        <f>IF(W12&gt;0,H21/H12,)</f>
        <v>0</v>
      </c>
      <c r="X21" s="344">
        <f>IF(X12&gt;0,H21/H12,)</f>
        <v>0</v>
      </c>
      <c r="Y21" s="344">
        <f>IF(Y12&gt;0,H21/H12,)</f>
        <v>0</v>
      </c>
      <c r="Z21" s="344">
        <f>IF(Z12&gt;0,H21/H12,)</f>
        <v>0</v>
      </c>
      <c r="AA21" s="344">
        <f>IF(AA12&gt;0,H21/H12,)</f>
        <v>0</v>
      </c>
      <c r="AB21" s="344">
        <f>IF(AB12&gt;0,H21/H12,)</f>
        <v>0</v>
      </c>
      <c r="AC21" s="328"/>
      <c r="AD21" s="328"/>
      <c r="AE21" s="328"/>
      <c r="AF21" s="328"/>
      <c r="AG21" s="328"/>
      <c r="AH21" s="328"/>
      <c r="AI21" s="328"/>
      <c r="AJ21" s="328"/>
      <c r="AK21" s="328"/>
      <c r="AL21" s="328"/>
      <c r="AM21" s="328"/>
      <c r="AN21" s="328"/>
      <c r="AO21" s="328"/>
      <c r="AP21" s="328"/>
      <c r="AQ21" s="328"/>
      <c r="AR21" s="328"/>
    </row>
    <row r="22" spans="1:44" s="47" customFormat="1" ht="30" hidden="1" x14ac:dyDescent="0.25">
      <c r="A22" s="328"/>
      <c r="B22" s="426"/>
      <c r="C22" s="341" t="str">
        <f>BiodieselProduction!H5</f>
        <v>Directly-Supplied Low-CI Electricity</v>
      </c>
      <c r="D22" s="337">
        <f>SUM(BiodieselProduction!H7:H30)</f>
        <v>0</v>
      </c>
      <c r="E22" s="342" t="str">
        <f>BiodieselProduction!H6</f>
        <v>kWh</v>
      </c>
      <c r="F22" s="337">
        <f>BiodieselProduction!C19</f>
        <v>0</v>
      </c>
      <c r="G22" s="86" t="s">
        <v>464</v>
      </c>
      <c r="H22" s="337">
        <f t="shared" si="1"/>
        <v>0</v>
      </c>
      <c r="I22" s="344">
        <f>IF(I12&gt;0,H22/H12,)</f>
        <v>0</v>
      </c>
      <c r="J22" s="344">
        <f>IF(J12&gt;0,H22/H12,)</f>
        <v>0</v>
      </c>
      <c r="K22" s="344">
        <f>IF(K12&gt;0,H22/H12,)</f>
        <v>0</v>
      </c>
      <c r="L22" s="344">
        <f>IF(L12&gt;0,H22/H12,)</f>
        <v>0</v>
      </c>
      <c r="M22" s="344">
        <f>IF(M12&gt;0,H22/H12,)</f>
        <v>0</v>
      </c>
      <c r="N22" s="344">
        <f>IF(N12&gt;0,H22/H12,)</f>
        <v>0</v>
      </c>
      <c r="O22" s="344">
        <f>IF(O12&gt;0,H22/H12,)</f>
        <v>0</v>
      </c>
      <c r="P22" s="344">
        <f>IF(P12&gt;0,H22/H12,)</f>
        <v>0</v>
      </c>
      <c r="Q22" s="344">
        <f>IF(Q12&gt;0,H22/H12,)</f>
        <v>0</v>
      </c>
      <c r="R22" s="344">
        <f>IF(R12&gt;0,H22/H12,)</f>
        <v>0</v>
      </c>
      <c r="S22" s="344">
        <f>IF(S12&gt;0,H22/H12,)</f>
        <v>0</v>
      </c>
      <c r="T22" s="344">
        <f>IF(T12&gt;0,H22/H12,)</f>
        <v>0</v>
      </c>
      <c r="U22" s="344">
        <f>IF(U12&gt;0,H22/H12,)</f>
        <v>0</v>
      </c>
      <c r="V22" s="344">
        <f>IF(V12&gt;0,H22/H12,)</f>
        <v>0</v>
      </c>
      <c r="W22" s="344">
        <f>IF(W12&gt;0,H22/H12,)</f>
        <v>0</v>
      </c>
      <c r="X22" s="344">
        <f>IF(X12&gt;0,H22/H12,)</f>
        <v>0</v>
      </c>
      <c r="Y22" s="344">
        <f>IF(Y12&gt;0,H22/H12,)</f>
        <v>0</v>
      </c>
      <c r="Z22" s="344">
        <f>IF(Z12&gt;0,H22/H12,)</f>
        <v>0</v>
      </c>
      <c r="AA22" s="344">
        <f>IF(AA12&gt;0,H22/H12,)</f>
        <v>0</v>
      </c>
      <c r="AB22" s="344">
        <f>IF(AB12&gt;0,H22/H12,)</f>
        <v>0</v>
      </c>
      <c r="AC22" s="328"/>
      <c r="AD22" s="328"/>
      <c r="AE22" s="328"/>
      <c r="AF22" s="328"/>
      <c r="AG22" s="328"/>
      <c r="AH22" s="328"/>
      <c r="AI22" s="328"/>
      <c r="AJ22" s="328"/>
      <c r="AK22" s="328"/>
      <c r="AL22" s="328"/>
      <c r="AM22" s="328"/>
      <c r="AN22" s="328"/>
      <c r="AO22" s="328"/>
      <c r="AP22" s="328"/>
      <c r="AQ22" s="328"/>
      <c r="AR22" s="328"/>
    </row>
    <row r="23" spans="1:44" s="47" customFormat="1" ht="30" hidden="1" x14ac:dyDescent="0.25">
      <c r="A23" s="328"/>
      <c r="B23" s="426"/>
      <c r="C23" s="341" t="str">
        <f>BiodieselProduction!I5</f>
        <v>Alternate Fuel</v>
      </c>
      <c r="D23" s="337">
        <f>SUM(BiodieselProduction!I7:I30)</f>
        <v>0</v>
      </c>
      <c r="E23" s="342" t="s">
        <v>470</v>
      </c>
      <c r="F23" s="337">
        <f>BiodieselProduction!C21</f>
        <v>0</v>
      </c>
      <c r="G23" s="86" t="s">
        <v>533</v>
      </c>
      <c r="H23" s="337">
        <f t="shared" si="1"/>
        <v>0</v>
      </c>
      <c r="I23" s="344">
        <f>IF(I12&gt;0,H23/H12,)</f>
        <v>0</v>
      </c>
      <c r="J23" s="344">
        <f>IF(J12&gt;0,H23/H12,)</f>
        <v>0</v>
      </c>
      <c r="K23" s="344">
        <f>IF(K12&gt;0,H23/H12,)</f>
        <v>0</v>
      </c>
      <c r="L23" s="344">
        <f>IF(L12&gt;0,H23/H12,)</f>
        <v>0</v>
      </c>
      <c r="M23" s="344">
        <f>IF(M12&gt;0,H23/H12,)</f>
        <v>0</v>
      </c>
      <c r="N23" s="344">
        <f>IF(N12&gt;0,H23/H12,)</f>
        <v>0</v>
      </c>
      <c r="O23" s="344">
        <f>IF(O12&gt;0,H23/H12,)</f>
        <v>0</v>
      </c>
      <c r="P23" s="344">
        <f>IF(P12&gt;0,H23/H12,)</f>
        <v>0</v>
      </c>
      <c r="Q23" s="344">
        <f>IF(Q12&gt;0,H23/H12,)</f>
        <v>0</v>
      </c>
      <c r="R23" s="344">
        <f>IF(R12&gt;0,H23/H12,)</f>
        <v>0</v>
      </c>
      <c r="S23" s="344">
        <f>IF(S12&gt;0,H23/H12,)</f>
        <v>0</v>
      </c>
      <c r="T23" s="344">
        <f>IF(T12&gt;0,H23/H12,)</f>
        <v>0</v>
      </c>
      <c r="U23" s="344">
        <f>IF(U12&gt;0,H23/H12,)</f>
        <v>0</v>
      </c>
      <c r="V23" s="344">
        <f>IF(V12&gt;0,H23/H12,)</f>
        <v>0</v>
      </c>
      <c r="W23" s="344">
        <f>IF(W12&gt;0,H23/H12,)</f>
        <v>0</v>
      </c>
      <c r="X23" s="344">
        <f>IF(X12&gt;0,H23/H12,)</f>
        <v>0</v>
      </c>
      <c r="Y23" s="344">
        <f>IF(Y12&gt;0,H23/H12,)</f>
        <v>0</v>
      </c>
      <c r="Z23" s="344">
        <f>IF(Z12&gt;0,H23/H12,)</f>
        <v>0</v>
      </c>
      <c r="AA23" s="344">
        <f>IF(AA12&gt;0,H23/H12,)</f>
        <v>0</v>
      </c>
      <c r="AB23" s="344">
        <f>IF(AB12&gt;0,H23/H12,)</f>
        <v>0</v>
      </c>
      <c r="AC23" s="328"/>
      <c r="AD23" s="328"/>
      <c r="AE23" s="328"/>
      <c r="AF23" s="328"/>
      <c r="AG23" s="328"/>
      <c r="AH23" s="328"/>
      <c r="AI23" s="328"/>
      <c r="AJ23" s="328"/>
      <c r="AK23" s="328"/>
      <c r="AL23" s="328"/>
      <c r="AM23" s="328"/>
      <c r="AN23" s="328"/>
      <c r="AO23" s="328"/>
      <c r="AP23" s="328"/>
      <c r="AQ23" s="328"/>
      <c r="AR23" s="328"/>
    </row>
    <row r="24" spans="1:44" s="47" customFormat="1" ht="30" hidden="1" x14ac:dyDescent="0.25">
      <c r="A24" s="328"/>
      <c r="B24" s="426" t="s">
        <v>362</v>
      </c>
      <c r="C24" s="341" t="str">
        <f>Background!D22</f>
        <v>Chemicals</v>
      </c>
      <c r="D24" s="337">
        <f>H12</f>
        <v>0</v>
      </c>
      <c r="E24" s="342" t="s">
        <v>552</v>
      </c>
      <c r="F24" s="346">
        <f>Background!E22</f>
        <v>0.24</v>
      </c>
      <c r="G24" s="86" t="s">
        <v>553</v>
      </c>
      <c r="H24" s="337">
        <f t="shared" si="1"/>
        <v>0</v>
      </c>
      <c r="I24" s="344">
        <f>IF(I12&gt;0,H24/H12,)</f>
        <v>0</v>
      </c>
      <c r="J24" s="344">
        <f>IF(J12&gt;0,H24/H12,)</f>
        <v>0</v>
      </c>
      <c r="K24" s="344">
        <f>IF(K12&gt;0,H24/H12,)</f>
        <v>0</v>
      </c>
      <c r="L24" s="344">
        <f>IF(L12&gt;0,H24/H12,)</f>
        <v>0</v>
      </c>
      <c r="M24" s="344">
        <f>IF(M12&gt;0,H24/H12,)</f>
        <v>0</v>
      </c>
      <c r="N24" s="344">
        <f>IF(N12&gt;0,H24/H12,)</f>
        <v>0</v>
      </c>
      <c r="O24" s="344">
        <f>IF(O12&gt;0,H24/H12,)</f>
        <v>0</v>
      </c>
      <c r="P24" s="344">
        <f>IF(P12&gt;0,H24/H12,)</f>
        <v>0</v>
      </c>
      <c r="Q24" s="344">
        <f>IF(Q12&gt;0,H24/H12,)</f>
        <v>0</v>
      </c>
      <c r="R24" s="344">
        <f>IF(R12&gt;0,H24/H12,)</f>
        <v>0</v>
      </c>
      <c r="S24" s="344">
        <f>IF(S12&gt;0,H24/H12,)</f>
        <v>0</v>
      </c>
      <c r="T24" s="344">
        <f>IF(T12&gt;0,H24/H12,)</f>
        <v>0</v>
      </c>
      <c r="U24" s="344">
        <f>IF(U12&gt;0,H24/H12,)</f>
        <v>0</v>
      </c>
      <c r="V24" s="344">
        <f>IF(V12&gt;0,H24/H12,)</f>
        <v>0</v>
      </c>
      <c r="W24" s="344">
        <f>IF(W12&gt;0,H24/H12,)</f>
        <v>0</v>
      </c>
      <c r="X24" s="344">
        <f>IF(X12&gt;0,H24/H12,)</f>
        <v>0</v>
      </c>
      <c r="Y24" s="344">
        <f>IF(Y12&gt;0,H24/H12,)</f>
        <v>0</v>
      </c>
      <c r="Z24" s="344">
        <f>IF(Z12&gt;0,H24/H12,)</f>
        <v>0</v>
      </c>
      <c r="AA24" s="344">
        <f>IF(AA12&gt;0,H24/H12,)</f>
        <v>0</v>
      </c>
      <c r="AB24" s="344">
        <f>IF(AB12&gt;0,H24/H12,)</f>
        <v>0</v>
      </c>
      <c r="AC24" s="328"/>
      <c r="AD24" s="328"/>
      <c r="AE24" s="328"/>
      <c r="AF24" s="328"/>
      <c r="AG24" s="328"/>
      <c r="AH24" s="328"/>
      <c r="AI24" s="328"/>
      <c r="AJ24" s="328"/>
      <c r="AK24" s="328"/>
      <c r="AL24" s="328"/>
      <c r="AM24" s="328"/>
      <c r="AN24" s="328"/>
      <c r="AO24" s="328"/>
      <c r="AP24" s="328"/>
      <c r="AQ24" s="328"/>
      <c r="AR24" s="328"/>
    </row>
    <row r="25" spans="1:44" s="47" customFormat="1" hidden="1" x14ac:dyDescent="0.25">
      <c r="A25" s="328"/>
      <c r="B25" s="426"/>
      <c r="C25" s="341" t="s">
        <v>363</v>
      </c>
      <c r="D25" s="337" cm="1">
        <f t="array" ref="D25">SUM(BiodieselProduction!J7:K30,-BiodieselProduction!L7:L30)</f>
        <v>0</v>
      </c>
      <c r="E25" s="342" t="str">
        <f>BiodieselProduction!L6</f>
        <v>gal @ 60°F</v>
      </c>
      <c r="F25" s="345">
        <f>Background!E21</f>
        <v>1817.2</v>
      </c>
      <c r="G25" s="86" t="s">
        <v>540</v>
      </c>
      <c r="H25" s="337">
        <f t="shared" si="1"/>
        <v>0</v>
      </c>
      <c r="I25" s="344">
        <f>IF(I12&gt;0,H25/H12,)</f>
        <v>0</v>
      </c>
      <c r="J25" s="344">
        <f>IF(J12&gt;0,H25/H12,)</f>
        <v>0</v>
      </c>
      <c r="K25" s="344">
        <f>IF(K12&gt;0,H25/H12,)</f>
        <v>0</v>
      </c>
      <c r="L25" s="344">
        <f>IF(L12&gt;0,H25/H12,)</f>
        <v>0</v>
      </c>
      <c r="M25" s="344">
        <f>IF(M12&gt;0,H25/H12,)</f>
        <v>0</v>
      </c>
      <c r="N25" s="344">
        <f>IF(N12&gt;0,H25/H12,)</f>
        <v>0</v>
      </c>
      <c r="O25" s="344">
        <f>IF(O12&gt;0,H25/H12,)</f>
        <v>0</v>
      </c>
      <c r="P25" s="344">
        <f>IF(P12&gt;0,H25/H12,)</f>
        <v>0</v>
      </c>
      <c r="Q25" s="344">
        <f>IF(Q12&gt;0,H25/H12,)</f>
        <v>0</v>
      </c>
      <c r="R25" s="344">
        <f>IF(R12&gt;0,H25/H12,)</f>
        <v>0</v>
      </c>
      <c r="S25" s="344">
        <f>IF(S12&gt;0,H25/H12,)</f>
        <v>0</v>
      </c>
      <c r="T25" s="344">
        <f>IF(T12&gt;0,H25/H12,)</f>
        <v>0</v>
      </c>
      <c r="U25" s="344">
        <f>IF(U12&gt;0,H25/H12,)</f>
        <v>0</v>
      </c>
      <c r="V25" s="344">
        <f>IF(V12&gt;0,H25/H12,)</f>
        <v>0</v>
      </c>
      <c r="W25" s="344">
        <f>IF(W12&gt;0,H25/H12,)</f>
        <v>0</v>
      </c>
      <c r="X25" s="344">
        <f>IF(X12&gt;0,H25/H12,)</f>
        <v>0</v>
      </c>
      <c r="Y25" s="344">
        <f>IF(Y12&gt;0,H25/H12,)</f>
        <v>0</v>
      </c>
      <c r="Z25" s="344">
        <f>IF(Z12&gt;0,H25/H12,)</f>
        <v>0</v>
      </c>
      <c r="AA25" s="344">
        <f>IF(AA12&gt;0,H25/H12,)</f>
        <v>0</v>
      </c>
      <c r="AB25" s="344">
        <f>IF(AB12&gt;0,H25/H12,)</f>
        <v>0</v>
      </c>
      <c r="AC25" s="328"/>
      <c r="AD25" s="328"/>
      <c r="AE25" s="328"/>
      <c r="AF25" s="328"/>
      <c r="AG25" s="328"/>
      <c r="AH25" s="328"/>
      <c r="AI25" s="328"/>
      <c r="AJ25" s="328"/>
      <c r="AK25" s="328"/>
      <c r="AL25" s="328"/>
      <c r="AM25" s="328"/>
      <c r="AN25" s="328"/>
      <c r="AO25" s="328"/>
      <c r="AP25" s="328"/>
      <c r="AQ25" s="328"/>
      <c r="AR25" s="328"/>
    </row>
    <row r="26" spans="1:44" s="47" customFormat="1" ht="30" hidden="1" x14ac:dyDescent="0.25">
      <c r="A26" s="328"/>
      <c r="B26" s="435" t="s">
        <v>364</v>
      </c>
      <c r="C26" s="341" t="str">
        <f>BiodieselProduction!M5</f>
        <v>Free Fatty Acids</v>
      </c>
      <c r="D26" s="337">
        <f>SUM(BiodieselProduction!M7:M30)</f>
        <v>0</v>
      </c>
      <c r="E26" s="347" t="str">
        <f>BiodieselProduction!M6</f>
        <v>dry lb</v>
      </c>
      <c r="F26" s="337">
        <f>IFERROR(H26/D26,)</f>
        <v>0</v>
      </c>
      <c r="G26" s="343" t="s">
        <v>465</v>
      </c>
      <c r="H26" s="337">
        <f>SUMPRODUCT(I26:AB26,I12:AB12)</f>
        <v>0</v>
      </c>
      <c r="I26" s="344">
        <f>IFERROR(IF(I$12&gt;0,
  -$D$26*BiodieselProduction!$C$22/
  ($H$12*MJ2Btu+$D$26*BiodieselProduction!$C$22+$D$27*Background!$E$6+$D$28*BiodieselProduction!$C$23+$D$29*BiodieselProduction!$C$24)
  *SUM(I$17:I$18,I$20:I$25),
),)</f>
        <v>0</v>
      </c>
      <c r="J26" s="344">
        <f>IFERROR(IF(J$12&gt;0,
  -$D$26*BiodieselProduction!$C$22/
  ($H$12*MJ2Btu+$D$26*BiodieselProduction!$C$22+$D$27*Background!$E$6+$D$28*BiodieselProduction!$C$23+$D$29*BiodieselProduction!$C$24)
  *SUM(J$17:J$18,J$20:J$25),
),)</f>
        <v>0</v>
      </c>
      <c r="K26" s="344">
        <f>IFERROR(IF(K$12&gt;0,
  -$D$26*BiodieselProduction!$C$22/
  ($H$12*MJ2Btu+$D$26*BiodieselProduction!$C$22+$D$27*Background!$E$6+$D$28*BiodieselProduction!$C$23+$D$29*BiodieselProduction!$C$24)
  *SUM(K$17:K$18,K$20:K$25),
),)</f>
        <v>0</v>
      </c>
      <c r="L26" s="344">
        <f>IFERROR(IF(L$12&gt;0,
  -$D$26*BiodieselProduction!$C$22/
  ($H$12*MJ2Btu+$D$26*BiodieselProduction!$C$22+$D$27*Background!$E$6+$D$28*BiodieselProduction!$C$23+$D$29*BiodieselProduction!$C$24)
  *SUM(L$17:L$18,L$20:L$25),
),)</f>
        <v>0</v>
      </c>
      <c r="M26" s="344">
        <f>IFERROR(IF(M$12&gt;0,
  -$D$26*BiodieselProduction!$C$22/
  ($H$12*MJ2Btu+$D$26*BiodieselProduction!$C$22+$D$27*Background!$E$6+$D$28*BiodieselProduction!$C$23+$D$29*BiodieselProduction!$C$24)
  *SUM(M$17:M$18,M$20:M$25),
),)</f>
        <v>0</v>
      </c>
      <c r="N26" s="344">
        <f>IFERROR(IF(N$12&gt;0,
  -$D$26*BiodieselProduction!$C$22/
  ($H$12*MJ2Btu+$D$26*BiodieselProduction!$C$22+$D$27*Background!$E$6+$D$28*BiodieselProduction!$C$23+$D$29*BiodieselProduction!$C$24)
  *SUM(N$17:N$18,N$20:N$25),
),)</f>
        <v>0</v>
      </c>
      <c r="O26" s="344">
        <f>IFERROR(IF(O$12&gt;0,
  -$D$26*BiodieselProduction!$C$22/
  ($H$12*MJ2Btu+$D$26*BiodieselProduction!$C$22+$D$27*Background!$E$6+$D$28*BiodieselProduction!$C$23+$D$29*BiodieselProduction!$C$24)
  *SUM(O$17:O$18,O$20:O$25),
),)</f>
        <v>0</v>
      </c>
      <c r="P26" s="344">
        <f>IFERROR(IF(P$12&gt;0,
  -$D$26*BiodieselProduction!$C$22/
  ($H$12*MJ2Btu+$D$26*BiodieselProduction!$C$22+$D$27*Background!$E$6+$D$28*BiodieselProduction!$C$23+$D$29*BiodieselProduction!$C$24)
  *SUM(P$17:P$18,P$20:P$25),
),)</f>
        <v>0</v>
      </c>
      <c r="Q26" s="344">
        <f>IFERROR(IF(Q$12&gt;0,
  -$D$26*BiodieselProduction!$C$22/
  ($H$12*MJ2Btu+$D$26*BiodieselProduction!$C$22+$D$27*Background!$E$6+$D$28*BiodieselProduction!$C$23+$D$29*BiodieselProduction!$C$24)
  *SUM(Q$17:Q$18,Q$20:Q$25),
),)</f>
        <v>0</v>
      </c>
      <c r="R26" s="344">
        <f>IFERROR(IF(R$12&gt;0,
  -$D$26*BiodieselProduction!$C$22/
  ($H$12*MJ2Btu+$D$26*BiodieselProduction!$C$22+$D$27*Background!$E$6+$D$28*BiodieselProduction!$C$23+$D$29*BiodieselProduction!$C$24)
  *SUM(R$17:R$18,R$20:R$25),
),)</f>
        <v>0</v>
      </c>
      <c r="S26" s="344">
        <f>IFERROR(IF(S$12&gt;0,
  -$D$26*BiodieselProduction!$C$22/
  ($H$12*MJ2Btu+$D$26*BiodieselProduction!$C$22+$D$27*Background!$E$6+$D$28*BiodieselProduction!$C$23+$D$29*BiodieselProduction!$C$24)
  *SUM(S$17:S$18,S$20:S$25),
),)</f>
        <v>0</v>
      </c>
      <c r="T26" s="344">
        <f>IFERROR(IF(T$12&gt;0,
  -$D$26*BiodieselProduction!$C$22/
  ($H$12*MJ2Btu+$D$26*BiodieselProduction!$C$22+$D$27*Background!$E$6+$D$28*BiodieselProduction!$C$23+$D$29*BiodieselProduction!$C$24)
  *SUM(T$17:T$18,T$20:T$25),
),)</f>
        <v>0</v>
      </c>
      <c r="U26" s="344">
        <f>IFERROR(IF(U$12&gt;0,
  -$D$26*BiodieselProduction!$C$22/
  ($H$12*MJ2Btu+$D$26*BiodieselProduction!$C$22+$D$27*Background!$E$6+$D$28*BiodieselProduction!$C$23+$D$29*BiodieselProduction!$C$24)
  *SUM(U$17:U$18,U$20:U$25),
),)</f>
        <v>0</v>
      </c>
      <c r="V26" s="344">
        <f>IFERROR(IF(V$12&gt;0,
  -$D$26*BiodieselProduction!$C$22/
  ($H$12*MJ2Btu+$D$26*BiodieselProduction!$C$22+$D$27*Background!$E$6+$D$28*BiodieselProduction!$C$23+$D$29*BiodieselProduction!$C$24)
  *SUM(V$17:V$18,V$20:V$25),
),)</f>
        <v>0</v>
      </c>
      <c r="W26" s="344">
        <f>IFERROR(IF(W$12&gt;0,
  -$D$26*BiodieselProduction!$C$22/
  ($H$12*MJ2Btu+$D$26*BiodieselProduction!$C$22+$D$27*Background!$E$6+$D$28*BiodieselProduction!$C$23+$D$29*BiodieselProduction!$C$24)
  *SUM(W$17:W$18,W$20:W$25),
),)</f>
        <v>0</v>
      </c>
      <c r="X26" s="344">
        <f>IFERROR(IF(X$12&gt;0,
  -$D$26*BiodieselProduction!$C$22/
  ($H$12*MJ2Btu+$D$26*BiodieselProduction!$C$22+$D$27*Background!$E$6+$D$28*BiodieselProduction!$C$23+$D$29*BiodieselProduction!$C$24)
  *SUM(X$17:X$18,X$20:X$25),
),)</f>
        <v>0</v>
      </c>
      <c r="Y26" s="344">
        <f>IFERROR(IF(Y$12&gt;0,
  -$D$26*BiodieselProduction!$C$22/
  ($H$12*MJ2Btu+$D$26*BiodieselProduction!$C$22+$D$27*Background!$E$6+$D$28*BiodieselProduction!$C$23+$D$29*BiodieselProduction!$C$24)
  *SUM(Y$17:Y$18,Y$20:Y$25),
),)</f>
        <v>0</v>
      </c>
      <c r="Z26" s="344">
        <f>IFERROR(IF(Z$12&gt;0,
  -$D$26*BiodieselProduction!$C$22/
  ($H$12*MJ2Btu+$D$26*BiodieselProduction!$C$22+$D$27*Background!$E$6+$D$28*BiodieselProduction!$C$23+$D$29*BiodieselProduction!$C$24)
  *SUM(Z$17:Z$18,Z$20:Z$25),
),)</f>
        <v>0</v>
      </c>
      <c r="AA26" s="344">
        <f>IFERROR(IF(AA$12&gt;0,
  -$D$26*BiodieselProduction!$C$22/
  ($H$12*MJ2Btu+$D$26*BiodieselProduction!$C$22+$D$27*Background!$E$6+$D$28*BiodieselProduction!$C$23+$D$29*BiodieselProduction!$C$24)
  *SUM(AA$17:AA$18,AA$20:AA$25),
),)</f>
        <v>0</v>
      </c>
      <c r="AB26" s="344">
        <f>IFERROR(IF(AB$12&gt;0,
  -$D$26*BiodieselProduction!$C$22/
  ($H$12*MJ2Btu+$D$26*BiodieselProduction!$C$22+$D$27*Background!$E$6+$D$28*BiodieselProduction!$C$23+$D$29*BiodieselProduction!$C$24)
  *SUM(AB$17:AB$18,AB$20:AB$25),
),)</f>
        <v>0</v>
      </c>
      <c r="AC26" s="328"/>
      <c r="AD26" s="328"/>
      <c r="AE26" s="328"/>
      <c r="AF26" s="328"/>
      <c r="AG26" s="328"/>
      <c r="AH26" s="328"/>
      <c r="AI26" s="328"/>
      <c r="AJ26" s="328"/>
      <c r="AK26" s="328"/>
      <c r="AL26" s="328"/>
      <c r="AM26" s="328"/>
      <c r="AN26" s="328"/>
      <c r="AO26" s="328"/>
      <c r="AP26" s="328"/>
      <c r="AQ26" s="328"/>
      <c r="AR26" s="328"/>
    </row>
    <row r="27" spans="1:44" s="47" customFormat="1" ht="30" hidden="1" x14ac:dyDescent="0.25">
      <c r="A27" s="328"/>
      <c r="B27" s="436"/>
      <c r="C27" s="341" t="str">
        <f>BiodieselProduction!N5</f>
        <v>Glycerin</v>
      </c>
      <c r="D27" s="337">
        <f>SUM(BiodieselProduction!N7:N30)</f>
        <v>0</v>
      </c>
      <c r="E27" s="347" t="str">
        <f>BiodieselProduction!N6</f>
        <v>dry lb</v>
      </c>
      <c r="F27" s="337">
        <f t="shared" ref="F27:F29" si="2">IFERROR(H27/D27,)</f>
        <v>0</v>
      </c>
      <c r="G27" s="343" t="s">
        <v>465</v>
      </c>
      <c r="H27" s="337">
        <f>SUMPRODUCT(I27:AB27,I12:AB12)</f>
        <v>0</v>
      </c>
      <c r="I27" s="344">
        <f>IFERROR(IF(I$12&gt;0,
  -$D$27*Background!$E$6/
  ($H$12*MJ2Btu+$D$26*BiodieselProduction!$C$22+$D$27*Background!$E$6+$D$28*BiodieselProduction!$C$23+$D$29*BiodieselProduction!$C$24)
  *SUM(I$17:I$18,I$20:I$25),
),)</f>
        <v>0</v>
      </c>
      <c r="J27" s="344">
        <f>IFERROR(IF(J$12&gt;0,
  -$D$27*Background!$E$6/
  ($H$12*MJ2Btu+$D$26*BiodieselProduction!$C$22+$D$27*Background!$E$6+$D$28*BiodieselProduction!$C$23+$D$29*BiodieselProduction!$C$24)
  *SUM(J$17:J$18,J$20:J$25),
),)</f>
        <v>0</v>
      </c>
      <c r="K27" s="344">
        <f>IFERROR(IF(K$12&gt;0,
  -$D$27*Background!$E$6/
  ($H$12*MJ2Btu+$D$26*BiodieselProduction!$C$22+$D$27*Background!$E$6+$D$28*BiodieselProduction!$C$23+$D$29*BiodieselProduction!$C$24)
  *SUM(K$17:K$18,K$20:K$25),
),)</f>
        <v>0</v>
      </c>
      <c r="L27" s="344">
        <f>IFERROR(IF(L$12&gt;0,
  -$D$27*Background!$E$6/
  ($H$12*MJ2Btu+$D$26*BiodieselProduction!$C$22+$D$27*Background!$E$6+$D$28*BiodieselProduction!$C$23+$D$29*BiodieselProduction!$C$24)
  *SUM(L$17:L$18,L$20:L$25),
),)</f>
        <v>0</v>
      </c>
      <c r="M27" s="344">
        <f>IFERROR(IF(M$12&gt;0,
  -$D$27*Background!$E$6/
  ($H$12*MJ2Btu+$D$26*BiodieselProduction!$C$22+$D$27*Background!$E$6+$D$28*BiodieselProduction!$C$23+$D$29*BiodieselProduction!$C$24)
  *SUM(M$17:M$18,M$20:M$25),
),)</f>
        <v>0</v>
      </c>
      <c r="N27" s="344">
        <f>IFERROR(IF(N$12&gt;0,
  -$D$27*Background!$E$6/
  ($H$12*MJ2Btu+$D$26*BiodieselProduction!$C$22+$D$27*Background!$E$6+$D$28*BiodieselProduction!$C$23+$D$29*BiodieselProduction!$C$24)
  *SUM(N$17:N$18,N$20:N$25),
),)</f>
        <v>0</v>
      </c>
      <c r="O27" s="344">
        <f>IFERROR(IF(O$12&gt;0,
  -$D$27*Background!$E$6/
  ($H$12*MJ2Btu+$D$26*BiodieselProduction!$C$22+$D$27*Background!$E$6+$D$28*BiodieselProduction!$C$23+$D$29*BiodieselProduction!$C$24)
  *SUM(O$17:O$18,O$20:O$25),
),)</f>
        <v>0</v>
      </c>
      <c r="P27" s="344">
        <f>IFERROR(IF(P$12&gt;0,
  -$D$27*Background!$E$6/
  ($H$12*MJ2Btu+$D$26*BiodieselProduction!$C$22+$D$27*Background!$E$6+$D$28*BiodieselProduction!$C$23+$D$29*BiodieselProduction!$C$24)
  *SUM(P$17:P$18,P$20:P$25),
),)</f>
        <v>0</v>
      </c>
      <c r="Q27" s="344">
        <f>IFERROR(IF(Q$12&gt;0,
  -$D$27*Background!$E$6/
  ($H$12*MJ2Btu+$D$26*BiodieselProduction!$C$22+$D$27*Background!$E$6+$D$28*BiodieselProduction!$C$23+$D$29*BiodieselProduction!$C$24)
  *SUM(Q$17:Q$18,Q$20:Q$25),
),)</f>
        <v>0</v>
      </c>
      <c r="R27" s="344">
        <f>IFERROR(IF(R$12&gt;0,
  -$D$27*Background!$E$6/
  ($H$12*MJ2Btu+$D$26*BiodieselProduction!$C$22+$D$27*Background!$E$6+$D$28*BiodieselProduction!$C$23+$D$29*BiodieselProduction!$C$24)
  *SUM(R$17:R$18,R$20:R$25),
),)</f>
        <v>0</v>
      </c>
      <c r="S27" s="344">
        <f>IFERROR(IF(S$12&gt;0,
  -$D$27*Background!$E$6/
  ($H$12*MJ2Btu+$D$26*BiodieselProduction!$C$22+$D$27*Background!$E$6+$D$28*BiodieselProduction!$C$23+$D$29*BiodieselProduction!$C$24)
  *SUM(S$17:S$18,S$20:S$25),
),)</f>
        <v>0</v>
      </c>
      <c r="T27" s="344">
        <f>IFERROR(IF(T$12&gt;0,
  -$D$27*Background!$E$6/
  ($H$12*MJ2Btu+$D$26*BiodieselProduction!$C$22+$D$27*Background!$E$6+$D$28*BiodieselProduction!$C$23+$D$29*BiodieselProduction!$C$24)
  *SUM(T$17:T$18,T$20:T$25),
),)</f>
        <v>0</v>
      </c>
      <c r="U27" s="344">
        <f>IFERROR(IF(U$12&gt;0,
  -$D$27*Background!$E$6/
  ($H$12*MJ2Btu+$D$26*BiodieselProduction!$C$22+$D$27*Background!$E$6+$D$28*BiodieselProduction!$C$23+$D$29*BiodieselProduction!$C$24)
  *SUM(U$17:U$18,U$20:U$25),
),)</f>
        <v>0</v>
      </c>
      <c r="V27" s="344">
        <f>IFERROR(IF(V$12&gt;0,
  -$D$27*Background!$E$6/
  ($H$12*MJ2Btu+$D$26*BiodieselProduction!$C$22+$D$27*Background!$E$6+$D$28*BiodieselProduction!$C$23+$D$29*BiodieselProduction!$C$24)
  *SUM(V$17:V$18,V$20:V$25),
),)</f>
        <v>0</v>
      </c>
      <c r="W27" s="344">
        <f>IFERROR(IF(W$12&gt;0,
  -$D$27*Background!$E$6/
  ($H$12*MJ2Btu+$D$26*BiodieselProduction!$C$22+$D$27*Background!$E$6+$D$28*BiodieselProduction!$C$23+$D$29*BiodieselProduction!$C$24)
  *SUM(W$17:W$18,W$20:W$25),
),)</f>
        <v>0</v>
      </c>
      <c r="X27" s="344">
        <f>IFERROR(IF(X$12&gt;0,
  -$D$27*Background!$E$6/
  ($H$12*MJ2Btu+$D$26*BiodieselProduction!$C$22+$D$27*Background!$E$6+$D$28*BiodieselProduction!$C$23+$D$29*BiodieselProduction!$C$24)
  *SUM(X$17:X$18,X$20:X$25),
),)</f>
        <v>0</v>
      </c>
      <c r="Y27" s="344">
        <f>IFERROR(IF(Y$12&gt;0,
  -$D$27*Background!$E$6/
  ($H$12*MJ2Btu+$D$26*BiodieselProduction!$C$22+$D$27*Background!$E$6+$D$28*BiodieselProduction!$C$23+$D$29*BiodieselProduction!$C$24)
  *SUM(Y$17:Y$18,Y$20:Y$25),
),)</f>
        <v>0</v>
      </c>
      <c r="Z27" s="344">
        <f>IFERROR(IF(Z$12&gt;0,
  -$D$27*Background!$E$6/
  ($H$12*MJ2Btu+$D$26*BiodieselProduction!$C$22+$D$27*Background!$E$6+$D$28*BiodieselProduction!$C$23+$D$29*BiodieselProduction!$C$24)
  *SUM(Z$17:Z$18,Z$20:Z$25),
),)</f>
        <v>0</v>
      </c>
      <c r="AA27" s="344">
        <f>IFERROR(IF(AA$12&gt;0,
  -$D$27*Background!$E$6/
  ($H$12*MJ2Btu+$D$26*BiodieselProduction!$C$22+$D$27*Background!$E$6+$D$28*BiodieselProduction!$C$23+$D$29*BiodieselProduction!$C$24)
  *SUM(AA$17:AA$18,AA$20:AA$25),
),)</f>
        <v>0</v>
      </c>
      <c r="AB27" s="344">
        <f>IFERROR(IF(AB$12&gt;0,
  -$D$27*Background!$E$6/
  ($H$12*MJ2Btu+$D$26*BiodieselProduction!$C$22+$D$27*Background!$E$6+$D$28*BiodieselProduction!$C$23+$D$29*BiodieselProduction!$C$24)
  *SUM(AB$17:AB$18,AB$20:AB$25),
),)</f>
        <v>0</v>
      </c>
      <c r="AC27" s="328"/>
      <c r="AD27" s="328"/>
      <c r="AE27" s="328"/>
      <c r="AF27" s="328"/>
      <c r="AG27" s="328"/>
      <c r="AH27" s="328"/>
      <c r="AI27" s="328"/>
      <c r="AJ27" s="328"/>
      <c r="AK27" s="328"/>
      <c r="AL27" s="328"/>
      <c r="AM27" s="328"/>
      <c r="AN27" s="328"/>
      <c r="AO27" s="328"/>
      <c r="AP27" s="328"/>
      <c r="AQ27" s="328"/>
      <c r="AR27" s="328"/>
    </row>
    <row r="28" spans="1:44" s="47" customFormat="1" ht="30" hidden="1" x14ac:dyDescent="0.25">
      <c r="A28" s="328"/>
      <c r="B28" s="436"/>
      <c r="C28" s="341" t="str">
        <f>BiodieselProduction!O5</f>
        <v>Distillate Bottoms</v>
      </c>
      <c r="D28" s="337">
        <f>SUM(BiodieselProduction!O7:O30)</f>
        <v>0</v>
      </c>
      <c r="E28" s="347" t="str">
        <f>BiodieselProduction!O6</f>
        <v>dry lb</v>
      </c>
      <c r="F28" s="337">
        <f t="shared" si="2"/>
        <v>0</v>
      </c>
      <c r="G28" s="343" t="s">
        <v>465</v>
      </c>
      <c r="H28" s="337">
        <f>SUMPRODUCT(I28:AB28,I12:AB12)</f>
        <v>0</v>
      </c>
      <c r="I28" s="344">
        <f>IFERROR(IF(I$12&gt;0,
  -$D$28*BiodieselProduction!$C$23/
  ($H$12*MJ2Btu+$D$26*BiodieselProduction!$C$22+$D$27*Background!$E$6+$D$28*BiodieselProduction!$C$23+$D$29*BiodieselProduction!$C$24)
  *SUM(I$17:I$18,I$20:I$25),
),)</f>
        <v>0</v>
      </c>
      <c r="J28" s="344">
        <f>IFERROR(IF(J$12&gt;0,
  -$D$28*BiodieselProduction!$C$23/
  ($H$12*MJ2Btu+$D$26*BiodieselProduction!$C$22+$D$27*Background!$E$6+$D$28*BiodieselProduction!$C$23+$D$29*BiodieselProduction!$C$24)
  *SUM(J$17:J$18,J$20:J$25),
),)</f>
        <v>0</v>
      </c>
      <c r="K28" s="344">
        <f>IFERROR(IF(K$12&gt;0,
  -$D$28*BiodieselProduction!$C$23/
  ($H$12*MJ2Btu+$D$26*BiodieselProduction!$C$22+$D$27*Background!$E$6+$D$28*BiodieselProduction!$C$23+$D$29*BiodieselProduction!$C$24)
  *SUM(K$17:K$18,K$20:K$25),
),)</f>
        <v>0</v>
      </c>
      <c r="L28" s="344">
        <f>IFERROR(IF(L$12&gt;0,
  -$D$28*BiodieselProduction!$C$23/
  ($H$12*MJ2Btu+$D$26*BiodieselProduction!$C$22+$D$27*Background!$E$6+$D$28*BiodieselProduction!$C$23+$D$29*BiodieselProduction!$C$24)
  *SUM(L$17:L$18,L$20:L$25),
),)</f>
        <v>0</v>
      </c>
      <c r="M28" s="344">
        <f>IFERROR(IF(M$12&gt;0,
  -$D$28*BiodieselProduction!$C$23/
  ($H$12*MJ2Btu+$D$26*BiodieselProduction!$C$22+$D$27*Background!$E$6+$D$28*BiodieselProduction!$C$23+$D$29*BiodieselProduction!$C$24)
  *SUM(M$17:M$18,M$20:M$25),
),)</f>
        <v>0</v>
      </c>
      <c r="N28" s="344">
        <f>IFERROR(IF(N$12&gt;0,
  -$D$28*BiodieselProduction!$C$23/
  ($H$12*MJ2Btu+$D$26*BiodieselProduction!$C$22+$D$27*Background!$E$6+$D$28*BiodieselProduction!$C$23+$D$29*BiodieselProduction!$C$24)
  *SUM(N$17:N$18,N$20:N$25),
),)</f>
        <v>0</v>
      </c>
      <c r="O28" s="344">
        <f>IFERROR(IF(O$12&gt;0,
  -$D$28*BiodieselProduction!$C$23/
  ($H$12*MJ2Btu+$D$26*BiodieselProduction!$C$22+$D$27*Background!$E$6+$D$28*BiodieselProduction!$C$23+$D$29*BiodieselProduction!$C$24)
  *SUM(O$17:O$18,O$20:O$25),
),)</f>
        <v>0</v>
      </c>
      <c r="P28" s="344">
        <f>IFERROR(IF(P$12&gt;0,
  -$D$28*BiodieselProduction!$C$23/
  ($H$12*MJ2Btu+$D$26*BiodieselProduction!$C$22+$D$27*Background!$E$6+$D$28*BiodieselProduction!$C$23+$D$29*BiodieselProduction!$C$24)
  *SUM(P$17:P$18,P$20:P$25),
),)</f>
        <v>0</v>
      </c>
      <c r="Q28" s="344">
        <f>IFERROR(IF(Q$12&gt;0,
  -$D$28*BiodieselProduction!$C$23/
  ($H$12*MJ2Btu+$D$26*BiodieselProduction!$C$22+$D$27*Background!$E$6+$D$28*BiodieselProduction!$C$23+$D$29*BiodieselProduction!$C$24)
  *SUM(Q$17:Q$18,Q$20:Q$25),
),)</f>
        <v>0</v>
      </c>
      <c r="R28" s="344">
        <f>IFERROR(IF(R$12&gt;0,
  -$D$28*BiodieselProduction!$C$23/
  ($H$12*MJ2Btu+$D$26*BiodieselProduction!$C$22+$D$27*Background!$E$6+$D$28*BiodieselProduction!$C$23+$D$29*BiodieselProduction!$C$24)
  *SUM(R$17:R$18,R$20:R$25),
),)</f>
        <v>0</v>
      </c>
      <c r="S28" s="344">
        <f>IFERROR(IF(S$12&gt;0,
  -$D$28*BiodieselProduction!$C$23/
  ($H$12*MJ2Btu+$D$26*BiodieselProduction!$C$22+$D$27*Background!$E$6+$D$28*BiodieselProduction!$C$23+$D$29*BiodieselProduction!$C$24)
  *SUM(S$17:S$18,S$20:S$25),
),)</f>
        <v>0</v>
      </c>
      <c r="T28" s="344">
        <f>IFERROR(IF(T$12&gt;0,
  -$D$28*BiodieselProduction!$C$23/
  ($H$12*MJ2Btu+$D$26*BiodieselProduction!$C$22+$D$27*Background!$E$6+$D$28*BiodieselProduction!$C$23+$D$29*BiodieselProduction!$C$24)
  *SUM(T$17:T$18,T$20:T$25),
),)</f>
        <v>0</v>
      </c>
      <c r="U28" s="344">
        <f>IFERROR(IF(U$12&gt;0,
  -$D$28*BiodieselProduction!$C$23/
  ($H$12*MJ2Btu+$D$26*BiodieselProduction!$C$22+$D$27*Background!$E$6+$D$28*BiodieselProduction!$C$23+$D$29*BiodieselProduction!$C$24)
  *SUM(U$17:U$18,U$20:U$25),
),)</f>
        <v>0</v>
      </c>
      <c r="V28" s="344">
        <f>IFERROR(IF(V$12&gt;0,
  -$D$28*BiodieselProduction!$C$23/
  ($H$12*MJ2Btu+$D$26*BiodieselProduction!$C$22+$D$27*Background!$E$6+$D$28*BiodieselProduction!$C$23+$D$29*BiodieselProduction!$C$24)
  *SUM(V$17:V$18,V$20:V$25),
),)</f>
        <v>0</v>
      </c>
      <c r="W28" s="344">
        <f>IFERROR(IF(W$12&gt;0,
  -$D$28*BiodieselProduction!$C$23/
  ($H$12*MJ2Btu+$D$26*BiodieselProduction!$C$22+$D$27*Background!$E$6+$D$28*BiodieselProduction!$C$23+$D$29*BiodieselProduction!$C$24)
  *SUM(W$17:W$18,W$20:W$25),
),)</f>
        <v>0</v>
      </c>
      <c r="X28" s="344">
        <f>IFERROR(IF(X$12&gt;0,
  -$D$28*BiodieselProduction!$C$23/
  ($H$12*MJ2Btu+$D$26*BiodieselProduction!$C$22+$D$27*Background!$E$6+$D$28*BiodieselProduction!$C$23+$D$29*BiodieselProduction!$C$24)
  *SUM(X$17:X$18,X$20:X$25),
),)</f>
        <v>0</v>
      </c>
      <c r="Y28" s="344">
        <f>IFERROR(IF(Y$12&gt;0,
  -$D$28*BiodieselProduction!$C$23/
  ($H$12*MJ2Btu+$D$26*BiodieselProduction!$C$22+$D$27*Background!$E$6+$D$28*BiodieselProduction!$C$23+$D$29*BiodieselProduction!$C$24)
  *SUM(Y$17:Y$18,Y$20:Y$25),
),)</f>
        <v>0</v>
      </c>
      <c r="Z28" s="344">
        <f>IFERROR(IF(Z$12&gt;0,
  -$D$28*BiodieselProduction!$C$23/
  ($H$12*MJ2Btu+$D$26*BiodieselProduction!$C$22+$D$27*Background!$E$6+$D$28*BiodieselProduction!$C$23+$D$29*BiodieselProduction!$C$24)
  *SUM(Z$17:Z$18,Z$20:Z$25),
),)</f>
        <v>0</v>
      </c>
      <c r="AA28" s="344">
        <f>IFERROR(IF(AA$12&gt;0,
  -$D$28*BiodieselProduction!$C$23/
  ($H$12*MJ2Btu+$D$26*BiodieselProduction!$C$22+$D$27*Background!$E$6+$D$28*BiodieselProduction!$C$23+$D$29*BiodieselProduction!$C$24)
  *SUM(AA$17:AA$18,AA$20:AA$25),
),)</f>
        <v>0</v>
      </c>
      <c r="AB28" s="344">
        <f>IFERROR(IF(AB$12&gt;0,
  -$D$28*BiodieselProduction!$C$23/
  ($H$12*MJ2Btu+$D$26*BiodieselProduction!$C$22+$D$27*Background!$E$6+$D$28*BiodieselProduction!$C$23+$D$29*BiodieselProduction!$C$24)
  *SUM(AB$17:AB$18,AB$20:AB$25),
),)</f>
        <v>0</v>
      </c>
      <c r="AC28" s="328"/>
      <c r="AD28" s="328"/>
      <c r="AE28" s="328"/>
      <c r="AF28" s="328"/>
      <c r="AG28" s="328"/>
      <c r="AH28" s="328"/>
      <c r="AI28" s="328"/>
      <c r="AJ28" s="328"/>
      <c r="AK28" s="328"/>
      <c r="AL28" s="328"/>
      <c r="AM28" s="328"/>
      <c r="AN28" s="328"/>
      <c r="AO28" s="328"/>
      <c r="AP28" s="328"/>
      <c r="AQ28" s="328"/>
      <c r="AR28" s="328"/>
    </row>
    <row r="29" spans="1:44" s="47" customFormat="1" ht="30" hidden="1" x14ac:dyDescent="0.25">
      <c r="A29" s="328"/>
      <c r="B29" s="437"/>
      <c r="C29" s="341" t="str">
        <f>BiodieselProduction!P5</f>
        <v>Alternate Coproduct</v>
      </c>
      <c r="D29" s="337">
        <f>SUM(BiodieselProduction!P7:P30)</f>
        <v>0</v>
      </c>
      <c r="E29" s="347" t="str">
        <f>BiodieselProduction!P6</f>
        <v>dry lb</v>
      </c>
      <c r="F29" s="337">
        <f t="shared" si="2"/>
        <v>0</v>
      </c>
      <c r="G29" s="343" t="s">
        <v>465</v>
      </c>
      <c r="H29" s="337">
        <f>SUMPRODUCT(I29:AB29,I12:AB12)</f>
        <v>0</v>
      </c>
      <c r="I29" s="344">
        <f>IFERROR(IF(I$12&gt;0,
  -$D$29*BiodieselProduction!$C$24/
  ($H$12*MJ2Btu+$D$26*BiodieselProduction!$C$22+$D$27*Background!$E$6+$D$28*BiodieselProduction!$C$23+$D$29*BiodieselProduction!$C$24)
  *SUM(I$17:I$18,I$20:I$25),
),)</f>
        <v>0</v>
      </c>
      <c r="J29" s="344">
        <f>IFERROR(IF(J$12&gt;0,
  -$D$29*BiodieselProduction!$C$24/
  ($H$12*MJ2Btu+$D$26*BiodieselProduction!$C$22+$D$27*Background!$E$6+$D$28*BiodieselProduction!$C$23+$D$29*BiodieselProduction!$C$24)
  *SUM(J$17:J$18,J$20:J$25),
),)</f>
        <v>0</v>
      </c>
      <c r="K29" s="344">
        <f>IFERROR(IF(K$12&gt;0,
  -$D$29*BiodieselProduction!$C$24/
  ($H$12*MJ2Btu+$D$26*BiodieselProduction!$C$22+$D$27*Background!$E$6+$D$28*BiodieselProduction!$C$23+$D$29*BiodieselProduction!$C$24)
  *SUM(K$17:K$18,K$20:K$25),
),)</f>
        <v>0</v>
      </c>
      <c r="L29" s="344">
        <f>IFERROR(IF(L$12&gt;0,
  -$D$29*BiodieselProduction!$C$24/
  ($H$12*MJ2Btu+$D$26*BiodieselProduction!$C$22+$D$27*Background!$E$6+$D$28*BiodieselProduction!$C$23+$D$29*BiodieselProduction!$C$24)
  *SUM(L$17:L$18,L$20:L$25),
),)</f>
        <v>0</v>
      </c>
      <c r="M29" s="344">
        <f>IFERROR(IF(M$12&gt;0,
  -$D$29*BiodieselProduction!$C$24/
  ($H$12*MJ2Btu+$D$26*BiodieselProduction!$C$22+$D$27*Background!$E$6+$D$28*BiodieselProduction!$C$23+$D$29*BiodieselProduction!$C$24)
  *SUM(M$17:M$18,M$20:M$25),
),)</f>
        <v>0</v>
      </c>
      <c r="N29" s="344">
        <f>IFERROR(IF(N$12&gt;0,
  -$D$29*BiodieselProduction!$C$24/
  ($H$12*MJ2Btu+$D$26*BiodieselProduction!$C$22+$D$27*Background!$E$6+$D$28*BiodieselProduction!$C$23+$D$29*BiodieselProduction!$C$24)
  *SUM(N$17:N$18,N$20:N$25),
),)</f>
        <v>0</v>
      </c>
      <c r="O29" s="344">
        <f>IFERROR(IF(O$12&gt;0,
  -$D$29*BiodieselProduction!$C$24/
  ($H$12*MJ2Btu+$D$26*BiodieselProduction!$C$22+$D$27*Background!$E$6+$D$28*BiodieselProduction!$C$23+$D$29*BiodieselProduction!$C$24)
  *SUM(O$17:O$18,O$20:O$25),
),)</f>
        <v>0</v>
      </c>
      <c r="P29" s="344">
        <f>IFERROR(IF(P$12&gt;0,
  -$D$29*BiodieselProduction!$C$24/
  ($H$12*MJ2Btu+$D$26*BiodieselProduction!$C$22+$D$27*Background!$E$6+$D$28*BiodieselProduction!$C$23+$D$29*BiodieselProduction!$C$24)
  *SUM(P$17:P$18,P$20:P$25),
),)</f>
        <v>0</v>
      </c>
      <c r="Q29" s="344">
        <f>IFERROR(IF(Q$12&gt;0,
  -$D$29*BiodieselProduction!$C$24/
  ($H$12*MJ2Btu+$D$26*BiodieselProduction!$C$22+$D$27*Background!$E$6+$D$28*BiodieselProduction!$C$23+$D$29*BiodieselProduction!$C$24)
  *SUM(Q$17:Q$18,Q$20:Q$25),
),)</f>
        <v>0</v>
      </c>
      <c r="R29" s="344">
        <f>IFERROR(IF(R$12&gt;0,
  -$D$29*BiodieselProduction!$C$24/
  ($H$12*MJ2Btu+$D$26*BiodieselProduction!$C$22+$D$27*Background!$E$6+$D$28*BiodieselProduction!$C$23+$D$29*BiodieselProduction!$C$24)
  *SUM(R$17:R$18,R$20:R$25),
),)</f>
        <v>0</v>
      </c>
      <c r="S29" s="344">
        <f>IFERROR(IF(S$12&gt;0,
  -$D$29*BiodieselProduction!$C$24/
  ($H$12*MJ2Btu+$D$26*BiodieselProduction!$C$22+$D$27*Background!$E$6+$D$28*BiodieselProduction!$C$23+$D$29*BiodieselProduction!$C$24)
  *SUM(S$17:S$18,S$20:S$25),
),)</f>
        <v>0</v>
      </c>
      <c r="T29" s="344">
        <f>IFERROR(IF(T$12&gt;0,
  -$D$29*BiodieselProduction!$C$24/
  ($H$12*MJ2Btu+$D$26*BiodieselProduction!$C$22+$D$27*Background!$E$6+$D$28*BiodieselProduction!$C$23+$D$29*BiodieselProduction!$C$24)
  *SUM(T$17:T$18,T$20:T$25),
),)</f>
        <v>0</v>
      </c>
      <c r="U29" s="344">
        <f>IFERROR(IF(U$12&gt;0,
  -$D$29*BiodieselProduction!$C$24/
  ($H$12*MJ2Btu+$D$26*BiodieselProduction!$C$22+$D$27*Background!$E$6+$D$28*BiodieselProduction!$C$23+$D$29*BiodieselProduction!$C$24)
  *SUM(U$17:U$18,U$20:U$25),
),)</f>
        <v>0</v>
      </c>
      <c r="V29" s="344">
        <f>IFERROR(IF(V$12&gt;0,
  -$D$29*BiodieselProduction!$C$24/
  ($H$12*MJ2Btu+$D$26*BiodieselProduction!$C$22+$D$27*Background!$E$6+$D$28*BiodieselProduction!$C$23+$D$29*BiodieselProduction!$C$24)
  *SUM(V$17:V$18,V$20:V$25),
),)</f>
        <v>0</v>
      </c>
      <c r="W29" s="344">
        <f>IFERROR(IF(W$12&gt;0,
  -$D$29*BiodieselProduction!$C$24/
  ($H$12*MJ2Btu+$D$26*BiodieselProduction!$C$22+$D$27*Background!$E$6+$D$28*BiodieselProduction!$C$23+$D$29*BiodieselProduction!$C$24)
  *SUM(W$17:W$18,W$20:W$25),
),)</f>
        <v>0</v>
      </c>
      <c r="X29" s="344">
        <f>IFERROR(IF(X$12&gt;0,
  -$D$29*BiodieselProduction!$C$24/
  ($H$12*MJ2Btu+$D$26*BiodieselProduction!$C$22+$D$27*Background!$E$6+$D$28*BiodieselProduction!$C$23+$D$29*BiodieselProduction!$C$24)
  *SUM(X$17:X$18,X$20:X$25),
),)</f>
        <v>0</v>
      </c>
      <c r="Y29" s="344">
        <f>IFERROR(IF(Y$12&gt;0,
  -$D$29*BiodieselProduction!$C$24/
  ($H$12*MJ2Btu+$D$26*BiodieselProduction!$C$22+$D$27*Background!$E$6+$D$28*BiodieselProduction!$C$23+$D$29*BiodieselProduction!$C$24)
  *SUM(Y$17:Y$18,Y$20:Y$25),
),)</f>
        <v>0</v>
      </c>
      <c r="Z29" s="344">
        <f>IFERROR(IF(Z$12&gt;0,
  -$D$29*BiodieselProduction!$C$24/
  ($H$12*MJ2Btu+$D$26*BiodieselProduction!$C$22+$D$27*Background!$E$6+$D$28*BiodieselProduction!$C$23+$D$29*BiodieselProduction!$C$24)
  *SUM(Z$17:Z$18,Z$20:Z$25),
),)</f>
        <v>0</v>
      </c>
      <c r="AA29" s="344">
        <f>IFERROR(IF(AA$12&gt;0,
  -$D$29*BiodieselProduction!$C$24/
  ($H$12*MJ2Btu+$D$26*BiodieselProduction!$C$22+$D$27*Background!$E$6+$D$28*BiodieselProduction!$C$23+$D$29*BiodieselProduction!$C$24)
  *SUM(AA$17:AA$18,AA$20:AA$25),
),)</f>
        <v>0</v>
      </c>
      <c r="AB29" s="344">
        <f>IFERROR(IF(AB$12&gt;0,
  -$D$29*BiodieselProduction!$C$24/
  ($H$12*MJ2Btu+$D$26*BiodieselProduction!$C$22+$D$27*Background!$E$6+$D$28*BiodieselProduction!$C$23+$D$29*BiodieselProduction!$C$24)
  *SUM(AB$17:AB$18,AB$20:AB$25),
),)</f>
        <v>0</v>
      </c>
      <c r="AC29" s="328"/>
      <c r="AD29" s="328"/>
      <c r="AE29" s="328"/>
      <c r="AF29" s="328"/>
      <c r="AG29" s="328"/>
      <c r="AH29" s="328"/>
      <c r="AI29" s="328"/>
      <c r="AJ29" s="328"/>
      <c r="AK29" s="328"/>
      <c r="AL29" s="328"/>
      <c r="AM29" s="328"/>
      <c r="AN29" s="328"/>
      <c r="AO29" s="328"/>
      <c r="AP29" s="328"/>
      <c r="AQ29" s="328"/>
      <c r="AR29" s="328"/>
    </row>
    <row r="30" spans="1:44" s="47" customFormat="1" ht="30" hidden="1" x14ac:dyDescent="0.25">
      <c r="A30" s="328"/>
      <c r="B30" s="435" t="s">
        <v>365</v>
      </c>
      <c r="C30" s="341" t="str">
        <f>Background!D23</f>
        <v>HHDT</v>
      </c>
      <c r="D30" s="337">
        <f>H11*BiodieselProduction!C25</f>
        <v>0</v>
      </c>
      <c r="E30" s="347" t="s">
        <v>541</v>
      </c>
      <c r="F30" s="348">
        <f>Background!E23</f>
        <v>0.44515189103285407</v>
      </c>
      <c r="G30" s="108" t="s">
        <v>542</v>
      </c>
      <c r="H30" s="337">
        <f t="shared" ref="H30:H33" si="3">D30*F30</f>
        <v>0</v>
      </c>
      <c r="I30" s="344">
        <f>IF(I12&gt;0,H30/H12,)</f>
        <v>0</v>
      </c>
      <c r="J30" s="344">
        <f>IF(J12&gt;0,H30/H12,)</f>
        <v>0</v>
      </c>
      <c r="K30" s="344">
        <f t="shared" ref="K30:AB30" si="4">IF(K12&gt;0,I30/I12,)</f>
        <v>0</v>
      </c>
      <c r="L30" s="344">
        <f t="shared" si="4"/>
        <v>0</v>
      </c>
      <c r="M30" s="344">
        <f t="shared" si="4"/>
        <v>0</v>
      </c>
      <c r="N30" s="344">
        <f t="shared" si="4"/>
        <v>0</v>
      </c>
      <c r="O30" s="344">
        <f t="shared" si="4"/>
        <v>0</v>
      </c>
      <c r="P30" s="344">
        <f t="shared" si="4"/>
        <v>0</v>
      </c>
      <c r="Q30" s="344">
        <f t="shared" si="4"/>
        <v>0</v>
      </c>
      <c r="R30" s="344">
        <f t="shared" si="4"/>
        <v>0</v>
      </c>
      <c r="S30" s="344">
        <f t="shared" si="4"/>
        <v>0</v>
      </c>
      <c r="T30" s="344">
        <f t="shared" si="4"/>
        <v>0</v>
      </c>
      <c r="U30" s="344">
        <f t="shared" si="4"/>
        <v>0</v>
      </c>
      <c r="V30" s="344">
        <f t="shared" si="4"/>
        <v>0</v>
      </c>
      <c r="W30" s="344">
        <f t="shared" si="4"/>
        <v>0</v>
      </c>
      <c r="X30" s="344">
        <f t="shared" si="4"/>
        <v>0</v>
      </c>
      <c r="Y30" s="344">
        <f t="shared" si="4"/>
        <v>0</v>
      </c>
      <c r="Z30" s="344">
        <f t="shared" si="4"/>
        <v>0</v>
      </c>
      <c r="AA30" s="344">
        <f t="shared" si="4"/>
        <v>0</v>
      </c>
      <c r="AB30" s="344">
        <f t="shared" si="4"/>
        <v>0</v>
      </c>
      <c r="AC30" s="328"/>
      <c r="AD30" s="328"/>
      <c r="AE30" s="328"/>
      <c r="AF30" s="328"/>
      <c r="AG30" s="328"/>
      <c r="AH30" s="328"/>
      <c r="AI30" s="328"/>
      <c r="AJ30" s="328"/>
      <c r="AK30" s="328"/>
      <c r="AL30" s="328"/>
      <c r="AM30" s="328"/>
      <c r="AN30" s="328"/>
      <c r="AO30" s="328"/>
      <c r="AP30" s="328"/>
      <c r="AQ30" s="328"/>
      <c r="AR30" s="328"/>
    </row>
    <row r="31" spans="1:44" s="47" customFormat="1" ht="30" hidden="1" x14ac:dyDescent="0.25">
      <c r="A31" s="328"/>
      <c r="B31" s="436"/>
      <c r="C31" s="341" t="str">
        <f>Background!D24</f>
        <v>Rail</v>
      </c>
      <c r="D31" s="337">
        <f>H11*BiodieselProduction!C26</f>
        <v>0</v>
      </c>
      <c r="E31" s="347" t="s">
        <v>541</v>
      </c>
      <c r="F31" s="348">
        <f>Background!E24</f>
        <v>9.9780091429212375E-2</v>
      </c>
      <c r="G31" s="108" t="s">
        <v>542</v>
      </c>
      <c r="H31" s="337">
        <f t="shared" si="3"/>
        <v>0</v>
      </c>
      <c r="I31" s="344">
        <f>IF(I12&gt;0,H31/H12,)</f>
        <v>0</v>
      </c>
      <c r="J31" s="344">
        <f>IF(J12&gt;0,H31/H12,)</f>
        <v>0</v>
      </c>
      <c r="K31" s="344">
        <f>IF(K12&gt;0,H31/H12,)</f>
        <v>0</v>
      </c>
      <c r="L31" s="344">
        <f>IF(L12&gt;0,H31/H12,)</f>
        <v>0</v>
      </c>
      <c r="M31" s="344">
        <f>IF(M12&gt;0,H31/H12,)</f>
        <v>0</v>
      </c>
      <c r="N31" s="344">
        <f>IF(N12&gt;0,H31/H12,)</f>
        <v>0</v>
      </c>
      <c r="O31" s="344">
        <f>IF(O12&gt;0,H31/H12,)</f>
        <v>0</v>
      </c>
      <c r="P31" s="344">
        <f>IF(P12&gt;0,H31/H12,)</f>
        <v>0</v>
      </c>
      <c r="Q31" s="344">
        <f>IF(Q12&gt;0,H31/H12,)</f>
        <v>0</v>
      </c>
      <c r="R31" s="344">
        <f>IF(R12&gt;0,H31/H12,)</f>
        <v>0</v>
      </c>
      <c r="S31" s="344">
        <f>IF(S12&gt;0,H31/H12,)</f>
        <v>0</v>
      </c>
      <c r="T31" s="344">
        <f>IF(T12&gt;0,H31/H12,)</f>
        <v>0</v>
      </c>
      <c r="U31" s="344">
        <f>IF(U12&gt;0,H31/H12,)</f>
        <v>0</v>
      </c>
      <c r="V31" s="344">
        <f>IF(V12&gt;0,H31/H12,)</f>
        <v>0</v>
      </c>
      <c r="W31" s="344">
        <f>IF(W12&gt;0,H31/H12,)</f>
        <v>0</v>
      </c>
      <c r="X31" s="344">
        <f>IF(X12&gt;0,H31/H12,)</f>
        <v>0</v>
      </c>
      <c r="Y31" s="344">
        <f>IF(Y12&gt;0,H31/H12,)</f>
        <v>0</v>
      </c>
      <c r="Z31" s="344">
        <f>IF(Z12&gt;0,H31/H12,)</f>
        <v>0</v>
      </c>
      <c r="AA31" s="344">
        <f>IF(AA12&gt;0,H31/H12,)</f>
        <v>0</v>
      </c>
      <c r="AB31" s="344">
        <f>IF(AB12&gt;0,H31/H12,)</f>
        <v>0</v>
      </c>
      <c r="AC31" s="328"/>
      <c r="AD31" s="328"/>
      <c r="AE31" s="328"/>
      <c r="AF31" s="328"/>
      <c r="AG31" s="328"/>
      <c r="AH31" s="328"/>
      <c r="AI31" s="328"/>
      <c r="AJ31" s="328"/>
      <c r="AK31" s="328"/>
      <c r="AL31" s="328"/>
      <c r="AM31" s="328"/>
      <c r="AN31" s="328"/>
      <c r="AO31" s="328"/>
      <c r="AP31" s="328"/>
      <c r="AQ31" s="328"/>
      <c r="AR31" s="328"/>
    </row>
    <row r="32" spans="1:44" s="47" customFormat="1" ht="30" hidden="1" x14ac:dyDescent="0.25">
      <c r="A32" s="328"/>
      <c r="B32" s="436"/>
      <c r="C32" s="341" t="str">
        <f>Background!D25</f>
        <v>Barge</v>
      </c>
      <c r="D32" s="337">
        <f>H11*BiodieselProduction!C27</f>
        <v>0</v>
      </c>
      <c r="E32" s="347" t="s">
        <v>541</v>
      </c>
      <c r="F32" s="348">
        <f>Background!E25</f>
        <v>0.16268234153495442</v>
      </c>
      <c r="G32" s="108" t="s">
        <v>542</v>
      </c>
      <c r="H32" s="337">
        <f t="shared" si="3"/>
        <v>0</v>
      </c>
      <c r="I32" s="344">
        <f>IF(I12&gt;0,H32/H12,)</f>
        <v>0</v>
      </c>
      <c r="J32" s="344">
        <f>IF(J12&gt;0,H32/H12,)</f>
        <v>0</v>
      </c>
      <c r="K32" s="344">
        <f>IF(K12&gt;0,H32/H12,)</f>
        <v>0</v>
      </c>
      <c r="L32" s="344">
        <f>IF(L12&gt;0,H32/H12,)</f>
        <v>0</v>
      </c>
      <c r="M32" s="344">
        <f>IF(M12&gt;0,H32/H12,)</f>
        <v>0</v>
      </c>
      <c r="N32" s="344">
        <f>IF(N12&gt;0,H32/H12,)</f>
        <v>0</v>
      </c>
      <c r="O32" s="344">
        <f>IF(O12&gt;0,H32/H12,)</f>
        <v>0</v>
      </c>
      <c r="P32" s="344">
        <f>IF(P12&gt;0,H32/H12,)</f>
        <v>0</v>
      </c>
      <c r="Q32" s="344">
        <f>IF(Q12&gt;0,H32/H12,)</f>
        <v>0</v>
      </c>
      <c r="R32" s="344">
        <f>IF(R12&gt;0,H32/H12,)</f>
        <v>0</v>
      </c>
      <c r="S32" s="344">
        <f>IF(S12&gt;0,H32/H12,)</f>
        <v>0</v>
      </c>
      <c r="T32" s="344">
        <f>IF(T12&gt;0,H32/H12,)</f>
        <v>0</v>
      </c>
      <c r="U32" s="344">
        <f>IF(U12&gt;0,H32/H12,)</f>
        <v>0</v>
      </c>
      <c r="V32" s="344">
        <f>IF(V12&gt;0,H32/H12,)</f>
        <v>0</v>
      </c>
      <c r="W32" s="344">
        <f>IF(W12&gt;0,H32/H12,)</f>
        <v>0</v>
      </c>
      <c r="X32" s="344">
        <f>IF(X12&gt;0,H32/H12,)</f>
        <v>0</v>
      </c>
      <c r="Y32" s="344">
        <f>IF(Y12&gt;0,H32/H12,)</f>
        <v>0</v>
      </c>
      <c r="Z32" s="344">
        <f>IF(Z12&gt;0,H32/H12,)</f>
        <v>0</v>
      </c>
      <c r="AA32" s="344">
        <f>IF(AA12&gt;0,H32/H12,)</f>
        <v>0</v>
      </c>
      <c r="AB32" s="344">
        <f>IF(AB12&gt;0,H32/H12,)</f>
        <v>0</v>
      </c>
      <c r="AC32" s="328"/>
      <c r="AD32" s="328"/>
      <c r="AE32" s="328"/>
      <c r="AF32" s="328"/>
      <c r="AG32" s="328"/>
      <c r="AH32" s="328"/>
      <c r="AI32" s="328"/>
      <c r="AJ32" s="328"/>
      <c r="AK32" s="328"/>
      <c r="AL32" s="328"/>
      <c r="AM32" s="328"/>
      <c r="AN32" s="328"/>
      <c r="AO32" s="328"/>
      <c r="AP32" s="328"/>
      <c r="AQ32" s="328"/>
      <c r="AR32" s="328"/>
    </row>
    <row r="33" spans="1:44" s="47" customFormat="1" ht="30" hidden="1" x14ac:dyDescent="0.25">
      <c r="A33" s="328"/>
      <c r="B33" s="437"/>
      <c r="C33" s="341" t="str">
        <f>Background!D26</f>
        <v>Ocean Tanker - 22,500 DWT</v>
      </c>
      <c r="D33" s="337">
        <f>H11*BiodieselProduction!C28</f>
        <v>0</v>
      </c>
      <c r="E33" s="347" t="s">
        <v>541</v>
      </c>
      <c r="F33" s="337">
        <f>BiodieselProduction!C30</f>
        <v>0</v>
      </c>
      <c r="G33" s="108" t="s">
        <v>542</v>
      </c>
      <c r="H33" s="337">
        <f t="shared" si="3"/>
        <v>0</v>
      </c>
      <c r="I33" s="344">
        <f>IF(I12&gt;0,H33/H12,)</f>
        <v>0</v>
      </c>
      <c r="J33" s="344">
        <f>IF(J12&gt;0,H33/H12,)</f>
        <v>0</v>
      </c>
      <c r="K33" s="344">
        <f>IF(K12&gt;0,H33/H12,)</f>
        <v>0</v>
      </c>
      <c r="L33" s="344">
        <f>IF(L12&gt;0,H33/H12,)</f>
        <v>0</v>
      </c>
      <c r="M33" s="344">
        <f>IF(M12&gt;0,H33/H12,)</f>
        <v>0</v>
      </c>
      <c r="N33" s="344">
        <f>IF(N12&gt;0,H33/H12,)</f>
        <v>0</v>
      </c>
      <c r="O33" s="344">
        <f>IF(O12&gt;0,H33/H12,)</f>
        <v>0</v>
      </c>
      <c r="P33" s="344">
        <f>IF(P12&gt;0,H33/H12,)</f>
        <v>0</v>
      </c>
      <c r="Q33" s="344">
        <f>IF(Q12&gt;0,H33/H12,)</f>
        <v>0</v>
      </c>
      <c r="R33" s="344">
        <f>IF(R12&gt;0,H33/H12,)</f>
        <v>0</v>
      </c>
      <c r="S33" s="344">
        <f>IF(S12&gt;0,H33/H12,)</f>
        <v>0</v>
      </c>
      <c r="T33" s="344">
        <f>IF(T12&gt;0,H33/H12,)</f>
        <v>0</v>
      </c>
      <c r="U33" s="344">
        <f>IF(U12&gt;0,H33/H12,)</f>
        <v>0</v>
      </c>
      <c r="V33" s="344">
        <f>IF(V12&gt;0,H33/H12,)</f>
        <v>0</v>
      </c>
      <c r="W33" s="344">
        <f>IF(W12&gt;0,H33/H12,)</f>
        <v>0</v>
      </c>
      <c r="X33" s="344">
        <f>IF(X12&gt;0,H33/H12,)</f>
        <v>0</v>
      </c>
      <c r="Y33" s="344">
        <f>IF(Y12&gt;0,H33/H12,)</f>
        <v>0</v>
      </c>
      <c r="Z33" s="344">
        <f>IF(Z12&gt;0,H33/H12,)</f>
        <v>0</v>
      </c>
      <c r="AA33" s="344">
        <f>IF(AA12&gt;0,H33/H12,)</f>
        <v>0</v>
      </c>
      <c r="AB33" s="344">
        <f>IF(AB12&gt;0,H33/H12,)</f>
        <v>0</v>
      </c>
      <c r="AC33" s="328"/>
      <c r="AD33" s="328"/>
      <c r="AE33" s="328"/>
      <c r="AF33" s="328"/>
      <c r="AG33" s="328"/>
      <c r="AH33" s="328"/>
      <c r="AI33" s="328"/>
      <c r="AJ33" s="328"/>
      <c r="AK33" s="328"/>
      <c r="AL33" s="328"/>
      <c r="AM33" s="328"/>
      <c r="AN33" s="328"/>
      <c r="AO33" s="328"/>
      <c r="AP33" s="328"/>
      <c r="AQ33" s="328"/>
      <c r="AR33" s="328"/>
    </row>
    <row r="34" spans="1:44" s="47" customFormat="1" ht="30.75" thickBot="1" x14ac:dyDescent="0.3">
      <c r="A34" s="328"/>
      <c r="B34" s="349" t="s">
        <v>406</v>
      </c>
      <c r="C34" s="349" t="s">
        <v>366</v>
      </c>
      <c r="D34" s="402">
        <f>H12</f>
        <v>0</v>
      </c>
      <c r="E34" s="350" t="s">
        <v>552</v>
      </c>
      <c r="F34" s="351">
        <f>Background!E28</f>
        <v>4.664646672004281</v>
      </c>
      <c r="G34" s="102" t="s">
        <v>553</v>
      </c>
      <c r="H34" s="402">
        <f>D34*F34</f>
        <v>0</v>
      </c>
      <c r="I34" s="352">
        <f>IF(I12&gt;0,H34/H12,)</f>
        <v>0</v>
      </c>
      <c r="J34" s="352">
        <f>IF(J12&gt;0,H34/H12,)</f>
        <v>0</v>
      </c>
      <c r="K34" s="352">
        <f>IF(K12&gt;0,H34/H12,)</f>
        <v>0</v>
      </c>
      <c r="L34" s="352">
        <f>IF(L12&gt;0,H34/H12,)</f>
        <v>0</v>
      </c>
      <c r="M34" s="352">
        <f>IF(M12&gt;0,H34/H12,)</f>
        <v>0</v>
      </c>
      <c r="N34" s="352">
        <f>IF(N12&gt;0,H34/H12,)</f>
        <v>0</v>
      </c>
      <c r="O34" s="352">
        <f>IF(O12&gt;0,H34/H12,)</f>
        <v>0</v>
      </c>
      <c r="P34" s="352">
        <f>IF(P12&gt;0,H34/H12,)</f>
        <v>0</v>
      </c>
      <c r="Q34" s="352">
        <f>IF(Q12&gt;0,H34/H12,)</f>
        <v>0</v>
      </c>
      <c r="R34" s="352">
        <f>IF(R12&gt;0,H34/H12,)</f>
        <v>0</v>
      </c>
      <c r="S34" s="352">
        <f>IF(S12&gt;0,H34/H12,)</f>
        <v>0</v>
      </c>
      <c r="T34" s="352">
        <f>IF(T12&gt;0,H34/H12,)</f>
        <v>0</v>
      </c>
      <c r="U34" s="352">
        <f>IF(U12&gt;0,H34/H12,)</f>
        <v>0</v>
      </c>
      <c r="V34" s="352">
        <f>IF(V12&gt;0,H34/H12,)</f>
        <v>0</v>
      </c>
      <c r="W34" s="352">
        <f>IF(W12&gt;0,H34/H12,)</f>
        <v>0</v>
      </c>
      <c r="X34" s="352">
        <f>IF(X12&gt;0,H34/H12,)</f>
        <v>0</v>
      </c>
      <c r="Y34" s="352">
        <f>IF(Y12&gt;0,H34/H12,)</f>
        <v>0</v>
      </c>
      <c r="Z34" s="352">
        <f>IF(Z12&gt;0,H34/H12,)</f>
        <v>0</v>
      </c>
      <c r="AA34" s="352">
        <f>IF(AA12&gt;0,H34/H12,)</f>
        <v>0</v>
      </c>
      <c r="AB34" s="352">
        <f>IF(AB12&gt;0,H34/H12,)</f>
        <v>0</v>
      </c>
      <c r="AC34" s="328"/>
      <c r="AD34" s="328"/>
      <c r="AE34" s="328"/>
      <c r="AF34" s="328"/>
      <c r="AG34" s="328"/>
      <c r="AH34" s="328"/>
      <c r="AI34" s="328"/>
      <c r="AJ34" s="328"/>
      <c r="AK34" s="328"/>
      <c r="AL34" s="328"/>
      <c r="AM34" s="328"/>
      <c r="AN34" s="328"/>
      <c r="AO34" s="328"/>
      <c r="AP34" s="328"/>
      <c r="AQ34" s="328"/>
      <c r="AR34" s="328"/>
    </row>
    <row r="35" spans="1:44" s="47" customFormat="1" ht="15.75" thickTop="1" x14ac:dyDescent="0.25">
      <c r="A35" s="328"/>
      <c r="B35" s="442" t="s">
        <v>417</v>
      </c>
      <c r="C35" s="442"/>
      <c r="D35" s="442"/>
      <c r="E35" s="442"/>
      <c r="F35" s="442"/>
      <c r="G35" s="442"/>
      <c r="H35" s="442"/>
      <c r="I35" s="344">
        <f t="shared" ref="I35:AB35" si="5">SUM(I17:I34)</f>
        <v>29.1</v>
      </c>
      <c r="J35" s="344">
        <f t="shared" si="5"/>
        <v>14.5</v>
      </c>
      <c r="K35" s="344">
        <f t="shared" si="5"/>
        <v>0</v>
      </c>
      <c r="L35" s="344">
        <f t="shared" si="5"/>
        <v>0</v>
      </c>
      <c r="M35" s="344">
        <f t="shared" si="5"/>
        <v>0</v>
      </c>
      <c r="N35" s="344">
        <f t="shared" si="5"/>
        <v>0</v>
      </c>
      <c r="O35" s="344">
        <f t="shared" si="5"/>
        <v>0</v>
      </c>
      <c r="P35" s="344">
        <f t="shared" si="5"/>
        <v>0</v>
      </c>
      <c r="Q35" s="344">
        <f t="shared" si="5"/>
        <v>14.5</v>
      </c>
      <c r="R35" s="344">
        <f t="shared" si="5"/>
        <v>0</v>
      </c>
      <c r="S35" s="344">
        <f t="shared" si="5"/>
        <v>0</v>
      </c>
      <c r="T35" s="344">
        <f t="shared" si="5"/>
        <v>0</v>
      </c>
      <c r="U35" s="344">
        <f t="shared" si="5"/>
        <v>0</v>
      </c>
      <c r="V35" s="344">
        <f t="shared" si="5"/>
        <v>0</v>
      </c>
      <c r="W35" s="344">
        <f t="shared" si="5"/>
        <v>0</v>
      </c>
      <c r="X35" s="344">
        <f t="shared" si="5"/>
        <v>0</v>
      </c>
      <c r="Y35" s="344">
        <f t="shared" si="5"/>
        <v>0</v>
      </c>
      <c r="Z35" s="344">
        <f t="shared" si="5"/>
        <v>0</v>
      </c>
      <c r="AA35" s="344">
        <f t="shared" si="5"/>
        <v>0</v>
      </c>
      <c r="AB35" s="344">
        <f t="shared" si="5"/>
        <v>0</v>
      </c>
      <c r="AC35" s="328"/>
      <c r="AD35" s="328"/>
      <c r="AE35" s="327"/>
      <c r="AF35" s="327"/>
      <c r="AG35" s="327"/>
      <c r="AH35" s="328"/>
      <c r="AI35" s="328"/>
      <c r="AJ35" s="328"/>
      <c r="AK35" s="328"/>
      <c r="AL35" s="328"/>
      <c r="AM35" s="328"/>
      <c r="AN35" s="328"/>
      <c r="AO35" s="328"/>
      <c r="AP35" s="328"/>
      <c r="AQ35" s="328"/>
      <c r="AR35" s="328"/>
    </row>
    <row r="36" spans="1:44" ht="15.75" thickBot="1" x14ac:dyDescent="0.3">
      <c r="A36" s="15"/>
      <c r="B36" s="443" t="s">
        <v>367</v>
      </c>
      <c r="C36" s="443"/>
      <c r="D36" s="443"/>
      <c r="E36" s="443"/>
      <c r="F36" s="443"/>
      <c r="G36" s="443"/>
      <c r="H36" s="443"/>
      <c r="I36" s="153"/>
      <c r="J36" s="153"/>
      <c r="K36" s="153"/>
      <c r="L36" s="153"/>
      <c r="M36" s="153"/>
      <c r="N36" s="153"/>
      <c r="O36" s="153"/>
      <c r="P36" s="153"/>
      <c r="Q36" s="153"/>
      <c r="R36" s="153"/>
      <c r="S36" s="153"/>
      <c r="T36" s="153"/>
      <c r="U36" s="153"/>
      <c r="V36" s="153"/>
      <c r="W36" s="153"/>
      <c r="X36" s="153"/>
      <c r="Y36" s="153"/>
      <c r="Z36" s="153"/>
      <c r="AA36" s="153"/>
      <c r="AB36" s="153"/>
      <c r="AC36" s="15"/>
      <c r="AD36" s="15"/>
      <c r="AE36" s="327"/>
      <c r="AF36" s="327"/>
      <c r="AG36" s="327"/>
      <c r="AH36" s="15"/>
      <c r="AI36" s="15"/>
      <c r="AJ36" s="15"/>
      <c r="AK36" s="15"/>
      <c r="AL36" s="15"/>
      <c r="AM36" s="15"/>
      <c r="AN36" s="15"/>
      <c r="AO36" s="15"/>
      <c r="AP36" s="15"/>
      <c r="AQ36" s="15"/>
      <c r="AR36" s="15"/>
    </row>
    <row r="37" spans="1:44" ht="19.5" thickTop="1" x14ac:dyDescent="0.25">
      <c r="A37" s="15"/>
      <c r="B37" s="439" t="s">
        <v>418</v>
      </c>
      <c r="C37" s="440"/>
      <c r="D37" s="440"/>
      <c r="E37" s="440"/>
      <c r="F37" s="440"/>
      <c r="G37" s="440"/>
      <c r="H37" s="441"/>
      <c r="I37" s="353">
        <f>I35+I36</f>
        <v>29.1</v>
      </c>
      <c r="J37" s="353">
        <f t="shared" ref="J37:AB37" si="6">J35+J36</f>
        <v>14.5</v>
      </c>
      <c r="K37" s="353">
        <f t="shared" si="6"/>
        <v>0</v>
      </c>
      <c r="L37" s="353">
        <f t="shared" si="6"/>
        <v>0</v>
      </c>
      <c r="M37" s="353">
        <f>M35+M36</f>
        <v>0</v>
      </c>
      <c r="N37" s="353">
        <f t="shared" si="6"/>
        <v>0</v>
      </c>
      <c r="O37" s="353">
        <f t="shared" si="6"/>
        <v>0</v>
      </c>
      <c r="P37" s="353">
        <f t="shared" si="6"/>
        <v>0</v>
      </c>
      <c r="Q37" s="353">
        <f t="shared" si="6"/>
        <v>14.5</v>
      </c>
      <c r="R37" s="353">
        <f t="shared" si="6"/>
        <v>0</v>
      </c>
      <c r="S37" s="353">
        <f t="shared" si="6"/>
        <v>0</v>
      </c>
      <c r="T37" s="353">
        <f t="shared" si="6"/>
        <v>0</v>
      </c>
      <c r="U37" s="353">
        <f t="shared" si="6"/>
        <v>0</v>
      </c>
      <c r="V37" s="353">
        <f t="shared" si="6"/>
        <v>0</v>
      </c>
      <c r="W37" s="353">
        <f t="shared" si="6"/>
        <v>0</v>
      </c>
      <c r="X37" s="353">
        <f t="shared" si="6"/>
        <v>0</v>
      </c>
      <c r="Y37" s="353">
        <f t="shared" si="6"/>
        <v>0</v>
      </c>
      <c r="Z37" s="353">
        <f t="shared" si="6"/>
        <v>0</v>
      </c>
      <c r="AA37" s="353">
        <f t="shared" si="6"/>
        <v>0</v>
      </c>
      <c r="AB37" s="353">
        <f t="shared" si="6"/>
        <v>0</v>
      </c>
      <c r="AC37" s="15"/>
      <c r="AD37" s="15"/>
      <c r="AE37" s="327"/>
      <c r="AF37" s="327"/>
      <c r="AG37" s="327"/>
      <c r="AH37" s="15"/>
      <c r="AI37" s="15"/>
      <c r="AJ37" s="15"/>
      <c r="AK37" s="15"/>
      <c r="AL37" s="15"/>
      <c r="AM37" s="15"/>
      <c r="AN37" s="15"/>
      <c r="AO37" s="15"/>
      <c r="AP37" s="15"/>
      <c r="AQ37" s="15"/>
      <c r="AR37" s="15"/>
    </row>
    <row r="38" spans="1:44" x14ac:dyDescent="0.25">
      <c r="A38" s="15"/>
      <c r="B38" s="354"/>
      <c r="C38" s="354"/>
      <c r="D38" s="354"/>
      <c r="E38" s="354"/>
      <c r="F38" s="354"/>
      <c r="G38" s="354"/>
      <c r="H38" s="354"/>
      <c r="I38" s="354"/>
      <c r="J38" s="354"/>
      <c r="K38" s="354"/>
      <c r="L38" s="354"/>
      <c r="M38" s="354"/>
      <c r="N38" s="354"/>
      <c r="O38" s="354"/>
      <c r="P38" s="354"/>
      <c r="Q38" s="354"/>
      <c r="R38" s="354"/>
      <c r="S38" s="15"/>
      <c r="T38" s="329"/>
      <c r="U38" s="15"/>
      <c r="V38" s="15"/>
      <c r="W38" s="15"/>
      <c r="X38" s="15"/>
      <c r="Y38" s="15"/>
      <c r="Z38" s="15"/>
      <c r="AA38" s="15"/>
      <c r="AB38" s="15"/>
      <c r="AC38" s="15"/>
      <c r="AD38" s="15"/>
      <c r="AE38" s="327"/>
      <c r="AF38" s="327"/>
      <c r="AG38" s="327"/>
      <c r="AH38" s="15"/>
      <c r="AI38" s="15"/>
      <c r="AJ38" s="15"/>
      <c r="AK38" s="15"/>
      <c r="AL38" s="15"/>
      <c r="AM38" s="15"/>
      <c r="AN38" s="15"/>
      <c r="AO38" s="15"/>
      <c r="AP38" s="15"/>
      <c r="AQ38" s="15"/>
      <c r="AR38" s="15"/>
    </row>
    <row r="39" spans="1:44" s="4" customFormat="1" ht="18.75" x14ac:dyDescent="0.25">
      <c r="A39" s="8"/>
      <c r="B39" s="428" t="s">
        <v>368</v>
      </c>
      <c r="C39" s="428"/>
      <c r="D39" s="428"/>
      <c r="E39" s="428"/>
      <c r="F39" s="428"/>
      <c r="G39" s="428"/>
      <c r="H39" s="428"/>
      <c r="I39" s="428"/>
      <c r="J39" s="428"/>
      <c r="K39" s="428"/>
      <c r="L39" s="428"/>
      <c r="M39" s="428"/>
      <c r="N39" s="428"/>
      <c r="O39" s="428"/>
      <c r="P39" s="428"/>
      <c r="Q39" s="428"/>
      <c r="R39" s="428"/>
      <c r="S39" s="428"/>
      <c r="T39" s="428"/>
      <c r="U39" s="428"/>
      <c r="V39" s="428"/>
      <c r="W39" s="428"/>
      <c r="X39" s="428"/>
      <c r="Y39" s="428"/>
      <c r="Z39" s="428"/>
      <c r="AA39" s="428"/>
      <c r="AB39" s="428"/>
      <c r="AC39" s="355"/>
      <c r="AD39" s="355"/>
      <c r="AE39" s="355"/>
      <c r="AF39" s="355"/>
      <c r="AG39" s="355"/>
      <c r="AH39" s="64"/>
      <c r="AI39" s="64"/>
      <c r="AJ39" s="355"/>
      <c r="AK39" s="355"/>
      <c r="AL39" s="355"/>
      <c r="AM39" s="355"/>
      <c r="AN39" s="355"/>
      <c r="AO39" s="355"/>
      <c r="AP39" s="355"/>
      <c r="AQ39" s="355"/>
      <c r="AR39" s="355"/>
    </row>
    <row r="40" spans="1:44" s="4" customFormat="1" x14ac:dyDescent="0.25">
      <c r="A40" s="355"/>
      <c r="B40" s="444"/>
      <c r="C40" s="444"/>
      <c r="D40" s="444"/>
      <c r="E40" s="444"/>
      <c r="F40" s="444"/>
      <c r="G40" s="444"/>
      <c r="H40" s="444"/>
      <c r="I40" s="444"/>
      <c r="J40" s="444"/>
      <c r="K40" s="444"/>
      <c r="L40" s="444"/>
      <c r="M40" s="444"/>
      <c r="N40" s="444"/>
      <c r="O40" s="444"/>
      <c r="P40" s="444"/>
      <c r="Q40" s="444"/>
      <c r="R40" s="444"/>
      <c r="S40" s="444"/>
      <c r="T40" s="444"/>
      <c r="U40" s="444"/>
      <c r="V40" s="444"/>
      <c r="W40" s="444"/>
      <c r="X40" s="444"/>
      <c r="Y40" s="444"/>
      <c r="Z40" s="444"/>
      <c r="AA40" s="444"/>
      <c r="AB40" s="444"/>
      <c r="AC40" s="355"/>
      <c r="AD40" s="355"/>
      <c r="AE40" s="355"/>
      <c r="AF40" s="355"/>
      <c r="AG40" s="355"/>
      <c r="AH40" s="356"/>
      <c r="AI40" s="356"/>
      <c r="AJ40" s="355"/>
      <c r="AK40" s="355"/>
      <c r="AL40" s="355"/>
      <c r="AM40" s="355"/>
      <c r="AN40" s="355"/>
      <c r="AO40" s="355"/>
      <c r="AP40" s="355"/>
      <c r="AQ40" s="355"/>
      <c r="AR40" s="355"/>
    </row>
    <row r="41" spans="1:44" s="4" customFormat="1" x14ac:dyDescent="0.25">
      <c r="A41" s="355"/>
      <c r="B41" s="355"/>
      <c r="C41" s="355"/>
      <c r="D41" s="355"/>
      <c r="E41" s="355"/>
      <c r="F41" s="355"/>
      <c r="G41" s="355"/>
      <c r="H41" s="355"/>
      <c r="I41" s="355"/>
      <c r="J41" s="355"/>
      <c r="K41" s="49"/>
      <c r="L41" s="49"/>
      <c r="M41" s="49"/>
      <c r="N41" s="355"/>
      <c r="O41" s="355"/>
      <c r="P41" s="355"/>
      <c r="Q41" s="355"/>
      <c r="R41" s="355"/>
      <c r="S41" s="357"/>
      <c r="T41" s="357"/>
      <c r="U41" s="358"/>
      <c r="V41" s="12"/>
      <c r="W41" s="356"/>
      <c r="X41" s="356"/>
      <c r="Y41" s="356"/>
      <c r="Z41" s="12"/>
      <c r="AA41" s="52"/>
      <c r="AB41" s="357"/>
      <c r="AC41" s="357"/>
      <c r="AD41" s="358"/>
      <c r="AE41" s="355"/>
      <c r="AF41" s="355"/>
      <c r="AG41" s="355"/>
      <c r="AH41" s="359"/>
      <c r="AI41" s="359"/>
      <c r="AJ41" s="355"/>
      <c r="AK41" s="355"/>
      <c r="AL41" s="355"/>
      <c r="AM41" s="355"/>
      <c r="AN41" s="355"/>
      <c r="AO41" s="355"/>
      <c r="AP41" s="355"/>
      <c r="AQ41" s="355"/>
      <c r="AR41" s="355"/>
    </row>
    <row r="42" spans="1:44" s="4" customFormat="1" x14ac:dyDescent="0.25">
      <c r="A42" s="49"/>
      <c r="B42" s="49"/>
      <c r="C42" s="49"/>
      <c r="D42" s="49"/>
      <c r="E42" s="49"/>
      <c r="F42" s="49"/>
      <c r="G42" s="49"/>
      <c r="H42" s="49"/>
      <c r="I42" s="49"/>
      <c r="J42" s="49"/>
      <c r="K42" s="355"/>
      <c r="L42" s="355"/>
      <c r="M42" s="355"/>
      <c r="N42" s="49"/>
      <c r="O42" s="49"/>
      <c r="P42" s="49"/>
      <c r="Q42" s="49"/>
      <c r="R42" s="49"/>
      <c r="S42" s="355"/>
      <c r="T42" s="52"/>
      <c r="U42" s="358"/>
      <c r="V42" s="12"/>
      <c r="W42" s="356"/>
      <c r="X42" s="356"/>
      <c r="Y42" s="356"/>
      <c r="Z42" s="12"/>
      <c r="AA42" s="360"/>
      <c r="AB42" s="357"/>
      <c r="AC42" s="357"/>
      <c r="AD42" s="358"/>
      <c r="AE42" s="355"/>
      <c r="AF42" s="355"/>
      <c r="AG42" s="355"/>
      <c r="AH42" s="359"/>
      <c r="AI42" s="359"/>
      <c r="AJ42" s="355"/>
      <c r="AK42" s="355"/>
      <c r="AL42" s="355"/>
      <c r="AM42" s="355"/>
      <c r="AN42" s="355"/>
      <c r="AO42" s="355"/>
      <c r="AP42" s="355"/>
      <c r="AQ42" s="355"/>
      <c r="AR42" s="355"/>
    </row>
    <row r="43" spans="1:44" s="4" customFormat="1" x14ac:dyDescent="0.25">
      <c r="A43" s="327"/>
      <c r="B43" s="355"/>
      <c r="C43" s="355"/>
      <c r="D43" s="355"/>
      <c r="E43" s="355"/>
      <c r="F43" s="355"/>
      <c r="G43" s="355"/>
      <c r="H43" s="355"/>
      <c r="I43" s="355"/>
      <c r="J43" s="355"/>
      <c r="K43" s="355"/>
      <c r="L43" s="355"/>
      <c r="M43" s="355"/>
      <c r="N43" s="355"/>
      <c r="O43" s="355"/>
      <c r="P43" s="355"/>
      <c r="Q43" s="355"/>
      <c r="R43" s="355"/>
      <c r="S43" s="328"/>
      <c r="T43" s="329"/>
      <c r="U43" s="358"/>
      <c r="V43" s="361"/>
      <c r="W43" s="10"/>
      <c r="X43" s="10"/>
      <c r="Y43" s="10"/>
      <c r="Z43" s="362"/>
      <c r="AA43" s="360"/>
      <c r="AB43" s="357"/>
      <c r="AC43" s="357"/>
      <c r="AD43" s="358"/>
      <c r="AE43" s="355"/>
      <c r="AF43" s="355"/>
      <c r="AG43" s="355"/>
      <c r="AH43" s="359"/>
      <c r="AI43" s="359"/>
      <c r="AJ43" s="355"/>
      <c r="AK43" s="355"/>
      <c r="AL43" s="355"/>
      <c r="AM43" s="355"/>
      <c r="AN43" s="355"/>
      <c r="AO43" s="355"/>
      <c r="AP43" s="355"/>
      <c r="AQ43" s="355"/>
      <c r="AR43" s="355"/>
    </row>
    <row r="44" spans="1:44" s="4" customFormat="1" x14ac:dyDescent="0.25">
      <c r="A44" s="355"/>
      <c r="B44" s="355"/>
      <c r="C44" s="355"/>
      <c r="D44" s="355"/>
      <c r="E44" s="355"/>
      <c r="F44" s="355"/>
      <c r="G44" s="355"/>
      <c r="H44" s="355"/>
      <c r="I44" s="355"/>
      <c r="J44" s="355"/>
      <c r="K44" s="15"/>
      <c r="L44" s="15"/>
      <c r="M44" s="15"/>
      <c r="N44" s="355"/>
      <c r="O44" s="355"/>
      <c r="P44" s="355"/>
      <c r="Q44" s="355"/>
      <c r="R44" s="355"/>
      <c r="S44" s="328"/>
      <c r="T44" s="329"/>
      <c r="U44" s="363"/>
      <c r="V44" s="438"/>
      <c r="W44" s="438"/>
      <c r="X44" s="438"/>
      <c r="Y44" s="438"/>
      <c r="Z44" s="438"/>
      <c r="AA44" s="364"/>
      <c r="AB44" s="363"/>
      <c r="AC44" s="363"/>
      <c r="AD44" s="363"/>
      <c r="AE44" s="363"/>
      <c r="AF44" s="363"/>
      <c r="AG44" s="363"/>
      <c r="AH44" s="355"/>
      <c r="AI44" s="355"/>
      <c r="AJ44" s="355"/>
      <c r="AK44" s="355"/>
      <c r="AL44" s="355"/>
      <c r="AM44" s="355"/>
      <c r="AN44" s="355"/>
      <c r="AO44" s="355"/>
      <c r="AP44" s="355"/>
      <c r="AQ44" s="355"/>
      <c r="AR44" s="355"/>
    </row>
    <row r="45" spans="1:44" x14ac:dyDescent="0.25">
      <c r="A45" s="15"/>
      <c r="B45" s="15"/>
      <c r="C45" s="15"/>
      <c r="D45" s="15"/>
      <c r="E45" s="15"/>
      <c r="F45" s="15"/>
      <c r="G45" s="15"/>
      <c r="H45" s="365"/>
      <c r="I45" s="15"/>
      <c r="J45" s="15"/>
      <c r="K45" s="15"/>
      <c r="L45" s="15"/>
      <c r="M45" s="15"/>
      <c r="N45" s="15"/>
      <c r="O45" s="15"/>
      <c r="P45" s="15"/>
      <c r="Q45" s="15"/>
      <c r="R45" s="15"/>
      <c r="S45" s="328"/>
      <c r="T45" s="329"/>
      <c r="U45" s="328"/>
      <c r="V45" s="329"/>
      <c r="W45" s="366"/>
      <c r="X45" s="366"/>
      <c r="Y45" s="366"/>
      <c r="Z45" s="329"/>
      <c r="AA45" s="15"/>
      <c r="AB45" s="15"/>
      <c r="AC45" s="15"/>
      <c r="AD45" s="15"/>
      <c r="AE45" s="15"/>
      <c r="AF45" s="15"/>
      <c r="AG45" s="15"/>
      <c r="AH45" s="15"/>
      <c r="AI45" s="15"/>
      <c r="AJ45" s="15"/>
      <c r="AK45" s="15"/>
      <c r="AL45" s="15"/>
      <c r="AM45" s="15"/>
      <c r="AN45" s="15"/>
      <c r="AO45" s="15"/>
      <c r="AP45" s="15"/>
      <c r="AQ45" s="15"/>
      <c r="AR45" s="328"/>
    </row>
    <row r="46" spans="1:44" x14ac:dyDescent="0.25">
      <c r="A46" s="15"/>
      <c r="B46" s="15"/>
      <c r="C46" s="15"/>
      <c r="D46" s="15"/>
      <c r="E46" s="15"/>
      <c r="F46" s="15"/>
      <c r="G46" s="15"/>
      <c r="H46" s="15"/>
      <c r="I46" s="15"/>
      <c r="J46" s="15"/>
      <c r="K46" s="15"/>
      <c r="L46" s="15"/>
      <c r="M46" s="15"/>
      <c r="N46" s="15"/>
      <c r="O46" s="15"/>
      <c r="P46" s="15"/>
      <c r="Q46" s="15"/>
      <c r="R46" s="15"/>
      <c r="S46" s="328"/>
      <c r="T46" s="329"/>
      <c r="U46" s="15"/>
      <c r="V46" s="329"/>
      <c r="W46" s="366"/>
      <c r="X46" s="366"/>
      <c r="Y46" s="366"/>
      <c r="Z46" s="329"/>
      <c r="AA46" s="15"/>
      <c r="AB46" s="15"/>
      <c r="AC46" s="15"/>
      <c r="AD46" s="15"/>
      <c r="AE46" s="15"/>
      <c r="AF46" s="15"/>
      <c r="AG46" s="15"/>
      <c r="AH46" s="15"/>
      <c r="AI46" s="15"/>
      <c r="AJ46" s="15"/>
      <c r="AK46" s="15"/>
      <c r="AL46" s="15"/>
      <c r="AM46" s="15"/>
      <c r="AN46" s="15"/>
      <c r="AO46" s="15"/>
      <c r="AP46" s="15"/>
      <c r="AQ46" s="15"/>
      <c r="AR46" s="15"/>
    </row>
    <row r="47" spans="1:44" x14ac:dyDescent="0.25">
      <c r="A47" s="327"/>
      <c r="B47" s="15"/>
      <c r="C47" s="15"/>
      <c r="D47" s="15"/>
      <c r="E47" s="15"/>
      <c r="F47" s="15"/>
      <c r="G47" s="15"/>
      <c r="H47" s="15"/>
      <c r="I47" s="15"/>
      <c r="J47" s="15"/>
      <c r="K47" s="15"/>
      <c r="L47" s="15"/>
      <c r="M47" s="15"/>
      <c r="N47" s="15"/>
      <c r="O47" s="15"/>
      <c r="P47" s="15"/>
      <c r="Q47" s="15"/>
      <c r="R47" s="15"/>
      <c r="S47" s="328"/>
      <c r="T47" s="329"/>
      <c r="U47" s="13"/>
      <c r="V47" s="14"/>
      <c r="W47" s="366"/>
      <c r="X47" s="366"/>
      <c r="Y47" s="366"/>
      <c r="Z47" s="12"/>
      <c r="AA47" s="15"/>
      <c r="AB47" s="15"/>
      <c r="AC47" s="15"/>
      <c r="AD47" s="15"/>
      <c r="AE47" s="15"/>
      <c r="AF47" s="15"/>
      <c r="AG47" s="15"/>
      <c r="AH47" s="15"/>
      <c r="AI47" s="15"/>
      <c r="AJ47" s="15"/>
      <c r="AK47" s="15"/>
      <c r="AL47" s="15"/>
      <c r="AM47" s="15"/>
      <c r="AN47" s="15"/>
      <c r="AO47" s="15"/>
      <c r="AP47" s="15"/>
      <c r="AQ47" s="15"/>
      <c r="AR47" s="15"/>
    </row>
    <row r="48" spans="1:44" x14ac:dyDescent="0.25">
      <c r="A48" s="15"/>
      <c r="B48" s="15"/>
      <c r="C48" s="15"/>
      <c r="D48" s="15"/>
      <c r="E48" s="15"/>
      <c r="F48" s="15"/>
      <c r="G48" s="15"/>
      <c r="H48" s="15"/>
      <c r="I48" s="15"/>
      <c r="J48" s="15"/>
      <c r="K48" s="15"/>
      <c r="L48" s="15"/>
      <c r="M48" s="15"/>
      <c r="N48" s="15"/>
      <c r="O48" s="15"/>
      <c r="P48" s="15"/>
      <c r="Q48" s="15"/>
      <c r="R48" s="15"/>
      <c r="S48" s="328"/>
      <c r="T48" s="329"/>
      <c r="U48" s="13"/>
      <c r="V48" s="12"/>
      <c r="W48" s="12"/>
      <c r="X48" s="12"/>
      <c r="Y48" s="12"/>
      <c r="Z48" s="12"/>
      <c r="AA48" s="15"/>
      <c r="AB48" s="15"/>
      <c r="AC48" s="15"/>
      <c r="AD48" s="15"/>
      <c r="AE48" s="15"/>
      <c r="AF48" s="15"/>
      <c r="AG48" s="15"/>
      <c r="AH48" s="15"/>
      <c r="AI48" s="15"/>
      <c r="AJ48" s="15"/>
      <c r="AK48" s="15"/>
      <c r="AL48" s="15"/>
      <c r="AM48" s="15"/>
      <c r="AN48" s="15"/>
      <c r="AO48" s="15"/>
      <c r="AP48" s="15"/>
      <c r="AQ48" s="15"/>
      <c r="AR48" s="15"/>
    </row>
    <row r="49" spans="1:44" ht="15.75" x14ac:dyDescent="0.25">
      <c r="A49" s="15"/>
      <c r="B49" s="327"/>
      <c r="C49" s="327"/>
      <c r="D49" s="15"/>
      <c r="E49" s="15"/>
      <c r="F49" s="15"/>
      <c r="G49" s="15"/>
      <c r="H49" s="15"/>
      <c r="I49" s="15"/>
      <c r="J49" s="15"/>
      <c r="K49" s="15"/>
      <c r="L49" s="15"/>
      <c r="M49" s="15"/>
      <c r="N49" s="15"/>
      <c r="O49" s="15"/>
      <c r="P49" s="15"/>
      <c r="Q49" s="15"/>
      <c r="R49" s="15"/>
      <c r="S49" s="12"/>
      <c r="T49" s="14"/>
      <c r="U49" s="12"/>
      <c r="V49" s="367"/>
      <c r="W49" s="12"/>
      <c r="X49" s="12"/>
      <c r="Y49" s="12"/>
      <c r="Z49" s="12"/>
      <c r="AA49" s="15"/>
      <c r="AB49" s="15"/>
      <c r="AC49" s="15"/>
      <c r="AD49" s="15"/>
      <c r="AE49" s="15"/>
      <c r="AF49" s="15"/>
      <c r="AG49" s="15"/>
      <c r="AH49" s="15"/>
      <c r="AI49" s="15"/>
      <c r="AJ49" s="15"/>
      <c r="AK49" s="15"/>
      <c r="AL49" s="15"/>
      <c r="AM49" s="15"/>
      <c r="AN49" s="15"/>
      <c r="AO49" s="15"/>
      <c r="AP49" s="15"/>
      <c r="AQ49" s="15"/>
      <c r="AR49" s="15"/>
    </row>
    <row r="50" spans="1:44" ht="15.75" x14ac:dyDescent="0.25">
      <c r="A50" s="15"/>
      <c r="B50" s="327"/>
      <c r="C50" s="15" t="s">
        <v>4</v>
      </c>
      <c r="D50" s="328"/>
      <c r="E50" s="15"/>
      <c r="F50" s="15"/>
      <c r="G50" s="15"/>
      <c r="H50" s="15"/>
      <c r="I50" s="15"/>
      <c r="J50" s="15"/>
      <c r="K50" s="15"/>
      <c r="L50" s="15"/>
      <c r="M50" s="15"/>
      <c r="N50" s="15"/>
      <c r="O50" s="15"/>
      <c r="P50" s="15"/>
      <c r="Q50" s="15"/>
      <c r="R50" s="15"/>
      <c r="S50" s="12"/>
      <c r="T50" s="14"/>
      <c r="U50" s="12"/>
      <c r="V50" s="368"/>
      <c r="W50" s="12"/>
      <c r="X50" s="12"/>
      <c r="Y50" s="12"/>
      <c r="Z50" s="12"/>
      <c r="AA50" s="15"/>
      <c r="AB50" s="15"/>
      <c r="AC50" s="15"/>
      <c r="AD50" s="15"/>
      <c r="AE50" s="15"/>
      <c r="AF50" s="15"/>
      <c r="AG50" s="15"/>
      <c r="AH50" s="15"/>
      <c r="AI50" s="15"/>
      <c r="AJ50" s="15"/>
      <c r="AK50" s="15"/>
      <c r="AL50" s="15"/>
      <c r="AM50" s="15"/>
      <c r="AN50" s="15"/>
      <c r="AO50" s="15"/>
      <c r="AP50" s="15"/>
      <c r="AQ50" s="15"/>
      <c r="AR50" s="15"/>
    </row>
    <row r="51" spans="1:44" ht="15.75" x14ac:dyDescent="0.25">
      <c r="A51" s="15"/>
      <c r="B51" s="327"/>
      <c r="C51" s="327"/>
      <c r="D51" s="15"/>
      <c r="E51" s="15"/>
      <c r="F51" s="15"/>
      <c r="G51" s="15"/>
      <c r="H51" s="15"/>
      <c r="I51" s="15"/>
      <c r="J51" s="15"/>
      <c r="K51" s="15"/>
      <c r="L51" s="15"/>
      <c r="M51" s="15"/>
      <c r="N51" s="15"/>
      <c r="O51" s="15"/>
      <c r="P51" s="15"/>
      <c r="Q51" s="15"/>
      <c r="R51" s="15"/>
      <c r="S51" s="12"/>
      <c r="T51" s="14"/>
      <c r="U51" s="12"/>
      <c r="V51" s="368"/>
      <c r="W51" s="12"/>
      <c r="X51" s="12"/>
      <c r="Y51" s="12"/>
      <c r="Z51" s="12"/>
      <c r="AA51" s="15"/>
      <c r="AB51" s="15"/>
      <c r="AC51" s="15"/>
      <c r="AD51" s="15"/>
      <c r="AE51" s="15"/>
      <c r="AF51" s="15"/>
      <c r="AG51" s="15"/>
      <c r="AH51" s="15"/>
      <c r="AI51" s="15"/>
      <c r="AJ51" s="15"/>
      <c r="AK51" s="15"/>
      <c r="AL51" s="15"/>
      <c r="AM51" s="15"/>
      <c r="AN51" s="15"/>
      <c r="AO51" s="15"/>
      <c r="AP51" s="15"/>
      <c r="AQ51" s="15"/>
      <c r="AR51" s="15"/>
    </row>
    <row r="52" spans="1:44" ht="15.75" x14ac:dyDescent="0.25">
      <c r="A52" s="15"/>
      <c r="B52" s="327"/>
      <c r="C52" s="327"/>
      <c r="D52" s="15"/>
      <c r="E52" s="15"/>
      <c r="F52" s="15"/>
      <c r="G52" s="15"/>
      <c r="H52" s="15"/>
      <c r="I52" s="15"/>
      <c r="J52" s="15"/>
      <c r="K52" s="15"/>
      <c r="L52" s="15"/>
      <c r="M52" s="15"/>
      <c r="N52" s="15"/>
      <c r="O52" s="15"/>
      <c r="P52" s="15"/>
      <c r="Q52" s="15"/>
      <c r="R52" s="15"/>
      <c r="S52" s="12"/>
      <c r="T52" s="14"/>
      <c r="U52" s="12"/>
      <c r="V52" s="368"/>
      <c r="W52" s="12"/>
      <c r="X52" s="12"/>
      <c r="Y52" s="12"/>
      <c r="Z52" s="12"/>
      <c r="AA52" s="15"/>
      <c r="AB52" s="15"/>
      <c r="AC52" s="15"/>
      <c r="AD52" s="328"/>
      <c r="AE52" s="15"/>
      <c r="AF52" s="15"/>
      <c r="AG52" s="15"/>
      <c r="AH52" s="15"/>
      <c r="AI52" s="15"/>
      <c r="AJ52" s="15"/>
      <c r="AK52" s="15"/>
      <c r="AL52" s="15"/>
      <c r="AM52" s="15"/>
      <c r="AN52" s="15"/>
      <c r="AO52" s="15"/>
      <c r="AP52" s="15"/>
      <c r="AQ52" s="15"/>
      <c r="AR52" s="15"/>
    </row>
    <row r="53" spans="1:44" s="47" customFormat="1" ht="15.75" x14ac:dyDescent="0.25">
      <c r="A53" s="328"/>
      <c r="B53" s="327"/>
      <c r="C53" s="327"/>
      <c r="D53" s="328"/>
      <c r="E53" s="328"/>
      <c r="F53" s="328"/>
      <c r="G53" s="328"/>
      <c r="H53" s="328"/>
      <c r="I53" s="328"/>
      <c r="J53" s="328"/>
      <c r="K53" s="328"/>
      <c r="L53" s="328"/>
      <c r="M53" s="328"/>
      <c r="N53" s="328"/>
      <c r="O53" s="328"/>
      <c r="P53" s="328"/>
      <c r="Q53" s="328"/>
      <c r="R53" s="328"/>
      <c r="S53" s="369"/>
      <c r="T53" s="14"/>
      <c r="U53" s="369"/>
      <c r="V53" s="368"/>
      <c r="W53" s="369"/>
      <c r="X53" s="369"/>
      <c r="Y53" s="369"/>
      <c r="Z53" s="12"/>
      <c r="AA53" s="328"/>
      <c r="AB53" s="328"/>
      <c r="AC53" s="328"/>
      <c r="AD53" s="15"/>
      <c r="AE53" s="328"/>
      <c r="AF53" s="328"/>
      <c r="AG53" s="328"/>
      <c r="AH53" s="328"/>
      <c r="AI53" s="328"/>
      <c r="AJ53" s="328"/>
      <c r="AK53" s="328"/>
      <c r="AL53" s="328"/>
      <c r="AM53" s="328"/>
      <c r="AN53" s="328"/>
      <c r="AO53" s="328"/>
      <c r="AP53" s="328"/>
      <c r="AQ53" s="328"/>
      <c r="AR53" s="328"/>
    </row>
    <row r="54" spans="1:44" ht="15.75" x14ac:dyDescent="0.25">
      <c r="A54" s="15"/>
      <c r="B54" s="327"/>
      <c r="C54" s="327"/>
      <c r="D54" s="15"/>
      <c r="E54" s="15"/>
      <c r="F54" s="15"/>
      <c r="G54" s="15"/>
      <c r="H54" s="15"/>
      <c r="I54" s="15"/>
      <c r="J54" s="15"/>
      <c r="K54" s="15"/>
      <c r="L54" s="15"/>
      <c r="M54" s="15"/>
      <c r="N54" s="15"/>
      <c r="O54" s="15"/>
      <c r="P54" s="15"/>
      <c r="Q54" s="15"/>
      <c r="R54" s="15"/>
      <c r="S54" s="12"/>
      <c r="T54" s="14"/>
      <c r="U54" s="12"/>
      <c r="V54" s="368"/>
      <c r="W54" s="12"/>
      <c r="X54" s="12"/>
      <c r="Y54" s="12"/>
      <c r="Z54" s="12"/>
      <c r="AA54" s="15"/>
      <c r="AB54" s="15"/>
      <c r="AC54" s="15"/>
      <c r="AD54" s="15"/>
      <c r="AE54" s="15"/>
      <c r="AF54" s="15"/>
      <c r="AG54" s="15"/>
      <c r="AH54" s="15"/>
      <c r="AI54" s="15"/>
      <c r="AJ54" s="15"/>
      <c r="AK54" s="15"/>
      <c r="AL54" s="15"/>
      <c r="AM54" s="15"/>
      <c r="AN54" s="15"/>
      <c r="AO54" s="15"/>
      <c r="AP54" s="15"/>
      <c r="AQ54" s="15"/>
      <c r="AR54" s="15"/>
    </row>
    <row r="55" spans="1:44" x14ac:dyDescent="0.25">
      <c r="A55" s="15"/>
      <c r="B55" s="327"/>
      <c r="C55" s="327"/>
      <c r="D55" s="15"/>
      <c r="E55" s="15"/>
      <c r="F55" s="15"/>
      <c r="G55" s="15"/>
      <c r="H55" s="15"/>
      <c r="I55" s="15"/>
      <c r="J55" s="15"/>
      <c r="K55" s="15"/>
      <c r="L55" s="15"/>
      <c r="M55" s="15"/>
      <c r="N55" s="15"/>
      <c r="O55" s="15"/>
      <c r="P55" s="15"/>
      <c r="Q55" s="15"/>
      <c r="R55" s="15"/>
      <c r="S55" s="12"/>
      <c r="T55" s="14"/>
      <c r="U55" s="12"/>
      <c r="V55" s="370"/>
      <c r="W55" s="12"/>
      <c r="X55" s="12"/>
      <c r="Y55" s="12"/>
      <c r="Z55" s="12"/>
      <c r="AA55" s="15"/>
      <c r="AB55" s="15"/>
      <c r="AC55" s="15"/>
      <c r="AD55" s="15"/>
      <c r="AE55" s="15"/>
      <c r="AF55" s="15"/>
      <c r="AG55" s="15"/>
      <c r="AH55" s="15"/>
      <c r="AI55" s="15"/>
      <c r="AJ55" s="15"/>
      <c r="AK55" s="15"/>
      <c r="AL55" s="15"/>
      <c r="AM55" s="15"/>
      <c r="AN55" s="15"/>
      <c r="AO55" s="15"/>
      <c r="AP55" s="15"/>
      <c r="AQ55" s="15"/>
      <c r="AR55" s="15"/>
    </row>
    <row r="56" spans="1:44" x14ac:dyDescent="0.25">
      <c r="A56" s="12"/>
      <c r="B56" s="371"/>
      <c r="C56" s="371"/>
      <c r="D56" s="12"/>
      <c r="E56" s="12"/>
      <c r="F56" s="12"/>
      <c r="G56" s="12"/>
      <c r="H56" s="372"/>
      <c r="I56" s="372"/>
      <c r="J56" s="372"/>
      <c r="K56" s="372"/>
      <c r="L56" s="372"/>
      <c r="M56" s="372"/>
      <c r="N56" s="372"/>
      <c r="O56" s="372"/>
      <c r="P56" s="372"/>
      <c r="Q56" s="372"/>
      <c r="R56" s="372"/>
      <c r="S56" s="12"/>
      <c r="T56" s="14"/>
      <c r="U56" s="12"/>
      <c r="V56" s="12"/>
      <c r="W56" s="12"/>
      <c r="X56" s="12"/>
      <c r="Y56" s="12"/>
      <c r="Z56" s="12"/>
      <c r="AA56" s="15"/>
      <c r="AB56" s="15"/>
      <c r="AC56" s="15"/>
      <c r="AD56" s="15"/>
      <c r="AE56" s="15"/>
      <c r="AF56" s="15"/>
      <c r="AG56" s="15"/>
      <c r="AH56" s="15"/>
      <c r="AI56" s="15"/>
      <c r="AJ56" s="15"/>
      <c r="AK56" s="15"/>
      <c r="AL56" s="15"/>
      <c r="AM56" s="15"/>
      <c r="AN56" s="15"/>
      <c r="AO56" s="15"/>
      <c r="AP56" s="15"/>
      <c r="AQ56" s="15"/>
      <c r="AR56" s="15"/>
    </row>
    <row r="57" spans="1:44" x14ac:dyDescent="0.25">
      <c r="A57" s="12"/>
      <c r="B57" s="373"/>
      <c r="C57" s="373"/>
      <c r="D57" s="373"/>
      <c r="E57" s="12"/>
      <c r="F57" s="12"/>
      <c r="G57" s="12"/>
      <c r="H57" s="374"/>
      <c r="I57" s="374"/>
      <c r="J57" s="374"/>
      <c r="K57" s="374"/>
      <c r="L57" s="374"/>
      <c r="M57" s="374"/>
      <c r="N57" s="374"/>
      <c r="O57" s="374"/>
      <c r="P57" s="374"/>
      <c r="Q57" s="374"/>
      <c r="R57" s="374"/>
      <c r="S57" s="12"/>
      <c r="T57" s="14"/>
      <c r="U57" s="12"/>
      <c r="V57" s="12"/>
      <c r="W57" s="12"/>
      <c r="X57" s="12"/>
      <c r="Y57" s="12"/>
      <c r="Z57" s="12"/>
      <c r="AA57" s="15"/>
      <c r="AB57" s="15"/>
      <c r="AC57" s="15"/>
      <c r="AD57" s="15"/>
      <c r="AE57" s="15"/>
      <c r="AF57" s="15"/>
      <c r="AG57" s="15"/>
      <c r="AH57" s="15"/>
      <c r="AI57" s="15"/>
      <c r="AJ57" s="15"/>
      <c r="AK57" s="15"/>
      <c r="AL57" s="15"/>
      <c r="AM57" s="15"/>
      <c r="AN57" s="15"/>
      <c r="AO57" s="15"/>
      <c r="AP57" s="15"/>
      <c r="AQ57" s="15"/>
      <c r="AR57" s="15"/>
    </row>
    <row r="58" spans="1:44" x14ac:dyDescent="0.25">
      <c r="A58" s="375"/>
      <c r="B58" s="376"/>
      <c r="C58" s="376"/>
      <c r="D58" s="12"/>
      <c r="E58" s="12"/>
      <c r="F58" s="12"/>
      <c r="G58" s="12"/>
      <c r="H58" s="355"/>
      <c r="I58" s="355"/>
      <c r="J58" s="355"/>
      <c r="K58" s="355"/>
      <c r="L58" s="355"/>
      <c r="M58" s="355"/>
      <c r="N58" s="355"/>
      <c r="O58" s="355"/>
      <c r="P58" s="355"/>
      <c r="Q58" s="355"/>
      <c r="R58" s="355"/>
      <c r="S58" s="12"/>
      <c r="T58" s="14"/>
      <c r="U58" s="12"/>
      <c r="V58" s="12"/>
      <c r="W58" s="12"/>
      <c r="X58" s="12"/>
      <c r="Y58" s="12"/>
      <c r="Z58" s="12"/>
      <c r="AA58" s="15"/>
      <c r="AB58" s="15"/>
      <c r="AC58" s="15"/>
      <c r="AD58" s="15"/>
      <c r="AE58" s="15"/>
      <c r="AF58" s="15"/>
      <c r="AG58" s="15"/>
      <c r="AH58" s="15"/>
      <c r="AI58" s="15"/>
      <c r="AJ58" s="15"/>
      <c r="AK58" s="15"/>
      <c r="AL58" s="15"/>
      <c r="AM58" s="15"/>
      <c r="AN58" s="15"/>
      <c r="AO58" s="15"/>
      <c r="AP58" s="15"/>
      <c r="AQ58" s="15"/>
      <c r="AR58" s="15"/>
    </row>
    <row r="59" spans="1:44" x14ac:dyDescent="0.25">
      <c r="A59" s="375"/>
      <c r="B59" s="376"/>
      <c r="C59" s="376"/>
      <c r="D59" s="12"/>
      <c r="E59" s="12"/>
      <c r="F59" s="12"/>
      <c r="G59" s="12"/>
      <c r="H59" s="377"/>
      <c r="I59" s="377"/>
      <c r="J59" s="377"/>
      <c r="K59" s="377"/>
      <c r="L59" s="377"/>
      <c r="M59" s="377"/>
      <c r="N59" s="377"/>
      <c r="O59" s="377"/>
      <c r="P59" s="377"/>
      <c r="Q59" s="377"/>
      <c r="R59" s="377"/>
      <c r="S59" s="12"/>
      <c r="T59" s="14"/>
      <c r="U59" s="12"/>
      <c r="V59" s="12"/>
      <c r="W59" s="12"/>
      <c r="X59" s="12"/>
      <c r="Y59" s="12"/>
      <c r="Z59" s="12"/>
      <c r="AA59" s="15"/>
      <c r="AB59" s="15"/>
      <c r="AC59" s="15"/>
      <c r="AD59" s="15"/>
      <c r="AE59" s="15"/>
      <c r="AF59" s="15"/>
      <c r="AG59" s="15"/>
      <c r="AH59" s="15"/>
      <c r="AI59" s="15"/>
      <c r="AJ59" s="15"/>
      <c r="AK59" s="15"/>
      <c r="AL59" s="15"/>
      <c r="AM59" s="15"/>
      <c r="AN59" s="15"/>
      <c r="AO59" s="15"/>
      <c r="AP59" s="15"/>
      <c r="AQ59" s="15"/>
      <c r="AR59" s="15"/>
    </row>
    <row r="60" spans="1:44" x14ac:dyDescent="0.25">
      <c r="A60" s="375"/>
      <c r="B60" s="378"/>
      <c r="C60" s="378"/>
      <c r="D60" s="12"/>
      <c r="E60" s="379"/>
      <c r="F60" s="379"/>
      <c r="G60" s="379"/>
      <c r="H60" s="380"/>
      <c r="I60" s="380"/>
      <c r="J60" s="380"/>
      <c r="K60" s="380"/>
      <c r="L60" s="380"/>
      <c r="M60" s="380"/>
      <c r="N60" s="380"/>
      <c r="O60" s="380"/>
      <c r="P60" s="380"/>
      <c r="Q60" s="380"/>
      <c r="R60" s="380"/>
      <c r="S60" s="12"/>
      <c r="T60" s="14"/>
      <c r="U60" s="12"/>
      <c r="V60" s="12"/>
      <c r="W60" s="12"/>
      <c r="X60" s="12"/>
      <c r="Y60" s="12"/>
      <c r="Z60" s="12"/>
      <c r="AA60" s="15"/>
      <c r="AB60" s="15"/>
      <c r="AC60" s="15"/>
      <c r="AD60" s="15"/>
      <c r="AE60" s="15"/>
      <c r="AF60" s="15"/>
      <c r="AG60" s="15"/>
      <c r="AH60" s="15"/>
      <c r="AI60" s="15"/>
      <c r="AJ60" s="15"/>
      <c r="AK60" s="15"/>
      <c r="AL60" s="15"/>
      <c r="AM60" s="15"/>
      <c r="AN60" s="15"/>
      <c r="AO60" s="15"/>
      <c r="AP60" s="15"/>
      <c r="AQ60" s="15"/>
      <c r="AR60" s="15"/>
    </row>
    <row r="61" spans="1:44" x14ac:dyDescent="0.25">
      <c r="A61" s="18"/>
      <c r="B61" s="381"/>
      <c r="C61" s="381"/>
      <c r="D61" s="373"/>
      <c r="E61" s="382"/>
      <c r="F61" s="382"/>
      <c r="G61" s="382"/>
      <c r="H61" s="383"/>
      <c r="I61" s="383"/>
      <c r="J61" s="383"/>
      <c r="K61" s="383"/>
      <c r="L61" s="383"/>
      <c r="M61" s="383"/>
      <c r="N61" s="383"/>
      <c r="O61" s="383"/>
      <c r="P61" s="383"/>
      <c r="Q61" s="383"/>
      <c r="R61" s="383"/>
      <c r="S61" s="12"/>
      <c r="T61" s="14"/>
      <c r="U61" s="12"/>
      <c r="V61" s="12"/>
      <c r="W61" s="12"/>
      <c r="X61" s="12"/>
      <c r="Y61" s="12"/>
      <c r="Z61" s="12"/>
      <c r="AA61" s="15"/>
      <c r="AB61" s="15"/>
      <c r="AC61" s="15"/>
      <c r="AD61" s="15"/>
      <c r="AE61" s="15"/>
      <c r="AF61" s="15"/>
      <c r="AG61" s="15"/>
      <c r="AH61" s="15"/>
      <c r="AI61" s="15"/>
      <c r="AJ61" s="15"/>
      <c r="AK61" s="15"/>
      <c r="AL61" s="15"/>
      <c r="AM61" s="15"/>
      <c r="AN61" s="15"/>
      <c r="AO61" s="15"/>
      <c r="AP61" s="15"/>
      <c r="AQ61" s="15"/>
      <c r="AR61" s="15"/>
    </row>
    <row r="62" spans="1:44" x14ac:dyDescent="0.25">
      <c r="A62" s="37"/>
      <c r="B62" s="384"/>
      <c r="C62" s="384"/>
      <c r="D62" s="385"/>
      <c r="E62" s="386"/>
      <c r="F62" s="386"/>
      <c r="G62" s="386"/>
      <c r="H62" s="387"/>
      <c r="I62" s="387"/>
      <c r="J62" s="387"/>
      <c r="K62" s="387"/>
      <c r="L62" s="387"/>
      <c r="M62" s="387"/>
      <c r="N62" s="387"/>
      <c r="O62" s="387"/>
      <c r="P62" s="387"/>
      <c r="Q62" s="387"/>
      <c r="R62" s="387"/>
      <c r="S62" s="12"/>
      <c r="T62" s="14"/>
      <c r="U62" s="12"/>
      <c r="V62" s="12"/>
      <c r="W62" s="12"/>
      <c r="X62" s="12"/>
      <c r="Y62" s="12"/>
      <c r="Z62" s="12"/>
      <c r="AA62" s="15"/>
      <c r="AB62" s="15"/>
      <c r="AC62" s="15"/>
      <c r="AD62" s="15"/>
      <c r="AE62" s="15"/>
      <c r="AF62" s="15"/>
      <c r="AG62" s="15"/>
      <c r="AH62" s="15"/>
      <c r="AI62" s="15"/>
      <c r="AJ62" s="15"/>
      <c r="AK62" s="15"/>
      <c r="AL62" s="15"/>
      <c r="AM62" s="15"/>
      <c r="AN62" s="15"/>
      <c r="AO62" s="15"/>
      <c r="AP62" s="15"/>
      <c r="AQ62" s="15"/>
      <c r="AR62" s="15"/>
    </row>
    <row r="63" spans="1:44" x14ac:dyDescent="0.25">
      <c r="A63" s="18"/>
      <c r="B63" s="381"/>
      <c r="C63" s="381"/>
      <c r="D63" s="373"/>
      <c r="E63" s="12"/>
      <c r="F63" s="12"/>
      <c r="G63" s="12"/>
      <c r="H63" s="388"/>
      <c r="I63" s="388"/>
      <c r="J63" s="388"/>
      <c r="K63" s="388"/>
      <c r="L63" s="388"/>
      <c r="M63" s="388"/>
      <c r="N63" s="388"/>
      <c r="O63" s="388"/>
      <c r="P63" s="388"/>
      <c r="Q63" s="388"/>
      <c r="R63" s="388"/>
      <c r="S63" s="12"/>
      <c r="T63" s="14"/>
      <c r="U63" s="12"/>
      <c r="V63" s="12"/>
      <c r="W63" s="12"/>
      <c r="X63" s="12"/>
      <c r="Y63" s="12"/>
      <c r="Z63" s="12"/>
      <c r="AA63" s="15"/>
      <c r="AB63" s="15"/>
      <c r="AC63" s="15"/>
      <c r="AD63" s="15"/>
      <c r="AE63" s="15"/>
      <c r="AF63" s="15"/>
      <c r="AG63" s="15"/>
      <c r="AH63" s="15"/>
      <c r="AI63" s="15"/>
      <c r="AJ63" s="15"/>
      <c r="AK63" s="15"/>
      <c r="AL63" s="15"/>
      <c r="AM63" s="15"/>
      <c r="AN63" s="15"/>
      <c r="AO63" s="15"/>
      <c r="AP63" s="15"/>
      <c r="AQ63" s="15"/>
      <c r="AR63" s="15"/>
    </row>
    <row r="64" spans="1:44" x14ac:dyDescent="0.25">
      <c r="A64" s="37"/>
      <c r="B64" s="384"/>
      <c r="C64" s="384"/>
      <c r="D64" s="384"/>
      <c r="E64" s="12"/>
      <c r="F64" s="12"/>
      <c r="G64" s="12"/>
      <c r="H64" s="387"/>
      <c r="I64" s="387"/>
      <c r="J64" s="387"/>
      <c r="K64" s="387"/>
      <c r="L64" s="387"/>
      <c r="M64" s="387"/>
      <c r="N64" s="387"/>
      <c r="O64" s="387"/>
      <c r="P64" s="387"/>
      <c r="Q64" s="387"/>
      <c r="R64" s="387"/>
      <c r="S64" s="12"/>
      <c r="T64" s="14"/>
      <c r="U64" s="12"/>
      <c r="V64" s="12"/>
      <c r="W64" s="12"/>
      <c r="X64" s="12"/>
      <c r="Y64" s="12"/>
      <c r="Z64" s="12"/>
      <c r="AA64" s="15"/>
      <c r="AB64" s="15"/>
      <c r="AC64" s="15"/>
      <c r="AD64" s="15"/>
      <c r="AE64" s="15"/>
      <c r="AF64" s="15"/>
      <c r="AG64" s="15"/>
      <c r="AH64" s="15"/>
      <c r="AI64" s="15"/>
      <c r="AJ64" s="15"/>
      <c r="AK64" s="15"/>
      <c r="AL64" s="15"/>
      <c r="AM64" s="15"/>
      <c r="AN64" s="15"/>
      <c r="AO64" s="15"/>
      <c r="AP64" s="15"/>
      <c r="AQ64" s="15"/>
      <c r="AR64" s="15"/>
    </row>
    <row r="65" spans="1:44" x14ac:dyDescent="0.25">
      <c r="A65" s="18"/>
      <c r="B65" s="381"/>
      <c r="C65" s="381"/>
      <c r="D65" s="373"/>
      <c r="E65" s="12"/>
      <c r="F65" s="12"/>
      <c r="G65" s="12"/>
      <c r="H65" s="388"/>
      <c r="I65" s="388"/>
      <c r="J65" s="388"/>
      <c r="K65" s="388"/>
      <c r="L65" s="388"/>
      <c r="M65" s="388"/>
      <c r="N65" s="388"/>
      <c r="O65" s="388"/>
      <c r="P65" s="388"/>
      <c r="Q65" s="388"/>
      <c r="R65" s="388"/>
      <c r="S65" s="12"/>
      <c r="T65" s="14"/>
      <c r="U65" s="12"/>
      <c r="V65" s="12"/>
      <c r="W65" s="12"/>
      <c r="X65" s="12"/>
      <c r="Y65" s="12"/>
      <c r="Z65" s="12"/>
      <c r="AA65" s="15"/>
      <c r="AB65" s="15"/>
      <c r="AC65" s="15"/>
      <c r="AD65" s="15"/>
      <c r="AE65" s="15"/>
      <c r="AF65" s="15"/>
      <c r="AG65" s="15"/>
      <c r="AH65" s="15"/>
      <c r="AI65" s="15"/>
      <c r="AJ65" s="15"/>
      <c r="AK65" s="15"/>
      <c r="AL65" s="15"/>
      <c r="AM65" s="15"/>
      <c r="AN65" s="15"/>
      <c r="AO65" s="15"/>
      <c r="AP65" s="15"/>
      <c r="AQ65" s="15"/>
      <c r="AR65" s="15"/>
    </row>
    <row r="66" spans="1:44" x14ac:dyDescent="0.25">
      <c r="A66" s="37"/>
      <c r="B66" s="384"/>
      <c r="C66" s="384"/>
      <c r="D66" s="384"/>
      <c r="E66" s="42"/>
      <c r="F66" s="42"/>
      <c r="G66" s="42"/>
      <c r="H66" s="380"/>
      <c r="I66" s="380"/>
      <c r="J66" s="380"/>
      <c r="K66" s="380"/>
      <c r="L66" s="380"/>
      <c r="M66" s="380"/>
      <c r="N66" s="380"/>
      <c r="O66" s="380"/>
      <c r="P66" s="380"/>
      <c r="Q66" s="380"/>
      <c r="R66" s="380"/>
      <c r="S66" s="12"/>
      <c r="T66" s="14"/>
      <c r="U66" s="12"/>
      <c r="V66" s="12"/>
      <c r="W66" s="12"/>
      <c r="X66" s="12"/>
      <c r="Y66" s="12"/>
      <c r="Z66" s="12"/>
      <c r="AA66" s="15"/>
      <c r="AB66" s="15"/>
      <c r="AC66" s="15"/>
      <c r="AD66" s="15"/>
      <c r="AE66" s="15"/>
      <c r="AF66" s="15"/>
      <c r="AG66" s="15"/>
      <c r="AH66" s="15"/>
      <c r="AI66" s="15"/>
      <c r="AJ66" s="15"/>
      <c r="AK66" s="15"/>
      <c r="AL66" s="15"/>
      <c r="AM66" s="15"/>
      <c r="AN66" s="15"/>
      <c r="AO66" s="15"/>
      <c r="AP66" s="15"/>
      <c r="AQ66" s="15"/>
      <c r="AR66" s="15"/>
    </row>
    <row r="67" spans="1:44" x14ac:dyDescent="0.25">
      <c r="A67" s="18"/>
      <c r="B67" s="381"/>
      <c r="C67" s="381"/>
      <c r="D67" s="381"/>
      <c r="E67" s="42"/>
      <c r="F67" s="42"/>
      <c r="G67" s="42"/>
      <c r="H67" s="380"/>
      <c r="I67" s="380"/>
      <c r="J67" s="380"/>
      <c r="K67" s="380"/>
      <c r="L67" s="380"/>
      <c r="M67" s="380"/>
      <c r="N67" s="380"/>
      <c r="O67" s="380"/>
      <c r="P67" s="380"/>
      <c r="Q67" s="380"/>
      <c r="R67" s="380"/>
      <c r="S67" s="12"/>
      <c r="T67" s="14"/>
      <c r="U67" s="12"/>
      <c r="V67" s="12"/>
      <c r="W67" s="12"/>
      <c r="X67" s="12"/>
      <c r="Y67" s="12"/>
      <c r="Z67" s="12"/>
      <c r="AA67" s="15"/>
      <c r="AB67" s="15"/>
      <c r="AC67" s="15"/>
      <c r="AD67" s="15"/>
      <c r="AE67" s="15"/>
      <c r="AF67" s="15"/>
      <c r="AG67" s="15"/>
      <c r="AH67" s="15"/>
      <c r="AI67" s="15"/>
      <c r="AJ67" s="15"/>
      <c r="AK67" s="15"/>
      <c r="AL67" s="15"/>
      <c r="AM67" s="15"/>
      <c r="AN67" s="15"/>
      <c r="AO67" s="15"/>
      <c r="AP67" s="15"/>
      <c r="AQ67" s="15"/>
      <c r="AR67" s="15"/>
    </row>
    <row r="68" spans="1:44" x14ac:dyDescent="0.25">
      <c r="A68" s="37"/>
      <c r="B68" s="384"/>
      <c r="C68" s="384"/>
      <c r="D68" s="384"/>
      <c r="E68" s="42"/>
      <c r="F68" s="42"/>
      <c r="G68" s="42"/>
      <c r="H68" s="380"/>
      <c r="I68" s="380"/>
      <c r="J68" s="380"/>
      <c r="K68" s="380"/>
      <c r="L68" s="380"/>
      <c r="M68" s="380"/>
      <c r="N68" s="380"/>
      <c r="O68" s="380"/>
      <c r="P68" s="380"/>
      <c r="Q68" s="380"/>
      <c r="R68" s="380"/>
      <c r="S68" s="12"/>
      <c r="T68" s="14"/>
      <c r="U68" s="12"/>
      <c r="V68" s="12"/>
      <c r="W68" s="12"/>
      <c r="X68" s="12"/>
      <c r="Y68" s="12"/>
      <c r="Z68" s="12"/>
      <c r="AA68" s="15"/>
      <c r="AB68" s="15"/>
      <c r="AC68" s="15"/>
      <c r="AD68" s="15"/>
      <c r="AE68" s="15"/>
      <c r="AF68" s="15"/>
      <c r="AG68" s="15"/>
      <c r="AH68" s="15"/>
      <c r="AI68" s="15"/>
      <c r="AJ68" s="15"/>
      <c r="AK68" s="15"/>
      <c r="AL68" s="15"/>
      <c r="AM68" s="15"/>
      <c r="AN68" s="15"/>
      <c r="AO68" s="15"/>
      <c r="AP68" s="15"/>
      <c r="AQ68" s="15"/>
      <c r="AR68" s="15"/>
    </row>
    <row r="69" spans="1:44" x14ac:dyDescent="0.25">
      <c r="A69" s="18"/>
      <c r="B69" s="381"/>
      <c r="C69" s="381"/>
      <c r="D69" s="381"/>
      <c r="E69" s="42"/>
      <c r="F69" s="42"/>
      <c r="G69" s="42"/>
      <c r="H69" s="380"/>
      <c r="I69" s="380"/>
      <c r="J69" s="380"/>
      <c r="K69" s="380"/>
      <c r="L69" s="380"/>
      <c r="M69" s="380"/>
      <c r="N69" s="380"/>
      <c r="O69" s="380"/>
      <c r="P69" s="380"/>
      <c r="Q69" s="380"/>
      <c r="R69" s="380"/>
      <c r="S69" s="12"/>
      <c r="T69" s="14"/>
      <c r="U69" s="12"/>
      <c r="V69" s="12"/>
      <c r="W69" s="12"/>
      <c r="X69" s="12"/>
      <c r="Y69" s="12"/>
      <c r="Z69" s="12"/>
      <c r="AA69" s="15"/>
      <c r="AB69" s="15"/>
      <c r="AC69" s="15"/>
      <c r="AD69" s="15"/>
      <c r="AE69" s="15"/>
      <c r="AF69" s="15"/>
      <c r="AG69" s="15"/>
      <c r="AH69" s="15"/>
      <c r="AI69" s="15"/>
      <c r="AJ69" s="15"/>
      <c r="AK69" s="15"/>
      <c r="AL69" s="15"/>
      <c r="AM69" s="15"/>
      <c r="AN69" s="15"/>
      <c r="AO69" s="15"/>
      <c r="AP69" s="15"/>
      <c r="AQ69" s="15"/>
      <c r="AR69" s="15"/>
    </row>
    <row r="70" spans="1:44" x14ac:dyDescent="0.25">
      <c r="A70" s="37"/>
      <c r="B70" s="384"/>
      <c r="C70" s="384"/>
      <c r="D70" s="384"/>
      <c r="E70" s="42"/>
      <c r="F70" s="42"/>
      <c r="G70" s="42"/>
      <c r="H70" s="380"/>
      <c r="I70" s="380"/>
      <c r="J70" s="380"/>
      <c r="K70" s="380"/>
      <c r="L70" s="380"/>
      <c r="M70" s="380"/>
      <c r="N70" s="380"/>
      <c r="O70" s="380"/>
      <c r="P70" s="380"/>
      <c r="Q70" s="380"/>
      <c r="R70" s="380"/>
      <c r="S70" s="12"/>
      <c r="T70" s="14"/>
      <c r="U70" s="12"/>
      <c r="V70" s="12"/>
      <c r="W70" s="12"/>
      <c r="X70" s="12"/>
      <c r="Y70" s="12"/>
      <c r="Z70" s="12"/>
      <c r="AA70" s="15"/>
      <c r="AB70" s="15"/>
      <c r="AC70" s="15"/>
      <c r="AD70" s="15"/>
      <c r="AE70" s="15"/>
      <c r="AF70" s="15"/>
      <c r="AG70" s="15"/>
      <c r="AH70" s="15"/>
      <c r="AI70" s="15"/>
      <c r="AJ70" s="15"/>
      <c r="AK70" s="15"/>
      <c r="AL70" s="15"/>
      <c r="AM70" s="15"/>
      <c r="AN70" s="15"/>
      <c r="AO70" s="15"/>
      <c r="AP70" s="15"/>
      <c r="AQ70" s="15"/>
      <c r="AR70" s="15"/>
    </row>
    <row r="71" spans="1:44" x14ac:dyDescent="0.25">
      <c r="A71" s="37"/>
      <c r="B71" s="381"/>
      <c r="C71" s="381"/>
      <c r="D71" s="373"/>
      <c r="E71" s="12"/>
      <c r="F71" s="12"/>
      <c r="G71" s="12"/>
      <c r="H71" s="380"/>
      <c r="I71" s="380"/>
      <c r="J71" s="380"/>
      <c r="K71" s="380"/>
      <c r="L71" s="380"/>
      <c r="M71" s="380"/>
      <c r="N71" s="380"/>
      <c r="O71" s="380"/>
      <c r="P71" s="380"/>
      <c r="Q71" s="380"/>
      <c r="R71" s="380"/>
      <c r="S71" s="12"/>
      <c r="T71" s="14"/>
      <c r="U71" s="12"/>
      <c r="V71" s="12"/>
      <c r="W71" s="12"/>
      <c r="X71" s="12"/>
      <c r="Y71" s="12"/>
      <c r="Z71" s="12"/>
      <c r="AA71" s="15"/>
      <c r="AB71" s="15"/>
      <c r="AC71" s="15"/>
      <c r="AD71" s="15"/>
      <c r="AE71" s="15"/>
      <c r="AF71" s="15"/>
      <c r="AG71" s="15"/>
      <c r="AH71" s="15"/>
      <c r="AI71" s="15"/>
      <c r="AJ71" s="15"/>
      <c r="AK71" s="15"/>
      <c r="AL71" s="15"/>
      <c r="AM71" s="15"/>
      <c r="AN71" s="15"/>
      <c r="AO71" s="15"/>
      <c r="AP71" s="15"/>
      <c r="AQ71" s="15"/>
      <c r="AR71" s="15"/>
    </row>
    <row r="72" spans="1:44" x14ac:dyDescent="0.25">
      <c r="A72" s="37"/>
      <c r="B72" s="384"/>
      <c r="C72" s="384"/>
      <c r="D72" s="385"/>
      <c r="E72" s="12"/>
      <c r="F72" s="12"/>
      <c r="G72" s="12"/>
      <c r="H72" s="380"/>
      <c r="I72" s="380"/>
      <c r="J72" s="380"/>
      <c r="K72" s="380"/>
      <c r="L72" s="380"/>
      <c r="M72" s="380"/>
      <c r="N72" s="380"/>
      <c r="O72" s="380"/>
      <c r="P72" s="380"/>
      <c r="Q72" s="380"/>
      <c r="R72" s="380"/>
      <c r="S72" s="12"/>
      <c r="T72" s="14"/>
      <c r="U72" s="12"/>
      <c r="V72" s="12"/>
      <c r="W72" s="12"/>
      <c r="X72" s="12"/>
      <c r="Y72" s="12"/>
      <c r="Z72" s="12"/>
      <c r="AA72" s="15"/>
      <c r="AB72" s="15"/>
      <c r="AC72" s="15"/>
      <c r="AD72" s="15"/>
      <c r="AE72" s="15"/>
      <c r="AF72" s="15"/>
      <c r="AG72" s="15"/>
      <c r="AH72" s="15"/>
      <c r="AI72" s="15"/>
      <c r="AJ72" s="15"/>
      <c r="AK72" s="15"/>
      <c r="AL72" s="15"/>
      <c r="AM72" s="15"/>
      <c r="AN72" s="15"/>
      <c r="AO72" s="15"/>
      <c r="AP72" s="15"/>
      <c r="AQ72" s="15"/>
      <c r="AR72" s="15"/>
    </row>
    <row r="73" spans="1:44" x14ac:dyDescent="0.25">
      <c r="A73" s="18"/>
      <c r="B73" s="373"/>
      <c r="C73" s="373"/>
      <c r="D73" s="373"/>
      <c r="E73" s="389"/>
      <c r="F73" s="389"/>
      <c r="G73" s="389"/>
      <c r="H73" s="380"/>
      <c r="I73" s="380"/>
      <c r="J73" s="380"/>
      <c r="K73" s="380"/>
      <c r="L73" s="380"/>
      <c r="M73" s="380"/>
      <c r="N73" s="380"/>
      <c r="O73" s="380"/>
      <c r="P73" s="380"/>
      <c r="Q73" s="380"/>
      <c r="R73" s="380"/>
      <c r="S73" s="12"/>
      <c r="T73" s="14"/>
      <c r="U73" s="12"/>
      <c r="V73" s="12"/>
      <c r="W73" s="12"/>
      <c r="X73" s="12"/>
      <c r="Y73" s="12"/>
      <c r="Z73" s="12"/>
      <c r="AA73" s="15"/>
      <c r="AB73" s="15"/>
      <c r="AC73" s="15"/>
      <c r="AD73" s="15"/>
      <c r="AE73" s="15"/>
      <c r="AF73" s="15"/>
      <c r="AG73" s="15"/>
      <c r="AH73" s="15"/>
      <c r="AI73" s="15"/>
      <c r="AJ73" s="15"/>
      <c r="AK73" s="15"/>
      <c r="AL73" s="15"/>
      <c r="AM73" s="15"/>
      <c r="AN73" s="15"/>
      <c r="AO73" s="15"/>
      <c r="AP73" s="15"/>
      <c r="AQ73" s="15"/>
      <c r="AR73" s="15"/>
    </row>
    <row r="74" spans="1:44" x14ac:dyDescent="0.25">
      <c r="A74" s="37"/>
      <c r="B74" s="390"/>
      <c r="C74" s="390"/>
      <c r="D74" s="391"/>
      <c r="E74" s="392"/>
      <c r="F74" s="392"/>
      <c r="G74" s="392"/>
      <c r="H74" s="380"/>
      <c r="I74" s="380"/>
      <c r="J74" s="380"/>
      <c r="K74" s="380"/>
      <c r="L74" s="380"/>
      <c r="M74" s="380"/>
      <c r="N74" s="380"/>
      <c r="O74" s="380"/>
      <c r="P74" s="380"/>
      <c r="Q74" s="380"/>
      <c r="R74" s="380"/>
      <c r="S74" s="12"/>
      <c r="T74" s="14"/>
      <c r="U74" s="12"/>
      <c r="V74" s="12"/>
      <c r="W74" s="12"/>
      <c r="X74" s="12"/>
      <c r="Y74" s="12"/>
      <c r="Z74" s="12"/>
      <c r="AA74" s="15"/>
      <c r="AB74" s="15"/>
      <c r="AC74" s="15"/>
      <c r="AD74" s="15"/>
      <c r="AE74" s="15"/>
      <c r="AF74" s="15"/>
      <c r="AG74" s="15"/>
      <c r="AH74" s="15"/>
      <c r="AI74" s="15"/>
      <c r="AJ74" s="15"/>
      <c r="AK74" s="15"/>
      <c r="AL74" s="15"/>
      <c r="AM74" s="15"/>
      <c r="AN74" s="15"/>
      <c r="AO74" s="15"/>
      <c r="AP74" s="15"/>
      <c r="AQ74" s="15"/>
      <c r="AR74" s="15"/>
    </row>
    <row r="75" spans="1:44" x14ac:dyDescent="0.25">
      <c r="A75" s="18"/>
      <c r="B75" s="393"/>
      <c r="C75" s="393"/>
      <c r="D75" s="394"/>
      <c r="E75" s="12"/>
      <c r="F75" s="12"/>
      <c r="G75" s="12"/>
      <c r="H75" s="395"/>
      <c r="I75" s="395"/>
      <c r="J75" s="395"/>
      <c r="K75" s="395"/>
      <c r="L75" s="395"/>
      <c r="M75" s="395"/>
      <c r="N75" s="395"/>
      <c r="O75" s="395"/>
      <c r="P75" s="395"/>
      <c r="Q75" s="395"/>
      <c r="R75" s="395"/>
      <c r="S75" s="12"/>
      <c r="T75" s="14"/>
      <c r="U75" s="12"/>
      <c r="V75" s="12"/>
      <c r="W75" s="12"/>
      <c r="X75" s="12"/>
      <c r="Y75" s="12"/>
      <c r="Z75" s="12"/>
      <c r="AA75" s="15"/>
      <c r="AB75" s="15"/>
      <c r="AC75" s="15"/>
      <c r="AD75" s="15"/>
      <c r="AE75" s="15"/>
      <c r="AF75" s="15"/>
      <c r="AG75" s="15"/>
      <c r="AH75" s="15"/>
      <c r="AI75" s="15"/>
      <c r="AJ75" s="15"/>
      <c r="AK75" s="15"/>
      <c r="AL75" s="15"/>
      <c r="AM75" s="15"/>
      <c r="AN75" s="15"/>
      <c r="AO75" s="15"/>
      <c r="AP75" s="15"/>
      <c r="AQ75" s="15"/>
      <c r="AR75" s="15"/>
    </row>
    <row r="76" spans="1:44" x14ac:dyDescent="0.25">
      <c r="A76" s="37"/>
      <c r="B76" s="391"/>
      <c r="C76" s="391"/>
      <c r="D76" s="391"/>
      <c r="E76" s="392"/>
      <c r="F76" s="392"/>
      <c r="G76" s="392"/>
      <c r="H76" s="380"/>
      <c r="I76" s="380"/>
      <c r="J76" s="380"/>
      <c r="K76" s="380"/>
      <c r="L76" s="380"/>
      <c r="M76" s="380"/>
      <c r="N76" s="380"/>
      <c r="O76" s="380"/>
      <c r="P76" s="380"/>
      <c r="Q76" s="380"/>
      <c r="R76" s="380"/>
      <c r="S76" s="12"/>
      <c r="T76" s="14"/>
      <c r="U76" s="12"/>
      <c r="V76" s="12"/>
      <c r="W76" s="12"/>
      <c r="X76" s="12"/>
      <c r="Y76" s="12"/>
      <c r="Z76" s="12"/>
      <c r="AA76" s="15"/>
      <c r="AB76" s="15"/>
      <c r="AC76" s="15"/>
      <c r="AD76" s="15"/>
      <c r="AE76" s="15"/>
      <c r="AF76" s="15"/>
      <c r="AG76" s="15"/>
      <c r="AH76" s="15"/>
      <c r="AI76" s="15"/>
      <c r="AJ76" s="15"/>
      <c r="AK76" s="15"/>
      <c r="AL76" s="15"/>
      <c r="AM76" s="15"/>
      <c r="AN76" s="15"/>
      <c r="AO76" s="15"/>
      <c r="AP76" s="15"/>
      <c r="AQ76" s="15"/>
      <c r="AR76" s="15"/>
    </row>
    <row r="77" spans="1:44" x14ac:dyDescent="0.25">
      <c r="A77" s="37"/>
      <c r="B77" s="373"/>
      <c r="C77" s="373"/>
      <c r="D77" s="373"/>
      <c r="E77" s="396"/>
      <c r="F77" s="396"/>
      <c r="G77" s="396"/>
      <c r="H77" s="380"/>
      <c r="I77" s="380"/>
      <c r="J77" s="380"/>
      <c r="K77" s="380"/>
      <c r="L77" s="380"/>
      <c r="M77" s="380"/>
      <c r="N77" s="380"/>
      <c r="O77" s="380"/>
      <c r="P77" s="380"/>
      <c r="Q77" s="380"/>
      <c r="R77" s="380"/>
      <c r="S77" s="12"/>
      <c r="T77" s="14"/>
      <c r="U77" s="12"/>
      <c r="V77" s="12"/>
      <c r="W77" s="12"/>
      <c r="X77" s="12"/>
      <c r="Y77" s="12"/>
      <c r="Z77" s="12"/>
      <c r="AA77" s="15"/>
      <c r="AB77" s="15"/>
      <c r="AC77" s="15"/>
      <c r="AD77" s="15"/>
      <c r="AE77" s="15"/>
      <c r="AF77" s="15"/>
      <c r="AG77" s="15"/>
      <c r="AH77" s="15"/>
      <c r="AI77" s="15"/>
      <c r="AJ77" s="15"/>
      <c r="AK77" s="15"/>
      <c r="AL77" s="15"/>
      <c r="AM77" s="15"/>
      <c r="AN77" s="15"/>
      <c r="AO77" s="15"/>
      <c r="AP77" s="15"/>
      <c r="AQ77" s="15"/>
      <c r="AR77" s="15"/>
    </row>
    <row r="78" spans="1:44" x14ac:dyDescent="0.25">
      <c r="A78" s="397"/>
      <c r="B78" s="390"/>
      <c r="C78" s="390"/>
      <c r="D78" s="390"/>
      <c r="E78" s="396"/>
      <c r="F78" s="396"/>
      <c r="G78" s="396"/>
      <c r="H78" s="380"/>
      <c r="I78" s="380"/>
      <c r="J78" s="380"/>
      <c r="K78" s="380"/>
      <c r="L78" s="380"/>
      <c r="M78" s="380"/>
      <c r="N78" s="380"/>
      <c r="O78" s="380"/>
      <c r="P78" s="380"/>
      <c r="Q78" s="380"/>
      <c r="R78" s="380"/>
      <c r="S78" s="12"/>
      <c r="T78" s="14"/>
      <c r="U78" s="12"/>
      <c r="V78" s="12"/>
      <c r="W78" s="12"/>
      <c r="X78" s="12"/>
      <c r="Y78" s="12"/>
      <c r="Z78" s="12"/>
      <c r="AA78" s="15"/>
      <c r="AB78" s="15"/>
      <c r="AC78" s="15"/>
      <c r="AD78" s="15"/>
      <c r="AE78" s="15"/>
      <c r="AF78" s="15"/>
      <c r="AG78" s="15"/>
      <c r="AH78" s="15"/>
      <c r="AI78" s="15"/>
      <c r="AJ78" s="15"/>
      <c r="AK78" s="15"/>
      <c r="AL78" s="15"/>
      <c r="AM78" s="15"/>
      <c r="AN78" s="15"/>
      <c r="AO78" s="15"/>
      <c r="AP78" s="15"/>
      <c r="AQ78" s="15"/>
      <c r="AR78" s="15"/>
    </row>
    <row r="79" spans="1:44" x14ac:dyDescent="0.25">
      <c r="A79" s="18"/>
      <c r="B79" s="373"/>
      <c r="C79" s="373"/>
      <c r="D79" s="373"/>
      <c r="E79" s="12"/>
      <c r="F79" s="12"/>
      <c r="G79" s="12"/>
      <c r="H79" s="12"/>
      <c r="I79" s="12"/>
      <c r="J79" s="12"/>
      <c r="K79" s="12"/>
      <c r="L79" s="12"/>
      <c r="M79" s="12"/>
      <c r="N79" s="12"/>
      <c r="O79" s="12"/>
      <c r="P79" s="12"/>
      <c r="Q79" s="12"/>
      <c r="R79" s="12"/>
      <c r="S79" s="12"/>
      <c r="T79" s="14"/>
      <c r="U79" s="12"/>
      <c r="V79" s="12"/>
      <c r="W79" s="12"/>
      <c r="X79" s="12"/>
      <c r="Y79" s="12"/>
      <c r="Z79" s="12"/>
      <c r="AA79" s="15"/>
      <c r="AB79" s="15"/>
      <c r="AC79" s="15"/>
      <c r="AD79" s="15"/>
      <c r="AE79" s="15"/>
      <c r="AF79" s="15"/>
      <c r="AG79" s="15"/>
      <c r="AH79" s="15"/>
      <c r="AI79" s="15"/>
      <c r="AJ79" s="15"/>
      <c r="AK79" s="15"/>
      <c r="AL79" s="15"/>
      <c r="AM79" s="15"/>
      <c r="AN79" s="15"/>
      <c r="AO79" s="15"/>
      <c r="AP79" s="15"/>
      <c r="AQ79" s="15"/>
      <c r="AR79" s="15"/>
    </row>
    <row r="80" spans="1:44" x14ac:dyDescent="0.25">
      <c r="A80" s="18"/>
      <c r="B80" s="398"/>
      <c r="C80" s="398"/>
      <c r="D80" s="398"/>
      <c r="E80" s="399"/>
      <c r="F80" s="399"/>
      <c r="G80" s="399"/>
      <c r="H80" s="44"/>
      <c r="I80" s="44"/>
      <c r="J80" s="44"/>
      <c r="K80" s="44"/>
      <c r="L80" s="44"/>
      <c r="M80" s="44"/>
      <c r="N80" s="44"/>
      <c r="O80" s="44"/>
      <c r="P80" s="44"/>
      <c r="Q80" s="44"/>
      <c r="R80" s="44"/>
      <c r="S80" s="12"/>
      <c r="T80" s="14"/>
      <c r="U80" s="12"/>
      <c r="V80" s="12"/>
      <c r="W80" s="12"/>
      <c r="X80" s="12"/>
      <c r="Y80" s="12"/>
      <c r="Z80" s="12"/>
      <c r="AA80" s="15"/>
      <c r="AB80" s="15"/>
      <c r="AC80" s="15"/>
      <c r="AD80" s="15"/>
      <c r="AE80" s="15"/>
      <c r="AF80" s="15"/>
      <c r="AG80" s="15"/>
      <c r="AH80" s="15"/>
      <c r="AI80" s="15"/>
      <c r="AJ80" s="15"/>
      <c r="AK80" s="15"/>
      <c r="AL80" s="15"/>
      <c r="AM80" s="15"/>
      <c r="AN80" s="15"/>
      <c r="AO80" s="15"/>
      <c r="AP80" s="15"/>
      <c r="AQ80" s="15"/>
      <c r="AR80" s="15"/>
    </row>
    <row r="81" spans="1:44" x14ac:dyDescent="0.25">
      <c r="A81" s="18"/>
      <c r="B81" s="373"/>
      <c r="C81" s="373"/>
      <c r="D81" s="373"/>
      <c r="E81" s="12"/>
      <c r="F81" s="12"/>
      <c r="G81" s="12"/>
      <c r="H81" s="12"/>
      <c r="I81" s="12"/>
      <c r="J81" s="12"/>
      <c r="K81" s="12"/>
      <c r="L81" s="12"/>
      <c r="M81" s="12"/>
      <c r="N81" s="12"/>
      <c r="O81" s="12"/>
      <c r="P81" s="12"/>
      <c r="Q81" s="12"/>
      <c r="R81" s="12"/>
      <c r="S81" s="12"/>
      <c r="T81" s="14"/>
      <c r="U81" s="12"/>
      <c r="V81" s="12"/>
      <c r="W81" s="12"/>
      <c r="X81" s="12"/>
      <c r="Y81" s="12"/>
      <c r="Z81" s="12"/>
      <c r="AA81" s="15"/>
      <c r="AB81" s="15"/>
      <c r="AC81" s="15"/>
      <c r="AD81" s="15"/>
      <c r="AE81" s="15"/>
      <c r="AF81" s="15"/>
      <c r="AG81" s="15"/>
      <c r="AH81" s="15"/>
      <c r="AI81" s="15"/>
      <c r="AJ81" s="15"/>
      <c r="AK81" s="15"/>
      <c r="AL81" s="15"/>
      <c r="AM81" s="15"/>
      <c r="AN81" s="15"/>
      <c r="AO81" s="15"/>
      <c r="AP81" s="15"/>
      <c r="AQ81" s="15"/>
      <c r="AR81" s="15"/>
    </row>
    <row r="82" spans="1:44" x14ac:dyDescent="0.25">
      <c r="A82" s="12"/>
      <c r="B82" s="42"/>
      <c r="C82" s="42"/>
      <c r="D82" s="12"/>
      <c r="E82" s="12"/>
      <c r="F82" s="12"/>
      <c r="G82" s="12"/>
      <c r="H82" s="12"/>
      <c r="I82" s="12"/>
      <c r="J82" s="12"/>
      <c r="K82" s="12"/>
      <c r="L82" s="12"/>
      <c r="M82" s="12"/>
      <c r="N82" s="12"/>
      <c r="O82" s="12"/>
      <c r="P82" s="12"/>
      <c r="Q82" s="12"/>
      <c r="R82" s="12"/>
      <c r="S82" s="12"/>
      <c r="T82" s="14"/>
      <c r="U82" s="12"/>
      <c r="V82" s="12"/>
      <c r="W82" s="12"/>
      <c r="X82" s="12"/>
      <c r="Y82" s="12"/>
      <c r="Z82" s="12"/>
      <c r="AA82" s="15"/>
      <c r="AB82" s="15"/>
      <c r="AC82" s="15"/>
      <c r="AD82" s="15"/>
      <c r="AE82" s="15"/>
      <c r="AF82" s="15"/>
      <c r="AG82" s="15"/>
      <c r="AH82" s="15"/>
      <c r="AI82" s="15"/>
      <c r="AJ82" s="15"/>
      <c r="AK82" s="15"/>
      <c r="AL82" s="15"/>
      <c r="AM82" s="15"/>
      <c r="AN82" s="15"/>
      <c r="AO82" s="15"/>
      <c r="AP82" s="15"/>
      <c r="AQ82" s="15"/>
      <c r="AR82" s="15"/>
    </row>
    <row r="83" spans="1:44" x14ac:dyDescent="0.25">
      <c r="A83" s="15"/>
      <c r="B83" s="15"/>
      <c r="C83" s="15"/>
      <c r="D83" s="15"/>
      <c r="E83" s="12"/>
      <c r="F83" s="12"/>
      <c r="G83" s="12"/>
      <c r="H83" s="12"/>
      <c r="I83" s="12"/>
      <c r="J83" s="12"/>
      <c r="K83" s="12"/>
      <c r="L83" s="12"/>
      <c r="M83" s="12"/>
      <c r="N83" s="12"/>
      <c r="O83" s="12"/>
      <c r="P83" s="12"/>
      <c r="Q83" s="12"/>
      <c r="R83" s="12"/>
      <c r="S83" s="12"/>
      <c r="T83" s="14"/>
      <c r="U83" s="12"/>
      <c r="V83" s="12"/>
      <c r="W83" s="12"/>
      <c r="X83" s="12"/>
      <c r="Y83" s="12"/>
      <c r="Z83" s="12"/>
      <c r="AA83" s="15"/>
      <c r="AB83" s="15"/>
      <c r="AC83" s="15"/>
      <c r="AD83" s="15"/>
      <c r="AE83" s="15"/>
      <c r="AF83" s="15"/>
      <c r="AG83" s="15"/>
      <c r="AH83" s="15"/>
      <c r="AI83" s="15"/>
      <c r="AJ83" s="15"/>
      <c r="AK83" s="15"/>
      <c r="AL83" s="15"/>
      <c r="AM83" s="15"/>
      <c r="AN83" s="15"/>
      <c r="AO83" s="15"/>
      <c r="AP83" s="15"/>
      <c r="AQ83" s="15"/>
      <c r="AR83" s="15"/>
    </row>
    <row r="84" spans="1:44" x14ac:dyDescent="0.25">
      <c r="A84" s="15"/>
      <c r="B84" s="15"/>
      <c r="C84" s="15"/>
      <c r="D84" s="15"/>
      <c r="E84" s="12"/>
      <c r="F84" s="12"/>
      <c r="G84" s="12"/>
      <c r="H84" s="12"/>
      <c r="I84" s="12"/>
      <c r="J84" s="12"/>
      <c r="K84" s="12"/>
      <c r="L84" s="12"/>
      <c r="M84" s="12"/>
      <c r="N84" s="12"/>
      <c r="O84" s="12"/>
      <c r="P84" s="12"/>
      <c r="Q84" s="12"/>
      <c r="R84" s="12"/>
      <c r="S84" s="12"/>
      <c r="T84" s="14"/>
      <c r="U84" s="12"/>
      <c r="V84" s="12"/>
      <c r="W84" s="12"/>
      <c r="X84" s="12"/>
      <c r="Y84" s="12"/>
      <c r="Z84" s="12"/>
      <c r="AA84" s="12"/>
      <c r="AB84" s="12"/>
      <c r="AC84" s="12"/>
      <c r="AD84" s="12"/>
      <c r="AE84" s="15"/>
      <c r="AF84" s="15"/>
      <c r="AG84" s="15"/>
      <c r="AH84" s="15"/>
      <c r="AI84" s="15"/>
      <c r="AJ84" s="15"/>
      <c r="AK84" s="15"/>
      <c r="AL84" s="15"/>
      <c r="AM84" s="15"/>
      <c r="AN84" s="15"/>
      <c r="AO84" s="15"/>
      <c r="AP84" s="15"/>
      <c r="AQ84" s="15"/>
      <c r="AR84" s="15"/>
    </row>
    <row r="85" spans="1:44" x14ac:dyDescent="0.25">
      <c r="A85" s="15"/>
      <c r="B85" s="15"/>
      <c r="C85" s="15"/>
      <c r="D85" s="15"/>
      <c r="E85" s="12"/>
      <c r="F85" s="12"/>
      <c r="G85" s="12"/>
      <c r="H85" s="12"/>
      <c r="I85" s="12"/>
      <c r="J85" s="12"/>
      <c r="K85" s="12"/>
      <c r="L85" s="12"/>
      <c r="M85" s="12"/>
      <c r="N85" s="12"/>
      <c r="O85" s="12"/>
      <c r="P85" s="12"/>
      <c r="Q85" s="12"/>
      <c r="R85" s="12"/>
      <c r="S85" s="12"/>
      <c r="T85" s="14"/>
      <c r="U85" s="12"/>
      <c r="V85" s="12"/>
      <c r="W85" s="12"/>
      <c r="X85" s="12"/>
      <c r="Y85" s="12"/>
      <c r="Z85" s="12"/>
      <c r="AA85" s="12"/>
      <c r="AB85" s="12"/>
      <c r="AC85" s="12"/>
      <c r="AD85" s="12"/>
      <c r="AE85" s="15"/>
      <c r="AF85" s="15"/>
      <c r="AG85" s="15"/>
      <c r="AH85" s="15"/>
      <c r="AI85" s="15"/>
      <c r="AJ85" s="15"/>
      <c r="AK85" s="15"/>
      <c r="AL85" s="15"/>
      <c r="AM85" s="15"/>
      <c r="AN85" s="15"/>
      <c r="AO85" s="15"/>
      <c r="AP85" s="15"/>
      <c r="AQ85" s="15"/>
      <c r="AR85" s="15"/>
    </row>
    <row r="86" spans="1:44" x14ac:dyDescent="0.25">
      <c r="A86" s="15"/>
      <c r="B86" s="15"/>
      <c r="C86" s="15"/>
      <c r="D86" s="15"/>
      <c r="E86" s="12"/>
      <c r="F86" s="12"/>
      <c r="G86" s="12"/>
      <c r="H86" s="12"/>
      <c r="I86" s="12"/>
      <c r="J86" s="12"/>
      <c r="K86" s="12"/>
      <c r="L86" s="12"/>
      <c r="M86" s="12"/>
      <c r="N86" s="12"/>
      <c r="O86" s="12"/>
      <c r="P86" s="12"/>
      <c r="Q86" s="12"/>
      <c r="R86" s="12"/>
      <c r="S86" s="12"/>
      <c r="T86" s="14"/>
      <c r="U86" s="12"/>
      <c r="V86" s="12"/>
      <c r="W86" s="12"/>
      <c r="X86" s="12"/>
      <c r="Y86" s="12"/>
      <c r="Z86" s="12"/>
      <c r="AA86" s="12"/>
      <c r="AB86" s="12"/>
      <c r="AC86" s="12"/>
      <c r="AD86" s="12"/>
      <c r="AE86" s="15"/>
      <c r="AF86" s="15"/>
      <c r="AG86" s="15"/>
      <c r="AH86" s="15"/>
      <c r="AI86" s="15"/>
      <c r="AJ86" s="15"/>
      <c r="AK86" s="15"/>
      <c r="AL86" s="15"/>
      <c r="AM86" s="15"/>
      <c r="AN86" s="15"/>
      <c r="AO86" s="15"/>
      <c r="AP86" s="15"/>
      <c r="AQ86" s="15"/>
      <c r="AR86" s="15"/>
    </row>
    <row r="87" spans="1:44" x14ac:dyDescent="0.25">
      <c r="A87" s="15"/>
      <c r="B87" s="15"/>
      <c r="C87" s="15"/>
      <c r="D87" s="15"/>
      <c r="E87" s="12"/>
      <c r="F87" s="12"/>
      <c r="G87" s="12"/>
      <c r="H87" s="12"/>
      <c r="I87" s="12"/>
      <c r="J87" s="12"/>
      <c r="K87" s="12"/>
      <c r="L87" s="12"/>
      <c r="M87" s="12"/>
      <c r="N87" s="12"/>
      <c r="O87" s="12"/>
      <c r="P87" s="12"/>
      <c r="Q87" s="12"/>
      <c r="R87" s="12"/>
      <c r="S87" s="12"/>
      <c r="T87" s="14"/>
      <c r="U87" s="12"/>
      <c r="V87" s="12"/>
      <c r="W87" s="12"/>
      <c r="X87" s="12"/>
      <c r="Y87" s="12"/>
      <c r="Z87" s="12"/>
      <c r="AA87" s="12"/>
      <c r="AB87" s="12"/>
      <c r="AC87" s="12"/>
      <c r="AD87" s="12"/>
      <c r="AE87" s="15"/>
      <c r="AF87" s="15"/>
      <c r="AG87" s="15"/>
      <c r="AH87" s="15"/>
      <c r="AI87" s="15"/>
      <c r="AJ87" s="15"/>
      <c r="AK87" s="15"/>
      <c r="AL87" s="15"/>
      <c r="AM87" s="15"/>
      <c r="AN87" s="15"/>
      <c r="AO87" s="15"/>
      <c r="AP87" s="15"/>
      <c r="AQ87" s="15"/>
      <c r="AR87" s="15"/>
    </row>
    <row r="88" spans="1:44" x14ac:dyDescent="0.25">
      <c r="A88" s="15"/>
      <c r="B88" s="15"/>
      <c r="C88" s="15"/>
      <c r="D88" s="15"/>
      <c r="E88" s="12"/>
      <c r="F88" s="12"/>
      <c r="G88" s="12"/>
      <c r="H88" s="12"/>
      <c r="I88" s="12"/>
      <c r="J88" s="12"/>
      <c r="K88" s="12"/>
      <c r="L88" s="12"/>
      <c r="M88" s="12"/>
      <c r="N88" s="12"/>
      <c r="O88" s="12"/>
      <c r="P88" s="12"/>
      <c r="Q88" s="12"/>
      <c r="R88" s="12"/>
      <c r="S88" s="12"/>
      <c r="T88" s="14"/>
      <c r="U88" s="12"/>
      <c r="V88" s="12"/>
      <c r="W88" s="12"/>
      <c r="X88" s="12"/>
      <c r="Y88" s="12"/>
      <c r="Z88" s="12"/>
      <c r="AA88" s="12"/>
      <c r="AB88" s="12"/>
      <c r="AC88" s="12"/>
      <c r="AD88" s="12"/>
      <c r="AE88" s="15"/>
      <c r="AF88" s="15"/>
      <c r="AG88" s="15"/>
      <c r="AH88" s="15"/>
      <c r="AI88" s="15"/>
      <c r="AJ88" s="15"/>
      <c r="AK88" s="15"/>
      <c r="AL88" s="15"/>
      <c r="AM88" s="15"/>
      <c r="AN88" s="15"/>
      <c r="AO88" s="15"/>
      <c r="AP88" s="15"/>
      <c r="AQ88" s="15"/>
      <c r="AR88" s="15"/>
    </row>
    <row r="89" spans="1:44" x14ac:dyDescent="0.25">
      <c r="A89" s="15"/>
      <c r="B89" s="15"/>
      <c r="C89" s="15"/>
      <c r="D89" s="15"/>
      <c r="E89" s="12"/>
      <c r="F89" s="12"/>
      <c r="G89" s="12"/>
      <c r="H89" s="12"/>
      <c r="I89" s="12"/>
      <c r="J89" s="12"/>
      <c r="K89" s="12"/>
      <c r="L89" s="12"/>
      <c r="M89" s="12"/>
      <c r="N89" s="12"/>
      <c r="O89" s="12"/>
      <c r="P89" s="12"/>
      <c r="Q89" s="12"/>
      <c r="R89" s="12"/>
      <c r="S89" s="12"/>
      <c r="T89" s="14"/>
      <c r="U89" s="12"/>
      <c r="V89" s="12"/>
      <c r="W89" s="12"/>
      <c r="X89" s="12"/>
      <c r="Y89" s="12"/>
      <c r="Z89" s="12"/>
      <c r="AA89" s="12"/>
      <c r="AB89" s="12"/>
      <c r="AC89" s="12"/>
      <c r="AD89" s="12"/>
      <c r="AE89" s="15"/>
      <c r="AF89" s="15"/>
      <c r="AG89" s="15"/>
      <c r="AH89" s="15"/>
      <c r="AI89" s="15"/>
      <c r="AJ89" s="15"/>
      <c r="AK89" s="15"/>
      <c r="AL89" s="15"/>
      <c r="AM89" s="15"/>
      <c r="AN89" s="15"/>
      <c r="AO89" s="15"/>
      <c r="AP89" s="15"/>
      <c r="AQ89" s="15"/>
      <c r="AR89" s="15"/>
    </row>
    <row r="90" spans="1:44" x14ac:dyDescent="0.25">
      <c r="A90" s="15"/>
      <c r="B90" s="15"/>
      <c r="C90" s="15"/>
      <c r="D90" s="400"/>
      <c r="E90" s="12"/>
      <c r="F90" s="12"/>
      <c r="G90" s="12"/>
      <c r="H90" s="12"/>
      <c r="I90" s="12"/>
      <c r="J90" s="12"/>
      <c r="K90" s="12"/>
      <c r="L90" s="12"/>
      <c r="M90" s="12"/>
      <c r="N90" s="12"/>
      <c r="O90" s="12"/>
      <c r="P90" s="12"/>
      <c r="Q90" s="12"/>
      <c r="R90" s="12"/>
      <c r="S90" s="12"/>
      <c r="T90" s="14"/>
      <c r="U90" s="12"/>
      <c r="V90" s="12"/>
      <c r="W90" s="12"/>
      <c r="X90" s="12"/>
      <c r="Y90" s="12"/>
      <c r="Z90" s="12"/>
      <c r="AA90" s="12"/>
      <c r="AB90" s="12"/>
      <c r="AC90" s="12"/>
      <c r="AD90" s="12"/>
      <c r="AE90" s="15"/>
      <c r="AF90" s="15"/>
      <c r="AG90" s="15"/>
      <c r="AH90" s="15"/>
      <c r="AI90" s="15"/>
      <c r="AJ90" s="15"/>
      <c r="AK90" s="15"/>
      <c r="AL90" s="15"/>
      <c r="AM90" s="15"/>
      <c r="AN90" s="15"/>
      <c r="AO90" s="15"/>
      <c r="AP90" s="15"/>
      <c r="AQ90" s="15"/>
      <c r="AR90" s="15"/>
    </row>
    <row r="91" spans="1:44" x14ac:dyDescent="0.25">
      <c r="A91" s="15"/>
      <c r="B91" s="15"/>
      <c r="C91" s="15"/>
      <c r="D91" s="400"/>
      <c r="E91" s="12"/>
      <c r="F91" s="12"/>
      <c r="G91" s="12"/>
      <c r="H91" s="12"/>
      <c r="I91" s="12"/>
      <c r="J91" s="12"/>
      <c r="K91" s="12"/>
      <c r="L91" s="12"/>
      <c r="M91" s="12"/>
      <c r="N91" s="12"/>
      <c r="O91" s="12"/>
      <c r="P91" s="12"/>
      <c r="Q91" s="12"/>
      <c r="R91" s="12"/>
      <c r="S91" s="12"/>
      <c r="T91" s="14"/>
      <c r="U91" s="12"/>
      <c r="V91" s="12"/>
      <c r="W91" s="12"/>
      <c r="X91" s="12"/>
      <c r="Y91" s="12"/>
      <c r="Z91" s="12"/>
      <c r="AA91" s="12"/>
      <c r="AB91" s="12"/>
      <c r="AC91" s="12"/>
      <c r="AD91" s="12"/>
      <c r="AE91" s="15"/>
      <c r="AF91" s="15"/>
      <c r="AG91" s="15"/>
      <c r="AH91" s="15"/>
      <c r="AI91" s="15"/>
      <c r="AJ91" s="15"/>
      <c r="AK91" s="15"/>
      <c r="AL91" s="15"/>
      <c r="AM91" s="15"/>
      <c r="AN91" s="15"/>
      <c r="AO91" s="15"/>
      <c r="AP91" s="15"/>
      <c r="AQ91" s="15"/>
      <c r="AR91" s="15"/>
    </row>
    <row r="92" spans="1:44" x14ac:dyDescent="0.25">
      <c r="A92" s="15"/>
      <c r="B92" s="15"/>
      <c r="C92" s="15"/>
      <c r="D92" s="15"/>
      <c r="E92" s="44"/>
      <c r="F92" s="44"/>
      <c r="G92" s="44"/>
      <c r="H92" s="44"/>
      <c r="I92" s="44"/>
      <c r="J92" s="44"/>
      <c r="K92" s="44"/>
      <c r="L92" s="44"/>
      <c r="M92" s="44"/>
      <c r="N92" s="44"/>
      <c r="O92" s="44"/>
      <c r="P92" s="44"/>
      <c r="Q92" s="44"/>
      <c r="R92" s="44"/>
      <c r="S92" s="15"/>
      <c r="T92" s="329"/>
      <c r="U92" s="15"/>
      <c r="V92" s="15"/>
      <c r="W92" s="15"/>
      <c r="X92" s="15"/>
      <c r="Y92" s="15"/>
      <c r="Z92" s="15"/>
      <c r="AA92" s="15"/>
      <c r="AB92" s="329"/>
      <c r="AC92" s="329"/>
      <c r="AD92" s="15"/>
      <c r="AE92" s="15"/>
      <c r="AF92" s="15"/>
      <c r="AG92" s="15"/>
      <c r="AH92" s="15"/>
      <c r="AI92" s="15"/>
      <c r="AJ92" s="15"/>
      <c r="AK92" s="15"/>
      <c r="AL92" s="15"/>
      <c r="AM92" s="15"/>
      <c r="AN92" s="15"/>
      <c r="AO92" s="15"/>
      <c r="AP92" s="15"/>
      <c r="AQ92" s="15"/>
      <c r="AR92" s="15"/>
    </row>
    <row r="93" spans="1:44" x14ac:dyDescent="0.25">
      <c r="A93" s="15"/>
      <c r="B93" s="15"/>
      <c r="C93" s="15"/>
      <c r="D93" s="15"/>
      <c r="E93" s="44"/>
      <c r="F93" s="44"/>
      <c r="G93" s="44"/>
      <c r="H93" s="44"/>
      <c r="I93" s="44"/>
      <c r="J93" s="44"/>
      <c r="K93" s="44"/>
      <c r="L93" s="44"/>
      <c r="M93" s="44"/>
      <c r="N93" s="44"/>
      <c r="O93" s="44"/>
      <c r="P93" s="44"/>
      <c r="Q93" s="44"/>
      <c r="R93" s="44"/>
      <c r="S93" s="15"/>
      <c r="T93" s="329"/>
      <c r="U93" s="15"/>
      <c r="V93" s="15"/>
      <c r="W93" s="15"/>
      <c r="X93" s="15"/>
      <c r="Y93" s="15"/>
      <c r="Z93" s="15"/>
      <c r="AA93" s="15"/>
      <c r="AB93" s="329"/>
      <c r="AC93" s="329"/>
      <c r="AD93" s="15"/>
      <c r="AE93" s="15"/>
      <c r="AF93" s="15"/>
      <c r="AG93" s="15"/>
      <c r="AH93" s="15"/>
      <c r="AI93" s="15"/>
      <c r="AJ93" s="15"/>
      <c r="AK93" s="15"/>
      <c r="AL93" s="15"/>
      <c r="AM93" s="15"/>
      <c r="AN93" s="15"/>
      <c r="AO93" s="15"/>
      <c r="AP93" s="15"/>
      <c r="AQ93" s="15"/>
      <c r="AR93" s="15"/>
    </row>
    <row r="94" spans="1:44" x14ac:dyDescent="0.25">
      <c r="A94" s="15"/>
      <c r="B94" s="15"/>
      <c r="C94" s="15"/>
      <c r="D94" s="15"/>
      <c r="E94" s="44"/>
      <c r="F94" s="44"/>
      <c r="G94" s="44"/>
      <c r="H94" s="44"/>
      <c r="I94" s="44"/>
      <c r="J94" s="44"/>
      <c r="K94" s="44"/>
      <c r="L94" s="44"/>
      <c r="M94" s="44"/>
      <c r="N94" s="44"/>
      <c r="O94" s="44"/>
      <c r="P94" s="44"/>
      <c r="Q94" s="44"/>
      <c r="R94" s="44"/>
      <c r="S94" s="15"/>
      <c r="T94" s="329"/>
      <c r="U94" s="15"/>
      <c r="V94" s="15"/>
      <c r="W94" s="15"/>
      <c r="X94" s="15"/>
      <c r="Y94" s="15"/>
      <c r="Z94" s="15"/>
      <c r="AA94" s="15"/>
      <c r="AB94" s="329"/>
      <c r="AC94" s="329"/>
      <c r="AD94" s="15"/>
      <c r="AE94" s="15"/>
      <c r="AF94" s="15"/>
      <c r="AG94" s="15"/>
      <c r="AH94" s="15"/>
      <c r="AI94" s="15"/>
      <c r="AJ94" s="15"/>
      <c r="AK94" s="15"/>
      <c r="AL94" s="15"/>
      <c r="AM94" s="15"/>
      <c r="AN94" s="15"/>
      <c r="AO94" s="15"/>
      <c r="AP94" s="15"/>
      <c r="AQ94" s="15"/>
      <c r="AR94" s="15"/>
    </row>
    <row r="95" spans="1:44" x14ac:dyDescent="0.25">
      <c r="A95" s="15"/>
      <c r="B95" s="15"/>
      <c r="C95" s="15"/>
      <c r="D95" s="15"/>
      <c r="E95" s="44"/>
      <c r="F95" s="44"/>
      <c r="G95" s="44"/>
      <c r="H95" s="44"/>
      <c r="I95" s="44"/>
      <c r="J95" s="44"/>
      <c r="K95" s="44"/>
      <c r="L95" s="44"/>
      <c r="M95" s="44"/>
      <c r="N95" s="44"/>
      <c r="O95" s="44"/>
      <c r="P95" s="44"/>
      <c r="Q95" s="44"/>
      <c r="R95" s="44"/>
      <c r="S95" s="15"/>
      <c r="T95" s="329"/>
      <c r="U95" s="15"/>
      <c r="V95" s="15"/>
      <c r="W95" s="15"/>
      <c r="X95" s="15"/>
      <c r="Y95" s="15"/>
      <c r="Z95" s="15"/>
      <c r="AA95" s="15"/>
      <c r="AB95" s="329"/>
      <c r="AC95" s="329"/>
      <c r="AD95" s="15"/>
      <c r="AE95" s="15"/>
      <c r="AF95" s="15"/>
      <c r="AG95" s="15"/>
      <c r="AH95" s="15"/>
      <c r="AI95" s="15"/>
      <c r="AJ95" s="15"/>
      <c r="AK95" s="15"/>
      <c r="AL95" s="15"/>
      <c r="AM95" s="15"/>
      <c r="AN95" s="15"/>
      <c r="AO95" s="15"/>
      <c r="AP95" s="15"/>
      <c r="AQ95" s="15"/>
      <c r="AR95" s="15"/>
    </row>
    <row r="96" spans="1:44" x14ac:dyDescent="0.25">
      <c r="A96" s="15"/>
      <c r="B96" s="15"/>
      <c r="C96" s="15"/>
      <c r="D96" s="15"/>
      <c r="E96" s="15"/>
      <c r="F96" s="15"/>
      <c r="G96" s="15"/>
      <c r="H96" s="15"/>
      <c r="I96" s="15"/>
      <c r="J96" s="15"/>
      <c r="K96" s="15"/>
      <c r="L96" s="15"/>
      <c r="M96" s="15"/>
      <c r="N96" s="15"/>
      <c r="O96" s="15"/>
      <c r="P96" s="15"/>
      <c r="Q96" s="15"/>
      <c r="R96" s="15"/>
      <c r="S96" s="15"/>
      <c r="T96" s="329"/>
      <c r="U96" s="15"/>
      <c r="V96" s="15"/>
      <c r="W96" s="15"/>
      <c r="X96" s="15"/>
      <c r="Y96" s="15"/>
      <c r="Z96" s="15"/>
      <c r="AA96" s="15"/>
      <c r="AB96" s="329"/>
      <c r="AC96" s="329"/>
      <c r="AD96" s="15"/>
      <c r="AE96" s="15"/>
      <c r="AF96" s="15"/>
      <c r="AG96" s="15"/>
      <c r="AH96" s="15"/>
      <c r="AI96" s="15"/>
      <c r="AJ96" s="15"/>
      <c r="AK96" s="15"/>
      <c r="AL96" s="15"/>
      <c r="AM96" s="15"/>
      <c r="AN96" s="15"/>
      <c r="AO96" s="15"/>
      <c r="AP96" s="15"/>
      <c r="AQ96" s="15"/>
      <c r="AR96" s="15"/>
    </row>
    <row r="97" spans="1:44" x14ac:dyDescent="0.25">
      <c r="A97" s="15"/>
      <c r="B97" s="15"/>
      <c r="C97" s="15"/>
      <c r="D97" s="15"/>
      <c r="E97" s="15"/>
      <c r="F97" s="15"/>
      <c r="G97" s="15"/>
      <c r="H97" s="15"/>
      <c r="I97" s="15"/>
      <c r="J97" s="15"/>
      <c r="K97" s="15"/>
      <c r="L97" s="15"/>
      <c r="M97" s="15"/>
      <c r="N97" s="15"/>
      <c r="O97" s="15"/>
      <c r="P97" s="15"/>
      <c r="Q97" s="15"/>
      <c r="R97" s="15"/>
      <c r="S97" s="15"/>
      <c r="T97" s="329"/>
      <c r="U97" s="15"/>
      <c r="V97" s="15"/>
      <c r="W97" s="15"/>
      <c r="X97" s="15"/>
      <c r="Y97" s="15"/>
      <c r="Z97" s="15"/>
      <c r="AA97" s="15"/>
      <c r="AB97" s="329"/>
      <c r="AC97" s="329"/>
      <c r="AD97" s="15"/>
      <c r="AE97" s="15"/>
      <c r="AF97" s="15"/>
      <c r="AG97" s="15"/>
      <c r="AH97" s="15"/>
      <c r="AI97" s="15"/>
      <c r="AJ97" s="15"/>
      <c r="AK97" s="15"/>
      <c r="AL97" s="15"/>
      <c r="AM97" s="15"/>
      <c r="AN97" s="15"/>
      <c r="AO97" s="15"/>
      <c r="AP97" s="15"/>
      <c r="AQ97" s="15"/>
      <c r="AR97" s="15"/>
    </row>
    <row r="98" spans="1:44" x14ac:dyDescent="0.25">
      <c r="A98" s="15"/>
      <c r="B98" s="15"/>
      <c r="C98" s="15"/>
      <c r="D98" s="328"/>
      <c r="E98" s="15"/>
      <c r="F98" s="15"/>
      <c r="G98" s="15"/>
      <c r="H98" s="15"/>
      <c r="I98" s="15"/>
      <c r="J98" s="15"/>
      <c r="K98" s="15"/>
      <c r="L98" s="15"/>
      <c r="M98" s="15"/>
      <c r="N98" s="15"/>
      <c r="O98" s="15"/>
      <c r="P98" s="15"/>
      <c r="Q98" s="15"/>
      <c r="R98" s="15"/>
      <c r="S98" s="15"/>
      <c r="T98" s="329"/>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row>
    <row r="99" spans="1:44" x14ac:dyDescent="0.25">
      <c r="A99" s="15"/>
      <c r="B99" s="15"/>
      <c r="C99" s="15"/>
      <c r="D99" s="328"/>
      <c r="E99" s="15"/>
      <c r="F99" s="15"/>
      <c r="G99" s="15"/>
      <c r="H99" s="15"/>
      <c r="I99" s="15"/>
      <c r="J99" s="15"/>
      <c r="K99" s="15"/>
      <c r="L99" s="15"/>
      <c r="M99" s="15"/>
      <c r="N99" s="15"/>
      <c r="O99" s="15"/>
      <c r="P99" s="15"/>
      <c r="Q99" s="15"/>
      <c r="R99" s="15"/>
      <c r="S99" s="15"/>
      <c r="T99" s="329"/>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row>
    <row r="100" spans="1:44" x14ac:dyDescent="0.25">
      <c r="A100" s="15"/>
      <c r="B100" s="15"/>
      <c r="C100" s="15"/>
      <c r="D100" s="328"/>
      <c r="E100" s="15"/>
      <c r="F100" s="15"/>
      <c r="G100" s="15"/>
      <c r="H100" s="15"/>
      <c r="I100" s="15"/>
      <c r="J100" s="15"/>
      <c r="K100" s="15"/>
      <c r="L100" s="15"/>
      <c r="M100" s="15"/>
      <c r="N100" s="15"/>
      <c r="O100" s="15"/>
      <c r="P100" s="15"/>
      <c r="Q100" s="15"/>
      <c r="R100" s="15"/>
      <c r="S100" s="12"/>
      <c r="T100" s="14"/>
      <c r="U100" s="12"/>
      <c r="V100" s="12"/>
      <c r="W100" s="12"/>
      <c r="X100" s="12"/>
      <c r="Y100" s="12"/>
      <c r="Z100" s="12"/>
      <c r="AA100" s="12"/>
      <c r="AB100" s="12"/>
      <c r="AC100" s="12"/>
      <c r="AD100" s="12"/>
      <c r="AE100" s="15"/>
      <c r="AF100" s="15"/>
      <c r="AG100" s="15"/>
      <c r="AH100" s="15"/>
      <c r="AI100" s="15"/>
      <c r="AJ100" s="15"/>
      <c r="AK100" s="15"/>
      <c r="AL100" s="15"/>
      <c r="AM100" s="15"/>
      <c r="AN100" s="15"/>
      <c r="AO100" s="15"/>
      <c r="AP100" s="15"/>
      <c r="AQ100" s="15"/>
      <c r="AR100" s="15"/>
    </row>
    <row r="101" spans="1:44" x14ac:dyDescent="0.25">
      <c r="A101" s="15"/>
      <c r="B101" s="15"/>
      <c r="C101" s="15"/>
      <c r="D101" s="328"/>
      <c r="E101" s="15"/>
      <c r="F101" s="15"/>
      <c r="G101" s="15"/>
      <c r="H101" s="15"/>
      <c r="I101" s="15"/>
      <c r="J101" s="15"/>
      <c r="K101" s="15"/>
      <c r="L101" s="15"/>
      <c r="M101" s="15"/>
      <c r="N101" s="15"/>
      <c r="O101" s="15"/>
      <c r="P101" s="15"/>
      <c r="Q101" s="15"/>
      <c r="R101" s="15"/>
      <c r="S101" s="15"/>
      <c r="T101" s="329"/>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row>
    <row r="102" spans="1:44" x14ac:dyDescent="0.25">
      <c r="A102" s="15"/>
      <c r="B102" s="15"/>
      <c r="C102" s="15"/>
      <c r="D102" s="328"/>
      <c r="E102" s="15"/>
      <c r="F102" s="15"/>
      <c r="G102" s="15"/>
      <c r="H102" s="15"/>
      <c r="I102" s="15"/>
      <c r="J102" s="15"/>
      <c r="K102" s="15"/>
      <c r="L102" s="15"/>
      <c r="M102" s="15"/>
      <c r="N102" s="15"/>
      <c r="O102" s="15"/>
      <c r="P102" s="15"/>
      <c r="Q102" s="15"/>
      <c r="R102" s="15"/>
      <c r="S102" s="15"/>
      <c r="T102" s="329"/>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row>
    <row r="103" spans="1:44" x14ac:dyDescent="0.25">
      <c r="A103" s="15"/>
      <c r="B103" s="15"/>
      <c r="C103" s="15"/>
      <c r="D103" s="328"/>
      <c r="E103" s="15"/>
      <c r="F103" s="15"/>
      <c r="G103" s="15"/>
      <c r="H103" s="15"/>
      <c r="I103" s="15"/>
      <c r="J103" s="15"/>
      <c r="K103" s="15"/>
      <c r="L103" s="15"/>
      <c r="M103" s="15"/>
      <c r="N103" s="15"/>
      <c r="O103" s="15"/>
      <c r="P103" s="15"/>
      <c r="Q103" s="15"/>
      <c r="R103" s="15"/>
      <c r="S103" s="15"/>
      <c r="T103" s="329"/>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row>
    <row r="104" spans="1:44" x14ac:dyDescent="0.25">
      <c r="A104" s="15"/>
      <c r="B104" s="15"/>
      <c r="C104" s="15"/>
      <c r="D104" s="328"/>
      <c r="E104" s="12"/>
      <c r="F104" s="12"/>
      <c r="G104" s="12"/>
      <c r="H104" s="12"/>
      <c r="I104" s="12"/>
      <c r="J104" s="12"/>
      <c r="K104" s="12"/>
      <c r="L104" s="12"/>
      <c r="M104" s="12"/>
      <c r="N104" s="12"/>
      <c r="O104" s="12"/>
      <c r="P104" s="12"/>
      <c r="Q104" s="12"/>
      <c r="R104" s="12"/>
      <c r="S104" s="15"/>
      <c r="T104" s="329"/>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row>
    <row r="105" spans="1:44" x14ac:dyDescent="0.25">
      <c r="A105" s="15"/>
      <c r="B105" s="15"/>
      <c r="C105" s="15"/>
      <c r="D105" s="328"/>
      <c r="E105" s="328"/>
      <c r="F105" s="328"/>
      <c r="G105" s="328"/>
      <c r="H105" s="328"/>
      <c r="I105" s="328"/>
      <c r="J105" s="328"/>
      <c r="K105" s="328"/>
      <c r="L105" s="328"/>
      <c r="M105" s="328"/>
      <c r="N105" s="328"/>
      <c r="O105" s="328"/>
      <c r="P105" s="328"/>
      <c r="Q105" s="328"/>
      <c r="R105" s="328"/>
      <c r="S105" s="15"/>
      <c r="T105" s="329"/>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row>
    <row r="106" spans="1:44" x14ac:dyDescent="0.25">
      <c r="A106" s="15"/>
      <c r="B106" s="15"/>
      <c r="C106" s="15"/>
      <c r="D106" s="328"/>
      <c r="E106" s="328"/>
      <c r="F106" s="328"/>
      <c r="G106" s="328"/>
      <c r="H106" s="328"/>
      <c r="I106" s="328"/>
      <c r="J106" s="328"/>
      <c r="K106" s="328"/>
      <c r="L106" s="328"/>
      <c r="M106" s="328"/>
      <c r="N106" s="328"/>
      <c r="O106" s="328"/>
      <c r="P106" s="328"/>
      <c r="Q106" s="328"/>
      <c r="R106" s="328"/>
      <c r="S106" s="15"/>
      <c r="T106" s="329"/>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row>
    <row r="107" spans="1:44" x14ac:dyDescent="0.25">
      <c r="A107" s="15"/>
      <c r="B107" s="15"/>
      <c r="C107" s="15"/>
      <c r="D107" s="328"/>
      <c r="E107" s="328"/>
      <c r="F107" s="328"/>
      <c r="G107" s="328"/>
      <c r="H107" s="328"/>
      <c r="I107" s="328"/>
      <c r="J107" s="328"/>
      <c r="K107" s="328"/>
      <c r="L107" s="328"/>
      <c r="M107" s="328"/>
      <c r="N107" s="328"/>
      <c r="O107" s="328"/>
      <c r="P107" s="328"/>
      <c r="Q107" s="328"/>
      <c r="R107" s="328"/>
      <c r="S107" s="15"/>
      <c r="T107" s="329"/>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row>
    <row r="108" spans="1:44" x14ac:dyDescent="0.25">
      <c r="A108" s="15"/>
      <c r="B108" s="15"/>
      <c r="C108" s="15"/>
      <c r="D108" s="328"/>
      <c r="E108" s="328"/>
      <c r="F108" s="328"/>
      <c r="G108" s="328"/>
      <c r="H108" s="328"/>
      <c r="I108" s="328"/>
      <c r="J108" s="328"/>
      <c r="K108" s="328"/>
      <c r="L108" s="328"/>
      <c r="M108" s="328"/>
      <c r="N108" s="328"/>
      <c r="O108" s="328"/>
      <c r="P108" s="328"/>
      <c r="Q108" s="328"/>
      <c r="R108" s="328"/>
      <c r="S108" s="15"/>
      <c r="T108" s="329"/>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row>
    <row r="109" spans="1:44" x14ac:dyDescent="0.25">
      <c r="A109" s="15"/>
      <c r="B109" s="15"/>
      <c r="C109" s="15"/>
      <c r="D109" s="328"/>
      <c r="E109" s="15"/>
      <c r="F109" s="15"/>
      <c r="G109" s="15"/>
      <c r="H109" s="328"/>
      <c r="I109" s="328"/>
      <c r="J109" s="328"/>
      <c r="K109" s="328"/>
      <c r="L109" s="328"/>
      <c r="M109" s="328"/>
      <c r="N109" s="328"/>
      <c r="O109" s="328"/>
      <c r="P109" s="328"/>
      <c r="Q109" s="328"/>
      <c r="R109" s="328"/>
      <c r="S109" s="15"/>
      <c r="T109" s="329"/>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row>
    <row r="110" spans="1:44" x14ac:dyDescent="0.25">
      <c r="A110" s="15"/>
      <c r="B110" s="15"/>
      <c r="C110" s="15"/>
      <c r="D110" s="328"/>
      <c r="E110" s="15"/>
      <c r="F110" s="15"/>
      <c r="G110" s="15"/>
      <c r="H110" s="328"/>
      <c r="I110" s="328"/>
      <c r="J110" s="328"/>
      <c r="K110" s="328"/>
      <c r="L110" s="328"/>
      <c r="M110" s="328"/>
      <c r="N110" s="328"/>
      <c r="O110" s="328"/>
      <c r="P110" s="328"/>
      <c r="Q110" s="328"/>
      <c r="R110" s="328"/>
      <c r="S110" s="15"/>
      <c r="T110" s="329"/>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row>
    <row r="111" spans="1:44" x14ac:dyDescent="0.25">
      <c r="A111" s="15"/>
      <c r="B111" s="15"/>
      <c r="C111" s="15"/>
      <c r="D111" s="328"/>
      <c r="E111" s="15"/>
      <c r="F111" s="15"/>
      <c r="G111" s="15"/>
      <c r="H111" s="328"/>
      <c r="I111" s="328"/>
      <c r="J111" s="328"/>
      <c r="K111" s="328"/>
      <c r="L111" s="328"/>
      <c r="M111" s="328"/>
      <c r="N111" s="328"/>
      <c r="O111" s="328"/>
      <c r="P111" s="328"/>
      <c r="Q111" s="328"/>
      <c r="R111" s="328"/>
      <c r="S111" s="15"/>
      <c r="T111" s="329"/>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row>
    <row r="112" spans="1:44" x14ac:dyDescent="0.25">
      <c r="A112" s="15"/>
      <c r="B112" s="15"/>
      <c r="C112" s="15"/>
      <c r="D112" s="328"/>
      <c r="E112" s="15"/>
      <c r="F112" s="15"/>
      <c r="G112" s="15"/>
      <c r="H112" s="328"/>
      <c r="I112" s="328"/>
      <c r="J112" s="328"/>
      <c r="K112" s="328"/>
      <c r="L112" s="328"/>
      <c r="M112" s="328"/>
      <c r="N112" s="328"/>
      <c r="O112" s="328"/>
      <c r="P112" s="328"/>
      <c r="Q112" s="328"/>
      <c r="R112" s="328"/>
      <c r="S112" s="15"/>
      <c r="T112" s="329"/>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row>
    <row r="113" spans="1:44" x14ac:dyDescent="0.25">
      <c r="A113" s="15"/>
      <c r="B113" s="15"/>
      <c r="C113" s="15"/>
      <c r="D113" s="328"/>
      <c r="E113" s="15"/>
      <c r="F113" s="15"/>
      <c r="G113" s="15"/>
      <c r="H113" s="328"/>
      <c r="I113" s="328"/>
      <c r="J113" s="328"/>
      <c r="K113" s="328"/>
      <c r="L113" s="328"/>
      <c r="M113" s="328"/>
      <c r="N113" s="328"/>
      <c r="O113" s="328"/>
      <c r="P113" s="328"/>
      <c r="Q113" s="328"/>
      <c r="R113" s="328"/>
      <c r="S113" s="15"/>
      <c r="T113" s="329"/>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row>
    <row r="114" spans="1:44" x14ac:dyDescent="0.25">
      <c r="A114" s="15"/>
      <c r="B114" s="15"/>
      <c r="C114" s="15"/>
      <c r="D114" s="328"/>
      <c r="E114" s="15"/>
      <c r="F114" s="15"/>
      <c r="G114" s="15"/>
      <c r="H114" s="328"/>
      <c r="I114" s="328"/>
      <c r="J114" s="328"/>
      <c r="K114" s="328"/>
      <c r="L114" s="328"/>
      <c r="M114" s="328"/>
      <c r="N114" s="328"/>
      <c r="O114" s="328"/>
      <c r="P114" s="328"/>
      <c r="Q114" s="328"/>
      <c r="R114" s="328"/>
      <c r="S114" s="15"/>
      <c r="T114" s="329"/>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row>
    <row r="115" spans="1:44" x14ac:dyDescent="0.25">
      <c r="A115" s="15"/>
      <c r="B115" s="15"/>
      <c r="C115" s="15"/>
      <c r="D115" s="328"/>
      <c r="E115" s="15"/>
      <c r="F115" s="15"/>
      <c r="G115" s="15"/>
      <c r="H115" s="401"/>
      <c r="I115" s="401"/>
      <c r="J115" s="401"/>
      <c r="K115" s="401"/>
      <c r="L115" s="401"/>
      <c r="M115" s="401"/>
      <c r="N115" s="401"/>
      <c r="O115" s="401"/>
      <c r="P115" s="401"/>
      <c r="Q115" s="401"/>
      <c r="R115" s="401"/>
      <c r="S115" s="15"/>
      <c r="T115" s="329"/>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row>
    <row r="116" spans="1:44" x14ac:dyDescent="0.25">
      <c r="A116" s="15"/>
      <c r="B116" s="15"/>
      <c r="C116" s="15"/>
      <c r="D116" s="328"/>
      <c r="E116" s="15"/>
      <c r="F116" s="15"/>
      <c r="G116" s="15"/>
      <c r="H116" s="401"/>
      <c r="I116" s="401"/>
      <c r="J116" s="401"/>
      <c r="K116" s="401"/>
      <c r="L116" s="401"/>
      <c r="M116" s="401"/>
      <c r="N116" s="401"/>
      <c r="O116" s="401"/>
      <c r="P116" s="401"/>
      <c r="Q116" s="401"/>
      <c r="R116" s="401"/>
      <c r="S116" s="15"/>
      <c r="T116" s="329"/>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row>
    <row r="117" spans="1:44" x14ac:dyDescent="0.25">
      <c r="A117" s="15"/>
      <c r="B117" s="15"/>
      <c r="C117" s="15"/>
      <c r="D117" s="328"/>
      <c r="E117" s="401"/>
      <c r="F117" s="401"/>
      <c r="G117" s="401"/>
      <c r="H117" s="15"/>
      <c r="I117" s="15"/>
      <c r="J117" s="15"/>
      <c r="K117" s="15"/>
      <c r="L117" s="15"/>
      <c r="M117" s="15"/>
      <c r="N117" s="15"/>
      <c r="O117" s="15"/>
      <c r="P117" s="15"/>
      <c r="Q117" s="15"/>
      <c r="R117" s="15"/>
      <c r="S117" s="15"/>
      <c r="T117" s="329"/>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row>
    <row r="118" spans="1:44" x14ac:dyDescent="0.25">
      <c r="A118" s="15"/>
      <c r="B118" s="15"/>
      <c r="C118" s="15"/>
      <c r="D118" s="328"/>
      <c r="E118" s="401"/>
      <c r="F118" s="401"/>
      <c r="G118" s="401"/>
      <c r="H118" s="15"/>
      <c r="I118" s="15"/>
      <c r="J118" s="15"/>
      <c r="K118" s="15"/>
      <c r="L118" s="15"/>
      <c r="M118" s="15"/>
      <c r="N118" s="15"/>
      <c r="O118" s="15"/>
      <c r="P118" s="15"/>
      <c r="Q118" s="15"/>
      <c r="R118" s="15"/>
      <c r="S118" s="15"/>
      <c r="T118" s="329"/>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row>
    <row r="119" spans="1:44" x14ac:dyDescent="0.25">
      <c r="A119" s="15"/>
      <c r="B119" s="15"/>
      <c r="C119" s="15"/>
      <c r="D119" s="328"/>
      <c r="E119" s="401"/>
      <c r="F119" s="401"/>
      <c r="G119" s="401"/>
      <c r="H119" s="15"/>
      <c r="I119" s="15"/>
      <c r="J119" s="15"/>
      <c r="K119" s="15"/>
      <c r="L119" s="15"/>
      <c r="M119" s="15"/>
      <c r="N119" s="15"/>
      <c r="O119" s="15"/>
      <c r="P119" s="15"/>
      <c r="Q119" s="15"/>
      <c r="R119" s="15"/>
      <c r="S119" s="15"/>
      <c r="T119" s="329"/>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row>
    <row r="120" spans="1:44" x14ac:dyDescent="0.25">
      <c r="A120" s="15"/>
      <c r="B120" s="15"/>
      <c r="C120" s="15"/>
      <c r="D120" s="328"/>
      <c r="E120" s="401"/>
      <c r="F120" s="401"/>
      <c r="G120" s="401"/>
      <c r="H120" s="15"/>
      <c r="I120" s="15"/>
      <c r="J120" s="15"/>
      <c r="K120" s="15"/>
      <c r="L120" s="15"/>
      <c r="M120" s="15"/>
      <c r="N120" s="15"/>
      <c r="O120" s="15"/>
      <c r="P120" s="15"/>
      <c r="Q120" s="15"/>
      <c r="R120" s="15"/>
      <c r="S120" s="15"/>
      <c r="T120" s="329"/>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row>
    <row r="121" spans="1:44" x14ac:dyDescent="0.25">
      <c r="A121" s="15"/>
      <c r="B121" s="15"/>
      <c r="C121" s="15"/>
      <c r="D121" s="328"/>
      <c r="E121" s="401"/>
      <c r="F121" s="401"/>
      <c r="G121" s="401"/>
      <c r="H121" s="15"/>
      <c r="I121" s="15"/>
      <c r="J121" s="15"/>
      <c r="K121" s="15"/>
      <c r="L121" s="15"/>
      <c r="M121" s="15"/>
      <c r="N121" s="15"/>
      <c r="O121" s="15"/>
      <c r="P121" s="15"/>
      <c r="Q121" s="15"/>
      <c r="R121" s="15"/>
      <c r="S121" s="15"/>
      <c r="T121" s="329"/>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row>
    <row r="122" spans="1:44" x14ac:dyDescent="0.25">
      <c r="A122" s="15"/>
      <c r="B122" s="15"/>
      <c r="C122" s="15"/>
      <c r="D122" s="328"/>
      <c r="E122" s="401"/>
      <c r="F122" s="401"/>
      <c r="G122" s="401"/>
      <c r="H122" s="15"/>
      <c r="I122" s="15"/>
      <c r="J122" s="15"/>
      <c r="K122" s="15"/>
      <c r="L122" s="15"/>
      <c r="M122" s="15"/>
      <c r="N122" s="15"/>
      <c r="O122" s="15"/>
      <c r="P122" s="15"/>
      <c r="Q122" s="15"/>
      <c r="R122" s="15"/>
      <c r="S122" s="15"/>
      <c r="T122" s="329"/>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row>
  </sheetData>
  <mergeCells count="22">
    <mergeCell ref="B20:B23"/>
    <mergeCell ref="B30:B33"/>
    <mergeCell ref="B24:B25"/>
    <mergeCell ref="V44:Z44"/>
    <mergeCell ref="B37:H37"/>
    <mergeCell ref="B35:H35"/>
    <mergeCell ref="B36:H36"/>
    <mergeCell ref="B39:AB39"/>
    <mergeCell ref="B40:AB40"/>
    <mergeCell ref="B26:B29"/>
    <mergeCell ref="I15:AB15"/>
    <mergeCell ref="B14:AB14"/>
    <mergeCell ref="E11:E12"/>
    <mergeCell ref="B7:R7"/>
    <mergeCell ref="B8:C8"/>
    <mergeCell ref="E8:AB8"/>
    <mergeCell ref="E9:F9"/>
    <mergeCell ref="B3:H3"/>
    <mergeCell ref="B5:H5"/>
    <mergeCell ref="B17:B19"/>
    <mergeCell ref="B15:E15"/>
    <mergeCell ref="F15:G15"/>
  </mergeCells>
  <phoneticPr fontId="5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5EE28-B8B6-4022-8E4A-A82BCEC38DD0}">
  <sheetPr codeName="Feedstock_Inputs1">
    <tabColor rgb="FF085F9A"/>
  </sheetPr>
  <dimension ref="A1:AR664"/>
  <sheetViews>
    <sheetView workbookViewId="0">
      <pane ySplit="4" topLeftCell="A5" activePane="bottomLeft" state="frozen"/>
      <selection pane="bottomLeft" activeCell="D43" sqref="D43"/>
    </sheetView>
  </sheetViews>
  <sheetFormatPr defaultColWidth="20.7109375" defaultRowHeight="18" customHeight="1" x14ac:dyDescent="0.25"/>
  <cols>
    <col min="1" max="1" width="3.5703125" style="89" customWidth="1"/>
    <col min="2" max="2" width="3.7109375" style="89" customWidth="1"/>
    <col min="3" max="3" width="35.85546875" style="89" customWidth="1"/>
    <col min="4" max="4" width="28" style="89" customWidth="1"/>
    <col min="5" max="5" width="3.7109375" style="89" customWidth="1"/>
    <col min="6" max="18" width="20.7109375" style="89" customWidth="1"/>
    <col min="19" max="19" width="3.7109375" style="89" customWidth="1"/>
    <col min="20" max="20" width="25.7109375" style="89" customWidth="1"/>
    <col min="21" max="22" width="14" style="89" bestFit="1" customWidth="1"/>
    <col min="23" max="23" width="13.85546875" style="89" bestFit="1" customWidth="1"/>
    <col min="24" max="33" width="25.7109375" style="89" customWidth="1"/>
    <col min="34" max="444" width="20.7109375" style="89" customWidth="1"/>
    <col min="445" max="16384" width="20.7109375" style="89"/>
  </cols>
  <sheetData>
    <row r="1" spans="1:44" s="119" customFormat="1" ht="39.950000000000003" customHeight="1" x14ac:dyDescent="0.25">
      <c r="A1" s="226"/>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row>
    <row r="2" spans="1:44" s="58" customFormat="1" ht="21.75" customHeight="1" x14ac:dyDescent="0.25">
      <c r="A2" s="140"/>
      <c r="B2" s="140"/>
      <c r="C2" s="154" t="s">
        <v>5</v>
      </c>
      <c r="D2" s="125">
        <v>2</v>
      </c>
      <c r="E2" s="140"/>
      <c r="F2" s="146" t="s">
        <v>6</v>
      </c>
      <c r="G2" s="464" t="s">
        <v>635</v>
      </c>
      <c r="H2" s="464"/>
      <c r="I2" s="464"/>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c r="AR2" s="140"/>
    </row>
    <row r="3" spans="1:44" s="59" customFormat="1" ht="9.9499999999999993" customHeight="1" thickBot="1" x14ac:dyDescent="0.3">
      <c r="A3" s="155"/>
      <c r="B3" s="155"/>
      <c r="C3" s="155"/>
      <c r="D3" s="155"/>
      <c r="E3" s="155"/>
      <c r="F3" s="155"/>
      <c r="G3" s="155"/>
      <c r="H3" s="155"/>
      <c r="I3" s="155"/>
      <c r="J3" s="155"/>
      <c r="K3" s="155"/>
      <c r="L3" s="155"/>
      <c r="M3" s="155"/>
      <c r="N3" s="155"/>
      <c r="O3" s="155"/>
      <c r="P3" s="155"/>
      <c r="Q3" s="155"/>
      <c r="R3" s="155"/>
      <c r="S3" s="156"/>
      <c r="T3" s="156"/>
      <c r="U3" s="157"/>
      <c r="V3" s="156"/>
      <c r="W3" s="156"/>
      <c r="X3" s="156"/>
      <c r="Y3" s="156"/>
      <c r="Z3" s="156"/>
      <c r="AA3" s="156"/>
      <c r="AB3" s="156"/>
      <c r="AC3" s="156"/>
      <c r="AD3" s="156"/>
      <c r="AE3" s="156"/>
      <c r="AF3" s="156"/>
      <c r="AG3" s="156"/>
      <c r="AH3" s="155"/>
      <c r="AI3" s="155"/>
      <c r="AJ3" s="155"/>
      <c r="AK3" s="155"/>
      <c r="AL3" s="155"/>
      <c r="AM3" s="155"/>
      <c r="AN3" s="155"/>
      <c r="AO3" s="155"/>
      <c r="AP3" s="155"/>
      <c r="AQ3" s="158"/>
      <c r="AR3" s="155"/>
    </row>
    <row r="4" spans="1:44" s="87" customFormat="1" ht="33" customHeight="1" x14ac:dyDescent="0.25">
      <c r="E4" s="225"/>
      <c r="S4" s="90"/>
      <c r="T4" s="104"/>
      <c r="U4" s="104"/>
      <c r="V4" s="104"/>
      <c r="W4" s="104"/>
      <c r="X4" s="104"/>
      <c r="Y4" s="104"/>
      <c r="Z4" s="104"/>
      <c r="AA4" s="90"/>
      <c r="AB4" s="90"/>
      <c r="AC4" s="90"/>
      <c r="AD4" s="90"/>
      <c r="AE4" s="90"/>
      <c r="AF4" s="90"/>
      <c r="AG4" s="90"/>
      <c r="AQ4" s="91"/>
    </row>
    <row r="5" spans="1:44" s="87" customFormat="1" ht="18" customHeight="1" x14ac:dyDescent="0.25">
      <c r="B5" s="449"/>
      <c r="C5" s="450"/>
      <c r="D5" s="450"/>
      <c r="E5" s="450"/>
      <c r="F5" s="450"/>
      <c r="G5" s="450"/>
      <c r="H5" s="450"/>
      <c r="I5" s="450"/>
      <c r="J5" s="450"/>
      <c r="K5" s="450"/>
      <c r="L5" s="450"/>
      <c r="M5" s="450"/>
      <c r="N5" s="450"/>
      <c r="O5" s="450"/>
      <c r="P5" s="450"/>
      <c r="Q5" s="450"/>
      <c r="R5" s="450"/>
      <c r="S5" s="451"/>
      <c r="T5" s="104"/>
      <c r="U5" s="113"/>
      <c r="V5" s="113"/>
      <c r="W5" s="114"/>
      <c r="X5" s="113"/>
      <c r="Y5" s="104"/>
      <c r="Z5" s="104"/>
      <c r="AA5" s="104"/>
      <c r="AB5" s="104"/>
      <c r="AC5" s="104"/>
      <c r="AD5" s="104"/>
      <c r="AE5" s="104"/>
      <c r="AF5" s="90"/>
      <c r="AG5" s="90"/>
      <c r="AQ5" s="91"/>
    </row>
    <row r="6" spans="1:44" s="88" customFormat="1" ht="18" customHeight="1" x14ac:dyDescent="0.25">
      <c r="B6" s="452"/>
      <c r="C6" s="446" t="s">
        <v>7</v>
      </c>
      <c r="D6" s="446"/>
      <c r="E6" s="453" t="b">
        <v>1</v>
      </c>
      <c r="F6" s="454" t="s">
        <v>8</v>
      </c>
      <c r="G6" s="454"/>
      <c r="H6" s="454"/>
      <c r="I6" s="454"/>
      <c r="J6" s="454"/>
      <c r="K6" s="454"/>
      <c r="L6" s="454"/>
      <c r="M6" s="454"/>
      <c r="N6" s="454"/>
      <c r="O6" s="454"/>
      <c r="P6" s="454"/>
      <c r="Q6" s="454"/>
      <c r="R6" s="454"/>
      <c r="S6" s="455" t="s">
        <v>9</v>
      </c>
      <c r="T6" s="92"/>
      <c r="U6" s="105"/>
      <c r="V6" s="105"/>
      <c r="W6" s="103"/>
      <c r="X6" s="105"/>
      <c r="Y6" s="93"/>
      <c r="Z6" s="93"/>
      <c r="AA6" s="93"/>
      <c r="AB6" s="93"/>
      <c r="AC6" s="93"/>
      <c r="AD6" s="93"/>
      <c r="AE6" s="93"/>
      <c r="AF6" s="93"/>
      <c r="AG6" s="93"/>
      <c r="AQ6" s="94"/>
      <c r="AR6" s="94"/>
    </row>
    <row r="7" spans="1:44" s="88" customFormat="1" ht="18" customHeight="1" x14ac:dyDescent="0.25">
      <c r="B7" s="452"/>
      <c r="C7" s="456" t="str">
        <f>IF(AND(D10&gt;0,D12&gt;0),CONCATENATE(IF(D12="Other (Specify Below)",D13,D12)," ",IF(D10="Other (Specify Below)",D11,D10)),"")</f>
        <v>USA / Canada Soybean Oil</v>
      </c>
      <c r="D7" s="456"/>
      <c r="E7" s="453"/>
      <c r="F7" s="445"/>
      <c r="G7" s="445" t="s">
        <v>10</v>
      </c>
      <c r="H7" s="445"/>
      <c r="I7" s="445"/>
      <c r="J7" s="445"/>
      <c r="K7" s="445" t="s">
        <v>11</v>
      </c>
      <c r="L7" s="445"/>
      <c r="M7" s="445"/>
      <c r="N7" s="445"/>
      <c r="O7" s="445"/>
      <c r="P7" s="445"/>
      <c r="Q7" s="445"/>
      <c r="R7" s="445"/>
      <c r="S7" s="455"/>
      <c r="T7" s="92"/>
      <c r="U7" s="98" t="s">
        <v>7</v>
      </c>
      <c r="V7" s="98" t="str">
        <f>IF(SUBTOTAL(103,C7)&gt;0, IF(C7="",U7,C7),"")</f>
        <v>USA / Canada Soybean Oil</v>
      </c>
      <c r="W7" s="111" t="str" cm="1">
        <f t="array" ref="W7:W8">_xlfn._xlws.FILTER(V7:V26,V7:V26&lt;&gt;"")</f>
        <v>USA / Canada Soybean Oil</v>
      </c>
      <c r="X7" s="105"/>
      <c r="Y7" s="93"/>
      <c r="Z7" s="93"/>
      <c r="AA7" s="93"/>
      <c r="AB7" s="93"/>
      <c r="AC7" s="93"/>
      <c r="AD7" s="93"/>
      <c r="AE7" s="93"/>
      <c r="AF7" s="93"/>
      <c r="AG7" s="93"/>
      <c r="AQ7" s="94"/>
      <c r="AR7" s="94"/>
    </row>
    <row r="8" spans="1:44" s="88" customFormat="1" ht="18" customHeight="1" x14ac:dyDescent="0.25">
      <c r="B8" s="452"/>
      <c r="C8" s="457"/>
      <c r="D8" s="457"/>
      <c r="E8" s="453"/>
      <c r="F8" s="462"/>
      <c r="G8" s="445" t="s">
        <v>12</v>
      </c>
      <c r="H8" s="445"/>
      <c r="I8" s="445" t="s">
        <v>13</v>
      </c>
      <c r="J8" s="445"/>
      <c r="K8" s="445" t="s">
        <v>14</v>
      </c>
      <c r="L8" s="445"/>
      <c r="M8" s="445" t="s">
        <v>15</v>
      </c>
      <c r="N8" s="445"/>
      <c r="O8" s="445" t="s">
        <v>16</v>
      </c>
      <c r="P8" s="445"/>
      <c r="Q8" s="445" t="s">
        <v>17</v>
      </c>
      <c r="R8" s="445"/>
      <c r="S8" s="455"/>
      <c r="T8" s="92"/>
      <c r="U8" s="98" t="s">
        <v>18</v>
      </c>
      <c r="V8" s="98" t="str">
        <f>IF(SUBTOTAL(103,C40)&gt;0, IF(C40="",U8,C40),"")</f>
        <v>USA / Canada Canola Oil</v>
      </c>
      <c r="W8" s="111" t="str">
        <v>USA / Canada Canola Oil</v>
      </c>
      <c r="X8" s="105"/>
      <c r="Y8" s="93"/>
      <c r="Z8" s="93"/>
      <c r="AA8" s="93"/>
      <c r="AB8" s="93"/>
      <c r="AC8" s="93"/>
      <c r="AD8" s="93"/>
      <c r="AE8" s="93"/>
      <c r="AF8" s="93"/>
      <c r="AG8" s="93"/>
      <c r="AQ8" s="94"/>
      <c r="AR8" s="94"/>
    </row>
    <row r="9" spans="1:44" s="88" customFormat="1" ht="18" customHeight="1" x14ac:dyDescent="0.25">
      <c r="B9" s="452"/>
      <c r="C9" s="446" t="s">
        <v>19</v>
      </c>
      <c r="D9" s="446"/>
      <c r="E9" s="461"/>
      <c r="F9" s="160" t="s">
        <v>20</v>
      </c>
      <c r="G9" s="160" t="s">
        <v>21</v>
      </c>
      <c r="H9" s="160" t="s">
        <v>22</v>
      </c>
      <c r="I9" s="160" t="s">
        <v>23</v>
      </c>
      <c r="J9" s="160" t="s">
        <v>24</v>
      </c>
      <c r="K9" s="160" t="s">
        <v>25</v>
      </c>
      <c r="L9" s="160" t="s">
        <v>26</v>
      </c>
      <c r="M9" s="160" t="s">
        <v>27</v>
      </c>
      <c r="N9" s="160" t="s">
        <v>28</v>
      </c>
      <c r="O9" s="160" t="s">
        <v>29</v>
      </c>
      <c r="P9" s="160" t="s">
        <v>30</v>
      </c>
      <c r="Q9" s="160" t="s">
        <v>31</v>
      </c>
      <c r="R9" s="160" t="s">
        <v>32</v>
      </c>
      <c r="S9" s="455"/>
      <c r="T9" s="92"/>
      <c r="U9" s="98" t="s">
        <v>33</v>
      </c>
      <c r="V9" s="98" t="str">
        <f>IF(SUBTOTAL(103,C73)&gt;0, IF(C73="",U9,C73),"")</f>
        <v/>
      </c>
      <c r="W9" s="111"/>
      <c r="X9" s="105"/>
      <c r="Y9" s="93"/>
      <c r="Z9" s="93"/>
      <c r="AA9" s="93"/>
      <c r="AB9" s="93"/>
      <c r="AC9" s="93"/>
      <c r="AD9" s="93"/>
      <c r="AE9" s="93"/>
      <c r="AF9" s="93"/>
      <c r="AG9" s="93"/>
      <c r="AQ9" s="94"/>
      <c r="AR9" s="94"/>
    </row>
    <row r="10" spans="1:44" s="88" customFormat="1" ht="18" customHeight="1" x14ac:dyDescent="0.25">
      <c r="B10" s="452"/>
      <c r="C10" s="411" t="s">
        <v>556</v>
      </c>
      <c r="D10" s="161" t="s">
        <v>381</v>
      </c>
      <c r="E10" s="461"/>
      <c r="F10" s="162" t="s">
        <v>34</v>
      </c>
      <c r="G10" s="162" t="s">
        <v>35</v>
      </c>
      <c r="H10" s="162" t="s">
        <v>36</v>
      </c>
      <c r="I10" s="162" t="s">
        <v>37</v>
      </c>
      <c r="J10" s="162" t="s">
        <v>38</v>
      </c>
      <c r="K10" s="162" t="s">
        <v>37</v>
      </c>
      <c r="L10" s="162" t="s">
        <v>39</v>
      </c>
      <c r="M10" s="162" t="str">
        <f t="shared" ref="M10:R10" si="0">K10</f>
        <v>Weight</v>
      </c>
      <c r="N10" s="162" t="str">
        <f t="shared" si="0"/>
        <v>Distance</v>
      </c>
      <c r="O10" s="162" t="str">
        <f t="shared" si="0"/>
        <v>Weight</v>
      </c>
      <c r="P10" s="162" t="str">
        <f t="shared" si="0"/>
        <v>Distance</v>
      </c>
      <c r="Q10" s="162" t="str">
        <f t="shared" si="0"/>
        <v>Weight</v>
      </c>
      <c r="R10" s="162" t="str">
        <f t="shared" si="0"/>
        <v>Distance</v>
      </c>
      <c r="S10" s="455"/>
      <c r="T10" s="92"/>
      <c r="U10" s="98" t="s">
        <v>40</v>
      </c>
      <c r="V10" s="98" t="str">
        <f>IF(SUBTOTAL(103,C106)&gt;0, IF(C106="",U10,C106),"")</f>
        <v/>
      </c>
      <c r="W10" s="111"/>
      <c r="X10" s="105"/>
      <c r="Y10" s="93"/>
      <c r="Z10" s="93"/>
      <c r="AA10" s="93"/>
      <c r="AB10" s="93"/>
      <c r="AC10" s="93"/>
      <c r="AD10" s="93"/>
      <c r="AE10" s="93"/>
      <c r="AF10" s="93"/>
      <c r="AG10" s="93"/>
      <c r="AQ10" s="94"/>
      <c r="AR10" s="94"/>
    </row>
    <row r="11" spans="1:44" s="88" customFormat="1" ht="18" customHeight="1" x14ac:dyDescent="0.25">
      <c r="B11" s="452"/>
      <c r="C11" s="412"/>
      <c r="D11" s="220"/>
      <c r="E11" s="453"/>
      <c r="F11" s="162" t="s">
        <v>41</v>
      </c>
      <c r="G11" s="159" t="s">
        <v>549</v>
      </c>
      <c r="H11" s="159" t="s">
        <v>549</v>
      </c>
      <c r="I11" s="159" t="s">
        <v>549</v>
      </c>
      <c r="J11" s="159" t="s">
        <v>42</v>
      </c>
      <c r="K11" s="159" t="s">
        <v>549</v>
      </c>
      <c r="L11" s="159" t="s">
        <v>534</v>
      </c>
      <c r="M11" s="159" t="str">
        <f>K11</f>
        <v>lb</v>
      </c>
      <c r="N11" s="159" t="str">
        <f>L11</f>
        <v>mile</v>
      </c>
      <c r="O11" s="159" t="str">
        <f>M11</f>
        <v>lb</v>
      </c>
      <c r="P11" s="159" t="str">
        <f>L11</f>
        <v>mile</v>
      </c>
      <c r="Q11" s="159" t="str">
        <f>K11</f>
        <v>lb</v>
      </c>
      <c r="R11" s="159" t="str">
        <f>L11</f>
        <v>mile</v>
      </c>
      <c r="S11" s="455"/>
      <c r="T11" s="92"/>
      <c r="U11" s="98" t="s">
        <v>43</v>
      </c>
      <c r="V11" s="98" t="str">
        <f>IF(SUBTOTAL(103,C139)&gt;0, IF(C139="",U11,C139),"")</f>
        <v/>
      </c>
      <c r="W11" s="111"/>
      <c r="X11" s="105"/>
      <c r="Y11" s="93"/>
      <c r="Z11" s="93"/>
      <c r="AA11" s="93"/>
      <c r="AB11" s="93"/>
      <c r="AC11" s="93"/>
      <c r="AD11" s="93"/>
      <c r="AE11" s="93"/>
      <c r="AF11" s="93"/>
      <c r="AG11" s="93"/>
      <c r="AQ11" s="94"/>
      <c r="AR11" s="94"/>
    </row>
    <row r="12" spans="1:44" s="88" customFormat="1" ht="18" customHeight="1" x14ac:dyDescent="0.25">
      <c r="B12" s="452"/>
      <c r="C12" s="447" t="s">
        <v>557</v>
      </c>
      <c r="D12" s="164" t="s">
        <v>630</v>
      </c>
      <c r="E12" s="453"/>
      <c r="F12" s="165">
        <f>BiodieselProduction!E$7</f>
        <v>0</v>
      </c>
      <c r="G12" s="166"/>
      <c r="H12" s="166"/>
      <c r="I12" s="166"/>
      <c r="J12" s="166"/>
      <c r="K12" s="221"/>
      <c r="L12" s="221"/>
      <c r="M12" s="221"/>
      <c r="N12" s="221"/>
      <c r="O12" s="221"/>
      <c r="P12" s="221"/>
      <c r="Q12" s="221"/>
      <c r="R12" s="221"/>
      <c r="S12" s="455"/>
      <c r="T12" s="92"/>
      <c r="U12" s="98" t="s">
        <v>44</v>
      </c>
      <c r="V12" s="98" t="str">
        <f>IF(SUBTOTAL(103,C172)&gt;0, IF(C172="",U12,C172),"")</f>
        <v/>
      </c>
      <c r="W12" s="111"/>
      <c r="X12" s="92"/>
      <c r="Y12" s="93"/>
      <c r="Z12" s="93"/>
      <c r="AA12" s="93"/>
      <c r="AB12" s="93"/>
      <c r="AC12" s="93"/>
      <c r="AD12" s="93"/>
      <c r="AE12" s="93"/>
      <c r="AF12" s="93"/>
      <c r="AG12" s="93"/>
      <c r="AQ12" s="94"/>
      <c r="AR12" s="94"/>
    </row>
    <row r="13" spans="1:44" s="88" customFormat="1" ht="18" customHeight="1" x14ac:dyDescent="0.25">
      <c r="B13" s="452"/>
      <c r="C13" s="448"/>
      <c r="D13" s="220"/>
      <c r="E13" s="453"/>
      <c r="F13" s="165">
        <f>BiodieselProduction!E$8</f>
        <v>0</v>
      </c>
      <c r="G13" s="166"/>
      <c r="H13" s="166"/>
      <c r="I13" s="166"/>
      <c r="J13" s="166"/>
      <c r="K13" s="221"/>
      <c r="L13" s="221"/>
      <c r="M13" s="221"/>
      <c r="N13" s="221"/>
      <c r="O13" s="221"/>
      <c r="P13" s="221"/>
      <c r="Q13" s="221"/>
      <c r="R13" s="221"/>
      <c r="S13" s="455"/>
      <c r="T13" s="92"/>
      <c r="U13" s="98" t="s">
        <v>45</v>
      </c>
      <c r="V13" s="98" t="str">
        <f>IF(SUBTOTAL(103,C205)&gt;0, IF(C205="",U13,C205),"")</f>
        <v/>
      </c>
      <c r="W13" s="111"/>
      <c r="X13" s="92"/>
      <c r="Y13" s="93"/>
      <c r="Z13" s="93"/>
      <c r="AA13" s="93"/>
      <c r="AB13" s="93"/>
      <c r="AC13" s="93"/>
      <c r="AD13" s="93"/>
      <c r="AE13" s="93"/>
      <c r="AF13" s="93"/>
      <c r="AG13" s="93"/>
      <c r="AQ13" s="94"/>
      <c r="AR13" s="95"/>
    </row>
    <row r="14" spans="1:44" s="88" customFormat="1" ht="18" customHeight="1" x14ac:dyDescent="0.25">
      <c r="B14" s="452"/>
      <c r="C14" s="447" t="s">
        <v>419</v>
      </c>
      <c r="D14" s="164" t="s">
        <v>46</v>
      </c>
      <c r="E14" s="453"/>
      <c r="F14" s="165">
        <f>BiodieselProduction!E$9</f>
        <v>0</v>
      </c>
      <c r="G14" s="166"/>
      <c r="H14" s="166"/>
      <c r="I14" s="166"/>
      <c r="J14" s="166"/>
      <c r="K14" s="221"/>
      <c r="L14" s="221"/>
      <c r="M14" s="221"/>
      <c r="N14" s="221"/>
      <c r="O14" s="221"/>
      <c r="P14" s="221"/>
      <c r="Q14" s="221"/>
      <c r="R14" s="221"/>
      <c r="S14" s="455"/>
      <c r="T14" s="92"/>
      <c r="U14" s="98" t="s">
        <v>47</v>
      </c>
      <c r="V14" s="98" t="str">
        <f>IF(SUBTOTAL(103,C238)&gt;0, IF(C238="",U14,C238),"")</f>
        <v/>
      </c>
      <c r="W14" s="111"/>
      <c r="X14" s="92"/>
      <c r="Y14" s="93"/>
      <c r="Z14" s="93"/>
      <c r="AA14" s="93"/>
      <c r="AB14" s="93"/>
      <c r="AC14" s="93"/>
      <c r="AD14" s="93"/>
      <c r="AE14" s="93"/>
      <c r="AF14" s="93"/>
      <c r="AG14" s="93"/>
      <c r="AQ14" s="95"/>
      <c r="AR14" s="95"/>
    </row>
    <row r="15" spans="1:44" s="88" customFormat="1" ht="18" customHeight="1" x14ac:dyDescent="0.25">
      <c r="B15" s="452"/>
      <c r="C15" s="448"/>
      <c r="D15" s="326">
        <f>IFERROR(VLOOKUP(TRIM(D10),Background!D:E,2,FALSE),"")</f>
        <v>230.45583020344785</v>
      </c>
      <c r="E15" s="453"/>
      <c r="F15" s="165">
        <f>BiodieselProduction!E$10</f>
        <v>0</v>
      </c>
      <c r="G15" s="166"/>
      <c r="H15" s="166"/>
      <c r="I15" s="166"/>
      <c r="J15" s="166"/>
      <c r="K15" s="221"/>
      <c r="L15" s="221"/>
      <c r="M15" s="221"/>
      <c r="N15" s="221"/>
      <c r="O15" s="221"/>
      <c r="P15" s="221"/>
      <c r="Q15" s="221"/>
      <c r="R15" s="221"/>
      <c r="S15" s="455"/>
      <c r="T15" s="92"/>
      <c r="U15" s="98" t="s">
        <v>48</v>
      </c>
      <c r="V15" s="98" t="str">
        <f>IF(SUBTOTAL(103,C271)&gt;0, IF(C271="",U15,C271),"")</f>
        <v/>
      </c>
      <c r="W15" s="111"/>
      <c r="X15" s="92"/>
      <c r="Y15" s="93"/>
      <c r="Z15" s="93"/>
      <c r="AA15" s="93"/>
      <c r="AB15" s="93"/>
      <c r="AC15" s="93"/>
      <c r="AD15" s="93"/>
      <c r="AE15" s="93"/>
      <c r="AF15" s="93"/>
      <c r="AG15" s="93"/>
      <c r="AQ15" s="95"/>
      <c r="AR15" s="96"/>
    </row>
    <row r="16" spans="1:44" s="88" customFormat="1" ht="18" customHeight="1" x14ac:dyDescent="0.25">
      <c r="B16" s="452"/>
      <c r="C16" s="411" t="s">
        <v>558</v>
      </c>
      <c r="D16" s="168"/>
      <c r="E16" s="453"/>
      <c r="F16" s="165">
        <f>BiodieselProduction!E$11</f>
        <v>0</v>
      </c>
      <c r="G16" s="166"/>
      <c r="H16" s="166"/>
      <c r="I16" s="166"/>
      <c r="J16" s="166"/>
      <c r="K16" s="221"/>
      <c r="L16" s="221"/>
      <c r="M16" s="221"/>
      <c r="N16" s="221"/>
      <c r="O16" s="221"/>
      <c r="P16" s="221"/>
      <c r="Q16" s="221"/>
      <c r="R16" s="221"/>
      <c r="S16" s="455"/>
      <c r="T16" s="92"/>
      <c r="U16" s="98" t="s">
        <v>49</v>
      </c>
      <c r="V16" s="98" t="str">
        <f>IF(SUBTOTAL(103,C304)&gt;0, IF(C304="",U16,C304),"")</f>
        <v/>
      </c>
      <c r="W16" s="111"/>
      <c r="X16" s="92"/>
      <c r="Y16" s="93"/>
      <c r="Z16" s="93"/>
      <c r="AA16" s="93"/>
      <c r="AB16" s="93"/>
      <c r="AC16" s="93"/>
      <c r="AD16" s="93"/>
      <c r="AE16" s="93"/>
      <c r="AF16" s="93"/>
      <c r="AG16" s="93"/>
      <c r="AQ16" s="96"/>
      <c r="AR16" s="96"/>
    </row>
    <row r="17" spans="2:44" s="88" customFormat="1" ht="18" customHeight="1" x14ac:dyDescent="0.25">
      <c r="B17" s="452"/>
      <c r="C17" s="412"/>
      <c r="D17" s="169"/>
      <c r="E17" s="453"/>
      <c r="F17" s="165">
        <f>BiodieselProduction!E$12</f>
        <v>0</v>
      </c>
      <c r="G17" s="166"/>
      <c r="H17" s="166"/>
      <c r="I17" s="166"/>
      <c r="J17" s="166"/>
      <c r="K17" s="221"/>
      <c r="L17" s="221"/>
      <c r="M17" s="221"/>
      <c r="N17" s="221"/>
      <c r="O17" s="221"/>
      <c r="P17" s="221"/>
      <c r="Q17" s="221"/>
      <c r="R17" s="221"/>
      <c r="S17" s="455"/>
      <c r="T17" s="92"/>
      <c r="U17" s="98" t="s">
        <v>50</v>
      </c>
      <c r="V17" s="98" t="str">
        <f>IF(SUBTOTAL(103,C337)&gt;0, IF(C337="",U17,C337),"")</f>
        <v/>
      </c>
      <c r="W17" s="111"/>
      <c r="X17" s="92"/>
      <c r="Y17" s="93"/>
      <c r="Z17" s="93"/>
      <c r="AA17" s="93"/>
      <c r="AB17" s="93"/>
      <c r="AC17" s="93"/>
      <c r="AD17" s="93"/>
      <c r="AE17" s="93"/>
      <c r="AF17" s="93"/>
      <c r="AG17" s="93"/>
      <c r="AQ17" s="96"/>
      <c r="AR17" s="96"/>
    </row>
    <row r="18" spans="2:44" s="88" customFormat="1" ht="18" customHeight="1" x14ac:dyDescent="0.25">
      <c r="B18" s="452"/>
      <c r="C18" s="411" t="s">
        <v>420</v>
      </c>
      <c r="D18" s="222"/>
      <c r="E18" s="453"/>
      <c r="F18" s="165">
        <f>BiodieselProduction!E$13</f>
        <v>0</v>
      </c>
      <c r="G18" s="166"/>
      <c r="H18" s="166"/>
      <c r="I18" s="166"/>
      <c r="J18" s="166"/>
      <c r="K18" s="221"/>
      <c r="L18" s="221"/>
      <c r="M18" s="221"/>
      <c r="N18" s="221"/>
      <c r="O18" s="221"/>
      <c r="P18" s="221"/>
      <c r="Q18" s="221"/>
      <c r="R18" s="221"/>
      <c r="S18" s="455"/>
      <c r="T18" s="92"/>
      <c r="U18" s="98" t="s">
        <v>51</v>
      </c>
      <c r="V18" s="98" t="str">
        <f>IF(SUBTOTAL(103,C370)&gt;0, IF(C370="",U18,C370),"")</f>
        <v/>
      </c>
      <c r="W18" s="118"/>
      <c r="X18" s="92"/>
      <c r="Y18" s="93"/>
      <c r="Z18" s="93"/>
      <c r="AA18" s="93"/>
      <c r="AB18" s="93"/>
      <c r="AC18" s="93"/>
      <c r="AD18" s="93"/>
      <c r="AE18" s="93"/>
      <c r="AF18" s="93"/>
      <c r="AG18" s="93"/>
      <c r="AQ18" s="96"/>
      <c r="AR18" s="96"/>
    </row>
    <row r="19" spans="2:44" s="88" customFormat="1" ht="18" customHeight="1" x14ac:dyDescent="0.25">
      <c r="B19" s="452"/>
      <c r="C19" s="412"/>
      <c r="D19" s="223"/>
      <c r="E19" s="453"/>
      <c r="F19" s="165">
        <f>BiodieselProduction!E$14</f>
        <v>0</v>
      </c>
      <c r="G19" s="166"/>
      <c r="H19" s="166"/>
      <c r="I19" s="166"/>
      <c r="J19" s="166"/>
      <c r="K19" s="221"/>
      <c r="L19" s="221"/>
      <c r="M19" s="221"/>
      <c r="N19" s="221"/>
      <c r="O19" s="221"/>
      <c r="P19" s="221"/>
      <c r="Q19" s="221"/>
      <c r="R19" s="221"/>
      <c r="S19" s="455"/>
      <c r="T19" s="92"/>
      <c r="U19" s="98" t="s">
        <v>52</v>
      </c>
      <c r="V19" s="98" t="str">
        <f>IF(SUBTOTAL(103,C403)&gt;0, IF(C403="",U19,C403),"")</f>
        <v/>
      </c>
      <c r="W19" s="118"/>
      <c r="X19" s="92"/>
      <c r="Y19" s="93"/>
      <c r="Z19" s="93"/>
      <c r="AA19" s="93"/>
      <c r="AB19" s="93"/>
      <c r="AC19" s="93"/>
      <c r="AD19" s="93"/>
      <c r="AE19" s="93"/>
      <c r="AF19" s="93"/>
      <c r="AG19" s="93"/>
      <c r="AQ19" s="95"/>
      <c r="AR19" s="96"/>
    </row>
    <row r="20" spans="2:44" s="88" customFormat="1" ht="18" customHeight="1" x14ac:dyDescent="0.25">
      <c r="B20" s="452"/>
      <c r="C20" s="120" t="s">
        <v>53</v>
      </c>
      <c r="D20" s="117" t="str" cm="1">
        <f t="array" ref="D20:D21">_xlfn._xlws.FILTER(C20:C21,C20:C21&lt;&gt;"")</f>
        <v>Site-Specific</v>
      </c>
      <c r="E20" s="453"/>
      <c r="F20" s="165">
        <f>BiodieselProduction!E$15</f>
        <v>0</v>
      </c>
      <c r="G20" s="166"/>
      <c r="H20" s="166"/>
      <c r="I20" s="166"/>
      <c r="J20" s="166"/>
      <c r="K20" s="221"/>
      <c r="L20" s="221"/>
      <c r="M20" s="221"/>
      <c r="N20" s="221"/>
      <c r="O20" s="221"/>
      <c r="P20" s="221"/>
      <c r="Q20" s="221"/>
      <c r="R20" s="221"/>
      <c r="S20" s="455"/>
      <c r="T20" s="92"/>
      <c r="U20" s="98" t="s">
        <v>54</v>
      </c>
      <c r="V20" s="98" t="str">
        <f>IF(SUBTOTAL(103,C436)&gt;0, IF(C436="",U20,C436),"")</f>
        <v/>
      </c>
      <c r="W20" s="118"/>
      <c r="X20" s="92"/>
      <c r="Y20" s="93"/>
      <c r="Z20" s="93"/>
      <c r="AA20" s="93"/>
      <c r="AB20" s="93"/>
      <c r="AC20" s="93"/>
      <c r="AD20" s="93"/>
      <c r="AE20" s="93"/>
      <c r="AF20" s="93"/>
      <c r="AG20" s="93"/>
      <c r="AQ20" s="89"/>
      <c r="AR20" s="96"/>
    </row>
    <row r="21" spans="2:44" s="88" customFormat="1" ht="18" customHeight="1" x14ac:dyDescent="0.25">
      <c r="B21" s="452"/>
      <c r="C21" s="117" t="s">
        <v>46</v>
      </c>
      <c r="D21" s="120" t="str">
        <v>Default</v>
      </c>
      <c r="E21" s="453" t="b">
        <v>0</v>
      </c>
      <c r="F21" s="165">
        <f>BiodieselProduction!E$16</f>
        <v>0</v>
      </c>
      <c r="G21" s="166"/>
      <c r="H21" s="166"/>
      <c r="I21" s="166"/>
      <c r="J21" s="166"/>
      <c r="K21" s="221"/>
      <c r="L21" s="221"/>
      <c r="M21" s="221"/>
      <c r="N21" s="221"/>
      <c r="O21" s="221"/>
      <c r="P21" s="221"/>
      <c r="Q21" s="221"/>
      <c r="R21" s="221"/>
      <c r="S21" s="455"/>
      <c r="T21" s="92"/>
      <c r="U21" s="98" t="s">
        <v>55</v>
      </c>
      <c r="V21" s="98" t="str">
        <f>IF(SUBTOTAL(103,C469)&gt;0, IF(C469="",U21,C469),"")</f>
        <v/>
      </c>
      <c r="W21" s="118"/>
      <c r="X21" s="92"/>
      <c r="Y21" s="93"/>
      <c r="Z21" s="93"/>
      <c r="AA21" s="93"/>
      <c r="AB21" s="93"/>
      <c r="AC21" s="93"/>
      <c r="AD21" s="93"/>
      <c r="AE21" s="93"/>
      <c r="AF21" s="93"/>
      <c r="AG21" s="93"/>
      <c r="AQ21" s="96"/>
      <c r="AR21" s="96"/>
    </row>
    <row r="22" spans="2:44" ht="18" customHeight="1" x14ac:dyDescent="0.25">
      <c r="B22" s="452"/>
      <c r="C22" s="117"/>
      <c r="D22" s="117"/>
      <c r="E22" s="453"/>
      <c r="F22" s="165">
        <f>BiodieselProduction!E$17</f>
        <v>0</v>
      </c>
      <c r="G22" s="166"/>
      <c r="H22" s="166"/>
      <c r="I22" s="166"/>
      <c r="J22" s="166"/>
      <c r="K22" s="221"/>
      <c r="L22" s="221"/>
      <c r="M22" s="221"/>
      <c r="N22" s="221"/>
      <c r="O22" s="221"/>
      <c r="P22" s="221"/>
      <c r="Q22" s="221"/>
      <c r="R22" s="221"/>
      <c r="S22" s="455"/>
      <c r="T22" s="92"/>
      <c r="U22" s="98" t="s">
        <v>56</v>
      </c>
      <c r="V22" s="98" t="str">
        <f>IF(SUBTOTAL(103,C502)&gt;0, IF(C502="",U22,C502),"")</f>
        <v/>
      </c>
      <c r="W22" s="111"/>
      <c r="X22" s="103"/>
      <c r="Y22" s="106"/>
      <c r="Z22" s="106"/>
      <c r="AA22" s="106"/>
      <c r="AB22" s="115"/>
      <c r="AC22" s="115"/>
      <c r="AD22" s="115"/>
      <c r="AE22" s="115"/>
      <c r="AF22" s="97"/>
      <c r="AG22" s="97"/>
    </row>
    <row r="23" spans="2:44" ht="18" customHeight="1" x14ac:dyDescent="0.25">
      <c r="B23" s="452"/>
      <c r="C23" s="119"/>
      <c r="D23" s="119"/>
      <c r="E23" s="453" t="b">
        <v>0</v>
      </c>
      <c r="F23" s="165">
        <f>BiodieselProduction!E$18</f>
        <v>0</v>
      </c>
      <c r="G23" s="166"/>
      <c r="H23" s="166"/>
      <c r="I23" s="166"/>
      <c r="J23" s="166"/>
      <c r="K23" s="221"/>
      <c r="L23" s="221"/>
      <c r="M23" s="221"/>
      <c r="N23" s="221"/>
      <c r="O23" s="221"/>
      <c r="P23" s="221"/>
      <c r="Q23" s="221"/>
      <c r="R23" s="221"/>
      <c r="S23" s="455"/>
      <c r="T23" s="92"/>
      <c r="U23" s="98" t="s">
        <v>57</v>
      </c>
      <c r="V23" s="98" t="str">
        <f>IF(SUBTOTAL(103,C535)&gt;0, IF(C535="",U23,C535),"")</f>
        <v/>
      </c>
      <c r="W23" s="111"/>
      <c r="X23" s="103"/>
      <c r="Y23" s="107"/>
      <c r="Z23" s="107"/>
      <c r="AA23" s="107"/>
      <c r="AB23" s="103"/>
      <c r="AC23" s="103"/>
      <c r="AD23" s="103"/>
      <c r="AE23" s="103"/>
    </row>
    <row r="24" spans="2:44" ht="18" customHeight="1" x14ac:dyDescent="0.25">
      <c r="B24" s="452"/>
      <c r="C24" s="112"/>
      <c r="D24" s="119"/>
      <c r="E24" s="453"/>
      <c r="F24" s="165">
        <f>BiodieselProduction!E$19</f>
        <v>0</v>
      </c>
      <c r="G24" s="166"/>
      <c r="H24" s="166"/>
      <c r="I24" s="166"/>
      <c r="J24" s="171"/>
      <c r="K24" s="221"/>
      <c r="L24" s="221"/>
      <c r="M24" s="221"/>
      <c r="N24" s="221"/>
      <c r="O24" s="221"/>
      <c r="P24" s="221"/>
      <c r="Q24" s="221"/>
      <c r="R24" s="221"/>
      <c r="S24" s="455"/>
      <c r="T24" s="92"/>
      <c r="U24" s="98" t="s">
        <v>58</v>
      </c>
      <c r="V24" s="98" t="str">
        <f>IF(SUBTOTAL(103,C568)&gt;0, IF(C568="",U24,C568),"")</f>
        <v/>
      </c>
      <c r="W24" s="111"/>
      <c r="X24" s="103"/>
      <c r="Y24" s="107"/>
      <c r="Z24" s="107"/>
      <c r="AA24" s="107"/>
      <c r="AB24" s="103"/>
      <c r="AC24" s="103"/>
      <c r="AD24" s="103"/>
      <c r="AE24" s="103"/>
    </row>
    <row r="25" spans="2:44" ht="18" customHeight="1" x14ac:dyDescent="0.25">
      <c r="B25" s="452"/>
      <c r="C25" s="459" t="s">
        <v>535</v>
      </c>
      <c r="D25" s="460"/>
      <c r="E25" s="453"/>
      <c r="F25" s="165">
        <f>BiodieselProduction!E$20</f>
        <v>0</v>
      </c>
      <c r="G25" s="166"/>
      <c r="H25" s="166"/>
      <c r="I25" s="166"/>
      <c r="J25" s="171"/>
      <c r="K25" s="221"/>
      <c r="L25" s="221"/>
      <c r="M25" s="221"/>
      <c r="N25" s="221"/>
      <c r="O25" s="221"/>
      <c r="P25" s="221"/>
      <c r="Q25" s="221"/>
      <c r="R25" s="221"/>
      <c r="S25" s="455"/>
      <c r="T25" s="92"/>
      <c r="U25" s="98" t="s">
        <v>59</v>
      </c>
      <c r="V25" s="98" t="str">
        <f>IF(SUBTOTAL(103,C601)&gt;0, IF(C601="",U25,C601),"")</f>
        <v/>
      </c>
      <c r="W25" s="111"/>
      <c r="X25" s="103"/>
      <c r="Y25" s="107"/>
      <c r="Z25" s="107"/>
      <c r="AA25" s="107"/>
      <c r="AB25" s="103"/>
      <c r="AC25" s="103"/>
      <c r="AD25" s="103"/>
      <c r="AE25" s="103"/>
    </row>
    <row r="26" spans="2:44" ht="18" customHeight="1" x14ac:dyDescent="0.25">
      <c r="B26" s="452"/>
      <c r="C26" s="172" t="s">
        <v>14</v>
      </c>
      <c r="D26" s="149">
        <f>SUMPRODUCT(K12:K35,L12:L35)</f>
        <v>0</v>
      </c>
      <c r="E26" s="453"/>
      <c r="F26" s="165">
        <f>BiodieselProduction!E$21</f>
        <v>0</v>
      </c>
      <c r="G26" s="166"/>
      <c r="H26" s="166"/>
      <c r="I26" s="166"/>
      <c r="J26" s="171"/>
      <c r="K26" s="221"/>
      <c r="L26" s="221"/>
      <c r="M26" s="221"/>
      <c r="N26" s="221"/>
      <c r="O26" s="221"/>
      <c r="P26" s="221"/>
      <c r="Q26" s="221"/>
      <c r="R26" s="221"/>
      <c r="S26" s="455"/>
      <c r="T26" s="92"/>
      <c r="U26" s="98" t="s">
        <v>60</v>
      </c>
      <c r="V26" s="98" t="str">
        <f>IF(SUBTOTAL(103,C634)&gt;0, IF(C634="",U26,C634),"")</f>
        <v/>
      </c>
      <c r="W26" s="111"/>
      <c r="X26" s="103"/>
      <c r="Y26" s="107"/>
      <c r="Z26" s="107"/>
      <c r="AA26" s="107"/>
      <c r="AB26" s="103"/>
      <c r="AC26" s="103"/>
      <c r="AD26" s="103"/>
      <c r="AE26" s="103"/>
    </row>
    <row r="27" spans="2:44" ht="18" customHeight="1" x14ac:dyDescent="0.25">
      <c r="B27" s="452"/>
      <c r="C27" s="172" t="s">
        <v>15</v>
      </c>
      <c r="D27" s="149">
        <f>SUMPRODUCT(M12:M35,N12:N35)</f>
        <v>0</v>
      </c>
      <c r="E27" s="453"/>
      <c r="F27" s="165">
        <f>BiodieselProduction!E$22</f>
        <v>0</v>
      </c>
      <c r="G27" s="166"/>
      <c r="H27" s="166"/>
      <c r="I27" s="166"/>
      <c r="J27" s="171"/>
      <c r="K27" s="221"/>
      <c r="L27" s="221"/>
      <c r="M27" s="221"/>
      <c r="N27" s="221"/>
      <c r="O27" s="221"/>
      <c r="P27" s="221"/>
      <c r="Q27" s="221"/>
      <c r="R27" s="221"/>
      <c r="S27" s="455"/>
      <c r="T27" s="92"/>
      <c r="U27" s="103"/>
      <c r="V27" s="103"/>
      <c r="W27" s="103"/>
      <c r="X27" s="103"/>
      <c r="Y27" s="103"/>
      <c r="Z27" s="103"/>
      <c r="AA27" s="103"/>
      <c r="AB27" s="103"/>
      <c r="AC27" s="103"/>
      <c r="AD27" s="103"/>
      <c r="AE27" s="103"/>
    </row>
    <row r="28" spans="2:44" ht="18" customHeight="1" x14ac:dyDescent="0.25">
      <c r="B28" s="452"/>
      <c r="C28" s="172" t="s">
        <v>16</v>
      </c>
      <c r="D28" s="149">
        <f>SUMPRODUCT(O12:O35,P12:P35)</f>
        <v>0</v>
      </c>
      <c r="E28" s="453"/>
      <c r="F28" s="165">
        <f>BiodieselProduction!E$23</f>
        <v>0</v>
      </c>
      <c r="G28" s="166"/>
      <c r="H28" s="166"/>
      <c r="I28" s="166"/>
      <c r="J28" s="171"/>
      <c r="K28" s="221"/>
      <c r="L28" s="221"/>
      <c r="M28" s="221"/>
      <c r="N28" s="221"/>
      <c r="O28" s="221"/>
      <c r="P28" s="221"/>
      <c r="Q28" s="221"/>
      <c r="R28" s="221"/>
      <c r="S28" s="455"/>
      <c r="T28" s="92"/>
      <c r="U28" s="103"/>
      <c r="V28" s="103"/>
      <c r="W28" s="103"/>
      <c r="X28" s="103"/>
      <c r="Y28" s="103"/>
      <c r="Z28" s="103"/>
      <c r="AA28" s="103"/>
      <c r="AB28" s="103"/>
      <c r="AC28" s="103"/>
      <c r="AD28" s="103"/>
      <c r="AE28" s="103"/>
    </row>
    <row r="29" spans="2:44" ht="18" customHeight="1" x14ac:dyDescent="0.25">
      <c r="B29" s="452"/>
      <c r="C29" s="172" t="s">
        <v>17</v>
      </c>
      <c r="D29" s="149">
        <f>SUMPRODUCT(Q12:Q35,R12:R35)</f>
        <v>0</v>
      </c>
      <c r="E29" s="453"/>
      <c r="F29" s="165">
        <f>BiodieselProduction!E$24</f>
        <v>0</v>
      </c>
      <c r="G29" s="166"/>
      <c r="H29" s="166"/>
      <c r="I29" s="166"/>
      <c r="J29" s="171"/>
      <c r="K29" s="221"/>
      <c r="L29" s="221"/>
      <c r="M29" s="221"/>
      <c r="N29" s="221"/>
      <c r="O29" s="221"/>
      <c r="P29" s="221"/>
      <c r="Q29" s="221"/>
      <c r="R29" s="221"/>
      <c r="S29" s="455"/>
      <c r="T29" s="92"/>
      <c r="U29" s="103"/>
      <c r="V29" s="103"/>
      <c r="W29" s="103"/>
      <c r="X29" s="103"/>
      <c r="Y29" s="103"/>
      <c r="Z29" s="103"/>
      <c r="AA29" s="103"/>
      <c r="AB29" s="103"/>
      <c r="AC29" s="103"/>
      <c r="AD29" s="103"/>
      <c r="AE29" s="103"/>
    </row>
    <row r="30" spans="2:44" ht="18" customHeight="1" x14ac:dyDescent="0.25">
      <c r="B30" s="452"/>
      <c r="C30" s="172" t="s">
        <v>468</v>
      </c>
      <c r="D30" s="149" cm="1">
        <f t="array" ref="D30">IFERROR((D26*Background!E$12+D27*Background!E$13+D28*Background!E$14+IFERROR(D29*D19,0))/SUMPRODUCT(I12:I35,1-J12:J35),0)</f>
        <v>0</v>
      </c>
      <c r="E30" s="453"/>
      <c r="F30" s="165">
        <f>BiodieselProduction!E$25</f>
        <v>0</v>
      </c>
      <c r="G30" s="166"/>
      <c r="H30" s="166"/>
      <c r="I30" s="166"/>
      <c r="J30" s="171"/>
      <c r="K30" s="221"/>
      <c r="L30" s="221"/>
      <c r="M30" s="221"/>
      <c r="N30" s="221"/>
      <c r="O30" s="221"/>
      <c r="P30" s="221"/>
      <c r="Q30" s="221"/>
      <c r="R30" s="221"/>
      <c r="S30" s="455"/>
      <c r="T30" s="110"/>
      <c r="U30" s="103"/>
      <c r="V30" s="103"/>
      <c r="W30" s="103"/>
      <c r="X30" s="103"/>
      <c r="Y30" s="103"/>
      <c r="Z30" s="103"/>
      <c r="AA30" s="103"/>
      <c r="AB30" s="103"/>
      <c r="AC30" s="103"/>
      <c r="AD30" s="103"/>
      <c r="AE30" s="103"/>
    </row>
    <row r="31" spans="2:44" ht="18" customHeight="1" x14ac:dyDescent="0.25">
      <c r="B31" s="452"/>
      <c r="C31" s="458"/>
      <c r="D31" s="458"/>
      <c r="E31" s="453"/>
      <c r="F31" s="165">
        <f>BiodieselProduction!E$26</f>
        <v>0</v>
      </c>
      <c r="G31" s="166"/>
      <c r="H31" s="166"/>
      <c r="I31" s="166"/>
      <c r="J31" s="171"/>
      <c r="K31" s="221"/>
      <c r="L31" s="221"/>
      <c r="M31" s="221"/>
      <c r="N31" s="221"/>
      <c r="O31" s="221"/>
      <c r="P31" s="221"/>
      <c r="Q31" s="221"/>
      <c r="R31" s="221"/>
      <c r="S31" s="455"/>
      <c r="T31" s="92"/>
      <c r="U31" s="103"/>
      <c r="V31" s="103"/>
      <c r="W31" s="103"/>
      <c r="X31" s="103"/>
      <c r="Y31" s="103"/>
      <c r="Z31" s="103"/>
      <c r="AA31" s="103"/>
      <c r="AB31" s="103"/>
      <c r="AC31" s="103"/>
      <c r="AD31" s="103"/>
      <c r="AE31" s="103"/>
    </row>
    <row r="32" spans="2:44" ht="18" customHeight="1" x14ac:dyDescent="0.25">
      <c r="B32" s="452"/>
      <c r="C32" s="446" t="s">
        <v>550</v>
      </c>
      <c r="D32" s="446"/>
      <c r="E32" s="453"/>
      <c r="F32" s="165">
        <f>BiodieselProduction!E$27</f>
        <v>0</v>
      </c>
      <c r="G32" s="166"/>
      <c r="H32" s="166"/>
      <c r="I32" s="166"/>
      <c r="J32" s="171"/>
      <c r="K32" s="221"/>
      <c r="L32" s="221"/>
      <c r="M32" s="221"/>
      <c r="N32" s="221"/>
      <c r="O32" s="221"/>
      <c r="P32" s="221"/>
      <c r="Q32" s="221"/>
      <c r="R32" s="221"/>
      <c r="S32" s="455"/>
      <c r="T32" s="92"/>
      <c r="U32" s="103"/>
      <c r="V32" s="103"/>
      <c r="W32" s="103"/>
      <c r="X32" s="103"/>
      <c r="Y32" s="103"/>
      <c r="Z32" s="103"/>
      <c r="AA32" s="103"/>
      <c r="AB32" s="103"/>
      <c r="AC32" s="103"/>
      <c r="AD32" s="103"/>
      <c r="AE32" s="103"/>
    </row>
    <row r="33" spans="1:33" ht="18" customHeight="1" x14ac:dyDescent="0.25">
      <c r="B33" s="452"/>
      <c r="C33" s="172" t="s">
        <v>61</v>
      </c>
      <c r="D33" s="149" cm="1">
        <f t="array" ref="D33">SUMPRODUCT(I12:I35,1-J12:J35)</f>
        <v>0</v>
      </c>
      <c r="E33" s="453"/>
      <c r="F33" s="165">
        <f>BiodieselProduction!E$28</f>
        <v>0</v>
      </c>
      <c r="G33" s="166"/>
      <c r="H33" s="166"/>
      <c r="I33" s="166"/>
      <c r="J33" s="171"/>
      <c r="K33" s="221"/>
      <c r="L33" s="221"/>
      <c r="M33" s="221"/>
      <c r="N33" s="221"/>
      <c r="O33" s="221"/>
      <c r="P33" s="221"/>
      <c r="Q33" s="221"/>
      <c r="R33" s="221"/>
      <c r="S33" s="455"/>
      <c r="T33" s="92"/>
      <c r="AB33" s="115"/>
      <c r="AC33" s="115"/>
      <c r="AD33" s="115"/>
      <c r="AE33" s="115"/>
      <c r="AF33" s="97"/>
      <c r="AG33" s="97"/>
    </row>
    <row r="34" spans="1:33" ht="18" customHeight="1" x14ac:dyDescent="0.25">
      <c r="B34" s="452"/>
      <c r="C34" s="172" t="s">
        <v>62</v>
      </c>
      <c r="D34" s="149" cm="1">
        <f t="array" ref="D34">SUMPRODUCT(H12:H35-G12:G35,1-J12:J35)</f>
        <v>0</v>
      </c>
      <c r="E34" s="453"/>
      <c r="F34" s="165">
        <f>BiodieselProduction!E$29</f>
        <v>0</v>
      </c>
      <c r="G34" s="166"/>
      <c r="H34" s="166"/>
      <c r="I34" s="166"/>
      <c r="J34" s="171"/>
      <c r="K34" s="221"/>
      <c r="L34" s="221"/>
      <c r="M34" s="221"/>
      <c r="N34" s="221"/>
      <c r="O34" s="221"/>
      <c r="P34" s="221"/>
      <c r="Q34" s="221"/>
      <c r="R34" s="221"/>
      <c r="S34" s="455"/>
      <c r="T34" s="92"/>
      <c r="AB34" s="103"/>
      <c r="AC34" s="103"/>
      <c r="AD34" s="103"/>
      <c r="AE34" s="103"/>
    </row>
    <row r="35" spans="1:33" ht="18" customHeight="1" x14ac:dyDescent="0.25">
      <c r="B35" s="452"/>
      <c r="C35" s="172" t="s">
        <v>63</v>
      </c>
      <c r="D35" s="149">
        <f>D33-D34</f>
        <v>0</v>
      </c>
      <c r="E35" s="453"/>
      <c r="F35" s="165">
        <f>BiodieselProduction!E$30</f>
        <v>0</v>
      </c>
      <c r="G35" s="166"/>
      <c r="H35" s="166"/>
      <c r="I35" s="166"/>
      <c r="J35" s="171"/>
      <c r="K35" s="221"/>
      <c r="L35" s="221"/>
      <c r="M35" s="221"/>
      <c r="N35" s="221"/>
      <c r="O35" s="221"/>
      <c r="P35" s="221"/>
      <c r="Q35" s="221"/>
      <c r="R35" s="221"/>
      <c r="S35" s="455"/>
      <c r="T35" s="92"/>
      <c r="AB35" s="103"/>
      <c r="AC35" s="103"/>
      <c r="AD35" s="103"/>
      <c r="AE35" s="103"/>
    </row>
    <row r="36" spans="1:33" ht="18" customHeight="1" x14ac:dyDescent="0.25">
      <c r="B36" s="415"/>
      <c r="C36" s="416"/>
      <c r="D36" s="416"/>
      <c r="E36" s="416"/>
      <c r="F36" s="416"/>
      <c r="G36" s="416"/>
      <c r="H36" s="416"/>
      <c r="I36" s="416"/>
      <c r="J36" s="416"/>
      <c r="K36" s="416"/>
      <c r="L36" s="416"/>
      <c r="M36" s="416"/>
      <c r="N36" s="416"/>
      <c r="O36" s="416"/>
      <c r="P36" s="416"/>
      <c r="Q36" s="416"/>
      <c r="R36" s="416"/>
      <c r="S36" s="417"/>
      <c r="T36" s="92"/>
      <c r="U36" s="103"/>
      <c r="V36" s="103"/>
      <c r="W36" s="103"/>
      <c r="X36" s="103"/>
      <c r="Y36" s="103"/>
      <c r="Z36" s="103"/>
      <c r="AA36" s="103"/>
      <c r="AB36" s="103"/>
      <c r="AC36" s="103"/>
      <c r="AD36" s="103"/>
      <c r="AE36" s="103"/>
    </row>
    <row r="37" spans="1:33" ht="18" customHeight="1" x14ac:dyDescent="0.25">
      <c r="A37" s="87"/>
      <c r="B37" s="87"/>
      <c r="C37" s="87"/>
      <c r="D37" s="87"/>
      <c r="E37" s="87"/>
      <c r="F37" s="87"/>
      <c r="G37" s="87"/>
      <c r="H37" s="87"/>
      <c r="I37" s="87"/>
      <c r="J37" s="87"/>
      <c r="K37" s="87"/>
      <c r="L37" s="87"/>
      <c r="M37" s="87"/>
      <c r="N37" s="87"/>
      <c r="O37" s="87"/>
      <c r="P37" s="87"/>
      <c r="Q37" s="87"/>
      <c r="R37" s="87"/>
      <c r="S37" s="90"/>
      <c r="U37" s="103"/>
      <c r="V37" s="103"/>
      <c r="W37" s="103"/>
      <c r="X37" s="103"/>
      <c r="Y37" s="103"/>
      <c r="Z37" s="103"/>
      <c r="AA37" s="103"/>
      <c r="AB37" s="103"/>
      <c r="AC37" s="103"/>
      <c r="AD37" s="103"/>
      <c r="AE37" s="103"/>
    </row>
    <row r="38" spans="1:33" ht="18" customHeight="1" x14ac:dyDescent="0.25">
      <c r="B38" s="449"/>
      <c r="C38" s="450"/>
      <c r="D38" s="450"/>
      <c r="E38" s="450"/>
      <c r="F38" s="450"/>
      <c r="G38" s="450"/>
      <c r="H38" s="450"/>
      <c r="I38" s="450"/>
      <c r="J38" s="450"/>
      <c r="K38" s="450"/>
      <c r="L38" s="450"/>
      <c r="M38" s="450"/>
      <c r="N38" s="450"/>
      <c r="O38" s="450"/>
      <c r="P38" s="450"/>
      <c r="Q38" s="450"/>
      <c r="R38" s="450"/>
      <c r="S38" s="451"/>
      <c r="U38" s="103"/>
      <c r="V38" s="103"/>
      <c r="W38" s="103"/>
      <c r="X38" s="103"/>
      <c r="Y38" s="103"/>
      <c r="Z38" s="103"/>
      <c r="AA38" s="103"/>
      <c r="AB38" s="103"/>
      <c r="AC38" s="103"/>
      <c r="AD38" s="103"/>
      <c r="AE38" s="103"/>
    </row>
    <row r="39" spans="1:33" ht="18" customHeight="1" x14ac:dyDescent="0.25">
      <c r="B39" s="452"/>
      <c r="C39" s="446" t="s">
        <v>18</v>
      </c>
      <c r="D39" s="446"/>
      <c r="E39" s="453" t="b">
        <v>1</v>
      </c>
      <c r="F39" s="454" t="s">
        <v>8</v>
      </c>
      <c r="G39" s="454"/>
      <c r="H39" s="454"/>
      <c r="I39" s="454"/>
      <c r="J39" s="454"/>
      <c r="K39" s="454"/>
      <c r="L39" s="454"/>
      <c r="M39" s="454"/>
      <c r="N39" s="454"/>
      <c r="O39" s="454"/>
      <c r="P39" s="454"/>
      <c r="Q39" s="454"/>
      <c r="R39" s="454"/>
      <c r="S39" s="455" t="s">
        <v>9</v>
      </c>
      <c r="U39" s="103"/>
      <c r="V39" s="103"/>
      <c r="W39" s="103"/>
      <c r="X39" s="103"/>
      <c r="Y39" s="103"/>
      <c r="Z39" s="103"/>
      <c r="AA39" s="103"/>
      <c r="AB39" s="103"/>
      <c r="AC39" s="103"/>
      <c r="AD39" s="103"/>
      <c r="AE39" s="103"/>
    </row>
    <row r="40" spans="1:33" ht="18" customHeight="1" x14ac:dyDescent="0.25">
      <c r="B40" s="452"/>
      <c r="C40" s="456" t="str">
        <f>IF(AND(D43&gt;0,D45&gt;0),CONCATENATE(IF(D45="Other (Specify Below)",D46,D45)," ",IF(D43="Other (Specify Below)",D44,D43)),"")</f>
        <v>USA / Canada Canola Oil</v>
      </c>
      <c r="D40" s="456"/>
      <c r="E40" s="453"/>
      <c r="F40" s="445"/>
      <c r="G40" s="445" t="s">
        <v>10</v>
      </c>
      <c r="H40" s="445"/>
      <c r="I40" s="445"/>
      <c r="J40" s="445"/>
      <c r="K40" s="445" t="s">
        <v>11</v>
      </c>
      <c r="L40" s="445"/>
      <c r="M40" s="445"/>
      <c r="N40" s="445"/>
      <c r="O40" s="445"/>
      <c r="P40" s="445"/>
      <c r="Q40" s="445"/>
      <c r="R40" s="445"/>
      <c r="S40" s="455"/>
      <c r="U40" s="103"/>
      <c r="V40" s="103"/>
      <c r="W40" s="103"/>
      <c r="X40" s="103"/>
      <c r="Y40" s="103"/>
      <c r="Z40" s="103"/>
      <c r="AA40" s="103"/>
      <c r="AB40" s="103"/>
      <c r="AC40" s="103"/>
      <c r="AD40" s="103"/>
      <c r="AE40" s="103"/>
    </row>
    <row r="41" spans="1:33" ht="18" customHeight="1" x14ac:dyDescent="0.25">
      <c r="B41" s="452"/>
      <c r="C41" s="457"/>
      <c r="D41" s="457"/>
      <c r="E41" s="453"/>
      <c r="F41" s="445"/>
      <c r="G41" s="445" t="s">
        <v>12</v>
      </c>
      <c r="H41" s="445"/>
      <c r="I41" s="445" t="s">
        <v>13</v>
      </c>
      <c r="J41" s="445"/>
      <c r="K41" s="445" t="s">
        <v>14</v>
      </c>
      <c r="L41" s="445"/>
      <c r="M41" s="445" t="s">
        <v>15</v>
      </c>
      <c r="N41" s="445"/>
      <c r="O41" s="445" t="s">
        <v>16</v>
      </c>
      <c r="P41" s="445"/>
      <c r="Q41" s="445" t="s">
        <v>17</v>
      </c>
      <c r="R41" s="445"/>
      <c r="S41" s="455"/>
      <c r="U41" s="103"/>
      <c r="V41" s="103"/>
      <c r="W41" s="103"/>
      <c r="X41" s="103"/>
      <c r="Y41" s="103"/>
      <c r="Z41" s="103"/>
      <c r="AA41" s="103"/>
      <c r="AB41" s="103"/>
      <c r="AC41" s="103"/>
      <c r="AD41" s="103"/>
      <c r="AE41" s="103"/>
    </row>
    <row r="42" spans="1:33" ht="18" customHeight="1" x14ac:dyDescent="0.25">
      <c r="B42" s="452"/>
      <c r="C42" s="446" t="s">
        <v>19</v>
      </c>
      <c r="D42" s="446"/>
      <c r="E42" s="453"/>
      <c r="F42" s="160" t="s">
        <v>64</v>
      </c>
      <c r="G42" s="160" t="s">
        <v>65</v>
      </c>
      <c r="H42" s="160" t="s">
        <v>66</v>
      </c>
      <c r="I42" s="160" t="s">
        <v>67</v>
      </c>
      <c r="J42" s="160" t="s">
        <v>68</v>
      </c>
      <c r="K42" s="160" t="s">
        <v>69</v>
      </c>
      <c r="L42" s="160" t="s">
        <v>70</v>
      </c>
      <c r="M42" s="160" t="s">
        <v>71</v>
      </c>
      <c r="N42" s="160" t="s">
        <v>72</v>
      </c>
      <c r="O42" s="160" t="s">
        <v>73</v>
      </c>
      <c r="P42" s="160" t="s">
        <v>74</v>
      </c>
      <c r="Q42" s="160" t="s">
        <v>75</v>
      </c>
      <c r="R42" s="160" t="s">
        <v>76</v>
      </c>
      <c r="S42" s="455"/>
      <c r="U42" s="103"/>
      <c r="V42" s="103"/>
      <c r="W42" s="103"/>
      <c r="X42" s="103"/>
      <c r="Y42" s="103"/>
      <c r="Z42" s="103"/>
      <c r="AA42" s="103"/>
      <c r="AB42" s="103"/>
      <c r="AC42" s="103"/>
      <c r="AD42" s="103"/>
      <c r="AE42" s="103"/>
    </row>
    <row r="43" spans="1:33" ht="18" customHeight="1" x14ac:dyDescent="0.25">
      <c r="B43" s="452"/>
      <c r="C43" s="411" t="s">
        <v>559</v>
      </c>
      <c r="D43" s="161" t="s">
        <v>382</v>
      </c>
      <c r="E43" s="453"/>
      <c r="F43" s="162" t="s">
        <v>34</v>
      </c>
      <c r="G43" s="162" t="s">
        <v>35</v>
      </c>
      <c r="H43" s="162" t="s">
        <v>36</v>
      </c>
      <c r="I43" s="162" t="s">
        <v>37</v>
      </c>
      <c r="J43" s="162" t="s">
        <v>38</v>
      </c>
      <c r="K43" s="162" t="s">
        <v>37</v>
      </c>
      <c r="L43" s="162" t="s">
        <v>39</v>
      </c>
      <c r="M43" s="162" t="str">
        <f t="shared" ref="M43:R43" si="1">K43</f>
        <v>Weight</v>
      </c>
      <c r="N43" s="162" t="str">
        <f t="shared" si="1"/>
        <v>Distance</v>
      </c>
      <c r="O43" s="162" t="str">
        <f t="shared" si="1"/>
        <v>Weight</v>
      </c>
      <c r="P43" s="162" t="str">
        <f t="shared" si="1"/>
        <v>Distance</v>
      </c>
      <c r="Q43" s="162" t="str">
        <f t="shared" si="1"/>
        <v>Weight</v>
      </c>
      <c r="R43" s="162" t="str">
        <f t="shared" si="1"/>
        <v>Distance</v>
      </c>
      <c r="S43" s="455"/>
      <c r="U43" s="103"/>
      <c r="V43" s="103"/>
      <c r="W43" s="103"/>
      <c r="X43" s="103"/>
      <c r="Y43" s="103"/>
      <c r="Z43" s="103"/>
      <c r="AA43" s="103"/>
      <c r="AB43" s="103"/>
      <c r="AC43" s="103"/>
      <c r="AD43" s="103"/>
      <c r="AE43" s="103"/>
    </row>
    <row r="44" spans="1:33" ht="18" customHeight="1" x14ac:dyDescent="0.25">
      <c r="B44" s="452"/>
      <c r="C44" s="412"/>
      <c r="D44" s="220"/>
      <c r="E44" s="453"/>
      <c r="F44" s="159" t="s">
        <v>41</v>
      </c>
      <c r="G44" s="159" t="s">
        <v>549</v>
      </c>
      <c r="H44" s="159" t="s">
        <v>549</v>
      </c>
      <c r="I44" s="159" t="s">
        <v>549</v>
      </c>
      <c r="J44" s="159" t="s">
        <v>42</v>
      </c>
      <c r="K44" s="159" t="s">
        <v>549</v>
      </c>
      <c r="L44" s="159" t="s">
        <v>534</v>
      </c>
      <c r="M44" s="159" t="str">
        <f>K44</f>
        <v>lb</v>
      </c>
      <c r="N44" s="159" t="str">
        <f>L44</f>
        <v>mile</v>
      </c>
      <c r="O44" s="159" t="str">
        <f>M44</f>
        <v>lb</v>
      </c>
      <c r="P44" s="159" t="str">
        <f>L44</f>
        <v>mile</v>
      </c>
      <c r="Q44" s="159" t="str">
        <f>K44</f>
        <v>lb</v>
      </c>
      <c r="R44" s="159" t="str">
        <f>L44</f>
        <v>mile</v>
      </c>
      <c r="S44" s="455"/>
      <c r="U44" s="103"/>
      <c r="V44" s="103"/>
      <c r="W44" s="103"/>
      <c r="X44" s="103"/>
      <c r="Y44" s="103"/>
      <c r="Z44" s="103"/>
      <c r="AA44" s="103"/>
      <c r="AB44" s="103"/>
      <c r="AC44" s="103"/>
      <c r="AD44" s="103"/>
      <c r="AE44" s="103"/>
    </row>
    <row r="45" spans="1:33" ht="18" customHeight="1" x14ac:dyDescent="0.25">
      <c r="B45" s="452"/>
      <c r="C45" s="447" t="s">
        <v>560</v>
      </c>
      <c r="D45" s="164" t="s">
        <v>630</v>
      </c>
      <c r="E45" s="453"/>
      <c r="F45" s="165">
        <f>BiodieselProduction!E$7</f>
        <v>0</v>
      </c>
      <c r="G45" s="166"/>
      <c r="H45" s="166"/>
      <c r="I45" s="166"/>
      <c r="J45" s="166"/>
      <c r="K45" s="325"/>
      <c r="L45" s="325"/>
      <c r="M45" s="325"/>
      <c r="N45" s="325"/>
      <c r="O45" s="325"/>
      <c r="P45" s="325"/>
      <c r="Q45" s="325"/>
      <c r="R45" s="325"/>
      <c r="S45" s="455"/>
      <c r="U45" s="103"/>
      <c r="V45" s="103"/>
      <c r="W45" s="103"/>
      <c r="X45" s="103"/>
      <c r="Y45" s="103"/>
      <c r="Z45" s="103"/>
      <c r="AA45" s="103"/>
      <c r="AB45" s="103"/>
      <c r="AC45" s="103"/>
      <c r="AD45" s="103"/>
      <c r="AE45" s="103"/>
    </row>
    <row r="46" spans="1:33" ht="18" customHeight="1" x14ac:dyDescent="0.25">
      <c r="B46" s="452"/>
      <c r="C46" s="448"/>
      <c r="D46" s="163"/>
      <c r="E46" s="453"/>
      <c r="F46" s="165">
        <f>BiodieselProduction!E$8</f>
        <v>0</v>
      </c>
      <c r="G46" s="166"/>
      <c r="H46" s="166"/>
      <c r="I46" s="166"/>
      <c r="J46" s="166"/>
      <c r="K46" s="325"/>
      <c r="L46" s="325"/>
      <c r="M46" s="325"/>
      <c r="N46" s="325"/>
      <c r="O46" s="325"/>
      <c r="P46" s="325"/>
      <c r="Q46" s="325"/>
      <c r="R46" s="325"/>
      <c r="S46" s="455"/>
      <c r="U46" s="103"/>
      <c r="V46" s="103"/>
      <c r="W46" s="103"/>
      <c r="X46" s="103"/>
      <c r="Y46" s="103"/>
      <c r="Z46" s="103"/>
      <c r="AA46" s="103"/>
      <c r="AB46" s="103"/>
      <c r="AC46" s="103"/>
      <c r="AD46" s="103"/>
      <c r="AE46" s="103"/>
    </row>
    <row r="47" spans="1:33" ht="18" customHeight="1" x14ac:dyDescent="0.25">
      <c r="B47" s="452"/>
      <c r="C47" s="447" t="s">
        <v>422</v>
      </c>
      <c r="D47" s="164" t="s">
        <v>53</v>
      </c>
      <c r="E47" s="453"/>
      <c r="F47" s="165">
        <f>BiodieselProduction!E$9</f>
        <v>0</v>
      </c>
      <c r="G47" s="166"/>
      <c r="H47" s="166"/>
      <c r="I47" s="166"/>
      <c r="J47" s="166"/>
      <c r="K47" s="325"/>
      <c r="L47" s="325"/>
      <c r="M47" s="325"/>
      <c r="N47" s="325"/>
      <c r="O47" s="325"/>
      <c r="P47" s="325"/>
      <c r="Q47" s="325"/>
      <c r="R47" s="325"/>
      <c r="S47" s="455"/>
      <c r="U47" s="103"/>
      <c r="V47" s="103"/>
      <c r="W47" s="103"/>
      <c r="X47" s="103"/>
      <c r="Y47" s="103"/>
      <c r="Z47" s="103"/>
      <c r="AA47" s="103"/>
      <c r="AB47" s="103"/>
      <c r="AC47" s="103"/>
      <c r="AD47" s="103"/>
      <c r="AE47" s="103"/>
    </row>
    <row r="48" spans="1:33" ht="18" customHeight="1" x14ac:dyDescent="0.25">
      <c r="B48" s="452"/>
      <c r="C48" s="448"/>
      <c r="D48" s="167"/>
      <c r="E48" s="453"/>
      <c r="F48" s="165">
        <f>BiodieselProduction!E$10</f>
        <v>0</v>
      </c>
      <c r="G48" s="166"/>
      <c r="H48" s="166"/>
      <c r="I48" s="166"/>
      <c r="J48" s="166"/>
      <c r="K48" s="325"/>
      <c r="L48" s="325"/>
      <c r="M48" s="325"/>
      <c r="N48" s="325"/>
      <c r="O48" s="325"/>
      <c r="P48" s="325"/>
      <c r="Q48" s="325"/>
      <c r="R48" s="325"/>
      <c r="S48" s="455"/>
    </row>
    <row r="49" spans="2:19" ht="18" customHeight="1" x14ac:dyDescent="0.25">
      <c r="B49" s="452"/>
      <c r="C49" s="411" t="s">
        <v>561</v>
      </c>
      <c r="D49" s="168"/>
      <c r="E49" s="453"/>
      <c r="F49" s="165">
        <f>BiodieselProduction!E$11</f>
        <v>0</v>
      </c>
      <c r="G49" s="166"/>
      <c r="H49" s="166"/>
      <c r="I49" s="166"/>
      <c r="J49" s="166"/>
      <c r="K49" s="325"/>
      <c r="L49" s="325"/>
      <c r="M49" s="325"/>
      <c r="N49" s="325"/>
      <c r="O49" s="325"/>
      <c r="P49" s="325"/>
      <c r="Q49" s="325"/>
      <c r="R49" s="325"/>
      <c r="S49" s="455"/>
    </row>
    <row r="50" spans="2:19" ht="18" customHeight="1" x14ac:dyDescent="0.25">
      <c r="B50" s="452"/>
      <c r="C50" s="412"/>
      <c r="D50" s="169"/>
      <c r="E50" s="453"/>
      <c r="F50" s="165">
        <f>BiodieselProduction!E$12</f>
        <v>0</v>
      </c>
      <c r="G50" s="166"/>
      <c r="H50" s="166"/>
      <c r="I50" s="166"/>
      <c r="J50" s="166"/>
      <c r="K50" s="325"/>
      <c r="L50" s="325"/>
      <c r="M50" s="325"/>
      <c r="N50" s="325"/>
      <c r="O50" s="325"/>
      <c r="P50" s="325"/>
      <c r="Q50" s="325"/>
      <c r="R50" s="325"/>
      <c r="S50" s="455"/>
    </row>
    <row r="51" spans="2:19" ht="18" customHeight="1" x14ac:dyDescent="0.25">
      <c r="B51" s="452"/>
      <c r="C51" s="411" t="s">
        <v>423</v>
      </c>
      <c r="D51" s="222"/>
      <c r="E51" s="453"/>
      <c r="F51" s="165">
        <f>BiodieselProduction!E$13</f>
        <v>0</v>
      </c>
      <c r="G51" s="166"/>
      <c r="H51" s="166"/>
      <c r="I51" s="166"/>
      <c r="J51" s="166"/>
      <c r="K51" s="325"/>
      <c r="L51" s="325"/>
      <c r="M51" s="325"/>
      <c r="N51" s="325"/>
      <c r="O51" s="325"/>
      <c r="P51" s="325"/>
      <c r="Q51" s="325"/>
      <c r="R51" s="325"/>
      <c r="S51" s="455"/>
    </row>
    <row r="52" spans="2:19" ht="18" customHeight="1" x14ac:dyDescent="0.25">
      <c r="B52" s="452"/>
      <c r="C52" s="412"/>
      <c r="D52" s="223"/>
      <c r="E52" s="453"/>
      <c r="F52" s="165">
        <f>BiodieselProduction!E$14</f>
        <v>0</v>
      </c>
      <c r="G52" s="166"/>
      <c r="H52" s="166"/>
      <c r="I52" s="166"/>
      <c r="J52" s="166"/>
      <c r="K52" s="325"/>
      <c r="L52" s="325"/>
      <c r="M52" s="325"/>
      <c r="N52" s="325"/>
      <c r="O52" s="325"/>
      <c r="P52" s="325"/>
      <c r="Q52" s="325"/>
      <c r="R52" s="325"/>
      <c r="S52" s="455"/>
    </row>
    <row r="53" spans="2:19" ht="18" customHeight="1" x14ac:dyDescent="0.25">
      <c r="B53" s="452"/>
      <c r="C53" s="116" t="s">
        <v>53</v>
      </c>
      <c r="D53" s="117" t="str" cm="1">
        <f t="array" ref="D53:D54">_xlfn._xlws.FILTER(C53:C54,C53:C54&lt;&gt;"")</f>
        <v>Site-Specific</v>
      </c>
      <c r="E53" s="453"/>
      <c r="F53" s="165">
        <f>BiodieselProduction!E$15</f>
        <v>0</v>
      </c>
      <c r="G53" s="166"/>
      <c r="H53" s="166"/>
      <c r="I53" s="166"/>
      <c r="J53" s="166"/>
      <c r="K53" s="325"/>
      <c r="L53" s="325"/>
      <c r="M53" s="325"/>
      <c r="N53" s="325"/>
      <c r="O53" s="325"/>
      <c r="P53" s="325"/>
      <c r="Q53" s="325"/>
      <c r="R53" s="325"/>
      <c r="S53" s="455"/>
    </row>
    <row r="54" spans="2:19" ht="18" customHeight="1" x14ac:dyDescent="0.25">
      <c r="B54" s="452"/>
      <c r="C54" s="117" t="s">
        <v>46</v>
      </c>
      <c r="D54" s="120" t="str">
        <v>Default</v>
      </c>
      <c r="E54" s="453" t="b">
        <v>0</v>
      </c>
      <c r="F54" s="165">
        <f>BiodieselProduction!E$16</f>
        <v>0</v>
      </c>
      <c r="G54" s="166"/>
      <c r="H54" s="166"/>
      <c r="I54" s="166"/>
      <c r="J54" s="166"/>
      <c r="K54" s="325"/>
      <c r="L54" s="325"/>
      <c r="M54" s="325"/>
      <c r="N54" s="325"/>
      <c r="O54" s="325"/>
      <c r="P54" s="325"/>
      <c r="Q54" s="325"/>
      <c r="R54" s="325"/>
      <c r="S54" s="455"/>
    </row>
    <row r="55" spans="2:19" ht="18" customHeight="1" x14ac:dyDescent="0.25">
      <c r="B55" s="452"/>
      <c r="C55" s="119"/>
      <c r="D55" s="119"/>
      <c r="E55" s="453"/>
      <c r="F55" s="165">
        <f>BiodieselProduction!E$17</f>
        <v>0</v>
      </c>
      <c r="G55" s="166"/>
      <c r="H55" s="166"/>
      <c r="I55" s="166"/>
      <c r="J55" s="166"/>
      <c r="K55" s="325"/>
      <c r="L55" s="325"/>
      <c r="M55" s="325"/>
      <c r="N55" s="325"/>
      <c r="O55" s="325"/>
      <c r="P55" s="325"/>
      <c r="Q55" s="325"/>
      <c r="R55" s="325"/>
      <c r="S55" s="455"/>
    </row>
    <row r="56" spans="2:19" ht="18" customHeight="1" x14ac:dyDescent="0.25">
      <c r="B56" s="452"/>
      <c r="C56" s="119"/>
      <c r="D56" s="119"/>
      <c r="E56" s="453" t="b">
        <v>0</v>
      </c>
      <c r="F56" s="165">
        <f>BiodieselProduction!E$18</f>
        <v>0</v>
      </c>
      <c r="G56" s="166"/>
      <c r="H56" s="166"/>
      <c r="I56" s="166"/>
      <c r="J56" s="166"/>
      <c r="K56" s="325"/>
      <c r="L56" s="325"/>
      <c r="M56" s="325"/>
      <c r="N56" s="325"/>
      <c r="O56" s="325"/>
      <c r="P56" s="325"/>
      <c r="Q56" s="325"/>
      <c r="R56" s="325"/>
      <c r="S56" s="455"/>
    </row>
    <row r="57" spans="2:19" ht="18" customHeight="1" x14ac:dyDescent="0.25">
      <c r="B57" s="452"/>
      <c r="C57" s="112"/>
      <c r="D57" s="119"/>
      <c r="E57" s="453"/>
      <c r="F57" s="165">
        <f>BiodieselProduction!E$19</f>
        <v>0</v>
      </c>
      <c r="G57" s="166"/>
      <c r="H57" s="166"/>
      <c r="I57" s="166"/>
      <c r="J57" s="171"/>
      <c r="K57" s="325"/>
      <c r="L57" s="325"/>
      <c r="M57" s="325"/>
      <c r="N57" s="325"/>
      <c r="O57" s="325"/>
      <c r="P57" s="325"/>
      <c r="Q57" s="325"/>
      <c r="R57" s="325"/>
      <c r="S57" s="455"/>
    </row>
    <row r="58" spans="2:19" ht="18" customHeight="1" x14ac:dyDescent="0.25">
      <c r="B58" s="452"/>
      <c r="C58" s="446" t="s">
        <v>535</v>
      </c>
      <c r="D58" s="446"/>
      <c r="E58" s="453"/>
      <c r="F58" s="165">
        <f>BiodieselProduction!E$20</f>
        <v>0</v>
      </c>
      <c r="G58" s="166"/>
      <c r="H58" s="166"/>
      <c r="I58" s="166"/>
      <c r="J58" s="171"/>
      <c r="K58" s="325"/>
      <c r="L58" s="325"/>
      <c r="M58" s="325"/>
      <c r="N58" s="325"/>
      <c r="O58" s="325"/>
      <c r="P58" s="325"/>
      <c r="Q58" s="325"/>
      <c r="R58" s="325"/>
      <c r="S58" s="455"/>
    </row>
    <row r="59" spans="2:19" ht="18" customHeight="1" x14ac:dyDescent="0.25">
      <c r="B59" s="452"/>
      <c r="C59" s="172" t="s">
        <v>14</v>
      </c>
      <c r="D59" s="149">
        <f>SUMPRODUCT(K45:K68,L45:L68)</f>
        <v>0</v>
      </c>
      <c r="E59" s="453"/>
      <c r="F59" s="165">
        <f>BiodieselProduction!E$21</f>
        <v>0</v>
      </c>
      <c r="G59" s="166"/>
      <c r="H59" s="166"/>
      <c r="I59" s="166"/>
      <c r="J59" s="171"/>
      <c r="K59" s="325"/>
      <c r="L59" s="325"/>
      <c r="M59" s="325"/>
      <c r="N59" s="325"/>
      <c r="O59" s="325"/>
      <c r="P59" s="325"/>
      <c r="Q59" s="325"/>
      <c r="R59" s="325"/>
      <c r="S59" s="455"/>
    </row>
    <row r="60" spans="2:19" ht="18" customHeight="1" x14ac:dyDescent="0.25">
      <c r="B60" s="452"/>
      <c r="C60" s="172" t="s">
        <v>15</v>
      </c>
      <c r="D60" s="149">
        <f>SUMPRODUCT(M45:M68,N45:N68)</f>
        <v>0</v>
      </c>
      <c r="E60" s="453"/>
      <c r="F60" s="165">
        <f>BiodieselProduction!E$22</f>
        <v>0</v>
      </c>
      <c r="G60" s="166"/>
      <c r="H60" s="166"/>
      <c r="I60" s="166"/>
      <c r="J60" s="171"/>
      <c r="K60" s="325"/>
      <c r="L60" s="325"/>
      <c r="M60" s="325"/>
      <c r="N60" s="325"/>
      <c r="O60" s="325"/>
      <c r="P60" s="325"/>
      <c r="Q60" s="325"/>
      <c r="R60" s="325"/>
      <c r="S60" s="455"/>
    </row>
    <row r="61" spans="2:19" ht="18" customHeight="1" x14ac:dyDescent="0.25">
      <c r="B61" s="452"/>
      <c r="C61" s="172" t="s">
        <v>16</v>
      </c>
      <c r="D61" s="149">
        <f>SUMPRODUCT(O45:O68,P45:P68)</f>
        <v>0</v>
      </c>
      <c r="E61" s="453"/>
      <c r="F61" s="165">
        <f>BiodieselProduction!E$23</f>
        <v>0</v>
      </c>
      <c r="G61" s="166"/>
      <c r="H61" s="166"/>
      <c r="I61" s="166"/>
      <c r="J61" s="171"/>
      <c r="K61" s="325"/>
      <c r="L61" s="325"/>
      <c r="M61" s="325"/>
      <c r="N61" s="325"/>
      <c r="O61" s="325"/>
      <c r="P61" s="325"/>
      <c r="Q61" s="325"/>
      <c r="R61" s="325"/>
      <c r="S61" s="455"/>
    </row>
    <row r="62" spans="2:19" ht="18" customHeight="1" x14ac:dyDescent="0.25">
      <c r="B62" s="452"/>
      <c r="C62" s="172" t="s">
        <v>17</v>
      </c>
      <c r="D62" s="149">
        <f>SUMPRODUCT(Q45:Q68,R45:R68)</f>
        <v>0</v>
      </c>
      <c r="E62" s="453"/>
      <c r="F62" s="165">
        <f>BiodieselProduction!E$24</f>
        <v>0</v>
      </c>
      <c r="G62" s="166"/>
      <c r="H62" s="166"/>
      <c r="I62" s="166"/>
      <c r="J62" s="171"/>
      <c r="K62" s="325"/>
      <c r="L62" s="325"/>
      <c r="M62" s="325"/>
      <c r="N62" s="325"/>
      <c r="O62" s="325"/>
      <c r="P62" s="325"/>
      <c r="Q62" s="325"/>
      <c r="R62" s="325"/>
      <c r="S62" s="455"/>
    </row>
    <row r="63" spans="2:19" ht="18" customHeight="1" x14ac:dyDescent="0.25">
      <c r="B63" s="452"/>
      <c r="C63" s="172" t="s">
        <v>421</v>
      </c>
      <c r="D63" s="149" cm="1">
        <f t="array" ref="D63">IFERROR((D59*Background!E$12+D60*Background!E$13+D61*Background!E$14+IFERROR(D62*D52,0))/SUMPRODUCT(I45:I68,1-J45:J68),0)</f>
        <v>0</v>
      </c>
      <c r="E63" s="453"/>
      <c r="F63" s="165">
        <f>BiodieselProduction!E$25</f>
        <v>0</v>
      </c>
      <c r="G63" s="166"/>
      <c r="H63" s="166"/>
      <c r="I63" s="166"/>
      <c r="J63" s="171"/>
      <c r="K63" s="325"/>
      <c r="L63" s="325"/>
      <c r="M63" s="325"/>
      <c r="N63" s="325"/>
      <c r="O63" s="325"/>
      <c r="P63" s="325"/>
      <c r="Q63" s="325"/>
      <c r="R63" s="325"/>
      <c r="S63" s="455"/>
    </row>
    <row r="64" spans="2:19" ht="18" customHeight="1" x14ac:dyDescent="0.25">
      <c r="B64" s="452"/>
      <c r="C64" s="458"/>
      <c r="D64" s="458"/>
      <c r="E64" s="453"/>
      <c r="F64" s="165">
        <f>BiodieselProduction!E$26</f>
        <v>0</v>
      </c>
      <c r="G64" s="166"/>
      <c r="H64" s="166"/>
      <c r="I64" s="166"/>
      <c r="J64" s="171"/>
      <c r="K64" s="325"/>
      <c r="L64" s="325"/>
      <c r="M64" s="325"/>
      <c r="N64" s="325"/>
      <c r="O64" s="325"/>
      <c r="P64" s="325"/>
      <c r="Q64" s="325"/>
      <c r="R64" s="325"/>
      <c r="S64" s="455"/>
    </row>
    <row r="65" spans="2:19" ht="18" customHeight="1" x14ac:dyDescent="0.25">
      <c r="B65" s="452"/>
      <c r="C65" s="446" t="s">
        <v>550</v>
      </c>
      <c r="D65" s="446"/>
      <c r="E65" s="453"/>
      <c r="F65" s="165">
        <f>BiodieselProduction!E$27</f>
        <v>0</v>
      </c>
      <c r="G65" s="166"/>
      <c r="H65" s="166"/>
      <c r="I65" s="166"/>
      <c r="J65" s="171"/>
      <c r="K65" s="325"/>
      <c r="L65" s="325"/>
      <c r="M65" s="325"/>
      <c r="N65" s="325"/>
      <c r="O65" s="325"/>
      <c r="P65" s="325"/>
      <c r="Q65" s="325"/>
      <c r="R65" s="325"/>
      <c r="S65" s="455"/>
    </row>
    <row r="66" spans="2:19" ht="18" customHeight="1" x14ac:dyDescent="0.25">
      <c r="B66" s="452"/>
      <c r="C66" s="172" t="s">
        <v>61</v>
      </c>
      <c r="D66" s="149" cm="1">
        <f t="array" ref="D66">SUMPRODUCT(I45:I68,1-J45:J68)</f>
        <v>0</v>
      </c>
      <c r="E66" s="453"/>
      <c r="F66" s="165">
        <f>BiodieselProduction!E$28</f>
        <v>0</v>
      </c>
      <c r="G66" s="166"/>
      <c r="H66" s="166"/>
      <c r="I66" s="166"/>
      <c r="J66" s="171"/>
      <c r="K66" s="325"/>
      <c r="L66" s="325"/>
      <c r="M66" s="325"/>
      <c r="N66" s="325"/>
      <c r="O66" s="325"/>
      <c r="P66" s="325"/>
      <c r="Q66" s="325"/>
      <c r="R66" s="325"/>
      <c r="S66" s="455"/>
    </row>
    <row r="67" spans="2:19" ht="18" customHeight="1" x14ac:dyDescent="0.25">
      <c r="B67" s="452"/>
      <c r="C67" s="172" t="s">
        <v>62</v>
      </c>
      <c r="D67" s="149" cm="1">
        <f t="array" ref="D67">SUMPRODUCT(H45:H68-G45:G68,1-J45:J68)</f>
        <v>0</v>
      </c>
      <c r="E67" s="453"/>
      <c r="F67" s="165">
        <f>BiodieselProduction!E$29</f>
        <v>0</v>
      </c>
      <c r="G67" s="166"/>
      <c r="H67" s="166"/>
      <c r="I67" s="166"/>
      <c r="J67" s="171"/>
      <c r="K67" s="325"/>
      <c r="L67" s="325"/>
      <c r="M67" s="325"/>
      <c r="N67" s="325"/>
      <c r="O67" s="325"/>
      <c r="P67" s="325"/>
      <c r="Q67" s="325"/>
      <c r="R67" s="325"/>
      <c r="S67" s="455"/>
    </row>
    <row r="68" spans="2:19" ht="18" customHeight="1" x14ac:dyDescent="0.25">
      <c r="B68" s="452"/>
      <c r="C68" s="172" t="s">
        <v>63</v>
      </c>
      <c r="D68" s="149">
        <f>D66-D67</f>
        <v>0</v>
      </c>
      <c r="E68" s="453"/>
      <c r="F68" s="165">
        <f>BiodieselProduction!E$30</f>
        <v>0</v>
      </c>
      <c r="G68" s="166"/>
      <c r="H68" s="166"/>
      <c r="I68" s="166"/>
      <c r="J68" s="171"/>
      <c r="K68" s="325"/>
      <c r="L68" s="325"/>
      <c r="M68" s="325"/>
      <c r="N68" s="325"/>
      <c r="O68" s="325"/>
      <c r="P68" s="325"/>
      <c r="Q68" s="325"/>
      <c r="R68" s="325"/>
      <c r="S68" s="455"/>
    </row>
    <row r="69" spans="2:19" ht="18" customHeight="1" x14ac:dyDescent="0.25">
      <c r="B69" s="415"/>
      <c r="C69" s="416"/>
      <c r="D69" s="416"/>
      <c r="E69" s="416"/>
      <c r="F69" s="416"/>
      <c r="G69" s="416"/>
      <c r="H69" s="416"/>
      <c r="I69" s="416"/>
      <c r="J69" s="416"/>
      <c r="K69" s="416"/>
      <c r="L69" s="416"/>
      <c r="M69" s="416"/>
      <c r="N69" s="416"/>
      <c r="O69" s="416"/>
      <c r="P69" s="416"/>
      <c r="Q69" s="416"/>
      <c r="R69" s="416"/>
      <c r="S69" s="417"/>
    </row>
    <row r="70" spans="2:19" ht="18" hidden="1" customHeight="1" x14ac:dyDescent="0.25"/>
    <row r="71" spans="2:19" ht="18" hidden="1" customHeight="1" x14ac:dyDescent="0.25">
      <c r="B71" s="449"/>
      <c r="C71" s="450"/>
      <c r="D71" s="450"/>
      <c r="E71" s="450"/>
      <c r="F71" s="450"/>
      <c r="G71" s="450"/>
      <c r="H71" s="450"/>
      <c r="I71" s="450"/>
      <c r="J71" s="450"/>
      <c r="K71" s="450"/>
      <c r="L71" s="450"/>
      <c r="M71" s="450"/>
      <c r="N71" s="450"/>
      <c r="O71" s="450"/>
      <c r="P71" s="450"/>
      <c r="Q71" s="450"/>
      <c r="R71" s="450"/>
      <c r="S71" s="451"/>
    </row>
    <row r="72" spans="2:19" ht="18" hidden="1" customHeight="1" x14ac:dyDescent="0.25">
      <c r="B72" s="452"/>
      <c r="C72" s="446" t="s">
        <v>33</v>
      </c>
      <c r="D72" s="446"/>
      <c r="E72" s="453" t="b">
        <v>1</v>
      </c>
      <c r="F72" s="454" t="s">
        <v>8</v>
      </c>
      <c r="G72" s="454"/>
      <c r="H72" s="454"/>
      <c r="I72" s="454"/>
      <c r="J72" s="454"/>
      <c r="K72" s="454"/>
      <c r="L72" s="454"/>
      <c r="M72" s="454"/>
      <c r="N72" s="454"/>
      <c r="O72" s="454"/>
      <c r="P72" s="454"/>
      <c r="Q72" s="454"/>
      <c r="R72" s="454"/>
      <c r="S72" s="455" t="s">
        <v>9</v>
      </c>
    </row>
    <row r="73" spans="2:19" ht="18" hidden="1" customHeight="1" x14ac:dyDescent="0.25">
      <c r="B73" s="452"/>
      <c r="C73" s="456" t="str">
        <f>IF(AND(D76&gt;0,D78&gt;0),CONCATENATE(IF(D78="Other (Specify Below)", D79,D78), " ",IF(D76="Other (Specify Below)",D77,D76)),"")</f>
        <v/>
      </c>
      <c r="D73" s="456"/>
      <c r="E73" s="453"/>
      <c r="F73" s="445"/>
      <c r="G73" s="445" t="s">
        <v>10</v>
      </c>
      <c r="H73" s="445"/>
      <c r="I73" s="445"/>
      <c r="J73" s="445"/>
      <c r="K73" s="445" t="s">
        <v>11</v>
      </c>
      <c r="L73" s="445"/>
      <c r="M73" s="445"/>
      <c r="N73" s="445"/>
      <c r="O73" s="445"/>
      <c r="P73" s="445"/>
      <c r="Q73" s="445"/>
      <c r="R73" s="445"/>
      <c r="S73" s="455"/>
    </row>
    <row r="74" spans="2:19" ht="18" hidden="1" customHeight="1" x14ac:dyDescent="0.25">
      <c r="B74" s="452"/>
      <c r="C74" s="457"/>
      <c r="D74" s="457"/>
      <c r="E74" s="453"/>
      <c r="F74" s="445"/>
      <c r="G74" s="445" t="s">
        <v>12</v>
      </c>
      <c r="H74" s="445"/>
      <c r="I74" s="445" t="s">
        <v>13</v>
      </c>
      <c r="J74" s="445"/>
      <c r="K74" s="445" t="s">
        <v>14</v>
      </c>
      <c r="L74" s="445"/>
      <c r="M74" s="445" t="s">
        <v>15</v>
      </c>
      <c r="N74" s="445"/>
      <c r="O74" s="445" t="s">
        <v>16</v>
      </c>
      <c r="P74" s="445"/>
      <c r="Q74" s="445" t="s">
        <v>17</v>
      </c>
      <c r="R74" s="445"/>
      <c r="S74" s="455"/>
    </row>
    <row r="75" spans="2:19" ht="18" hidden="1" customHeight="1" x14ac:dyDescent="0.25">
      <c r="B75" s="452"/>
      <c r="C75" s="446" t="s">
        <v>19</v>
      </c>
      <c r="D75" s="446"/>
      <c r="E75" s="453"/>
      <c r="F75" s="160" t="s">
        <v>77</v>
      </c>
      <c r="G75" s="160" t="s">
        <v>78</v>
      </c>
      <c r="H75" s="160" t="s">
        <v>79</v>
      </c>
      <c r="I75" s="160" t="s">
        <v>80</v>
      </c>
      <c r="J75" s="160" t="s">
        <v>81</v>
      </c>
      <c r="K75" s="160" t="s">
        <v>82</v>
      </c>
      <c r="L75" s="160" t="s">
        <v>83</v>
      </c>
      <c r="M75" s="160" t="s">
        <v>84</v>
      </c>
      <c r="N75" s="160" t="s">
        <v>85</v>
      </c>
      <c r="O75" s="160" t="s">
        <v>86</v>
      </c>
      <c r="P75" s="160" t="s">
        <v>87</v>
      </c>
      <c r="Q75" s="160" t="s">
        <v>88</v>
      </c>
      <c r="R75" s="160" t="s">
        <v>89</v>
      </c>
      <c r="S75" s="455"/>
    </row>
    <row r="76" spans="2:19" ht="18" hidden="1" customHeight="1" x14ac:dyDescent="0.25">
      <c r="B76" s="452"/>
      <c r="C76" s="411" t="s">
        <v>562</v>
      </c>
      <c r="D76" s="161" t="s">
        <v>383</v>
      </c>
      <c r="E76" s="453"/>
      <c r="F76" s="162" t="s">
        <v>34</v>
      </c>
      <c r="G76" s="162" t="s">
        <v>35</v>
      </c>
      <c r="H76" s="162" t="s">
        <v>36</v>
      </c>
      <c r="I76" s="162" t="s">
        <v>37</v>
      </c>
      <c r="J76" s="162" t="s">
        <v>38</v>
      </c>
      <c r="K76" s="162" t="s">
        <v>37</v>
      </c>
      <c r="L76" s="162" t="s">
        <v>39</v>
      </c>
      <c r="M76" s="162" t="str">
        <f t="shared" ref="M76:R76" si="2">K76</f>
        <v>Weight</v>
      </c>
      <c r="N76" s="162" t="str">
        <f t="shared" si="2"/>
        <v>Distance</v>
      </c>
      <c r="O76" s="162" t="str">
        <f t="shared" si="2"/>
        <v>Weight</v>
      </c>
      <c r="P76" s="162" t="str">
        <f t="shared" si="2"/>
        <v>Distance</v>
      </c>
      <c r="Q76" s="162" t="str">
        <f t="shared" si="2"/>
        <v>Weight</v>
      </c>
      <c r="R76" s="162" t="str">
        <f t="shared" si="2"/>
        <v>Distance</v>
      </c>
      <c r="S76" s="455"/>
    </row>
    <row r="77" spans="2:19" ht="18" hidden="1" customHeight="1" x14ac:dyDescent="0.25">
      <c r="B77" s="452"/>
      <c r="C77" s="412"/>
      <c r="D77" s="220"/>
      <c r="E77" s="453"/>
      <c r="F77" s="159" t="s">
        <v>41</v>
      </c>
      <c r="G77" s="159" t="s">
        <v>549</v>
      </c>
      <c r="H77" s="159" t="s">
        <v>549</v>
      </c>
      <c r="I77" s="159" t="s">
        <v>549</v>
      </c>
      <c r="J77" s="159" t="s">
        <v>42</v>
      </c>
      <c r="K77" s="159" t="s">
        <v>549</v>
      </c>
      <c r="L77" s="159" t="s">
        <v>534</v>
      </c>
      <c r="M77" s="159" t="str">
        <f>K77</f>
        <v>lb</v>
      </c>
      <c r="N77" s="159" t="str">
        <f>L77</f>
        <v>mile</v>
      </c>
      <c r="O77" s="159" t="str">
        <f>M77</f>
        <v>lb</v>
      </c>
      <c r="P77" s="159" t="str">
        <f>L77</f>
        <v>mile</v>
      </c>
      <c r="Q77" s="159" t="str">
        <f>K77</f>
        <v>lb</v>
      </c>
      <c r="R77" s="159" t="str">
        <f>L77</f>
        <v>mile</v>
      </c>
      <c r="S77" s="455"/>
    </row>
    <row r="78" spans="2:19" ht="18" hidden="1" customHeight="1" x14ac:dyDescent="0.25">
      <c r="B78" s="452"/>
      <c r="C78" s="447" t="s">
        <v>563</v>
      </c>
      <c r="D78" s="164"/>
      <c r="E78" s="453"/>
      <c r="F78" s="165">
        <f>BiodieselProduction!E$7</f>
        <v>0</v>
      </c>
      <c r="G78" s="166"/>
      <c r="H78" s="166"/>
      <c r="I78" s="166"/>
      <c r="J78" s="171"/>
      <c r="K78" s="173"/>
      <c r="L78" s="173"/>
      <c r="M78" s="173"/>
      <c r="N78" s="173"/>
      <c r="O78" s="173"/>
      <c r="P78" s="173"/>
      <c r="Q78" s="173"/>
      <c r="R78" s="173"/>
      <c r="S78" s="455"/>
    </row>
    <row r="79" spans="2:19" ht="18" hidden="1" customHeight="1" x14ac:dyDescent="0.25">
      <c r="B79" s="452"/>
      <c r="C79" s="448"/>
      <c r="D79" s="163"/>
      <c r="E79" s="453"/>
      <c r="F79" s="165">
        <f>BiodieselProduction!E$8</f>
        <v>0</v>
      </c>
      <c r="G79" s="166"/>
      <c r="H79" s="166"/>
      <c r="I79" s="166"/>
      <c r="J79" s="171"/>
      <c r="K79" s="173"/>
      <c r="L79" s="173"/>
      <c r="M79" s="173"/>
      <c r="N79" s="173"/>
      <c r="O79" s="173"/>
      <c r="P79" s="173"/>
      <c r="Q79" s="173"/>
      <c r="R79" s="173"/>
      <c r="S79" s="455"/>
    </row>
    <row r="80" spans="2:19" ht="18" hidden="1" customHeight="1" x14ac:dyDescent="0.25">
      <c r="B80" s="452"/>
      <c r="C80" s="447" t="s">
        <v>424</v>
      </c>
      <c r="D80" s="164"/>
      <c r="E80" s="453"/>
      <c r="F80" s="165">
        <f>BiodieselProduction!E$9</f>
        <v>0</v>
      </c>
      <c r="G80" s="166"/>
      <c r="H80" s="166"/>
      <c r="I80" s="166"/>
      <c r="J80" s="171"/>
      <c r="K80" s="173"/>
      <c r="L80" s="173"/>
      <c r="M80" s="173"/>
      <c r="N80" s="173"/>
      <c r="O80" s="173"/>
      <c r="P80" s="173"/>
      <c r="Q80" s="173"/>
      <c r="R80" s="173"/>
      <c r="S80" s="455"/>
    </row>
    <row r="81" spans="2:19" ht="18" hidden="1" customHeight="1" x14ac:dyDescent="0.25">
      <c r="B81" s="452"/>
      <c r="C81" s="448"/>
      <c r="D81" s="167"/>
      <c r="E81" s="453"/>
      <c r="F81" s="165">
        <f>BiodieselProduction!E$10</f>
        <v>0</v>
      </c>
      <c r="G81" s="166"/>
      <c r="H81" s="166"/>
      <c r="I81" s="166"/>
      <c r="J81" s="171"/>
      <c r="K81" s="173"/>
      <c r="L81" s="173"/>
      <c r="M81" s="173"/>
      <c r="N81" s="173"/>
      <c r="O81" s="173"/>
      <c r="P81" s="173"/>
      <c r="Q81" s="173"/>
      <c r="R81" s="173"/>
      <c r="S81" s="455"/>
    </row>
    <row r="82" spans="2:19" ht="18" hidden="1" customHeight="1" x14ac:dyDescent="0.25">
      <c r="B82" s="452"/>
      <c r="C82" s="411" t="s">
        <v>564</v>
      </c>
      <c r="D82" s="168"/>
      <c r="E82" s="453"/>
      <c r="F82" s="165">
        <f>BiodieselProduction!E$11</f>
        <v>0</v>
      </c>
      <c r="G82" s="166"/>
      <c r="H82" s="166"/>
      <c r="I82" s="166"/>
      <c r="J82" s="171"/>
      <c r="K82" s="173"/>
      <c r="L82" s="173"/>
      <c r="M82" s="173"/>
      <c r="N82" s="173"/>
      <c r="O82" s="173"/>
      <c r="P82" s="173"/>
      <c r="Q82" s="173"/>
      <c r="R82" s="173"/>
      <c r="S82" s="455"/>
    </row>
    <row r="83" spans="2:19" ht="18" hidden="1" customHeight="1" x14ac:dyDescent="0.25">
      <c r="B83" s="452"/>
      <c r="C83" s="412"/>
      <c r="D83" s="169"/>
      <c r="E83" s="453"/>
      <c r="F83" s="165">
        <f>BiodieselProduction!E$12</f>
        <v>0</v>
      </c>
      <c r="G83" s="166"/>
      <c r="H83" s="166"/>
      <c r="I83" s="166"/>
      <c r="J83" s="171"/>
      <c r="K83" s="173"/>
      <c r="L83" s="173"/>
      <c r="M83" s="173"/>
      <c r="N83" s="173"/>
      <c r="O83" s="173"/>
      <c r="P83" s="173"/>
      <c r="Q83" s="173"/>
      <c r="R83" s="173"/>
      <c r="S83" s="455"/>
    </row>
    <row r="84" spans="2:19" ht="18" hidden="1" customHeight="1" x14ac:dyDescent="0.25">
      <c r="B84" s="452"/>
      <c r="C84" s="411" t="s">
        <v>425</v>
      </c>
      <c r="D84" s="174"/>
      <c r="E84" s="453"/>
      <c r="F84" s="165">
        <f>BiodieselProduction!E$13</f>
        <v>0</v>
      </c>
      <c r="G84" s="166"/>
      <c r="H84" s="166"/>
      <c r="I84" s="166"/>
      <c r="J84" s="171"/>
      <c r="K84" s="173"/>
      <c r="L84" s="173"/>
      <c r="M84" s="173"/>
      <c r="N84" s="173"/>
      <c r="O84" s="173"/>
      <c r="P84" s="173"/>
      <c r="Q84" s="173"/>
      <c r="R84" s="173"/>
      <c r="S84" s="455"/>
    </row>
    <row r="85" spans="2:19" ht="18" hidden="1" customHeight="1" x14ac:dyDescent="0.25">
      <c r="B85" s="452"/>
      <c r="C85" s="412"/>
      <c r="D85" s="170"/>
      <c r="E85" s="453"/>
      <c r="F85" s="165">
        <f>BiodieselProduction!E$14</f>
        <v>0</v>
      </c>
      <c r="G85" s="166"/>
      <c r="H85" s="166"/>
      <c r="I85" s="166"/>
      <c r="J85" s="171"/>
      <c r="K85" s="173"/>
      <c r="L85" s="173"/>
      <c r="M85" s="173"/>
      <c r="N85" s="173"/>
      <c r="O85" s="173"/>
      <c r="P85" s="173"/>
      <c r="Q85" s="173"/>
      <c r="R85" s="173"/>
      <c r="S85" s="455"/>
    </row>
    <row r="86" spans="2:19" ht="18" hidden="1" customHeight="1" x14ac:dyDescent="0.25">
      <c r="B86" s="452"/>
      <c r="C86" s="116" t="s">
        <v>53</v>
      </c>
      <c r="D86" s="117" t="str" cm="1">
        <f t="array" ref="D86:D87">_xlfn._xlws.FILTER(C86:C87,C86:C87&lt;&gt;"")</f>
        <v>Site-Specific</v>
      </c>
      <c r="E86" s="453"/>
      <c r="F86" s="165">
        <f>BiodieselProduction!E$15</f>
        <v>0</v>
      </c>
      <c r="G86" s="166"/>
      <c r="H86" s="166"/>
      <c r="I86" s="166"/>
      <c r="J86" s="171"/>
      <c r="K86" s="173"/>
      <c r="L86" s="173"/>
      <c r="M86" s="173"/>
      <c r="N86" s="173"/>
      <c r="O86" s="173"/>
      <c r="P86" s="173"/>
      <c r="Q86" s="173"/>
      <c r="R86" s="173"/>
      <c r="S86" s="455"/>
    </row>
    <row r="87" spans="2:19" ht="18" hidden="1" customHeight="1" x14ac:dyDescent="0.25">
      <c r="B87" s="452"/>
      <c r="C87" s="117" t="s">
        <v>46</v>
      </c>
      <c r="D87" s="116" t="str">
        <v>Default</v>
      </c>
      <c r="E87" s="453" t="b">
        <v>0</v>
      </c>
      <c r="F87" s="165">
        <f>BiodieselProduction!E$16</f>
        <v>0</v>
      </c>
      <c r="G87" s="166"/>
      <c r="H87" s="166"/>
      <c r="I87" s="166"/>
      <c r="J87" s="171"/>
      <c r="K87" s="173"/>
      <c r="L87" s="173"/>
      <c r="M87" s="173"/>
      <c r="N87" s="173"/>
      <c r="O87" s="173"/>
      <c r="P87" s="173"/>
      <c r="Q87" s="173"/>
      <c r="R87" s="173"/>
      <c r="S87" s="455"/>
    </row>
    <row r="88" spans="2:19" ht="18" hidden="1" customHeight="1" x14ac:dyDescent="0.25">
      <c r="B88" s="452"/>
      <c r="C88" s="119"/>
      <c r="D88" s="119"/>
      <c r="E88" s="453"/>
      <c r="F88" s="165">
        <f>BiodieselProduction!E$17</f>
        <v>0</v>
      </c>
      <c r="G88" s="166"/>
      <c r="H88" s="166"/>
      <c r="I88" s="166"/>
      <c r="J88" s="171"/>
      <c r="K88" s="173"/>
      <c r="L88" s="173"/>
      <c r="M88" s="173"/>
      <c r="N88" s="173"/>
      <c r="O88" s="173"/>
      <c r="P88" s="173"/>
      <c r="Q88" s="173"/>
      <c r="R88" s="173"/>
      <c r="S88" s="455"/>
    </row>
    <row r="89" spans="2:19" ht="18" hidden="1" customHeight="1" x14ac:dyDescent="0.25">
      <c r="B89" s="452"/>
      <c r="C89" s="119"/>
      <c r="D89" s="119"/>
      <c r="E89" s="453" t="b">
        <v>0</v>
      </c>
      <c r="F89" s="165">
        <f>BiodieselProduction!E$18</f>
        <v>0</v>
      </c>
      <c r="G89" s="166"/>
      <c r="H89" s="166"/>
      <c r="I89" s="166"/>
      <c r="J89" s="171"/>
      <c r="K89" s="173"/>
      <c r="L89" s="173"/>
      <c r="M89" s="173"/>
      <c r="N89" s="173"/>
      <c r="O89" s="173"/>
      <c r="P89" s="173"/>
      <c r="Q89" s="173"/>
      <c r="R89" s="173"/>
      <c r="S89" s="455"/>
    </row>
    <row r="90" spans="2:19" ht="18" hidden="1" customHeight="1" x14ac:dyDescent="0.25">
      <c r="B90" s="452"/>
      <c r="C90" s="112"/>
      <c r="D90" s="112"/>
      <c r="E90" s="453"/>
      <c r="F90" s="165">
        <f>BiodieselProduction!E$19</f>
        <v>0</v>
      </c>
      <c r="G90" s="166"/>
      <c r="H90" s="166"/>
      <c r="I90" s="166"/>
      <c r="J90" s="171"/>
      <c r="K90" s="173"/>
      <c r="L90" s="173"/>
      <c r="M90" s="173"/>
      <c r="N90" s="173"/>
      <c r="O90" s="173"/>
      <c r="P90" s="173"/>
      <c r="Q90" s="173"/>
      <c r="R90" s="173"/>
      <c r="S90" s="455"/>
    </row>
    <row r="91" spans="2:19" ht="18" hidden="1" customHeight="1" x14ac:dyDescent="0.25">
      <c r="B91" s="452"/>
      <c r="C91" s="446" t="s">
        <v>535</v>
      </c>
      <c r="D91" s="446"/>
      <c r="E91" s="453"/>
      <c r="F91" s="165">
        <f>BiodieselProduction!E$20</f>
        <v>0</v>
      </c>
      <c r="G91" s="166"/>
      <c r="H91" s="166"/>
      <c r="I91" s="166"/>
      <c r="J91" s="171"/>
      <c r="K91" s="173"/>
      <c r="L91" s="173"/>
      <c r="M91" s="173"/>
      <c r="N91" s="173"/>
      <c r="O91" s="173"/>
      <c r="P91" s="173"/>
      <c r="Q91" s="173"/>
      <c r="R91" s="173"/>
      <c r="S91" s="455"/>
    </row>
    <row r="92" spans="2:19" ht="18" hidden="1" customHeight="1" x14ac:dyDescent="0.25">
      <c r="B92" s="452"/>
      <c r="C92" s="172" t="s">
        <v>14</v>
      </c>
      <c r="D92" s="149">
        <f>SUMPRODUCT(K78:K101,L78:L101)</f>
        <v>0</v>
      </c>
      <c r="E92" s="453"/>
      <c r="F92" s="165">
        <f>BiodieselProduction!E$21</f>
        <v>0</v>
      </c>
      <c r="G92" s="166"/>
      <c r="H92" s="166"/>
      <c r="I92" s="166"/>
      <c r="J92" s="171"/>
      <c r="K92" s="173"/>
      <c r="L92" s="173"/>
      <c r="M92" s="173"/>
      <c r="N92" s="173"/>
      <c r="O92" s="173"/>
      <c r="P92" s="173"/>
      <c r="Q92" s="173"/>
      <c r="R92" s="173"/>
      <c r="S92" s="455"/>
    </row>
    <row r="93" spans="2:19" ht="18" hidden="1" customHeight="1" x14ac:dyDescent="0.25">
      <c r="B93" s="452"/>
      <c r="C93" s="172" t="s">
        <v>15</v>
      </c>
      <c r="D93" s="149">
        <f>SUMPRODUCT(M78:M101,N78:N101)</f>
        <v>0</v>
      </c>
      <c r="E93" s="453"/>
      <c r="F93" s="165">
        <f>BiodieselProduction!E$22</f>
        <v>0</v>
      </c>
      <c r="G93" s="166"/>
      <c r="H93" s="166"/>
      <c r="I93" s="166"/>
      <c r="J93" s="171"/>
      <c r="K93" s="173"/>
      <c r="L93" s="173"/>
      <c r="M93" s="173"/>
      <c r="N93" s="173"/>
      <c r="O93" s="173"/>
      <c r="P93" s="173"/>
      <c r="Q93" s="173"/>
      <c r="R93" s="173"/>
      <c r="S93" s="455"/>
    </row>
    <row r="94" spans="2:19" ht="18" hidden="1" customHeight="1" x14ac:dyDescent="0.25">
      <c r="B94" s="452"/>
      <c r="C94" s="172" t="s">
        <v>16</v>
      </c>
      <c r="D94" s="149">
        <f>SUMPRODUCT(O78:O101,P78:P101)</f>
        <v>0</v>
      </c>
      <c r="E94" s="453"/>
      <c r="F94" s="165">
        <f>BiodieselProduction!E$23</f>
        <v>0</v>
      </c>
      <c r="G94" s="166"/>
      <c r="H94" s="166"/>
      <c r="I94" s="166"/>
      <c r="J94" s="171"/>
      <c r="K94" s="173"/>
      <c r="L94" s="173"/>
      <c r="M94" s="173"/>
      <c r="N94" s="173"/>
      <c r="O94" s="173"/>
      <c r="P94" s="173"/>
      <c r="Q94" s="173"/>
      <c r="R94" s="173"/>
      <c r="S94" s="455"/>
    </row>
    <row r="95" spans="2:19" ht="18" hidden="1" customHeight="1" x14ac:dyDescent="0.25">
      <c r="B95" s="452"/>
      <c r="C95" s="172" t="s">
        <v>17</v>
      </c>
      <c r="D95" s="149">
        <f>SUMPRODUCT(Q78:Q101,R78:R101)</f>
        <v>0</v>
      </c>
      <c r="E95" s="453"/>
      <c r="F95" s="165">
        <f>BiodieselProduction!E$24</f>
        <v>0</v>
      </c>
      <c r="G95" s="166"/>
      <c r="H95" s="166"/>
      <c r="I95" s="166"/>
      <c r="J95" s="171"/>
      <c r="K95" s="173"/>
      <c r="L95" s="173"/>
      <c r="M95" s="173"/>
      <c r="N95" s="173"/>
      <c r="O95" s="173"/>
      <c r="P95" s="173"/>
      <c r="Q95" s="173"/>
      <c r="R95" s="173"/>
      <c r="S95" s="455"/>
    </row>
    <row r="96" spans="2:19" ht="18" hidden="1" customHeight="1" x14ac:dyDescent="0.25">
      <c r="B96" s="452"/>
      <c r="C96" s="172" t="s">
        <v>421</v>
      </c>
      <c r="D96" s="149" cm="1">
        <f t="array" ref="D96">IFERROR((D92*Background!E$12+D93*Background!E$13+D94*Background!E$14+IFERROR(D95*D85,0))/SUMPRODUCT(I78:I101,1-J78:J101),0)</f>
        <v>0</v>
      </c>
      <c r="E96" s="453"/>
      <c r="F96" s="165">
        <f>BiodieselProduction!E$25</f>
        <v>0</v>
      </c>
      <c r="G96" s="166"/>
      <c r="H96" s="166"/>
      <c r="I96" s="166"/>
      <c r="J96" s="171"/>
      <c r="K96" s="173"/>
      <c r="L96" s="173"/>
      <c r="M96" s="173"/>
      <c r="N96" s="173"/>
      <c r="O96" s="173"/>
      <c r="P96" s="173"/>
      <c r="Q96" s="173"/>
      <c r="R96" s="173"/>
      <c r="S96" s="455"/>
    </row>
    <row r="97" spans="2:19" ht="18" hidden="1" customHeight="1" x14ac:dyDescent="0.25">
      <c r="B97" s="452"/>
      <c r="C97" s="458"/>
      <c r="D97" s="458"/>
      <c r="E97" s="453"/>
      <c r="F97" s="165">
        <f>BiodieselProduction!E$26</f>
        <v>0</v>
      </c>
      <c r="G97" s="166"/>
      <c r="H97" s="166"/>
      <c r="I97" s="166"/>
      <c r="J97" s="171"/>
      <c r="K97" s="173"/>
      <c r="L97" s="173"/>
      <c r="M97" s="173"/>
      <c r="N97" s="173"/>
      <c r="O97" s="173"/>
      <c r="P97" s="173"/>
      <c r="Q97" s="173"/>
      <c r="R97" s="173"/>
      <c r="S97" s="455"/>
    </row>
    <row r="98" spans="2:19" ht="18" hidden="1" customHeight="1" x14ac:dyDescent="0.25">
      <c r="B98" s="452"/>
      <c r="C98" s="446" t="s">
        <v>550</v>
      </c>
      <c r="D98" s="446"/>
      <c r="E98" s="453"/>
      <c r="F98" s="165">
        <f>BiodieselProduction!E$27</f>
        <v>0</v>
      </c>
      <c r="G98" s="166"/>
      <c r="H98" s="166"/>
      <c r="I98" s="166"/>
      <c r="J98" s="171"/>
      <c r="K98" s="173"/>
      <c r="L98" s="173"/>
      <c r="M98" s="173"/>
      <c r="N98" s="173"/>
      <c r="O98" s="173"/>
      <c r="P98" s="173"/>
      <c r="Q98" s="173"/>
      <c r="R98" s="173"/>
      <c r="S98" s="455"/>
    </row>
    <row r="99" spans="2:19" ht="18" hidden="1" customHeight="1" x14ac:dyDescent="0.25">
      <c r="B99" s="452"/>
      <c r="C99" s="172" t="s">
        <v>61</v>
      </c>
      <c r="D99" s="149" cm="1">
        <f t="array" ref="D99">SUMPRODUCT(I78:I101,1-J78:J101)</f>
        <v>0</v>
      </c>
      <c r="E99" s="453"/>
      <c r="F99" s="165">
        <f>BiodieselProduction!E$28</f>
        <v>0</v>
      </c>
      <c r="G99" s="166"/>
      <c r="H99" s="166"/>
      <c r="I99" s="166"/>
      <c r="J99" s="171"/>
      <c r="K99" s="173"/>
      <c r="L99" s="173"/>
      <c r="M99" s="173"/>
      <c r="N99" s="173"/>
      <c r="O99" s="173"/>
      <c r="P99" s="173"/>
      <c r="Q99" s="173"/>
      <c r="R99" s="173"/>
      <c r="S99" s="455"/>
    </row>
    <row r="100" spans="2:19" ht="18" hidden="1" customHeight="1" x14ac:dyDescent="0.25">
      <c r="B100" s="452"/>
      <c r="C100" s="172" t="s">
        <v>62</v>
      </c>
      <c r="D100" s="149" cm="1">
        <f t="array" ref="D100">SUMPRODUCT(H78:H101-G78:G101,1-J78:J101)</f>
        <v>0</v>
      </c>
      <c r="E100" s="453"/>
      <c r="F100" s="165">
        <f>BiodieselProduction!E$29</f>
        <v>0</v>
      </c>
      <c r="G100" s="166"/>
      <c r="H100" s="166"/>
      <c r="I100" s="166"/>
      <c r="J100" s="171"/>
      <c r="K100" s="173"/>
      <c r="L100" s="173"/>
      <c r="M100" s="173"/>
      <c r="N100" s="173"/>
      <c r="O100" s="173"/>
      <c r="P100" s="173"/>
      <c r="Q100" s="173"/>
      <c r="R100" s="173"/>
      <c r="S100" s="455"/>
    </row>
    <row r="101" spans="2:19" ht="18" hidden="1" customHeight="1" x14ac:dyDescent="0.25">
      <c r="B101" s="452"/>
      <c r="C101" s="172" t="s">
        <v>63</v>
      </c>
      <c r="D101" s="149">
        <f>D99-D100</f>
        <v>0</v>
      </c>
      <c r="E101" s="453"/>
      <c r="F101" s="165">
        <f>BiodieselProduction!E$30</f>
        <v>0</v>
      </c>
      <c r="G101" s="166"/>
      <c r="H101" s="166"/>
      <c r="I101" s="166"/>
      <c r="J101" s="171"/>
      <c r="K101" s="173"/>
      <c r="L101" s="173"/>
      <c r="M101" s="173"/>
      <c r="N101" s="173"/>
      <c r="O101" s="173"/>
      <c r="P101" s="173"/>
      <c r="Q101" s="173"/>
      <c r="R101" s="173"/>
      <c r="S101" s="455"/>
    </row>
    <row r="102" spans="2:19" ht="18" hidden="1" customHeight="1" x14ac:dyDescent="0.25">
      <c r="B102" s="415"/>
      <c r="C102" s="416"/>
      <c r="D102" s="416"/>
      <c r="E102" s="416"/>
      <c r="F102" s="416"/>
      <c r="G102" s="416"/>
      <c r="H102" s="416"/>
      <c r="I102" s="416"/>
      <c r="J102" s="416"/>
      <c r="K102" s="416"/>
      <c r="L102" s="416"/>
      <c r="M102" s="416"/>
      <c r="N102" s="416"/>
      <c r="O102" s="416"/>
      <c r="P102" s="416"/>
      <c r="Q102" s="416"/>
      <c r="R102" s="416"/>
      <c r="S102" s="417"/>
    </row>
    <row r="103" spans="2:19" ht="18" hidden="1" customHeight="1" x14ac:dyDescent="0.25"/>
    <row r="104" spans="2:19" ht="18" hidden="1" customHeight="1" x14ac:dyDescent="0.25">
      <c r="B104" s="449"/>
      <c r="C104" s="450"/>
      <c r="D104" s="450"/>
      <c r="E104" s="450"/>
      <c r="F104" s="450"/>
      <c r="G104" s="450"/>
      <c r="H104" s="450"/>
      <c r="I104" s="450"/>
      <c r="J104" s="450"/>
      <c r="K104" s="450"/>
      <c r="L104" s="450"/>
      <c r="M104" s="450"/>
      <c r="N104" s="450"/>
      <c r="O104" s="450"/>
      <c r="P104" s="450"/>
      <c r="Q104" s="450"/>
      <c r="R104" s="450"/>
      <c r="S104" s="451"/>
    </row>
    <row r="105" spans="2:19" ht="18" hidden="1" customHeight="1" x14ac:dyDescent="0.25">
      <c r="B105" s="452"/>
      <c r="C105" s="446" t="s">
        <v>40</v>
      </c>
      <c r="D105" s="446"/>
      <c r="E105" s="453" t="b">
        <v>1</v>
      </c>
      <c r="F105" s="454" t="s">
        <v>8</v>
      </c>
      <c r="G105" s="454"/>
      <c r="H105" s="454"/>
      <c r="I105" s="454"/>
      <c r="J105" s="454"/>
      <c r="K105" s="454"/>
      <c r="L105" s="454"/>
      <c r="M105" s="454"/>
      <c r="N105" s="454"/>
      <c r="O105" s="454"/>
      <c r="P105" s="454"/>
      <c r="Q105" s="454"/>
      <c r="R105" s="454"/>
      <c r="S105" s="455" t="s">
        <v>9</v>
      </c>
    </row>
    <row r="106" spans="2:19" ht="18" hidden="1" customHeight="1" x14ac:dyDescent="0.25">
      <c r="B106" s="452"/>
      <c r="C106" s="463" t="str">
        <f>IF(AND(D109&gt;0,D111&gt;0),CONCATENATE(IF(D111="Other (Specify Below)",D112,D111)," ",IF(D109="Other (Specify Below)",D110,D109)),"")</f>
        <v/>
      </c>
      <c r="D106" s="463"/>
      <c r="E106" s="453"/>
      <c r="F106" s="445"/>
      <c r="G106" s="445" t="s">
        <v>10</v>
      </c>
      <c r="H106" s="445"/>
      <c r="I106" s="445"/>
      <c r="J106" s="445"/>
      <c r="K106" s="445" t="s">
        <v>11</v>
      </c>
      <c r="L106" s="445"/>
      <c r="M106" s="445"/>
      <c r="N106" s="445"/>
      <c r="O106" s="445"/>
      <c r="P106" s="445"/>
      <c r="Q106" s="445"/>
      <c r="R106" s="445"/>
      <c r="S106" s="455"/>
    </row>
    <row r="107" spans="2:19" ht="18" hidden="1" customHeight="1" x14ac:dyDescent="0.25">
      <c r="B107" s="452"/>
      <c r="C107" s="457"/>
      <c r="D107" s="457"/>
      <c r="E107" s="453"/>
      <c r="F107" s="445"/>
      <c r="G107" s="445" t="s">
        <v>12</v>
      </c>
      <c r="H107" s="445"/>
      <c r="I107" s="445" t="s">
        <v>13</v>
      </c>
      <c r="J107" s="445"/>
      <c r="K107" s="445" t="s">
        <v>14</v>
      </c>
      <c r="L107" s="445"/>
      <c r="M107" s="445" t="s">
        <v>15</v>
      </c>
      <c r="N107" s="445"/>
      <c r="O107" s="445" t="s">
        <v>16</v>
      </c>
      <c r="P107" s="445"/>
      <c r="Q107" s="445" t="s">
        <v>17</v>
      </c>
      <c r="R107" s="445"/>
      <c r="S107" s="455"/>
    </row>
    <row r="108" spans="2:19" ht="18" hidden="1" customHeight="1" x14ac:dyDescent="0.25">
      <c r="B108" s="452"/>
      <c r="C108" s="446" t="s">
        <v>19</v>
      </c>
      <c r="D108" s="446"/>
      <c r="E108" s="453"/>
      <c r="F108" s="160" t="s">
        <v>90</v>
      </c>
      <c r="G108" s="160" t="s">
        <v>91</v>
      </c>
      <c r="H108" s="160" t="s">
        <v>92</v>
      </c>
      <c r="I108" s="160" t="s">
        <v>93</v>
      </c>
      <c r="J108" s="160" t="s">
        <v>94</v>
      </c>
      <c r="K108" s="160" t="s">
        <v>95</v>
      </c>
      <c r="L108" s="160" t="s">
        <v>96</v>
      </c>
      <c r="M108" s="160" t="s">
        <v>97</v>
      </c>
      <c r="N108" s="160" t="s">
        <v>98</v>
      </c>
      <c r="O108" s="160" t="s">
        <v>99</v>
      </c>
      <c r="P108" s="160" t="s">
        <v>100</v>
      </c>
      <c r="Q108" s="160" t="s">
        <v>101</v>
      </c>
      <c r="R108" s="160" t="s">
        <v>102</v>
      </c>
      <c r="S108" s="455"/>
    </row>
    <row r="109" spans="2:19" ht="18" hidden="1" customHeight="1" x14ac:dyDescent="0.25">
      <c r="B109" s="452"/>
      <c r="C109" s="411" t="s">
        <v>565</v>
      </c>
      <c r="D109" s="161"/>
      <c r="E109" s="453"/>
      <c r="F109" s="162" t="s">
        <v>34</v>
      </c>
      <c r="G109" s="162" t="s">
        <v>35</v>
      </c>
      <c r="H109" s="162" t="s">
        <v>36</v>
      </c>
      <c r="I109" s="162" t="s">
        <v>37</v>
      </c>
      <c r="J109" s="162" t="s">
        <v>38</v>
      </c>
      <c r="K109" s="162" t="s">
        <v>37</v>
      </c>
      <c r="L109" s="162" t="s">
        <v>39</v>
      </c>
      <c r="M109" s="162" t="str">
        <f t="shared" ref="M109:R109" si="3">K109</f>
        <v>Weight</v>
      </c>
      <c r="N109" s="162" t="str">
        <f t="shared" si="3"/>
        <v>Distance</v>
      </c>
      <c r="O109" s="162" t="str">
        <f t="shared" si="3"/>
        <v>Weight</v>
      </c>
      <c r="P109" s="162" t="str">
        <f t="shared" si="3"/>
        <v>Distance</v>
      </c>
      <c r="Q109" s="162" t="str">
        <f t="shared" si="3"/>
        <v>Weight</v>
      </c>
      <c r="R109" s="162" t="str">
        <f t="shared" si="3"/>
        <v>Distance</v>
      </c>
      <c r="S109" s="455"/>
    </row>
    <row r="110" spans="2:19" ht="18" hidden="1" customHeight="1" x14ac:dyDescent="0.25">
      <c r="B110" s="452"/>
      <c r="C110" s="412"/>
      <c r="D110" s="163"/>
      <c r="E110" s="453"/>
      <c r="F110" s="159" t="s">
        <v>41</v>
      </c>
      <c r="G110" s="159" t="s">
        <v>549</v>
      </c>
      <c r="H110" s="159" t="s">
        <v>549</v>
      </c>
      <c r="I110" s="159" t="s">
        <v>549</v>
      </c>
      <c r="J110" s="159" t="s">
        <v>42</v>
      </c>
      <c r="K110" s="159" t="s">
        <v>549</v>
      </c>
      <c r="L110" s="159" t="s">
        <v>534</v>
      </c>
      <c r="M110" s="159" t="str">
        <f>K110</f>
        <v>lb</v>
      </c>
      <c r="N110" s="159" t="str">
        <f>L110</f>
        <v>mile</v>
      </c>
      <c r="O110" s="159" t="str">
        <f>M110</f>
        <v>lb</v>
      </c>
      <c r="P110" s="159" t="str">
        <f>L110</f>
        <v>mile</v>
      </c>
      <c r="Q110" s="159" t="str">
        <f>K110</f>
        <v>lb</v>
      </c>
      <c r="R110" s="159" t="str">
        <f>L110</f>
        <v>mile</v>
      </c>
      <c r="S110" s="455"/>
    </row>
    <row r="111" spans="2:19" ht="18" hidden="1" customHeight="1" x14ac:dyDescent="0.25">
      <c r="B111" s="452"/>
      <c r="C111" s="447" t="s">
        <v>566</v>
      </c>
      <c r="D111" s="164"/>
      <c r="E111" s="453"/>
      <c r="F111" s="165">
        <f>BiodieselProduction!E$7</f>
        <v>0</v>
      </c>
      <c r="G111" s="166"/>
      <c r="H111" s="166"/>
      <c r="I111" s="166"/>
      <c r="J111" s="171"/>
      <c r="K111" s="173"/>
      <c r="L111" s="173"/>
      <c r="M111" s="173"/>
      <c r="N111" s="173"/>
      <c r="O111" s="173"/>
      <c r="P111" s="173"/>
      <c r="Q111" s="173"/>
      <c r="R111" s="173"/>
      <c r="S111" s="455"/>
    </row>
    <row r="112" spans="2:19" ht="18" hidden="1" customHeight="1" x14ac:dyDescent="0.25">
      <c r="B112" s="452"/>
      <c r="C112" s="448"/>
      <c r="D112" s="163"/>
      <c r="E112" s="453"/>
      <c r="F112" s="165">
        <f>BiodieselProduction!E$8</f>
        <v>0</v>
      </c>
      <c r="G112" s="166"/>
      <c r="H112" s="166"/>
      <c r="I112" s="166"/>
      <c r="J112" s="171"/>
      <c r="K112" s="173"/>
      <c r="L112" s="173"/>
      <c r="M112" s="173"/>
      <c r="N112" s="173"/>
      <c r="O112" s="173"/>
      <c r="P112" s="173"/>
      <c r="Q112" s="173"/>
      <c r="R112" s="173"/>
      <c r="S112" s="455"/>
    </row>
    <row r="113" spans="2:19" ht="18" hidden="1" customHeight="1" x14ac:dyDescent="0.25">
      <c r="B113" s="452"/>
      <c r="C113" s="447" t="s">
        <v>426</v>
      </c>
      <c r="D113" s="164"/>
      <c r="E113" s="453"/>
      <c r="F113" s="165">
        <f>BiodieselProduction!E$9</f>
        <v>0</v>
      </c>
      <c r="G113" s="166"/>
      <c r="H113" s="166"/>
      <c r="I113" s="166"/>
      <c r="J113" s="171"/>
      <c r="K113" s="173"/>
      <c r="L113" s="173"/>
      <c r="M113" s="173"/>
      <c r="N113" s="173"/>
      <c r="O113" s="173"/>
      <c r="P113" s="173"/>
      <c r="Q113" s="173"/>
      <c r="R113" s="173"/>
      <c r="S113" s="455"/>
    </row>
    <row r="114" spans="2:19" ht="18" hidden="1" customHeight="1" x14ac:dyDescent="0.25">
      <c r="B114" s="452"/>
      <c r="C114" s="448"/>
      <c r="D114" s="167"/>
      <c r="E114" s="453"/>
      <c r="F114" s="165">
        <f>BiodieselProduction!E$10</f>
        <v>0</v>
      </c>
      <c r="G114" s="166"/>
      <c r="H114" s="166"/>
      <c r="I114" s="166"/>
      <c r="J114" s="171"/>
      <c r="K114" s="173"/>
      <c r="L114" s="173"/>
      <c r="M114" s="173"/>
      <c r="N114" s="173"/>
      <c r="O114" s="173"/>
      <c r="P114" s="173"/>
      <c r="Q114" s="173"/>
      <c r="R114" s="173"/>
      <c r="S114" s="455"/>
    </row>
    <row r="115" spans="2:19" ht="18" hidden="1" customHeight="1" x14ac:dyDescent="0.25">
      <c r="B115" s="452"/>
      <c r="C115" s="411" t="s">
        <v>567</v>
      </c>
      <c r="D115" s="168"/>
      <c r="E115" s="453"/>
      <c r="F115" s="165">
        <f>BiodieselProduction!E$11</f>
        <v>0</v>
      </c>
      <c r="G115" s="166"/>
      <c r="H115" s="166"/>
      <c r="I115" s="166"/>
      <c r="J115" s="171"/>
      <c r="K115" s="173"/>
      <c r="L115" s="173"/>
      <c r="M115" s="173"/>
      <c r="N115" s="173"/>
      <c r="O115" s="173"/>
      <c r="P115" s="173"/>
      <c r="Q115" s="173"/>
      <c r="R115" s="173"/>
      <c r="S115" s="455"/>
    </row>
    <row r="116" spans="2:19" ht="18" hidden="1" customHeight="1" x14ac:dyDescent="0.25">
      <c r="B116" s="452"/>
      <c r="C116" s="412"/>
      <c r="D116" s="169"/>
      <c r="E116" s="453"/>
      <c r="F116" s="165">
        <f>BiodieselProduction!E$12</f>
        <v>0</v>
      </c>
      <c r="G116" s="166"/>
      <c r="H116" s="166"/>
      <c r="I116" s="166"/>
      <c r="J116" s="171"/>
      <c r="K116" s="173"/>
      <c r="L116" s="173"/>
      <c r="M116" s="173"/>
      <c r="N116" s="173"/>
      <c r="O116" s="173"/>
      <c r="P116" s="173"/>
      <c r="Q116" s="173"/>
      <c r="R116" s="173"/>
      <c r="S116" s="455"/>
    </row>
    <row r="117" spans="2:19" ht="18" hidden="1" customHeight="1" x14ac:dyDescent="0.25">
      <c r="B117" s="452"/>
      <c r="C117" s="411" t="s">
        <v>427</v>
      </c>
      <c r="D117" s="174"/>
      <c r="E117" s="453"/>
      <c r="F117" s="165">
        <f>BiodieselProduction!E$13</f>
        <v>0</v>
      </c>
      <c r="G117" s="166"/>
      <c r="H117" s="166"/>
      <c r="I117" s="166"/>
      <c r="J117" s="171"/>
      <c r="K117" s="173"/>
      <c r="L117" s="173"/>
      <c r="M117" s="173"/>
      <c r="N117" s="173"/>
      <c r="O117" s="173"/>
      <c r="P117" s="173"/>
      <c r="Q117" s="173"/>
      <c r="R117" s="173"/>
      <c r="S117" s="455"/>
    </row>
    <row r="118" spans="2:19" ht="18" hidden="1" customHeight="1" x14ac:dyDescent="0.25">
      <c r="B118" s="452"/>
      <c r="C118" s="412"/>
      <c r="D118" s="170"/>
      <c r="E118" s="453"/>
      <c r="F118" s="165">
        <f>BiodieselProduction!E$14</f>
        <v>0</v>
      </c>
      <c r="G118" s="166"/>
      <c r="H118" s="166"/>
      <c r="I118" s="166"/>
      <c r="J118" s="171"/>
      <c r="K118" s="173"/>
      <c r="L118" s="173"/>
      <c r="M118" s="173"/>
      <c r="N118" s="173"/>
      <c r="O118" s="173"/>
      <c r="P118" s="173"/>
      <c r="Q118" s="173"/>
      <c r="R118" s="173"/>
      <c r="S118" s="455"/>
    </row>
    <row r="119" spans="2:19" ht="18" hidden="1" customHeight="1" x14ac:dyDescent="0.25">
      <c r="B119" s="452"/>
      <c r="C119" s="116" t="s">
        <v>53</v>
      </c>
      <c r="D119" s="117" t="str" cm="1">
        <f t="array" ref="D119:D120">_xlfn._xlws.FILTER(C119:C120,C119:C120&lt;&gt;"")</f>
        <v>Site-Specific</v>
      </c>
      <c r="E119" s="453"/>
      <c r="F119" s="165">
        <f>BiodieselProduction!E$15</f>
        <v>0</v>
      </c>
      <c r="G119" s="166"/>
      <c r="H119" s="166"/>
      <c r="I119" s="166"/>
      <c r="J119" s="171"/>
      <c r="K119" s="173"/>
      <c r="L119" s="173"/>
      <c r="M119" s="173"/>
      <c r="N119" s="173"/>
      <c r="O119" s="173"/>
      <c r="P119" s="173"/>
      <c r="Q119" s="173"/>
      <c r="R119" s="173"/>
      <c r="S119" s="455"/>
    </row>
    <row r="120" spans="2:19" ht="18" hidden="1" customHeight="1" x14ac:dyDescent="0.25">
      <c r="B120" s="452"/>
      <c r="C120" s="117" t="s">
        <v>46</v>
      </c>
      <c r="D120" s="116" t="str">
        <v>Default</v>
      </c>
      <c r="E120" s="453" t="b">
        <v>0</v>
      </c>
      <c r="F120" s="165">
        <f>BiodieselProduction!E$16</f>
        <v>0</v>
      </c>
      <c r="G120" s="166"/>
      <c r="H120" s="166"/>
      <c r="I120" s="166"/>
      <c r="J120" s="171"/>
      <c r="K120" s="173"/>
      <c r="L120" s="173"/>
      <c r="M120" s="173"/>
      <c r="N120" s="173"/>
      <c r="O120" s="173"/>
      <c r="P120" s="173"/>
      <c r="Q120" s="173"/>
      <c r="R120" s="173"/>
      <c r="S120" s="455"/>
    </row>
    <row r="121" spans="2:19" ht="18" hidden="1" customHeight="1" x14ac:dyDescent="0.25">
      <c r="B121" s="452"/>
      <c r="C121" s="119"/>
      <c r="D121" s="119"/>
      <c r="E121" s="453"/>
      <c r="F121" s="165">
        <f>BiodieselProduction!E$17</f>
        <v>0</v>
      </c>
      <c r="G121" s="166"/>
      <c r="H121" s="166"/>
      <c r="I121" s="166"/>
      <c r="J121" s="171"/>
      <c r="K121" s="173"/>
      <c r="L121" s="173"/>
      <c r="M121" s="173"/>
      <c r="N121" s="173"/>
      <c r="O121" s="173"/>
      <c r="P121" s="173"/>
      <c r="Q121" s="173"/>
      <c r="R121" s="173"/>
      <c r="S121" s="455"/>
    </row>
    <row r="122" spans="2:19" ht="18" hidden="1" customHeight="1" x14ac:dyDescent="0.25">
      <c r="B122" s="452"/>
      <c r="C122" s="119"/>
      <c r="D122" s="119"/>
      <c r="E122" s="453" t="b">
        <v>0</v>
      </c>
      <c r="F122" s="165">
        <f>BiodieselProduction!E$18</f>
        <v>0</v>
      </c>
      <c r="G122" s="166"/>
      <c r="H122" s="166"/>
      <c r="I122" s="166"/>
      <c r="J122" s="171"/>
      <c r="K122" s="173"/>
      <c r="L122" s="173"/>
      <c r="M122" s="173"/>
      <c r="N122" s="173"/>
      <c r="O122" s="173"/>
      <c r="P122" s="173"/>
      <c r="Q122" s="173"/>
      <c r="R122" s="173"/>
      <c r="S122" s="455"/>
    </row>
    <row r="123" spans="2:19" ht="18" hidden="1" customHeight="1" x14ac:dyDescent="0.25">
      <c r="B123" s="452"/>
      <c r="C123" s="112"/>
      <c r="D123" s="112"/>
      <c r="E123" s="453"/>
      <c r="F123" s="165">
        <f>BiodieselProduction!E$19</f>
        <v>0</v>
      </c>
      <c r="G123" s="166"/>
      <c r="H123" s="166"/>
      <c r="I123" s="166"/>
      <c r="J123" s="171"/>
      <c r="K123" s="173"/>
      <c r="L123" s="173"/>
      <c r="M123" s="173"/>
      <c r="N123" s="173"/>
      <c r="O123" s="173"/>
      <c r="P123" s="173"/>
      <c r="Q123" s="173"/>
      <c r="R123" s="173"/>
      <c r="S123" s="455"/>
    </row>
    <row r="124" spans="2:19" ht="18" hidden="1" customHeight="1" x14ac:dyDescent="0.25">
      <c r="B124" s="452"/>
      <c r="C124" s="446" t="s">
        <v>535</v>
      </c>
      <c r="D124" s="446"/>
      <c r="E124" s="453"/>
      <c r="F124" s="165">
        <f>BiodieselProduction!E$20</f>
        <v>0</v>
      </c>
      <c r="G124" s="166"/>
      <c r="H124" s="166"/>
      <c r="I124" s="166"/>
      <c r="J124" s="171"/>
      <c r="K124" s="173"/>
      <c r="L124" s="173"/>
      <c r="M124" s="173"/>
      <c r="N124" s="173"/>
      <c r="O124" s="173"/>
      <c r="P124" s="173"/>
      <c r="Q124" s="173"/>
      <c r="R124" s="173"/>
      <c r="S124" s="455"/>
    </row>
    <row r="125" spans="2:19" ht="18" hidden="1" customHeight="1" x14ac:dyDescent="0.25">
      <c r="B125" s="452"/>
      <c r="C125" s="172" t="s">
        <v>14</v>
      </c>
      <c r="D125" s="149">
        <f>SUMPRODUCT(K111:K134,L111:L134)</f>
        <v>0</v>
      </c>
      <c r="E125" s="453"/>
      <c r="F125" s="165">
        <f>BiodieselProduction!E$21</f>
        <v>0</v>
      </c>
      <c r="G125" s="166"/>
      <c r="H125" s="166"/>
      <c r="I125" s="166"/>
      <c r="J125" s="171"/>
      <c r="K125" s="173"/>
      <c r="L125" s="173"/>
      <c r="M125" s="173"/>
      <c r="N125" s="173"/>
      <c r="O125" s="173"/>
      <c r="P125" s="173"/>
      <c r="Q125" s="173"/>
      <c r="R125" s="173"/>
      <c r="S125" s="455"/>
    </row>
    <row r="126" spans="2:19" ht="18" hidden="1" customHeight="1" x14ac:dyDescent="0.25">
      <c r="B126" s="452"/>
      <c r="C126" s="172" t="s">
        <v>15</v>
      </c>
      <c r="D126" s="149">
        <f>SUMPRODUCT(M111:M134,N111:N134)</f>
        <v>0</v>
      </c>
      <c r="E126" s="453"/>
      <c r="F126" s="165">
        <f>BiodieselProduction!E$22</f>
        <v>0</v>
      </c>
      <c r="G126" s="166"/>
      <c r="H126" s="166"/>
      <c r="I126" s="166"/>
      <c r="J126" s="171"/>
      <c r="K126" s="173"/>
      <c r="L126" s="173"/>
      <c r="M126" s="173"/>
      <c r="N126" s="173"/>
      <c r="O126" s="173"/>
      <c r="P126" s="173"/>
      <c r="Q126" s="173"/>
      <c r="R126" s="173"/>
      <c r="S126" s="455"/>
    </row>
    <row r="127" spans="2:19" ht="18" hidden="1" customHeight="1" x14ac:dyDescent="0.25">
      <c r="B127" s="452"/>
      <c r="C127" s="172" t="s">
        <v>16</v>
      </c>
      <c r="D127" s="149">
        <f>SUMPRODUCT(O111:O134,P111:P134)</f>
        <v>0</v>
      </c>
      <c r="E127" s="453"/>
      <c r="F127" s="165">
        <f>BiodieselProduction!E$23</f>
        <v>0</v>
      </c>
      <c r="G127" s="166"/>
      <c r="H127" s="166"/>
      <c r="I127" s="166"/>
      <c r="J127" s="171"/>
      <c r="K127" s="173"/>
      <c r="L127" s="173"/>
      <c r="M127" s="173"/>
      <c r="N127" s="173"/>
      <c r="O127" s="173"/>
      <c r="P127" s="173"/>
      <c r="Q127" s="173"/>
      <c r="R127" s="173"/>
      <c r="S127" s="455"/>
    </row>
    <row r="128" spans="2:19" ht="18" hidden="1" customHeight="1" x14ac:dyDescent="0.25">
      <c r="B128" s="452"/>
      <c r="C128" s="172" t="s">
        <v>17</v>
      </c>
      <c r="D128" s="149">
        <f>SUMPRODUCT(Q111:Q134,R111:R134)</f>
        <v>0</v>
      </c>
      <c r="E128" s="453"/>
      <c r="F128" s="165">
        <f>BiodieselProduction!E$24</f>
        <v>0</v>
      </c>
      <c r="G128" s="166"/>
      <c r="H128" s="166"/>
      <c r="I128" s="166"/>
      <c r="J128" s="171"/>
      <c r="K128" s="173"/>
      <c r="L128" s="173"/>
      <c r="M128" s="173"/>
      <c r="N128" s="173"/>
      <c r="O128" s="173"/>
      <c r="P128" s="173"/>
      <c r="Q128" s="173"/>
      <c r="R128" s="173"/>
      <c r="S128" s="455"/>
    </row>
    <row r="129" spans="2:19" ht="18" hidden="1" customHeight="1" x14ac:dyDescent="0.25">
      <c r="B129" s="452"/>
      <c r="C129" s="172" t="s">
        <v>421</v>
      </c>
      <c r="D129" s="149" cm="1">
        <f t="array" ref="D129">IFERROR((D125*Background!E$12+D126*Background!E$13+D127*Background!E$14+IFERROR(D128*D118,0))/SUMPRODUCT(I111:I134,1-J111:J134),0)</f>
        <v>0</v>
      </c>
      <c r="E129" s="453"/>
      <c r="F129" s="165">
        <f>BiodieselProduction!E$25</f>
        <v>0</v>
      </c>
      <c r="G129" s="166"/>
      <c r="H129" s="166"/>
      <c r="I129" s="166"/>
      <c r="J129" s="171"/>
      <c r="K129" s="173"/>
      <c r="L129" s="173"/>
      <c r="M129" s="173"/>
      <c r="N129" s="173"/>
      <c r="O129" s="173"/>
      <c r="P129" s="173"/>
      <c r="Q129" s="173"/>
      <c r="R129" s="173"/>
      <c r="S129" s="455"/>
    </row>
    <row r="130" spans="2:19" ht="18" hidden="1" customHeight="1" x14ac:dyDescent="0.25">
      <c r="B130" s="452"/>
      <c r="C130" s="458"/>
      <c r="D130" s="458"/>
      <c r="E130" s="453"/>
      <c r="F130" s="165">
        <f>BiodieselProduction!E$26</f>
        <v>0</v>
      </c>
      <c r="G130" s="166"/>
      <c r="H130" s="166"/>
      <c r="I130" s="166"/>
      <c r="J130" s="171"/>
      <c r="K130" s="173"/>
      <c r="L130" s="173"/>
      <c r="M130" s="173"/>
      <c r="N130" s="173"/>
      <c r="O130" s="173"/>
      <c r="P130" s="173"/>
      <c r="Q130" s="173"/>
      <c r="R130" s="173"/>
      <c r="S130" s="455"/>
    </row>
    <row r="131" spans="2:19" ht="18" hidden="1" customHeight="1" x14ac:dyDescent="0.25">
      <c r="B131" s="452"/>
      <c r="C131" s="446" t="s">
        <v>550</v>
      </c>
      <c r="D131" s="446"/>
      <c r="E131" s="453"/>
      <c r="F131" s="165">
        <f>BiodieselProduction!E$27</f>
        <v>0</v>
      </c>
      <c r="G131" s="166"/>
      <c r="H131" s="166"/>
      <c r="I131" s="166"/>
      <c r="J131" s="171"/>
      <c r="K131" s="173"/>
      <c r="L131" s="173"/>
      <c r="M131" s="173"/>
      <c r="N131" s="173"/>
      <c r="O131" s="173"/>
      <c r="P131" s="173"/>
      <c r="Q131" s="173"/>
      <c r="R131" s="173"/>
      <c r="S131" s="455"/>
    </row>
    <row r="132" spans="2:19" ht="18" hidden="1" customHeight="1" x14ac:dyDescent="0.25">
      <c r="B132" s="452"/>
      <c r="C132" s="172" t="s">
        <v>61</v>
      </c>
      <c r="D132" s="149" cm="1">
        <f t="array" ref="D132">SUMPRODUCT(I111:I134,1-J111:J134)</f>
        <v>0</v>
      </c>
      <c r="E132" s="453"/>
      <c r="F132" s="165">
        <f>BiodieselProduction!E$28</f>
        <v>0</v>
      </c>
      <c r="G132" s="166"/>
      <c r="H132" s="166"/>
      <c r="I132" s="166"/>
      <c r="J132" s="171"/>
      <c r="K132" s="173"/>
      <c r="L132" s="173"/>
      <c r="M132" s="173"/>
      <c r="N132" s="173"/>
      <c r="O132" s="173"/>
      <c r="P132" s="173"/>
      <c r="Q132" s="173"/>
      <c r="R132" s="173"/>
      <c r="S132" s="455"/>
    </row>
    <row r="133" spans="2:19" ht="18" hidden="1" customHeight="1" x14ac:dyDescent="0.25">
      <c r="B133" s="452"/>
      <c r="C133" s="172" t="s">
        <v>62</v>
      </c>
      <c r="D133" s="149" cm="1">
        <f t="array" ref="D133">SUMPRODUCT(H111:H134-G111:G134,1-J111:J134)</f>
        <v>0</v>
      </c>
      <c r="E133" s="453"/>
      <c r="F133" s="165">
        <f>BiodieselProduction!E$29</f>
        <v>0</v>
      </c>
      <c r="G133" s="166"/>
      <c r="H133" s="166"/>
      <c r="I133" s="166"/>
      <c r="J133" s="171"/>
      <c r="K133" s="173"/>
      <c r="L133" s="173"/>
      <c r="M133" s="173"/>
      <c r="N133" s="173"/>
      <c r="O133" s="173"/>
      <c r="P133" s="173"/>
      <c r="Q133" s="173"/>
      <c r="R133" s="173"/>
      <c r="S133" s="455"/>
    </row>
    <row r="134" spans="2:19" ht="18" hidden="1" customHeight="1" x14ac:dyDescent="0.25">
      <c r="B134" s="452"/>
      <c r="C134" s="172" t="s">
        <v>63</v>
      </c>
      <c r="D134" s="149">
        <f>D132-D133</f>
        <v>0</v>
      </c>
      <c r="E134" s="453"/>
      <c r="F134" s="165">
        <f>BiodieselProduction!E$30</f>
        <v>0</v>
      </c>
      <c r="G134" s="166"/>
      <c r="H134" s="166"/>
      <c r="I134" s="166"/>
      <c r="J134" s="171"/>
      <c r="K134" s="173"/>
      <c r="L134" s="173"/>
      <c r="M134" s="173"/>
      <c r="N134" s="173"/>
      <c r="O134" s="173"/>
      <c r="P134" s="173"/>
      <c r="Q134" s="173"/>
      <c r="R134" s="173"/>
      <c r="S134" s="455"/>
    </row>
    <row r="135" spans="2:19" ht="18" hidden="1" customHeight="1" x14ac:dyDescent="0.25">
      <c r="B135" s="415"/>
      <c r="C135" s="416"/>
      <c r="D135" s="416"/>
      <c r="E135" s="416"/>
      <c r="F135" s="416"/>
      <c r="G135" s="416"/>
      <c r="H135" s="416"/>
      <c r="I135" s="416"/>
      <c r="J135" s="416"/>
      <c r="K135" s="416"/>
      <c r="L135" s="416"/>
      <c r="M135" s="416"/>
      <c r="N135" s="416"/>
      <c r="O135" s="416"/>
      <c r="P135" s="416"/>
      <c r="Q135" s="416"/>
      <c r="R135" s="416"/>
      <c r="S135" s="417"/>
    </row>
    <row r="136" spans="2:19" ht="18" hidden="1" customHeight="1" x14ac:dyDescent="0.25"/>
    <row r="137" spans="2:19" ht="18" hidden="1" customHeight="1" x14ac:dyDescent="0.25">
      <c r="B137" s="449"/>
      <c r="C137" s="450"/>
      <c r="D137" s="450"/>
      <c r="E137" s="450"/>
      <c r="F137" s="450"/>
      <c r="G137" s="450"/>
      <c r="H137" s="450"/>
      <c r="I137" s="450"/>
      <c r="J137" s="450"/>
      <c r="K137" s="450"/>
      <c r="L137" s="450"/>
      <c r="M137" s="450"/>
      <c r="N137" s="450"/>
      <c r="O137" s="450"/>
      <c r="P137" s="450"/>
      <c r="Q137" s="450"/>
      <c r="R137" s="450"/>
      <c r="S137" s="451"/>
    </row>
    <row r="138" spans="2:19" ht="18" hidden="1" customHeight="1" x14ac:dyDescent="0.25">
      <c r="B138" s="452"/>
      <c r="C138" s="446" t="s">
        <v>43</v>
      </c>
      <c r="D138" s="446"/>
      <c r="E138" s="453" t="b">
        <v>1</v>
      </c>
      <c r="F138" s="454" t="s">
        <v>8</v>
      </c>
      <c r="G138" s="454"/>
      <c r="H138" s="454"/>
      <c r="I138" s="454"/>
      <c r="J138" s="454"/>
      <c r="K138" s="454"/>
      <c r="L138" s="454"/>
      <c r="M138" s="454"/>
      <c r="N138" s="454"/>
      <c r="O138" s="454"/>
      <c r="P138" s="454"/>
      <c r="Q138" s="454"/>
      <c r="R138" s="454"/>
      <c r="S138" s="455" t="s">
        <v>9</v>
      </c>
    </row>
    <row r="139" spans="2:19" ht="18" hidden="1" customHeight="1" x14ac:dyDescent="0.25">
      <c r="B139" s="452"/>
      <c r="C139" s="463" t="str">
        <f>IF(AND(D142&gt;0,D144&gt;0),CONCATENATE(IF(D144="Other (Specify Below)",D145,D144)," ",IF(D142="Other (Specify Below)",D143,D142)),"")</f>
        <v/>
      </c>
      <c r="D139" s="463"/>
      <c r="E139" s="453"/>
      <c r="F139" s="445"/>
      <c r="G139" s="445" t="s">
        <v>10</v>
      </c>
      <c r="H139" s="445"/>
      <c r="I139" s="445"/>
      <c r="J139" s="445"/>
      <c r="K139" s="445" t="s">
        <v>11</v>
      </c>
      <c r="L139" s="445"/>
      <c r="M139" s="445"/>
      <c r="N139" s="445"/>
      <c r="O139" s="445"/>
      <c r="P139" s="445"/>
      <c r="Q139" s="445"/>
      <c r="R139" s="445"/>
      <c r="S139" s="455"/>
    </row>
    <row r="140" spans="2:19" ht="18" hidden="1" customHeight="1" x14ac:dyDescent="0.25">
      <c r="B140" s="452"/>
      <c r="C140" s="457"/>
      <c r="D140" s="457"/>
      <c r="E140" s="453"/>
      <c r="F140" s="445"/>
      <c r="G140" s="445" t="s">
        <v>12</v>
      </c>
      <c r="H140" s="445"/>
      <c r="I140" s="445" t="s">
        <v>13</v>
      </c>
      <c r="J140" s="445"/>
      <c r="K140" s="445" t="s">
        <v>14</v>
      </c>
      <c r="L140" s="445"/>
      <c r="M140" s="445" t="s">
        <v>15</v>
      </c>
      <c r="N140" s="445"/>
      <c r="O140" s="445" t="s">
        <v>16</v>
      </c>
      <c r="P140" s="445"/>
      <c r="Q140" s="445" t="s">
        <v>17</v>
      </c>
      <c r="R140" s="445"/>
      <c r="S140" s="455"/>
    </row>
    <row r="141" spans="2:19" ht="18" hidden="1" customHeight="1" x14ac:dyDescent="0.25">
      <c r="B141" s="452"/>
      <c r="C141" s="446" t="s">
        <v>19</v>
      </c>
      <c r="D141" s="446"/>
      <c r="E141" s="453"/>
      <c r="F141" s="160" t="s">
        <v>103</v>
      </c>
      <c r="G141" s="160" t="s">
        <v>104</v>
      </c>
      <c r="H141" s="160" t="s">
        <v>105</v>
      </c>
      <c r="I141" s="160" t="s">
        <v>106</v>
      </c>
      <c r="J141" s="160" t="s">
        <v>107</v>
      </c>
      <c r="K141" s="160" t="s">
        <v>108</v>
      </c>
      <c r="L141" s="160" t="s">
        <v>109</v>
      </c>
      <c r="M141" s="160" t="s">
        <v>110</v>
      </c>
      <c r="N141" s="160" t="s">
        <v>111</v>
      </c>
      <c r="O141" s="160" t="s">
        <v>112</v>
      </c>
      <c r="P141" s="160" t="s">
        <v>113</v>
      </c>
      <c r="Q141" s="160" t="s">
        <v>114</v>
      </c>
      <c r="R141" s="160" t="s">
        <v>115</v>
      </c>
      <c r="S141" s="455"/>
    </row>
    <row r="142" spans="2:19" ht="18" hidden="1" customHeight="1" x14ac:dyDescent="0.25">
      <c r="B142" s="452"/>
      <c r="C142" s="411" t="s">
        <v>568</v>
      </c>
      <c r="D142" s="161"/>
      <c r="E142" s="453"/>
      <c r="F142" s="162" t="s">
        <v>34</v>
      </c>
      <c r="G142" s="162" t="s">
        <v>35</v>
      </c>
      <c r="H142" s="162" t="s">
        <v>36</v>
      </c>
      <c r="I142" s="162" t="s">
        <v>37</v>
      </c>
      <c r="J142" s="162" t="s">
        <v>38</v>
      </c>
      <c r="K142" s="162" t="s">
        <v>37</v>
      </c>
      <c r="L142" s="162" t="s">
        <v>39</v>
      </c>
      <c r="M142" s="162" t="str">
        <f t="shared" ref="M142:R142" si="4">K142</f>
        <v>Weight</v>
      </c>
      <c r="N142" s="162" t="str">
        <f t="shared" si="4"/>
        <v>Distance</v>
      </c>
      <c r="O142" s="162" t="str">
        <f t="shared" si="4"/>
        <v>Weight</v>
      </c>
      <c r="P142" s="162" t="str">
        <f t="shared" si="4"/>
        <v>Distance</v>
      </c>
      <c r="Q142" s="162" t="str">
        <f t="shared" si="4"/>
        <v>Weight</v>
      </c>
      <c r="R142" s="162" t="str">
        <f t="shared" si="4"/>
        <v>Distance</v>
      </c>
      <c r="S142" s="455"/>
    </row>
    <row r="143" spans="2:19" ht="18" hidden="1" customHeight="1" x14ac:dyDescent="0.25">
      <c r="B143" s="452"/>
      <c r="C143" s="412"/>
      <c r="D143" s="163"/>
      <c r="E143" s="453"/>
      <c r="F143" s="159" t="s">
        <v>41</v>
      </c>
      <c r="G143" s="159" t="s">
        <v>549</v>
      </c>
      <c r="H143" s="159" t="s">
        <v>549</v>
      </c>
      <c r="I143" s="159" t="s">
        <v>549</v>
      </c>
      <c r="J143" s="159" t="s">
        <v>42</v>
      </c>
      <c r="K143" s="159" t="s">
        <v>549</v>
      </c>
      <c r="L143" s="159" t="s">
        <v>534</v>
      </c>
      <c r="M143" s="159" t="str">
        <f>K143</f>
        <v>lb</v>
      </c>
      <c r="N143" s="159" t="str">
        <f>L143</f>
        <v>mile</v>
      </c>
      <c r="O143" s="159" t="str">
        <f>M143</f>
        <v>lb</v>
      </c>
      <c r="P143" s="159" t="str">
        <f>L143</f>
        <v>mile</v>
      </c>
      <c r="Q143" s="159" t="str">
        <f>K143</f>
        <v>lb</v>
      </c>
      <c r="R143" s="159" t="str">
        <f>L143</f>
        <v>mile</v>
      </c>
      <c r="S143" s="455"/>
    </row>
    <row r="144" spans="2:19" ht="18" hidden="1" customHeight="1" x14ac:dyDescent="0.25">
      <c r="B144" s="452"/>
      <c r="C144" s="447" t="s">
        <v>569</v>
      </c>
      <c r="D144" s="164"/>
      <c r="E144" s="453"/>
      <c r="F144" s="165">
        <f>BiodieselProduction!E$7</f>
        <v>0</v>
      </c>
      <c r="G144" s="166"/>
      <c r="H144" s="166"/>
      <c r="I144" s="166"/>
      <c r="J144" s="171"/>
      <c r="K144" s="173"/>
      <c r="L144" s="173"/>
      <c r="M144" s="173"/>
      <c r="N144" s="173"/>
      <c r="O144" s="173"/>
      <c r="P144" s="173"/>
      <c r="Q144" s="173"/>
      <c r="R144" s="173"/>
      <c r="S144" s="455"/>
    </row>
    <row r="145" spans="2:19" ht="18" hidden="1" customHeight="1" x14ac:dyDescent="0.25">
      <c r="B145" s="452"/>
      <c r="C145" s="448"/>
      <c r="D145" s="163"/>
      <c r="E145" s="453"/>
      <c r="F145" s="165">
        <f>BiodieselProduction!E$8</f>
        <v>0</v>
      </c>
      <c r="G145" s="166"/>
      <c r="H145" s="166"/>
      <c r="I145" s="166"/>
      <c r="J145" s="171"/>
      <c r="K145" s="173"/>
      <c r="L145" s="173"/>
      <c r="M145" s="173"/>
      <c r="N145" s="173"/>
      <c r="O145" s="173"/>
      <c r="P145" s="173"/>
      <c r="Q145" s="173"/>
      <c r="R145" s="173"/>
      <c r="S145" s="455"/>
    </row>
    <row r="146" spans="2:19" ht="18" hidden="1" customHeight="1" x14ac:dyDescent="0.25">
      <c r="B146" s="452"/>
      <c r="C146" s="447" t="s">
        <v>428</v>
      </c>
      <c r="D146" s="164"/>
      <c r="E146" s="453"/>
      <c r="F146" s="165">
        <f>BiodieselProduction!E$9</f>
        <v>0</v>
      </c>
      <c r="G146" s="166"/>
      <c r="H146" s="166"/>
      <c r="I146" s="166"/>
      <c r="J146" s="171"/>
      <c r="K146" s="173"/>
      <c r="L146" s="173"/>
      <c r="M146" s="173"/>
      <c r="N146" s="173"/>
      <c r="O146" s="173"/>
      <c r="P146" s="173"/>
      <c r="Q146" s="173"/>
      <c r="R146" s="173"/>
      <c r="S146" s="455"/>
    </row>
    <row r="147" spans="2:19" ht="18" hidden="1" customHeight="1" x14ac:dyDescent="0.25">
      <c r="B147" s="452"/>
      <c r="C147" s="448"/>
      <c r="D147" s="167"/>
      <c r="E147" s="453"/>
      <c r="F147" s="165">
        <f>BiodieselProduction!E$10</f>
        <v>0</v>
      </c>
      <c r="G147" s="166"/>
      <c r="H147" s="166"/>
      <c r="I147" s="166"/>
      <c r="J147" s="171"/>
      <c r="K147" s="173"/>
      <c r="L147" s="173"/>
      <c r="M147" s="173"/>
      <c r="N147" s="173"/>
      <c r="O147" s="173"/>
      <c r="P147" s="173"/>
      <c r="Q147" s="173"/>
      <c r="R147" s="173"/>
      <c r="S147" s="455"/>
    </row>
    <row r="148" spans="2:19" ht="18" hidden="1" customHeight="1" x14ac:dyDescent="0.25">
      <c r="B148" s="452"/>
      <c r="C148" s="411" t="s">
        <v>570</v>
      </c>
      <c r="D148" s="168"/>
      <c r="E148" s="453"/>
      <c r="F148" s="165">
        <f>BiodieselProduction!E$11</f>
        <v>0</v>
      </c>
      <c r="G148" s="166"/>
      <c r="H148" s="166"/>
      <c r="I148" s="166"/>
      <c r="J148" s="171"/>
      <c r="K148" s="173"/>
      <c r="L148" s="173"/>
      <c r="M148" s="173"/>
      <c r="N148" s="173"/>
      <c r="O148" s="173"/>
      <c r="P148" s="173"/>
      <c r="Q148" s="173"/>
      <c r="R148" s="173"/>
      <c r="S148" s="455"/>
    </row>
    <row r="149" spans="2:19" ht="18" hidden="1" customHeight="1" x14ac:dyDescent="0.25">
      <c r="B149" s="452"/>
      <c r="C149" s="412"/>
      <c r="D149" s="169"/>
      <c r="E149" s="453"/>
      <c r="F149" s="165">
        <f>BiodieselProduction!E$12</f>
        <v>0</v>
      </c>
      <c r="G149" s="166"/>
      <c r="H149" s="166"/>
      <c r="I149" s="166"/>
      <c r="J149" s="171"/>
      <c r="K149" s="173"/>
      <c r="L149" s="173"/>
      <c r="M149" s="173"/>
      <c r="N149" s="173"/>
      <c r="O149" s="173"/>
      <c r="P149" s="173"/>
      <c r="Q149" s="173"/>
      <c r="R149" s="173"/>
      <c r="S149" s="455"/>
    </row>
    <row r="150" spans="2:19" ht="18" hidden="1" customHeight="1" x14ac:dyDescent="0.25">
      <c r="B150" s="452"/>
      <c r="C150" s="411" t="s">
        <v>429</v>
      </c>
      <c r="D150" s="174"/>
      <c r="E150" s="453"/>
      <c r="F150" s="165">
        <f>BiodieselProduction!E$13</f>
        <v>0</v>
      </c>
      <c r="G150" s="166"/>
      <c r="H150" s="166"/>
      <c r="I150" s="166"/>
      <c r="J150" s="171"/>
      <c r="K150" s="173"/>
      <c r="L150" s="173"/>
      <c r="M150" s="173"/>
      <c r="N150" s="173"/>
      <c r="O150" s="173"/>
      <c r="P150" s="173"/>
      <c r="Q150" s="173"/>
      <c r="R150" s="173"/>
      <c r="S150" s="455"/>
    </row>
    <row r="151" spans="2:19" ht="18" hidden="1" customHeight="1" x14ac:dyDescent="0.25">
      <c r="B151" s="452"/>
      <c r="C151" s="412"/>
      <c r="D151" s="170"/>
      <c r="E151" s="453"/>
      <c r="F151" s="165">
        <f>BiodieselProduction!E$14</f>
        <v>0</v>
      </c>
      <c r="G151" s="166"/>
      <c r="H151" s="166"/>
      <c r="I151" s="166"/>
      <c r="J151" s="171"/>
      <c r="K151" s="173"/>
      <c r="L151" s="173"/>
      <c r="M151" s="173"/>
      <c r="N151" s="173"/>
      <c r="O151" s="173"/>
      <c r="P151" s="173"/>
      <c r="Q151" s="173"/>
      <c r="R151" s="173"/>
      <c r="S151" s="455"/>
    </row>
    <row r="152" spans="2:19" ht="18" hidden="1" customHeight="1" x14ac:dyDescent="0.25">
      <c r="B152" s="452"/>
      <c r="C152" s="116" t="s">
        <v>53</v>
      </c>
      <c r="D152" s="117" t="str" cm="1">
        <f t="array" ref="D152:D153">_xlfn._xlws.FILTER(C152:C153,C152:C153&lt;&gt;"")</f>
        <v>Site-Specific</v>
      </c>
      <c r="E152" s="453"/>
      <c r="F152" s="165">
        <f>BiodieselProduction!E$15</f>
        <v>0</v>
      </c>
      <c r="G152" s="166"/>
      <c r="H152" s="166"/>
      <c r="I152" s="166"/>
      <c r="J152" s="171"/>
      <c r="K152" s="173"/>
      <c r="L152" s="173"/>
      <c r="M152" s="173"/>
      <c r="N152" s="173"/>
      <c r="O152" s="173"/>
      <c r="P152" s="173"/>
      <c r="Q152" s="173"/>
      <c r="R152" s="173"/>
      <c r="S152" s="455"/>
    </row>
    <row r="153" spans="2:19" ht="18" hidden="1" customHeight="1" x14ac:dyDescent="0.25">
      <c r="B153" s="452"/>
      <c r="C153" s="117" t="s">
        <v>46</v>
      </c>
      <c r="D153" s="116" t="str">
        <v>Default</v>
      </c>
      <c r="E153" s="453" t="b">
        <v>0</v>
      </c>
      <c r="F153" s="165">
        <f>BiodieselProduction!E$16</f>
        <v>0</v>
      </c>
      <c r="G153" s="166"/>
      <c r="H153" s="166"/>
      <c r="I153" s="166"/>
      <c r="J153" s="171"/>
      <c r="K153" s="173"/>
      <c r="L153" s="173"/>
      <c r="M153" s="173"/>
      <c r="N153" s="173"/>
      <c r="O153" s="173"/>
      <c r="P153" s="173"/>
      <c r="Q153" s="173"/>
      <c r="R153" s="173"/>
      <c r="S153" s="455"/>
    </row>
    <row r="154" spans="2:19" ht="18" hidden="1" customHeight="1" x14ac:dyDescent="0.25">
      <c r="B154" s="452"/>
      <c r="C154" s="119"/>
      <c r="D154" s="119"/>
      <c r="E154" s="453"/>
      <c r="F154" s="165">
        <f>BiodieselProduction!E$17</f>
        <v>0</v>
      </c>
      <c r="G154" s="166"/>
      <c r="H154" s="166"/>
      <c r="I154" s="166"/>
      <c r="J154" s="171"/>
      <c r="K154" s="173"/>
      <c r="L154" s="173"/>
      <c r="M154" s="173"/>
      <c r="N154" s="173"/>
      <c r="O154" s="173"/>
      <c r="P154" s="173"/>
      <c r="Q154" s="173"/>
      <c r="R154" s="173"/>
      <c r="S154" s="455"/>
    </row>
    <row r="155" spans="2:19" ht="18" hidden="1" customHeight="1" x14ac:dyDescent="0.25">
      <c r="B155" s="452"/>
      <c r="C155" s="119"/>
      <c r="D155" s="119"/>
      <c r="E155" s="453" t="b">
        <v>0</v>
      </c>
      <c r="F155" s="165">
        <f>BiodieselProduction!E$18</f>
        <v>0</v>
      </c>
      <c r="G155" s="166"/>
      <c r="H155" s="166"/>
      <c r="I155" s="166"/>
      <c r="J155" s="171"/>
      <c r="K155" s="173"/>
      <c r="L155" s="173"/>
      <c r="M155" s="173"/>
      <c r="N155" s="173"/>
      <c r="O155" s="173"/>
      <c r="P155" s="173"/>
      <c r="Q155" s="173"/>
      <c r="R155" s="173"/>
      <c r="S155" s="455"/>
    </row>
    <row r="156" spans="2:19" ht="18" hidden="1" customHeight="1" x14ac:dyDescent="0.25">
      <c r="B156" s="452"/>
      <c r="C156" s="112"/>
      <c r="D156" s="112"/>
      <c r="E156" s="453"/>
      <c r="F156" s="165">
        <f>BiodieselProduction!E$19</f>
        <v>0</v>
      </c>
      <c r="G156" s="166"/>
      <c r="H156" s="166"/>
      <c r="I156" s="166"/>
      <c r="J156" s="171"/>
      <c r="K156" s="173"/>
      <c r="L156" s="173"/>
      <c r="M156" s="173"/>
      <c r="N156" s="173"/>
      <c r="O156" s="173"/>
      <c r="P156" s="173"/>
      <c r="Q156" s="173"/>
      <c r="R156" s="173"/>
      <c r="S156" s="455"/>
    </row>
    <row r="157" spans="2:19" ht="18" hidden="1" customHeight="1" x14ac:dyDescent="0.25">
      <c r="B157" s="452"/>
      <c r="C157" s="446" t="s">
        <v>535</v>
      </c>
      <c r="D157" s="446"/>
      <c r="E157" s="453"/>
      <c r="F157" s="165">
        <f>BiodieselProduction!E$20</f>
        <v>0</v>
      </c>
      <c r="G157" s="166"/>
      <c r="H157" s="166"/>
      <c r="I157" s="166"/>
      <c r="J157" s="171"/>
      <c r="K157" s="173"/>
      <c r="L157" s="173"/>
      <c r="M157" s="173"/>
      <c r="N157" s="173"/>
      <c r="O157" s="173"/>
      <c r="P157" s="173"/>
      <c r="Q157" s="173"/>
      <c r="R157" s="173"/>
      <c r="S157" s="455"/>
    </row>
    <row r="158" spans="2:19" ht="18" hidden="1" customHeight="1" x14ac:dyDescent="0.25">
      <c r="B158" s="452"/>
      <c r="C158" s="172" t="s">
        <v>14</v>
      </c>
      <c r="D158" s="149">
        <f>SUMPRODUCT(K144:K167,L144:L167)</f>
        <v>0</v>
      </c>
      <c r="E158" s="453"/>
      <c r="F158" s="165">
        <f>BiodieselProduction!E$21</f>
        <v>0</v>
      </c>
      <c r="G158" s="166"/>
      <c r="H158" s="166"/>
      <c r="I158" s="166"/>
      <c r="J158" s="171"/>
      <c r="K158" s="173"/>
      <c r="L158" s="173"/>
      <c r="M158" s="173"/>
      <c r="N158" s="173"/>
      <c r="O158" s="173"/>
      <c r="P158" s="173"/>
      <c r="Q158" s="173"/>
      <c r="R158" s="173"/>
      <c r="S158" s="455"/>
    </row>
    <row r="159" spans="2:19" ht="18" hidden="1" customHeight="1" x14ac:dyDescent="0.25">
      <c r="B159" s="452"/>
      <c r="C159" s="172" t="s">
        <v>15</v>
      </c>
      <c r="D159" s="149">
        <f>SUMPRODUCT(M144:M167,N144:N167)</f>
        <v>0</v>
      </c>
      <c r="E159" s="453"/>
      <c r="F159" s="165">
        <f>BiodieselProduction!E$22</f>
        <v>0</v>
      </c>
      <c r="G159" s="166"/>
      <c r="H159" s="166"/>
      <c r="I159" s="166"/>
      <c r="J159" s="171"/>
      <c r="K159" s="173"/>
      <c r="L159" s="173"/>
      <c r="M159" s="173"/>
      <c r="N159" s="173"/>
      <c r="O159" s="173"/>
      <c r="P159" s="173"/>
      <c r="Q159" s="173"/>
      <c r="R159" s="173"/>
      <c r="S159" s="455"/>
    </row>
    <row r="160" spans="2:19" ht="18" hidden="1" customHeight="1" x14ac:dyDescent="0.25">
      <c r="B160" s="452"/>
      <c r="C160" s="172" t="s">
        <v>16</v>
      </c>
      <c r="D160" s="149">
        <f>SUMPRODUCT(O144:O167,P144:P167)</f>
        <v>0</v>
      </c>
      <c r="E160" s="453"/>
      <c r="F160" s="165">
        <f>BiodieselProduction!E$23</f>
        <v>0</v>
      </c>
      <c r="G160" s="166"/>
      <c r="H160" s="166"/>
      <c r="I160" s="166"/>
      <c r="J160" s="171"/>
      <c r="K160" s="173"/>
      <c r="L160" s="173"/>
      <c r="M160" s="173"/>
      <c r="N160" s="173"/>
      <c r="O160" s="173"/>
      <c r="P160" s="173"/>
      <c r="Q160" s="173"/>
      <c r="R160" s="173"/>
      <c r="S160" s="455"/>
    </row>
    <row r="161" spans="2:19" ht="18" hidden="1" customHeight="1" x14ac:dyDescent="0.25">
      <c r="B161" s="452"/>
      <c r="C161" s="172" t="s">
        <v>17</v>
      </c>
      <c r="D161" s="149">
        <f>SUMPRODUCT(Q144:Q167,R144:R167)</f>
        <v>0</v>
      </c>
      <c r="E161" s="453"/>
      <c r="F161" s="165">
        <f>BiodieselProduction!E$24</f>
        <v>0</v>
      </c>
      <c r="G161" s="166"/>
      <c r="H161" s="166"/>
      <c r="I161" s="166"/>
      <c r="J161" s="171"/>
      <c r="K161" s="173"/>
      <c r="L161" s="173"/>
      <c r="M161" s="173"/>
      <c r="N161" s="173"/>
      <c r="O161" s="173"/>
      <c r="P161" s="173"/>
      <c r="Q161" s="173"/>
      <c r="R161" s="173"/>
      <c r="S161" s="455"/>
    </row>
    <row r="162" spans="2:19" ht="18" hidden="1" customHeight="1" x14ac:dyDescent="0.25">
      <c r="B162" s="452"/>
      <c r="C162" s="172" t="s">
        <v>421</v>
      </c>
      <c r="D162" s="149" cm="1">
        <f t="array" ref="D162">IFERROR((D158*Background!E$12+D159*Background!E$13+D160*Background!E$14+IFERROR(D161*D151,0))/SUMPRODUCT(I144:I167,1-J144:J167),0)</f>
        <v>0</v>
      </c>
      <c r="E162" s="453"/>
      <c r="F162" s="165">
        <f>BiodieselProduction!E$25</f>
        <v>0</v>
      </c>
      <c r="G162" s="166"/>
      <c r="H162" s="166"/>
      <c r="I162" s="166"/>
      <c r="J162" s="171"/>
      <c r="K162" s="173"/>
      <c r="L162" s="173"/>
      <c r="M162" s="173"/>
      <c r="N162" s="173"/>
      <c r="O162" s="173"/>
      <c r="P162" s="173"/>
      <c r="Q162" s="173"/>
      <c r="R162" s="173"/>
      <c r="S162" s="455"/>
    </row>
    <row r="163" spans="2:19" ht="18" hidden="1" customHeight="1" x14ac:dyDescent="0.25">
      <c r="B163" s="452"/>
      <c r="C163" s="458"/>
      <c r="D163" s="458"/>
      <c r="E163" s="453"/>
      <c r="F163" s="165">
        <f>BiodieselProduction!E$26</f>
        <v>0</v>
      </c>
      <c r="G163" s="166"/>
      <c r="H163" s="166"/>
      <c r="I163" s="166"/>
      <c r="J163" s="171"/>
      <c r="K163" s="173"/>
      <c r="L163" s="173"/>
      <c r="M163" s="173"/>
      <c r="N163" s="173"/>
      <c r="O163" s="173"/>
      <c r="P163" s="173"/>
      <c r="Q163" s="173"/>
      <c r="R163" s="173"/>
      <c r="S163" s="455"/>
    </row>
    <row r="164" spans="2:19" ht="18" hidden="1" customHeight="1" x14ac:dyDescent="0.25">
      <c r="B164" s="452"/>
      <c r="C164" s="446" t="s">
        <v>550</v>
      </c>
      <c r="D164" s="446"/>
      <c r="E164" s="453"/>
      <c r="F164" s="165">
        <f>BiodieselProduction!E$27</f>
        <v>0</v>
      </c>
      <c r="G164" s="166"/>
      <c r="H164" s="166"/>
      <c r="I164" s="166"/>
      <c r="J164" s="171"/>
      <c r="K164" s="173"/>
      <c r="L164" s="173"/>
      <c r="M164" s="173"/>
      <c r="N164" s="173"/>
      <c r="O164" s="173"/>
      <c r="P164" s="173"/>
      <c r="Q164" s="173"/>
      <c r="R164" s="173"/>
      <c r="S164" s="455"/>
    </row>
    <row r="165" spans="2:19" ht="18" hidden="1" customHeight="1" x14ac:dyDescent="0.25">
      <c r="B165" s="452"/>
      <c r="C165" s="172" t="s">
        <v>61</v>
      </c>
      <c r="D165" s="149" cm="1">
        <f t="array" ref="D165">SUMPRODUCT(I144:I167,1-J144:J167)</f>
        <v>0</v>
      </c>
      <c r="E165" s="453"/>
      <c r="F165" s="165">
        <f>BiodieselProduction!E$28</f>
        <v>0</v>
      </c>
      <c r="G165" s="166"/>
      <c r="H165" s="166"/>
      <c r="I165" s="166"/>
      <c r="J165" s="171"/>
      <c r="K165" s="173"/>
      <c r="L165" s="173"/>
      <c r="M165" s="173"/>
      <c r="N165" s="173"/>
      <c r="O165" s="173"/>
      <c r="P165" s="173"/>
      <c r="Q165" s="173"/>
      <c r="R165" s="173"/>
      <c r="S165" s="455"/>
    </row>
    <row r="166" spans="2:19" ht="18" hidden="1" customHeight="1" x14ac:dyDescent="0.25">
      <c r="B166" s="452"/>
      <c r="C166" s="172" t="s">
        <v>62</v>
      </c>
      <c r="D166" s="149" cm="1">
        <f t="array" ref="D166">SUMPRODUCT(H144:H167-G144:G167,1-J144:J167)</f>
        <v>0</v>
      </c>
      <c r="E166" s="453"/>
      <c r="F166" s="165">
        <f>BiodieselProduction!E$29</f>
        <v>0</v>
      </c>
      <c r="G166" s="166"/>
      <c r="H166" s="166"/>
      <c r="I166" s="166"/>
      <c r="J166" s="171"/>
      <c r="K166" s="173"/>
      <c r="L166" s="173"/>
      <c r="M166" s="173"/>
      <c r="N166" s="173"/>
      <c r="O166" s="173"/>
      <c r="P166" s="173"/>
      <c r="Q166" s="173"/>
      <c r="R166" s="173"/>
      <c r="S166" s="455"/>
    </row>
    <row r="167" spans="2:19" ht="18" hidden="1" customHeight="1" x14ac:dyDescent="0.25">
      <c r="B167" s="452"/>
      <c r="C167" s="172" t="s">
        <v>63</v>
      </c>
      <c r="D167" s="149">
        <f>D165-D166</f>
        <v>0</v>
      </c>
      <c r="E167" s="453"/>
      <c r="F167" s="165">
        <f>BiodieselProduction!E$30</f>
        <v>0</v>
      </c>
      <c r="G167" s="166"/>
      <c r="H167" s="166"/>
      <c r="I167" s="166"/>
      <c r="J167" s="171"/>
      <c r="K167" s="173"/>
      <c r="L167" s="173"/>
      <c r="M167" s="173"/>
      <c r="N167" s="173"/>
      <c r="O167" s="173"/>
      <c r="P167" s="173"/>
      <c r="Q167" s="173"/>
      <c r="R167" s="173"/>
      <c r="S167" s="455"/>
    </row>
    <row r="168" spans="2:19" ht="18" hidden="1" customHeight="1" x14ac:dyDescent="0.25">
      <c r="B168" s="415"/>
      <c r="C168" s="416"/>
      <c r="D168" s="416"/>
      <c r="E168" s="416"/>
      <c r="F168" s="416"/>
      <c r="G168" s="416"/>
      <c r="H168" s="416"/>
      <c r="I168" s="416"/>
      <c r="J168" s="416"/>
      <c r="K168" s="416"/>
      <c r="L168" s="416"/>
      <c r="M168" s="416"/>
      <c r="N168" s="416"/>
      <c r="O168" s="416"/>
      <c r="P168" s="416"/>
      <c r="Q168" s="416"/>
      <c r="R168" s="416"/>
      <c r="S168" s="417"/>
    </row>
    <row r="169" spans="2:19" ht="18" hidden="1" customHeight="1" x14ac:dyDescent="0.25"/>
    <row r="170" spans="2:19" ht="18" hidden="1" customHeight="1" x14ac:dyDescent="0.25">
      <c r="B170" s="449"/>
      <c r="C170" s="450"/>
      <c r="D170" s="450"/>
      <c r="E170" s="450"/>
      <c r="F170" s="450"/>
      <c r="G170" s="450"/>
      <c r="H170" s="450"/>
      <c r="I170" s="450"/>
      <c r="J170" s="450"/>
      <c r="K170" s="450"/>
      <c r="L170" s="450"/>
      <c r="M170" s="450"/>
      <c r="N170" s="450"/>
      <c r="O170" s="450"/>
      <c r="P170" s="450"/>
      <c r="Q170" s="450"/>
      <c r="R170" s="450"/>
      <c r="S170" s="451"/>
    </row>
    <row r="171" spans="2:19" ht="18" hidden="1" customHeight="1" x14ac:dyDescent="0.25">
      <c r="B171" s="452"/>
      <c r="C171" s="446" t="s">
        <v>44</v>
      </c>
      <c r="D171" s="446"/>
      <c r="E171" s="453" t="b">
        <v>1</v>
      </c>
      <c r="F171" s="454" t="s">
        <v>8</v>
      </c>
      <c r="G171" s="454"/>
      <c r="H171" s="454"/>
      <c r="I171" s="454"/>
      <c r="J171" s="454"/>
      <c r="K171" s="454"/>
      <c r="L171" s="454"/>
      <c r="M171" s="454"/>
      <c r="N171" s="454"/>
      <c r="O171" s="454"/>
      <c r="P171" s="454"/>
      <c r="Q171" s="454"/>
      <c r="R171" s="454"/>
      <c r="S171" s="455" t="s">
        <v>9</v>
      </c>
    </row>
    <row r="172" spans="2:19" ht="18" hidden="1" customHeight="1" x14ac:dyDescent="0.25">
      <c r="B172" s="452"/>
      <c r="C172" s="456" t="str">
        <f>IF(AND(D175&gt;0,D177&gt;0),CONCATENATE(IF(D177="Other (Specify Below)", D178,D177), " ",IF(D175="Other (Specify Below)",D176,D175)),"")</f>
        <v/>
      </c>
      <c r="D172" s="456"/>
      <c r="E172" s="453"/>
      <c r="F172" s="445"/>
      <c r="G172" s="445" t="s">
        <v>10</v>
      </c>
      <c r="H172" s="445"/>
      <c r="I172" s="445"/>
      <c r="J172" s="445"/>
      <c r="K172" s="445" t="s">
        <v>11</v>
      </c>
      <c r="L172" s="445"/>
      <c r="M172" s="445"/>
      <c r="N172" s="445"/>
      <c r="O172" s="445"/>
      <c r="P172" s="445"/>
      <c r="Q172" s="445"/>
      <c r="R172" s="445"/>
      <c r="S172" s="455"/>
    </row>
    <row r="173" spans="2:19" ht="18" hidden="1" customHeight="1" x14ac:dyDescent="0.25">
      <c r="B173" s="452"/>
      <c r="C173" s="457"/>
      <c r="D173" s="457"/>
      <c r="E173" s="453"/>
      <c r="F173" s="445"/>
      <c r="G173" s="445" t="s">
        <v>12</v>
      </c>
      <c r="H173" s="445"/>
      <c r="I173" s="445" t="s">
        <v>13</v>
      </c>
      <c r="J173" s="445"/>
      <c r="K173" s="445" t="s">
        <v>14</v>
      </c>
      <c r="L173" s="445"/>
      <c r="M173" s="445" t="s">
        <v>15</v>
      </c>
      <c r="N173" s="445"/>
      <c r="O173" s="445" t="s">
        <v>16</v>
      </c>
      <c r="P173" s="445"/>
      <c r="Q173" s="445" t="s">
        <v>17</v>
      </c>
      <c r="R173" s="445"/>
      <c r="S173" s="455"/>
    </row>
    <row r="174" spans="2:19" ht="18" hidden="1" customHeight="1" x14ac:dyDescent="0.25">
      <c r="B174" s="452"/>
      <c r="C174" s="446" t="s">
        <v>19</v>
      </c>
      <c r="D174" s="446"/>
      <c r="E174" s="453"/>
      <c r="F174" s="160" t="s">
        <v>116</v>
      </c>
      <c r="G174" s="160" t="s">
        <v>117</v>
      </c>
      <c r="H174" s="160" t="s">
        <v>118</v>
      </c>
      <c r="I174" s="160" t="s">
        <v>119</v>
      </c>
      <c r="J174" s="160" t="s">
        <v>120</v>
      </c>
      <c r="K174" s="160" t="s">
        <v>121</v>
      </c>
      <c r="L174" s="160" t="s">
        <v>122</v>
      </c>
      <c r="M174" s="160" t="s">
        <v>123</v>
      </c>
      <c r="N174" s="160" t="s">
        <v>124</v>
      </c>
      <c r="O174" s="160" t="s">
        <v>125</v>
      </c>
      <c r="P174" s="160" t="s">
        <v>126</v>
      </c>
      <c r="Q174" s="160" t="s">
        <v>127</v>
      </c>
      <c r="R174" s="160" t="s">
        <v>128</v>
      </c>
      <c r="S174" s="455"/>
    </row>
    <row r="175" spans="2:19" ht="18" hidden="1" customHeight="1" x14ac:dyDescent="0.25">
      <c r="B175" s="452"/>
      <c r="C175" s="411" t="s">
        <v>571</v>
      </c>
      <c r="D175" s="161"/>
      <c r="E175" s="453"/>
      <c r="F175" s="162" t="s">
        <v>34</v>
      </c>
      <c r="G175" s="162" t="s">
        <v>35</v>
      </c>
      <c r="H175" s="162" t="s">
        <v>36</v>
      </c>
      <c r="I175" s="162" t="s">
        <v>37</v>
      </c>
      <c r="J175" s="162" t="s">
        <v>38</v>
      </c>
      <c r="K175" s="162" t="s">
        <v>37</v>
      </c>
      <c r="L175" s="162" t="s">
        <v>39</v>
      </c>
      <c r="M175" s="162" t="str">
        <f t="shared" ref="M175:R175" si="5">K175</f>
        <v>Weight</v>
      </c>
      <c r="N175" s="162" t="str">
        <f t="shared" si="5"/>
        <v>Distance</v>
      </c>
      <c r="O175" s="162" t="str">
        <f t="shared" si="5"/>
        <v>Weight</v>
      </c>
      <c r="P175" s="162" t="str">
        <f t="shared" si="5"/>
        <v>Distance</v>
      </c>
      <c r="Q175" s="162" t="str">
        <f t="shared" si="5"/>
        <v>Weight</v>
      </c>
      <c r="R175" s="162" t="str">
        <f t="shared" si="5"/>
        <v>Distance</v>
      </c>
      <c r="S175" s="455"/>
    </row>
    <row r="176" spans="2:19" ht="18" hidden="1" customHeight="1" x14ac:dyDescent="0.25">
      <c r="B176" s="452"/>
      <c r="C176" s="412"/>
      <c r="D176" s="163"/>
      <c r="E176" s="453"/>
      <c r="F176" s="159" t="s">
        <v>41</v>
      </c>
      <c r="G176" s="159" t="s">
        <v>549</v>
      </c>
      <c r="H176" s="159" t="s">
        <v>549</v>
      </c>
      <c r="I176" s="159" t="s">
        <v>549</v>
      </c>
      <c r="J176" s="159" t="s">
        <v>42</v>
      </c>
      <c r="K176" s="159" t="s">
        <v>549</v>
      </c>
      <c r="L176" s="159" t="s">
        <v>534</v>
      </c>
      <c r="M176" s="159" t="str">
        <f>K176</f>
        <v>lb</v>
      </c>
      <c r="N176" s="159" t="str">
        <f>L176</f>
        <v>mile</v>
      </c>
      <c r="O176" s="159" t="str">
        <f>M176</f>
        <v>lb</v>
      </c>
      <c r="P176" s="159" t="str">
        <f>L176</f>
        <v>mile</v>
      </c>
      <c r="Q176" s="159" t="str">
        <f>K176</f>
        <v>lb</v>
      </c>
      <c r="R176" s="159" t="str">
        <f>L176</f>
        <v>mile</v>
      </c>
      <c r="S176" s="455"/>
    </row>
    <row r="177" spans="2:19" ht="18" hidden="1" customHeight="1" x14ac:dyDescent="0.25">
      <c r="B177" s="452"/>
      <c r="C177" s="447" t="s">
        <v>572</v>
      </c>
      <c r="D177" s="164"/>
      <c r="E177" s="453"/>
      <c r="F177" s="165">
        <f>BiodieselProduction!E$7</f>
        <v>0</v>
      </c>
      <c r="G177" s="166"/>
      <c r="H177" s="166"/>
      <c r="I177" s="166"/>
      <c r="J177" s="171"/>
      <c r="K177" s="173"/>
      <c r="L177" s="173"/>
      <c r="M177" s="173"/>
      <c r="N177" s="173"/>
      <c r="O177" s="173"/>
      <c r="P177" s="173"/>
      <c r="Q177" s="173"/>
      <c r="R177" s="173"/>
      <c r="S177" s="455"/>
    </row>
    <row r="178" spans="2:19" ht="18" hidden="1" customHeight="1" x14ac:dyDescent="0.25">
      <c r="B178" s="452"/>
      <c r="C178" s="448"/>
      <c r="D178" s="163"/>
      <c r="E178" s="453"/>
      <c r="F178" s="165">
        <f>BiodieselProduction!E$8</f>
        <v>0</v>
      </c>
      <c r="G178" s="166"/>
      <c r="H178" s="166"/>
      <c r="I178" s="166"/>
      <c r="J178" s="171"/>
      <c r="K178" s="173"/>
      <c r="L178" s="173"/>
      <c r="M178" s="173"/>
      <c r="N178" s="173"/>
      <c r="O178" s="173"/>
      <c r="P178" s="173"/>
      <c r="Q178" s="173"/>
      <c r="R178" s="173"/>
      <c r="S178" s="455"/>
    </row>
    <row r="179" spans="2:19" ht="18" hidden="1" customHeight="1" x14ac:dyDescent="0.25">
      <c r="B179" s="452"/>
      <c r="C179" s="447" t="s">
        <v>430</v>
      </c>
      <c r="D179" s="164"/>
      <c r="E179" s="453"/>
      <c r="F179" s="165">
        <f>BiodieselProduction!E$9</f>
        <v>0</v>
      </c>
      <c r="G179" s="166"/>
      <c r="H179" s="166"/>
      <c r="I179" s="166"/>
      <c r="J179" s="171"/>
      <c r="K179" s="173"/>
      <c r="L179" s="173"/>
      <c r="M179" s="173"/>
      <c r="N179" s="173"/>
      <c r="O179" s="173"/>
      <c r="P179" s="173"/>
      <c r="Q179" s="173"/>
      <c r="R179" s="173"/>
      <c r="S179" s="455"/>
    </row>
    <row r="180" spans="2:19" ht="18" hidden="1" customHeight="1" x14ac:dyDescent="0.25">
      <c r="B180" s="452"/>
      <c r="C180" s="448"/>
      <c r="D180" s="167"/>
      <c r="E180" s="453"/>
      <c r="F180" s="165">
        <f>BiodieselProduction!E$10</f>
        <v>0</v>
      </c>
      <c r="G180" s="166"/>
      <c r="H180" s="166"/>
      <c r="I180" s="166"/>
      <c r="J180" s="171"/>
      <c r="K180" s="173"/>
      <c r="L180" s="173"/>
      <c r="M180" s="173"/>
      <c r="N180" s="173"/>
      <c r="O180" s="173"/>
      <c r="P180" s="173"/>
      <c r="Q180" s="173"/>
      <c r="R180" s="173"/>
      <c r="S180" s="455"/>
    </row>
    <row r="181" spans="2:19" ht="18" hidden="1" customHeight="1" x14ac:dyDescent="0.25">
      <c r="B181" s="452"/>
      <c r="C181" s="411" t="s">
        <v>573</v>
      </c>
      <c r="D181" s="168"/>
      <c r="E181" s="453"/>
      <c r="F181" s="165">
        <f>BiodieselProduction!E$11</f>
        <v>0</v>
      </c>
      <c r="G181" s="166"/>
      <c r="H181" s="166"/>
      <c r="I181" s="166"/>
      <c r="J181" s="171"/>
      <c r="K181" s="173"/>
      <c r="L181" s="173"/>
      <c r="M181" s="173"/>
      <c r="N181" s="173"/>
      <c r="O181" s="173"/>
      <c r="P181" s="173"/>
      <c r="Q181" s="173"/>
      <c r="R181" s="173"/>
      <c r="S181" s="455"/>
    </row>
    <row r="182" spans="2:19" ht="18" hidden="1" customHeight="1" x14ac:dyDescent="0.25">
      <c r="B182" s="452"/>
      <c r="C182" s="412"/>
      <c r="D182" s="169"/>
      <c r="E182" s="453"/>
      <c r="F182" s="165">
        <f>BiodieselProduction!E$12</f>
        <v>0</v>
      </c>
      <c r="G182" s="166"/>
      <c r="H182" s="166"/>
      <c r="I182" s="166"/>
      <c r="J182" s="171"/>
      <c r="K182" s="173"/>
      <c r="L182" s="173"/>
      <c r="M182" s="173"/>
      <c r="N182" s="173"/>
      <c r="O182" s="173"/>
      <c r="P182" s="173"/>
      <c r="Q182" s="173"/>
      <c r="R182" s="173"/>
      <c r="S182" s="455"/>
    </row>
    <row r="183" spans="2:19" ht="18" hidden="1" customHeight="1" x14ac:dyDescent="0.25">
      <c r="B183" s="452"/>
      <c r="C183" s="411" t="s">
        <v>431</v>
      </c>
      <c r="D183" s="174"/>
      <c r="E183" s="453"/>
      <c r="F183" s="165">
        <f>BiodieselProduction!E$13</f>
        <v>0</v>
      </c>
      <c r="G183" s="166"/>
      <c r="H183" s="166"/>
      <c r="I183" s="166"/>
      <c r="J183" s="171"/>
      <c r="K183" s="173"/>
      <c r="L183" s="173"/>
      <c r="M183" s="173"/>
      <c r="N183" s="173"/>
      <c r="O183" s="173"/>
      <c r="P183" s="173"/>
      <c r="Q183" s="173"/>
      <c r="R183" s="173"/>
      <c r="S183" s="455"/>
    </row>
    <row r="184" spans="2:19" ht="18" hidden="1" customHeight="1" x14ac:dyDescent="0.25">
      <c r="B184" s="452"/>
      <c r="C184" s="412"/>
      <c r="D184" s="170"/>
      <c r="E184" s="453"/>
      <c r="F184" s="165">
        <f>BiodieselProduction!E$14</f>
        <v>0</v>
      </c>
      <c r="G184" s="166"/>
      <c r="H184" s="166"/>
      <c r="I184" s="166"/>
      <c r="J184" s="171"/>
      <c r="K184" s="173"/>
      <c r="L184" s="173"/>
      <c r="M184" s="173"/>
      <c r="N184" s="173"/>
      <c r="O184" s="173"/>
      <c r="P184" s="173"/>
      <c r="Q184" s="173"/>
      <c r="R184" s="173"/>
      <c r="S184" s="455"/>
    </row>
    <row r="185" spans="2:19" ht="18" hidden="1" customHeight="1" x14ac:dyDescent="0.25">
      <c r="B185" s="452"/>
      <c r="C185" s="116" t="s">
        <v>53</v>
      </c>
      <c r="D185" s="117" t="str" cm="1">
        <f t="array" ref="D185:D186">_xlfn._xlws.FILTER(C185:C186,C185:C186&lt;&gt;"")</f>
        <v>Site-Specific</v>
      </c>
      <c r="E185" s="453"/>
      <c r="F185" s="165">
        <f>BiodieselProduction!E$15</f>
        <v>0</v>
      </c>
      <c r="G185" s="166"/>
      <c r="H185" s="166"/>
      <c r="I185" s="166"/>
      <c r="J185" s="171"/>
      <c r="K185" s="173"/>
      <c r="L185" s="173"/>
      <c r="M185" s="173"/>
      <c r="N185" s="173"/>
      <c r="O185" s="173"/>
      <c r="P185" s="173"/>
      <c r="Q185" s="173"/>
      <c r="R185" s="173"/>
      <c r="S185" s="455"/>
    </row>
    <row r="186" spans="2:19" ht="18" hidden="1" customHeight="1" x14ac:dyDescent="0.25">
      <c r="B186" s="452"/>
      <c r="C186" s="117" t="s">
        <v>46</v>
      </c>
      <c r="D186" s="116" t="str">
        <v>Default</v>
      </c>
      <c r="E186" s="453" t="b">
        <v>0</v>
      </c>
      <c r="F186" s="165">
        <f>BiodieselProduction!E$16</f>
        <v>0</v>
      </c>
      <c r="G186" s="166"/>
      <c r="H186" s="166"/>
      <c r="I186" s="166"/>
      <c r="J186" s="171"/>
      <c r="K186" s="173"/>
      <c r="L186" s="173"/>
      <c r="M186" s="173"/>
      <c r="N186" s="173"/>
      <c r="O186" s="173"/>
      <c r="P186" s="173"/>
      <c r="Q186" s="173"/>
      <c r="R186" s="173"/>
      <c r="S186" s="455"/>
    </row>
    <row r="187" spans="2:19" ht="18" hidden="1" customHeight="1" x14ac:dyDescent="0.25">
      <c r="B187" s="452"/>
      <c r="C187" s="119"/>
      <c r="D187" s="119"/>
      <c r="E187" s="453"/>
      <c r="F187" s="165">
        <f>BiodieselProduction!E$17</f>
        <v>0</v>
      </c>
      <c r="G187" s="166"/>
      <c r="H187" s="166"/>
      <c r="I187" s="166"/>
      <c r="J187" s="171"/>
      <c r="K187" s="173"/>
      <c r="L187" s="173"/>
      <c r="M187" s="173"/>
      <c r="N187" s="173"/>
      <c r="O187" s="173"/>
      <c r="P187" s="173"/>
      <c r="Q187" s="173"/>
      <c r="R187" s="173"/>
      <c r="S187" s="455"/>
    </row>
    <row r="188" spans="2:19" ht="18" hidden="1" customHeight="1" x14ac:dyDescent="0.25">
      <c r="B188" s="452"/>
      <c r="C188" s="119"/>
      <c r="D188" s="119"/>
      <c r="E188" s="453" t="b">
        <v>0</v>
      </c>
      <c r="F188" s="165">
        <f>BiodieselProduction!E$18</f>
        <v>0</v>
      </c>
      <c r="G188" s="166"/>
      <c r="H188" s="166"/>
      <c r="I188" s="166"/>
      <c r="J188" s="171"/>
      <c r="K188" s="173"/>
      <c r="L188" s="173"/>
      <c r="M188" s="173"/>
      <c r="N188" s="173"/>
      <c r="O188" s="173"/>
      <c r="P188" s="173"/>
      <c r="Q188" s="173"/>
      <c r="R188" s="173"/>
      <c r="S188" s="455"/>
    </row>
    <row r="189" spans="2:19" ht="18" hidden="1" customHeight="1" x14ac:dyDescent="0.25">
      <c r="B189" s="452"/>
      <c r="C189" s="112"/>
      <c r="D189" s="112"/>
      <c r="E189" s="453"/>
      <c r="F189" s="165">
        <f>BiodieselProduction!E$19</f>
        <v>0</v>
      </c>
      <c r="G189" s="166"/>
      <c r="H189" s="166"/>
      <c r="I189" s="166"/>
      <c r="J189" s="171"/>
      <c r="K189" s="173"/>
      <c r="L189" s="173"/>
      <c r="M189" s="173"/>
      <c r="N189" s="173"/>
      <c r="O189" s="173"/>
      <c r="P189" s="173"/>
      <c r="Q189" s="173"/>
      <c r="R189" s="173"/>
      <c r="S189" s="455"/>
    </row>
    <row r="190" spans="2:19" ht="18" hidden="1" customHeight="1" x14ac:dyDescent="0.25">
      <c r="B190" s="452"/>
      <c r="C190" s="446" t="s">
        <v>535</v>
      </c>
      <c r="D190" s="446"/>
      <c r="E190" s="453"/>
      <c r="F190" s="165">
        <f>BiodieselProduction!E$20</f>
        <v>0</v>
      </c>
      <c r="G190" s="166"/>
      <c r="H190" s="166"/>
      <c r="I190" s="166"/>
      <c r="J190" s="171"/>
      <c r="K190" s="173"/>
      <c r="L190" s="173"/>
      <c r="M190" s="173"/>
      <c r="N190" s="173"/>
      <c r="O190" s="173"/>
      <c r="P190" s="173"/>
      <c r="Q190" s="173"/>
      <c r="R190" s="173"/>
      <c r="S190" s="455"/>
    </row>
    <row r="191" spans="2:19" ht="18" hidden="1" customHeight="1" x14ac:dyDescent="0.25">
      <c r="B191" s="452"/>
      <c r="C191" s="172" t="s">
        <v>14</v>
      </c>
      <c r="D191" s="149">
        <f>SUMPRODUCT(K177:K200,L177:L200)</f>
        <v>0</v>
      </c>
      <c r="E191" s="453"/>
      <c r="F191" s="165">
        <f>BiodieselProduction!E$21</f>
        <v>0</v>
      </c>
      <c r="G191" s="166"/>
      <c r="H191" s="166"/>
      <c r="I191" s="166"/>
      <c r="J191" s="171"/>
      <c r="K191" s="173"/>
      <c r="L191" s="173"/>
      <c r="M191" s="173"/>
      <c r="N191" s="173"/>
      <c r="O191" s="173"/>
      <c r="P191" s="173"/>
      <c r="Q191" s="173"/>
      <c r="R191" s="173"/>
      <c r="S191" s="455"/>
    </row>
    <row r="192" spans="2:19" ht="18" hidden="1" customHeight="1" x14ac:dyDescent="0.25">
      <c r="B192" s="452"/>
      <c r="C192" s="172" t="s">
        <v>15</v>
      </c>
      <c r="D192" s="149">
        <f>SUMPRODUCT(M177:M200,N177:N200)</f>
        <v>0</v>
      </c>
      <c r="E192" s="453"/>
      <c r="F192" s="165">
        <f>BiodieselProduction!E$22</f>
        <v>0</v>
      </c>
      <c r="G192" s="166"/>
      <c r="H192" s="166"/>
      <c r="I192" s="166"/>
      <c r="J192" s="171"/>
      <c r="K192" s="173"/>
      <c r="L192" s="173"/>
      <c r="M192" s="173"/>
      <c r="N192" s="173"/>
      <c r="O192" s="173"/>
      <c r="P192" s="173"/>
      <c r="Q192" s="173"/>
      <c r="R192" s="173"/>
      <c r="S192" s="455"/>
    </row>
    <row r="193" spans="2:19" ht="18" hidden="1" customHeight="1" x14ac:dyDescent="0.25">
      <c r="B193" s="452"/>
      <c r="C193" s="172" t="s">
        <v>16</v>
      </c>
      <c r="D193" s="149">
        <f>SUMPRODUCT(O177:O200,P177:P200)</f>
        <v>0</v>
      </c>
      <c r="E193" s="453"/>
      <c r="F193" s="165">
        <f>BiodieselProduction!E$23</f>
        <v>0</v>
      </c>
      <c r="G193" s="166"/>
      <c r="H193" s="166"/>
      <c r="I193" s="166"/>
      <c r="J193" s="171"/>
      <c r="K193" s="173"/>
      <c r="L193" s="173"/>
      <c r="M193" s="173"/>
      <c r="N193" s="173"/>
      <c r="O193" s="173"/>
      <c r="P193" s="173"/>
      <c r="Q193" s="173"/>
      <c r="R193" s="173"/>
      <c r="S193" s="455"/>
    </row>
    <row r="194" spans="2:19" ht="18" hidden="1" customHeight="1" x14ac:dyDescent="0.25">
      <c r="B194" s="452"/>
      <c r="C194" s="172" t="s">
        <v>17</v>
      </c>
      <c r="D194" s="149">
        <f>SUMPRODUCT(Q177:Q200,R177:R200)</f>
        <v>0</v>
      </c>
      <c r="E194" s="453"/>
      <c r="F194" s="165">
        <f>BiodieselProduction!E$24</f>
        <v>0</v>
      </c>
      <c r="G194" s="166"/>
      <c r="H194" s="166"/>
      <c r="I194" s="166"/>
      <c r="J194" s="171"/>
      <c r="K194" s="173"/>
      <c r="L194" s="173"/>
      <c r="M194" s="173"/>
      <c r="N194" s="173"/>
      <c r="O194" s="173"/>
      <c r="P194" s="173"/>
      <c r="Q194" s="173"/>
      <c r="R194" s="173"/>
      <c r="S194" s="455"/>
    </row>
    <row r="195" spans="2:19" ht="18" hidden="1" customHeight="1" x14ac:dyDescent="0.25">
      <c r="B195" s="452"/>
      <c r="C195" s="172" t="s">
        <v>421</v>
      </c>
      <c r="D195" s="149" cm="1">
        <f t="array" ref="D195">IFERROR((D191*Background!E$12+D192*Background!E$13+D193*Background!E$14+IFERROR(D194*D184,0))/SUMPRODUCT(I177:I200,1-J177:J200),0)</f>
        <v>0</v>
      </c>
      <c r="E195" s="453"/>
      <c r="F195" s="165">
        <f>BiodieselProduction!E$25</f>
        <v>0</v>
      </c>
      <c r="G195" s="166"/>
      <c r="H195" s="166"/>
      <c r="I195" s="166"/>
      <c r="J195" s="171"/>
      <c r="K195" s="173"/>
      <c r="L195" s="173"/>
      <c r="M195" s="173"/>
      <c r="N195" s="173"/>
      <c r="O195" s="173"/>
      <c r="P195" s="173"/>
      <c r="Q195" s="173"/>
      <c r="R195" s="173"/>
      <c r="S195" s="455"/>
    </row>
    <row r="196" spans="2:19" ht="18" hidden="1" customHeight="1" x14ac:dyDescent="0.25">
      <c r="B196" s="452"/>
      <c r="C196" s="458"/>
      <c r="D196" s="458"/>
      <c r="E196" s="453"/>
      <c r="F196" s="165">
        <f>BiodieselProduction!E$26</f>
        <v>0</v>
      </c>
      <c r="G196" s="166"/>
      <c r="H196" s="166"/>
      <c r="I196" s="166"/>
      <c r="J196" s="171"/>
      <c r="K196" s="173"/>
      <c r="L196" s="173"/>
      <c r="M196" s="173"/>
      <c r="N196" s="173"/>
      <c r="O196" s="173"/>
      <c r="P196" s="173"/>
      <c r="Q196" s="173"/>
      <c r="R196" s="173"/>
      <c r="S196" s="455"/>
    </row>
    <row r="197" spans="2:19" ht="18" hidden="1" customHeight="1" x14ac:dyDescent="0.25">
      <c r="B197" s="452"/>
      <c r="C197" s="446" t="s">
        <v>550</v>
      </c>
      <c r="D197" s="446"/>
      <c r="E197" s="453"/>
      <c r="F197" s="165">
        <f>BiodieselProduction!E$27</f>
        <v>0</v>
      </c>
      <c r="G197" s="166"/>
      <c r="H197" s="166"/>
      <c r="I197" s="166"/>
      <c r="J197" s="171"/>
      <c r="K197" s="173"/>
      <c r="L197" s="173"/>
      <c r="M197" s="173"/>
      <c r="N197" s="173"/>
      <c r="O197" s="173"/>
      <c r="P197" s="173"/>
      <c r="Q197" s="173"/>
      <c r="R197" s="173"/>
      <c r="S197" s="455"/>
    </row>
    <row r="198" spans="2:19" ht="18" hidden="1" customHeight="1" x14ac:dyDescent="0.25">
      <c r="B198" s="452"/>
      <c r="C198" s="172" t="s">
        <v>61</v>
      </c>
      <c r="D198" s="149" cm="1">
        <f t="array" ref="D198">SUMPRODUCT(I177:I200,1-J177:J200)</f>
        <v>0</v>
      </c>
      <c r="E198" s="453"/>
      <c r="F198" s="165">
        <f>BiodieselProduction!E$28</f>
        <v>0</v>
      </c>
      <c r="G198" s="166"/>
      <c r="H198" s="166"/>
      <c r="I198" s="166"/>
      <c r="J198" s="171"/>
      <c r="K198" s="173"/>
      <c r="L198" s="173"/>
      <c r="M198" s="173"/>
      <c r="N198" s="173"/>
      <c r="O198" s="173"/>
      <c r="P198" s="173"/>
      <c r="Q198" s="173"/>
      <c r="R198" s="173"/>
      <c r="S198" s="455"/>
    </row>
    <row r="199" spans="2:19" ht="18" hidden="1" customHeight="1" x14ac:dyDescent="0.25">
      <c r="B199" s="452"/>
      <c r="C199" s="172" t="s">
        <v>62</v>
      </c>
      <c r="D199" s="149" cm="1">
        <f t="array" ref="D199">SUMPRODUCT(H177:H200-G177:G200,1-J177:J200)</f>
        <v>0</v>
      </c>
      <c r="E199" s="453"/>
      <c r="F199" s="165">
        <f>BiodieselProduction!E$29</f>
        <v>0</v>
      </c>
      <c r="G199" s="166"/>
      <c r="H199" s="166"/>
      <c r="I199" s="166"/>
      <c r="J199" s="171"/>
      <c r="K199" s="173"/>
      <c r="L199" s="173"/>
      <c r="M199" s="173"/>
      <c r="N199" s="173"/>
      <c r="O199" s="173"/>
      <c r="P199" s="173"/>
      <c r="Q199" s="173"/>
      <c r="R199" s="173"/>
      <c r="S199" s="455"/>
    </row>
    <row r="200" spans="2:19" ht="18" hidden="1" customHeight="1" x14ac:dyDescent="0.25">
      <c r="B200" s="452"/>
      <c r="C200" s="172" t="s">
        <v>63</v>
      </c>
      <c r="D200" s="149">
        <f>D198-D199</f>
        <v>0</v>
      </c>
      <c r="E200" s="453"/>
      <c r="F200" s="165">
        <f>BiodieselProduction!E$30</f>
        <v>0</v>
      </c>
      <c r="G200" s="166"/>
      <c r="H200" s="166"/>
      <c r="I200" s="166"/>
      <c r="J200" s="171"/>
      <c r="K200" s="173"/>
      <c r="L200" s="173"/>
      <c r="M200" s="173"/>
      <c r="N200" s="173"/>
      <c r="O200" s="173"/>
      <c r="P200" s="173"/>
      <c r="Q200" s="173"/>
      <c r="R200" s="173"/>
      <c r="S200" s="455"/>
    </row>
    <row r="201" spans="2:19" ht="18" hidden="1" customHeight="1" x14ac:dyDescent="0.25">
      <c r="B201" s="415"/>
      <c r="C201" s="416"/>
      <c r="D201" s="416"/>
      <c r="E201" s="416"/>
      <c r="F201" s="416"/>
      <c r="G201" s="416"/>
      <c r="H201" s="416"/>
      <c r="I201" s="416"/>
      <c r="J201" s="416"/>
      <c r="K201" s="416"/>
      <c r="L201" s="416"/>
      <c r="M201" s="416"/>
      <c r="N201" s="416"/>
      <c r="O201" s="416"/>
      <c r="P201" s="416"/>
      <c r="Q201" s="416"/>
      <c r="R201" s="416"/>
      <c r="S201" s="417"/>
    </row>
    <row r="202" spans="2:19" ht="18" hidden="1" customHeight="1" x14ac:dyDescent="0.25"/>
    <row r="203" spans="2:19" ht="18" hidden="1" customHeight="1" x14ac:dyDescent="0.25">
      <c r="B203" s="449"/>
      <c r="C203" s="450"/>
      <c r="D203" s="450"/>
      <c r="E203" s="450"/>
      <c r="F203" s="450"/>
      <c r="G203" s="450"/>
      <c r="H203" s="450"/>
      <c r="I203" s="450"/>
      <c r="J203" s="450"/>
      <c r="K203" s="450"/>
      <c r="L203" s="450"/>
      <c r="M203" s="450"/>
      <c r="N203" s="450"/>
      <c r="O203" s="450"/>
      <c r="P203" s="450"/>
      <c r="Q203" s="450"/>
      <c r="R203" s="450"/>
      <c r="S203" s="451"/>
    </row>
    <row r="204" spans="2:19" ht="18" hidden="1" customHeight="1" x14ac:dyDescent="0.25">
      <c r="B204" s="452"/>
      <c r="C204" s="446" t="s">
        <v>45</v>
      </c>
      <c r="D204" s="446"/>
      <c r="E204" s="453" t="b">
        <v>1</v>
      </c>
      <c r="F204" s="454" t="s">
        <v>8</v>
      </c>
      <c r="G204" s="454"/>
      <c r="H204" s="454"/>
      <c r="I204" s="454"/>
      <c r="J204" s="454"/>
      <c r="K204" s="454"/>
      <c r="L204" s="454"/>
      <c r="M204" s="454"/>
      <c r="N204" s="454"/>
      <c r="O204" s="454"/>
      <c r="P204" s="454"/>
      <c r="Q204" s="454"/>
      <c r="R204" s="454"/>
      <c r="S204" s="455" t="s">
        <v>9</v>
      </c>
    </row>
    <row r="205" spans="2:19" ht="18" hidden="1" customHeight="1" x14ac:dyDescent="0.25">
      <c r="B205" s="452"/>
      <c r="C205" s="456" t="str">
        <f>IF(AND(D208&gt;0,D210&gt;0),CONCATENATE(IF(D210="Other (Specify Below)",D211,D210)," ",IF(D208="Other (Specify Below)",D209,D208)),"")</f>
        <v/>
      </c>
      <c r="D205" s="456"/>
      <c r="E205" s="453"/>
      <c r="F205" s="445"/>
      <c r="G205" s="445" t="s">
        <v>10</v>
      </c>
      <c r="H205" s="445"/>
      <c r="I205" s="445"/>
      <c r="J205" s="445"/>
      <c r="K205" s="445" t="s">
        <v>11</v>
      </c>
      <c r="L205" s="445"/>
      <c r="M205" s="445"/>
      <c r="N205" s="445"/>
      <c r="O205" s="445"/>
      <c r="P205" s="445"/>
      <c r="Q205" s="445"/>
      <c r="R205" s="445"/>
      <c r="S205" s="455"/>
    </row>
    <row r="206" spans="2:19" ht="18" hidden="1" customHeight="1" x14ac:dyDescent="0.25">
      <c r="B206" s="452"/>
      <c r="C206" s="457"/>
      <c r="D206" s="457"/>
      <c r="E206" s="453"/>
      <c r="F206" s="445"/>
      <c r="G206" s="445" t="s">
        <v>12</v>
      </c>
      <c r="H206" s="445"/>
      <c r="I206" s="445" t="s">
        <v>13</v>
      </c>
      <c r="J206" s="445"/>
      <c r="K206" s="445" t="s">
        <v>14</v>
      </c>
      <c r="L206" s="445"/>
      <c r="M206" s="445" t="s">
        <v>15</v>
      </c>
      <c r="N206" s="445"/>
      <c r="O206" s="445" t="s">
        <v>16</v>
      </c>
      <c r="P206" s="445"/>
      <c r="Q206" s="445" t="s">
        <v>17</v>
      </c>
      <c r="R206" s="445"/>
      <c r="S206" s="455"/>
    </row>
    <row r="207" spans="2:19" ht="18" hidden="1" customHeight="1" x14ac:dyDescent="0.25">
      <c r="B207" s="452"/>
      <c r="C207" s="446" t="s">
        <v>19</v>
      </c>
      <c r="D207" s="446"/>
      <c r="E207" s="453"/>
      <c r="F207" s="160" t="s">
        <v>129</v>
      </c>
      <c r="G207" s="160" t="s">
        <v>130</v>
      </c>
      <c r="H207" s="160" t="s">
        <v>131</v>
      </c>
      <c r="I207" s="160" t="s">
        <v>132</v>
      </c>
      <c r="J207" s="160" t="s">
        <v>133</v>
      </c>
      <c r="K207" s="160" t="s">
        <v>134</v>
      </c>
      <c r="L207" s="160" t="s">
        <v>135</v>
      </c>
      <c r="M207" s="160" t="s">
        <v>136</v>
      </c>
      <c r="N207" s="160" t="s">
        <v>137</v>
      </c>
      <c r="O207" s="160" t="s">
        <v>138</v>
      </c>
      <c r="P207" s="160" t="s">
        <v>139</v>
      </c>
      <c r="Q207" s="160" t="s">
        <v>140</v>
      </c>
      <c r="R207" s="160" t="s">
        <v>141</v>
      </c>
      <c r="S207" s="455"/>
    </row>
    <row r="208" spans="2:19" ht="18" hidden="1" customHeight="1" x14ac:dyDescent="0.25">
      <c r="B208" s="452"/>
      <c r="C208" s="411" t="s">
        <v>574</v>
      </c>
      <c r="D208" s="161"/>
      <c r="E208" s="453"/>
      <c r="F208" s="162" t="s">
        <v>34</v>
      </c>
      <c r="G208" s="162" t="s">
        <v>35</v>
      </c>
      <c r="H208" s="162" t="s">
        <v>36</v>
      </c>
      <c r="I208" s="162" t="s">
        <v>37</v>
      </c>
      <c r="J208" s="162" t="s">
        <v>38</v>
      </c>
      <c r="K208" s="162" t="s">
        <v>37</v>
      </c>
      <c r="L208" s="162" t="s">
        <v>39</v>
      </c>
      <c r="M208" s="162" t="str">
        <f t="shared" ref="M208:R208" si="6">K208</f>
        <v>Weight</v>
      </c>
      <c r="N208" s="162" t="str">
        <f t="shared" si="6"/>
        <v>Distance</v>
      </c>
      <c r="O208" s="162" t="str">
        <f t="shared" si="6"/>
        <v>Weight</v>
      </c>
      <c r="P208" s="162" t="str">
        <f t="shared" si="6"/>
        <v>Distance</v>
      </c>
      <c r="Q208" s="162" t="str">
        <f t="shared" si="6"/>
        <v>Weight</v>
      </c>
      <c r="R208" s="162" t="str">
        <f t="shared" si="6"/>
        <v>Distance</v>
      </c>
      <c r="S208" s="455"/>
    </row>
    <row r="209" spans="2:19" ht="18" hidden="1" customHeight="1" x14ac:dyDescent="0.25">
      <c r="B209" s="452"/>
      <c r="C209" s="412"/>
      <c r="D209" s="163"/>
      <c r="E209" s="453"/>
      <c r="F209" s="159" t="s">
        <v>41</v>
      </c>
      <c r="G209" s="159" t="s">
        <v>549</v>
      </c>
      <c r="H209" s="159" t="s">
        <v>549</v>
      </c>
      <c r="I209" s="159" t="s">
        <v>549</v>
      </c>
      <c r="J209" s="159" t="s">
        <v>42</v>
      </c>
      <c r="K209" s="159" t="s">
        <v>549</v>
      </c>
      <c r="L209" s="159" t="s">
        <v>534</v>
      </c>
      <c r="M209" s="159" t="str">
        <f>K209</f>
        <v>lb</v>
      </c>
      <c r="N209" s="159" t="str">
        <f>L209</f>
        <v>mile</v>
      </c>
      <c r="O209" s="159" t="str">
        <f>M209</f>
        <v>lb</v>
      </c>
      <c r="P209" s="159" t="str">
        <f>L209</f>
        <v>mile</v>
      </c>
      <c r="Q209" s="159" t="str">
        <f>K209</f>
        <v>lb</v>
      </c>
      <c r="R209" s="159" t="str">
        <f>L209</f>
        <v>mile</v>
      </c>
      <c r="S209" s="455"/>
    </row>
    <row r="210" spans="2:19" ht="18" hidden="1" customHeight="1" x14ac:dyDescent="0.25">
      <c r="B210" s="452"/>
      <c r="C210" s="447" t="s">
        <v>575</v>
      </c>
      <c r="D210" s="164"/>
      <c r="E210" s="453"/>
      <c r="F210" s="165">
        <f>BiodieselProduction!E$7</f>
        <v>0</v>
      </c>
      <c r="G210" s="166"/>
      <c r="H210" s="166"/>
      <c r="I210" s="166"/>
      <c r="J210" s="171"/>
      <c r="K210" s="173"/>
      <c r="L210" s="173"/>
      <c r="M210" s="173"/>
      <c r="N210" s="173"/>
      <c r="O210" s="173"/>
      <c r="P210" s="173"/>
      <c r="Q210" s="173"/>
      <c r="R210" s="173"/>
      <c r="S210" s="455"/>
    </row>
    <row r="211" spans="2:19" ht="18" hidden="1" customHeight="1" x14ac:dyDescent="0.25">
      <c r="B211" s="452"/>
      <c r="C211" s="448"/>
      <c r="D211" s="163"/>
      <c r="E211" s="453"/>
      <c r="F211" s="165">
        <f>BiodieselProduction!E$8</f>
        <v>0</v>
      </c>
      <c r="G211" s="166"/>
      <c r="H211" s="166"/>
      <c r="I211" s="166"/>
      <c r="J211" s="171"/>
      <c r="K211" s="173"/>
      <c r="L211" s="173"/>
      <c r="M211" s="173"/>
      <c r="N211" s="173"/>
      <c r="O211" s="173"/>
      <c r="P211" s="173"/>
      <c r="Q211" s="173"/>
      <c r="R211" s="173"/>
      <c r="S211" s="455"/>
    </row>
    <row r="212" spans="2:19" ht="18" hidden="1" customHeight="1" x14ac:dyDescent="0.25">
      <c r="B212" s="452"/>
      <c r="C212" s="447" t="s">
        <v>432</v>
      </c>
      <c r="D212" s="164"/>
      <c r="E212" s="453"/>
      <c r="F212" s="165">
        <f>BiodieselProduction!E$9</f>
        <v>0</v>
      </c>
      <c r="G212" s="166"/>
      <c r="H212" s="166"/>
      <c r="I212" s="166"/>
      <c r="J212" s="171"/>
      <c r="K212" s="173"/>
      <c r="L212" s="173"/>
      <c r="M212" s="173"/>
      <c r="N212" s="173"/>
      <c r="O212" s="173"/>
      <c r="P212" s="173"/>
      <c r="Q212" s="173"/>
      <c r="R212" s="173"/>
      <c r="S212" s="455"/>
    </row>
    <row r="213" spans="2:19" ht="18" hidden="1" customHeight="1" x14ac:dyDescent="0.25">
      <c r="B213" s="452"/>
      <c r="C213" s="448"/>
      <c r="D213" s="167"/>
      <c r="E213" s="453"/>
      <c r="F213" s="165">
        <f>BiodieselProduction!E$10</f>
        <v>0</v>
      </c>
      <c r="G213" s="166"/>
      <c r="H213" s="166"/>
      <c r="I213" s="166"/>
      <c r="J213" s="171"/>
      <c r="K213" s="173"/>
      <c r="L213" s="173"/>
      <c r="M213" s="173"/>
      <c r="N213" s="173"/>
      <c r="O213" s="173"/>
      <c r="P213" s="173"/>
      <c r="Q213" s="173"/>
      <c r="R213" s="173"/>
      <c r="S213" s="455"/>
    </row>
    <row r="214" spans="2:19" ht="18" hidden="1" customHeight="1" x14ac:dyDescent="0.25">
      <c r="B214" s="452"/>
      <c r="C214" s="411" t="s">
        <v>576</v>
      </c>
      <c r="D214" s="168"/>
      <c r="E214" s="453"/>
      <c r="F214" s="165">
        <f>BiodieselProduction!E$11</f>
        <v>0</v>
      </c>
      <c r="G214" s="166"/>
      <c r="H214" s="166"/>
      <c r="I214" s="166"/>
      <c r="J214" s="171"/>
      <c r="K214" s="173"/>
      <c r="L214" s="173"/>
      <c r="M214" s="173"/>
      <c r="N214" s="173"/>
      <c r="O214" s="173"/>
      <c r="P214" s="173"/>
      <c r="Q214" s="173"/>
      <c r="R214" s="173"/>
      <c r="S214" s="455"/>
    </row>
    <row r="215" spans="2:19" ht="18" hidden="1" customHeight="1" x14ac:dyDescent="0.25">
      <c r="B215" s="452"/>
      <c r="C215" s="412"/>
      <c r="D215" s="169"/>
      <c r="E215" s="453"/>
      <c r="F215" s="165">
        <f>BiodieselProduction!E$12</f>
        <v>0</v>
      </c>
      <c r="G215" s="166"/>
      <c r="H215" s="166"/>
      <c r="I215" s="166"/>
      <c r="J215" s="171"/>
      <c r="K215" s="173"/>
      <c r="L215" s="173"/>
      <c r="M215" s="173"/>
      <c r="N215" s="173"/>
      <c r="O215" s="173"/>
      <c r="P215" s="173"/>
      <c r="Q215" s="173"/>
      <c r="R215" s="173"/>
      <c r="S215" s="455"/>
    </row>
    <row r="216" spans="2:19" ht="18" hidden="1" customHeight="1" x14ac:dyDescent="0.25">
      <c r="B216" s="452"/>
      <c r="C216" s="411" t="s">
        <v>433</v>
      </c>
      <c r="D216" s="174"/>
      <c r="E216" s="453"/>
      <c r="F216" s="165">
        <f>BiodieselProduction!E$13</f>
        <v>0</v>
      </c>
      <c r="G216" s="166"/>
      <c r="H216" s="166"/>
      <c r="I216" s="166"/>
      <c r="J216" s="171"/>
      <c r="K216" s="173"/>
      <c r="L216" s="173"/>
      <c r="M216" s="173"/>
      <c r="N216" s="173"/>
      <c r="O216" s="173"/>
      <c r="P216" s="173"/>
      <c r="Q216" s="173"/>
      <c r="R216" s="173"/>
      <c r="S216" s="455"/>
    </row>
    <row r="217" spans="2:19" ht="18" hidden="1" customHeight="1" x14ac:dyDescent="0.25">
      <c r="B217" s="452"/>
      <c r="C217" s="412"/>
      <c r="D217" s="170"/>
      <c r="E217" s="453"/>
      <c r="F217" s="165">
        <f>BiodieselProduction!E$14</f>
        <v>0</v>
      </c>
      <c r="G217" s="166"/>
      <c r="H217" s="166"/>
      <c r="I217" s="166"/>
      <c r="J217" s="171"/>
      <c r="K217" s="173"/>
      <c r="L217" s="173"/>
      <c r="M217" s="173"/>
      <c r="N217" s="173"/>
      <c r="O217" s="173"/>
      <c r="P217" s="173"/>
      <c r="Q217" s="173"/>
      <c r="R217" s="173"/>
      <c r="S217" s="455"/>
    </row>
    <row r="218" spans="2:19" ht="18" hidden="1" customHeight="1" x14ac:dyDescent="0.25">
      <c r="B218" s="452"/>
      <c r="C218" s="116" t="s">
        <v>53</v>
      </c>
      <c r="D218" s="117" t="str" cm="1">
        <f t="array" ref="D218:D219">_xlfn._xlws.FILTER(C218:C219,C218:C219&lt;&gt;"")</f>
        <v>Site-Specific</v>
      </c>
      <c r="E218" s="453"/>
      <c r="F218" s="165">
        <f>BiodieselProduction!E$15</f>
        <v>0</v>
      </c>
      <c r="G218" s="166"/>
      <c r="H218" s="166"/>
      <c r="I218" s="166"/>
      <c r="J218" s="171"/>
      <c r="K218" s="173"/>
      <c r="L218" s="173"/>
      <c r="M218" s="173"/>
      <c r="N218" s="173"/>
      <c r="O218" s="173"/>
      <c r="P218" s="173"/>
      <c r="Q218" s="173"/>
      <c r="R218" s="173"/>
      <c r="S218" s="455"/>
    </row>
    <row r="219" spans="2:19" ht="18" hidden="1" customHeight="1" x14ac:dyDescent="0.25">
      <c r="B219" s="452"/>
      <c r="C219" s="117" t="s">
        <v>46</v>
      </c>
      <c r="D219" s="116" t="str">
        <v>Default</v>
      </c>
      <c r="E219" s="453" t="b">
        <v>0</v>
      </c>
      <c r="F219" s="165">
        <f>BiodieselProduction!E$16</f>
        <v>0</v>
      </c>
      <c r="G219" s="166"/>
      <c r="H219" s="166"/>
      <c r="I219" s="166"/>
      <c r="J219" s="171"/>
      <c r="K219" s="173"/>
      <c r="L219" s="173"/>
      <c r="M219" s="173"/>
      <c r="N219" s="173"/>
      <c r="O219" s="173"/>
      <c r="P219" s="173"/>
      <c r="Q219" s="173"/>
      <c r="R219" s="173"/>
      <c r="S219" s="455"/>
    </row>
    <row r="220" spans="2:19" ht="18" hidden="1" customHeight="1" x14ac:dyDescent="0.25">
      <c r="B220" s="452"/>
      <c r="C220" s="119"/>
      <c r="D220" s="119"/>
      <c r="E220" s="453"/>
      <c r="F220" s="165">
        <f>BiodieselProduction!E$17</f>
        <v>0</v>
      </c>
      <c r="G220" s="166"/>
      <c r="H220" s="166"/>
      <c r="I220" s="166"/>
      <c r="J220" s="171"/>
      <c r="K220" s="173"/>
      <c r="L220" s="173"/>
      <c r="M220" s="173"/>
      <c r="N220" s="173"/>
      <c r="O220" s="173"/>
      <c r="P220" s="173"/>
      <c r="Q220" s="173"/>
      <c r="R220" s="173"/>
      <c r="S220" s="455"/>
    </row>
    <row r="221" spans="2:19" ht="18" hidden="1" customHeight="1" x14ac:dyDescent="0.25">
      <c r="B221" s="452"/>
      <c r="C221" s="119"/>
      <c r="D221" s="119"/>
      <c r="E221" s="453" t="b">
        <v>0</v>
      </c>
      <c r="F221" s="165">
        <f>BiodieselProduction!E$18</f>
        <v>0</v>
      </c>
      <c r="G221" s="166"/>
      <c r="H221" s="166"/>
      <c r="I221" s="166"/>
      <c r="J221" s="171"/>
      <c r="K221" s="173"/>
      <c r="L221" s="173"/>
      <c r="M221" s="173"/>
      <c r="N221" s="173"/>
      <c r="O221" s="173"/>
      <c r="P221" s="173"/>
      <c r="Q221" s="173"/>
      <c r="R221" s="173"/>
      <c r="S221" s="455"/>
    </row>
    <row r="222" spans="2:19" ht="18" hidden="1" customHeight="1" x14ac:dyDescent="0.25">
      <c r="B222" s="452"/>
      <c r="C222" s="112"/>
      <c r="D222" s="112"/>
      <c r="E222" s="453"/>
      <c r="F222" s="165">
        <f>BiodieselProduction!E$19</f>
        <v>0</v>
      </c>
      <c r="G222" s="166"/>
      <c r="H222" s="166"/>
      <c r="I222" s="166"/>
      <c r="J222" s="171"/>
      <c r="K222" s="173"/>
      <c r="L222" s="173"/>
      <c r="M222" s="173"/>
      <c r="N222" s="173"/>
      <c r="O222" s="173"/>
      <c r="P222" s="173"/>
      <c r="Q222" s="173"/>
      <c r="R222" s="173"/>
      <c r="S222" s="455"/>
    </row>
    <row r="223" spans="2:19" ht="18" hidden="1" customHeight="1" x14ac:dyDescent="0.25">
      <c r="B223" s="452"/>
      <c r="C223" s="446" t="s">
        <v>535</v>
      </c>
      <c r="D223" s="446"/>
      <c r="E223" s="453"/>
      <c r="F223" s="165">
        <f>BiodieselProduction!E$20</f>
        <v>0</v>
      </c>
      <c r="G223" s="166"/>
      <c r="H223" s="166"/>
      <c r="I223" s="166"/>
      <c r="J223" s="171"/>
      <c r="K223" s="173"/>
      <c r="L223" s="173"/>
      <c r="M223" s="173"/>
      <c r="N223" s="173"/>
      <c r="O223" s="173"/>
      <c r="P223" s="173"/>
      <c r="Q223" s="173"/>
      <c r="R223" s="173"/>
      <c r="S223" s="455"/>
    </row>
    <row r="224" spans="2:19" ht="18" hidden="1" customHeight="1" x14ac:dyDescent="0.25">
      <c r="B224" s="452"/>
      <c r="C224" s="172" t="s">
        <v>14</v>
      </c>
      <c r="D224" s="149">
        <f>SUMPRODUCT(K210:K233,L210:L233)</f>
        <v>0</v>
      </c>
      <c r="E224" s="453"/>
      <c r="F224" s="165">
        <f>BiodieselProduction!E$21</f>
        <v>0</v>
      </c>
      <c r="G224" s="166"/>
      <c r="H224" s="166"/>
      <c r="I224" s="166"/>
      <c r="J224" s="171"/>
      <c r="K224" s="173"/>
      <c r="L224" s="173"/>
      <c r="M224" s="173"/>
      <c r="N224" s="173"/>
      <c r="O224" s="173"/>
      <c r="P224" s="173"/>
      <c r="Q224" s="173"/>
      <c r="R224" s="173"/>
      <c r="S224" s="455"/>
    </row>
    <row r="225" spans="2:19" ht="18" hidden="1" customHeight="1" x14ac:dyDescent="0.25">
      <c r="B225" s="452"/>
      <c r="C225" s="172" t="s">
        <v>15</v>
      </c>
      <c r="D225" s="149">
        <f>SUMPRODUCT(M210:M233,N210:N233)</f>
        <v>0</v>
      </c>
      <c r="E225" s="453"/>
      <c r="F225" s="165">
        <f>BiodieselProduction!E$22</f>
        <v>0</v>
      </c>
      <c r="G225" s="166"/>
      <c r="H225" s="166"/>
      <c r="I225" s="166"/>
      <c r="J225" s="171"/>
      <c r="K225" s="173"/>
      <c r="L225" s="173"/>
      <c r="M225" s="173"/>
      <c r="N225" s="173"/>
      <c r="O225" s="173"/>
      <c r="P225" s="173"/>
      <c r="Q225" s="173"/>
      <c r="R225" s="173"/>
      <c r="S225" s="455"/>
    </row>
    <row r="226" spans="2:19" ht="18" hidden="1" customHeight="1" x14ac:dyDescent="0.25">
      <c r="B226" s="452"/>
      <c r="C226" s="172" t="s">
        <v>16</v>
      </c>
      <c r="D226" s="149">
        <f>SUMPRODUCT(O210:O233,P210:P233)</f>
        <v>0</v>
      </c>
      <c r="E226" s="453"/>
      <c r="F226" s="165">
        <f>BiodieselProduction!E$23</f>
        <v>0</v>
      </c>
      <c r="G226" s="166"/>
      <c r="H226" s="166"/>
      <c r="I226" s="166"/>
      <c r="J226" s="171"/>
      <c r="K226" s="173"/>
      <c r="L226" s="173"/>
      <c r="M226" s="173"/>
      <c r="N226" s="173"/>
      <c r="O226" s="173"/>
      <c r="P226" s="173"/>
      <c r="Q226" s="173"/>
      <c r="R226" s="173"/>
      <c r="S226" s="455"/>
    </row>
    <row r="227" spans="2:19" ht="18" hidden="1" customHeight="1" x14ac:dyDescent="0.25">
      <c r="B227" s="452"/>
      <c r="C227" s="172" t="s">
        <v>17</v>
      </c>
      <c r="D227" s="149">
        <f>SUMPRODUCT(Q210:Q233,R210:R233)</f>
        <v>0</v>
      </c>
      <c r="E227" s="453"/>
      <c r="F227" s="165">
        <f>BiodieselProduction!E$24</f>
        <v>0</v>
      </c>
      <c r="G227" s="166"/>
      <c r="H227" s="166"/>
      <c r="I227" s="166"/>
      <c r="J227" s="171"/>
      <c r="K227" s="173"/>
      <c r="L227" s="173"/>
      <c r="M227" s="173"/>
      <c r="N227" s="173"/>
      <c r="O227" s="173"/>
      <c r="P227" s="173"/>
      <c r="Q227" s="173"/>
      <c r="R227" s="173"/>
      <c r="S227" s="455"/>
    </row>
    <row r="228" spans="2:19" ht="18" hidden="1" customHeight="1" x14ac:dyDescent="0.25">
      <c r="B228" s="452"/>
      <c r="C228" s="172" t="s">
        <v>421</v>
      </c>
      <c r="D228" s="149" cm="1">
        <f t="array" ref="D228">IFERROR((D224*Background!E$12+D225*Background!E$13+D226*Background!E$14+IFERROR(D227*D217,0))/SUMPRODUCT(I210:I233,1-J210:J233),0)</f>
        <v>0</v>
      </c>
      <c r="E228" s="453"/>
      <c r="F228" s="165">
        <f>BiodieselProduction!E$25</f>
        <v>0</v>
      </c>
      <c r="G228" s="166"/>
      <c r="H228" s="166"/>
      <c r="I228" s="166"/>
      <c r="J228" s="171"/>
      <c r="K228" s="173"/>
      <c r="L228" s="173"/>
      <c r="M228" s="173"/>
      <c r="N228" s="173"/>
      <c r="O228" s="173"/>
      <c r="P228" s="173"/>
      <c r="Q228" s="173"/>
      <c r="R228" s="173"/>
      <c r="S228" s="455"/>
    </row>
    <row r="229" spans="2:19" ht="18" hidden="1" customHeight="1" x14ac:dyDescent="0.25">
      <c r="B229" s="452"/>
      <c r="C229" s="458"/>
      <c r="D229" s="458"/>
      <c r="E229" s="453"/>
      <c r="F229" s="165">
        <f>BiodieselProduction!E$26</f>
        <v>0</v>
      </c>
      <c r="G229" s="166"/>
      <c r="H229" s="166"/>
      <c r="I229" s="166"/>
      <c r="J229" s="171"/>
      <c r="K229" s="173"/>
      <c r="L229" s="173"/>
      <c r="M229" s="173"/>
      <c r="N229" s="173"/>
      <c r="O229" s="173"/>
      <c r="P229" s="173"/>
      <c r="Q229" s="173"/>
      <c r="R229" s="173"/>
      <c r="S229" s="455"/>
    </row>
    <row r="230" spans="2:19" ht="18" hidden="1" customHeight="1" x14ac:dyDescent="0.25">
      <c r="B230" s="452"/>
      <c r="C230" s="446" t="s">
        <v>550</v>
      </c>
      <c r="D230" s="446"/>
      <c r="E230" s="453"/>
      <c r="F230" s="165">
        <f>BiodieselProduction!E$27</f>
        <v>0</v>
      </c>
      <c r="G230" s="166"/>
      <c r="H230" s="166"/>
      <c r="I230" s="166"/>
      <c r="J230" s="171"/>
      <c r="K230" s="173"/>
      <c r="L230" s="173"/>
      <c r="M230" s="173"/>
      <c r="N230" s="173"/>
      <c r="O230" s="173"/>
      <c r="P230" s="173"/>
      <c r="Q230" s="173"/>
      <c r="R230" s="173"/>
      <c r="S230" s="455"/>
    </row>
    <row r="231" spans="2:19" ht="18" hidden="1" customHeight="1" x14ac:dyDescent="0.25">
      <c r="B231" s="452"/>
      <c r="C231" s="172" t="s">
        <v>61</v>
      </c>
      <c r="D231" s="149" cm="1">
        <f t="array" ref="D231">SUMPRODUCT(I210:I233,1-J210:J233)</f>
        <v>0</v>
      </c>
      <c r="E231" s="453"/>
      <c r="F231" s="165">
        <f>BiodieselProduction!E$28</f>
        <v>0</v>
      </c>
      <c r="G231" s="166"/>
      <c r="H231" s="166"/>
      <c r="I231" s="166"/>
      <c r="J231" s="171"/>
      <c r="K231" s="173"/>
      <c r="L231" s="173"/>
      <c r="M231" s="173"/>
      <c r="N231" s="173"/>
      <c r="O231" s="173"/>
      <c r="P231" s="173"/>
      <c r="Q231" s="173"/>
      <c r="R231" s="173"/>
      <c r="S231" s="455"/>
    </row>
    <row r="232" spans="2:19" ht="18" hidden="1" customHeight="1" x14ac:dyDescent="0.25">
      <c r="B232" s="452"/>
      <c r="C232" s="172" t="s">
        <v>62</v>
      </c>
      <c r="D232" s="149" cm="1">
        <f t="array" ref="D232">SUMPRODUCT(H210:H233-G210:G233,1-J210:J233)</f>
        <v>0</v>
      </c>
      <c r="E232" s="453"/>
      <c r="F232" s="165">
        <f>BiodieselProduction!E$29</f>
        <v>0</v>
      </c>
      <c r="G232" s="166"/>
      <c r="H232" s="166"/>
      <c r="I232" s="166"/>
      <c r="J232" s="171"/>
      <c r="K232" s="173"/>
      <c r="L232" s="173"/>
      <c r="M232" s="173"/>
      <c r="N232" s="173"/>
      <c r="O232" s="173"/>
      <c r="P232" s="173"/>
      <c r="Q232" s="173"/>
      <c r="R232" s="173"/>
      <c r="S232" s="455"/>
    </row>
    <row r="233" spans="2:19" ht="18" hidden="1" customHeight="1" x14ac:dyDescent="0.25">
      <c r="B233" s="452"/>
      <c r="C233" s="172" t="s">
        <v>63</v>
      </c>
      <c r="D233" s="149">
        <f>D231-D232</f>
        <v>0</v>
      </c>
      <c r="E233" s="453"/>
      <c r="F233" s="165">
        <f>BiodieselProduction!E$30</f>
        <v>0</v>
      </c>
      <c r="G233" s="166"/>
      <c r="H233" s="166"/>
      <c r="I233" s="166"/>
      <c r="J233" s="171"/>
      <c r="K233" s="173"/>
      <c r="L233" s="173"/>
      <c r="M233" s="173"/>
      <c r="N233" s="173"/>
      <c r="O233" s="173"/>
      <c r="P233" s="173"/>
      <c r="Q233" s="173"/>
      <c r="R233" s="173"/>
      <c r="S233" s="455"/>
    </row>
    <row r="234" spans="2:19" ht="18" hidden="1" customHeight="1" x14ac:dyDescent="0.25">
      <c r="B234" s="415"/>
      <c r="C234" s="416"/>
      <c r="D234" s="416"/>
      <c r="E234" s="416"/>
      <c r="F234" s="416"/>
      <c r="G234" s="416"/>
      <c r="H234" s="416"/>
      <c r="I234" s="416"/>
      <c r="J234" s="416"/>
      <c r="K234" s="416"/>
      <c r="L234" s="416"/>
      <c r="M234" s="416"/>
      <c r="N234" s="416"/>
      <c r="O234" s="416"/>
      <c r="P234" s="416"/>
      <c r="Q234" s="416"/>
      <c r="R234" s="416"/>
      <c r="S234" s="417"/>
    </row>
    <row r="235" spans="2:19" ht="18" hidden="1" customHeight="1" x14ac:dyDescent="0.25"/>
    <row r="236" spans="2:19" ht="18" hidden="1" customHeight="1" x14ac:dyDescent="0.25">
      <c r="B236" s="449"/>
      <c r="C236" s="450"/>
      <c r="D236" s="450"/>
      <c r="E236" s="450"/>
      <c r="F236" s="450"/>
      <c r="G236" s="450"/>
      <c r="H236" s="450"/>
      <c r="I236" s="450"/>
      <c r="J236" s="450"/>
      <c r="K236" s="450"/>
      <c r="L236" s="450"/>
      <c r="M236" s="450"/>
      <c r="N236" s="450"/>
      <c r="O236" s="450"/>
      <c r="P236" s="450"/>
      <c r="Q236" s="450"/>
      <c r="R236" s="450"/>
      <c r="S236" s="451"/>
    </row>
    <row r="237" spans="2:19" ht="18" hidden="1" customHeight="1" x14ac:dyDescent="0.25">
      <c r="B237" s="452"/>
      <c r="C237" s="446" t="s">
        <v>47</v>
      </c>
      <c r="D237" s="446"/>
      <c r="E237" s="453" t="b">
        <v>1</v>
      </c>
      <c r="F237" s="454" t="s">
        <v>8</v>
      </c>
      <c r="G237" s="454"/>
      <c r="H237" s="454"/>
      <c r="I237" s="454"/>
      <c r="J237" s="454"/>
      <c r="K237" s="454"/>
      <c r="L237" s="454"/>
      <c r="M237" s="454"/>
      <c r="N237" s="454"/>
      <c r="O237" s="454"/>
      <c r="P237" s="454"/>
      <c r="Q237" s="454"/>
      <c r="R237" s="454"/>
      <c r="S237" s="455" t="s">
        <v>9</v>
      </c>
    </row>
    <row r="238" spans="2:19" ht="18" hidden="1" customHeight="1" x14ac:dyDescent="0.25">
      <c r="B238" s="452"/>
      <c r="C238" s="456" t="str">
        <f>IF(AND(D241&gt;0,D243&gt;0),CONCATENATE(IF(D243="Other (Specify Below)",D244,D243)," ",IF(D241="Other (Specify Below)",D242,D241)),"")</f>
        <v/>
      </c>
      <c r="D238" s="456"/>
      <c r="E238" s="453"/>
      <c r="F238" s="445"/>
      <c r="G238" s="445" t="s">
        <v>10</v>
      </c>
      <c r="H238" s="445"/>
      <c r="I238" s="445"/>
      <c r="J238" s="445"/>
      <c r="K238" s="445" t="s">
        <v>11</v>
      </c>
      <c r="L238" s="445"/>
      <c r="M238" s="445"/>
      <c r="N238" s="445"/>
      <c r="O238" s="445"/>
      <c r="P238" s="445"/>
      <c r="Q238" s="445"/>
      <c r="R238" s="445"/>
      <c r="S238" s="455"/>
    </row>
    <row r="239" spans="2:19" ht="18" hidden="1" customHeight="1" x14ac:dyDescent="0.25">
      <c r="B239" s="452"/>
      <c r="C239" s="457"/>
      <c r="D239" s="457"/>
      <c r="E239" s="453"/>
      <c r="F239" s="445"/>
      <c r="G239" s="445" t="s">
        <v>12</v>
      </c>
      <c r="H239" s="445"/>
      <c r="I239" s="445" t="s">
        <v>13</v>
      </c>
      <c r="J239" s="445"/>
      <c r="K239" s="445" t="s">
        <v>14</v>
      </c>
      <c r="L239" s="445"/>
      <c r="M239" s="445" t="s">
        <v>15</v>
      </c>
      <c r="N239" s="445"/>
      <c r="O239" s="445" t="s">
        <v>16</v>
      </c>
      <c r="P239" s="445"/>
      <c r="Q239" s="445" t="s">
        <v>17</v>
      </c>
      <c r="R239" s="445"/>
      <c r="S239" s="455"/>
    </row>
    <row r="240" spans="2:19" ht="18" hidden="1" customHeight="1" x14ac:dyDescent="0.25">
      <c r="B240" s="452"/>
      <c r="C240" s="446" t="s">
        <v>19</v>
      </c>
      <c r="D240" s="446"/>
      <c r="E240" s="453"/>
      <c r="F240" s="160" t="s">
        <v>142</v>
      </c>
      <c r="G240" s="160" t="s">
        <v>143</v>
      </c>
      <c r="H240" s="160" t="s">
        <v>144</v>
      </c>
      <c r="I240" s="160" t="s">
        <v>145</v>
      </c>
      <c r="J240" s="160" t="s">
        <v>146</v>
      </c>
      <c r="K240" s="160" t="s">
        <v>147</v>
      </c>
      <c r="L240" s="160" t="s">
        <v>148</v>
      </c>
      <c r="M240" s="160" t="s">
        <v>149</v>
      </c>
      <c r="N240" s="160" t="s">
        <v>150</v>
      </c>
      <c r="O240" s="160" t="s">
        <v>151</v>
      </c>
      <c r="P240" s="160" t="s">
        <v>152</v>
      </c>
      <c r="Q240" s="160" t="s">
        <v>153</v>
      </c>
      <c r="R240" s="160" t="s">
        <v>154</v>
      </c>
      <c r="S240" s="455"/>
    </row>
    <row r="241" spans="2:19" ht="18" hidden="1" customHeight="1" x14ac:dyDescent="0.25">
      <c r="B241" s="452"/>
      <c r="C241" s="411" t="s">
        <v>577</v>
      </c>
      <c r="D241" s="161"/>
      <c r="E241" s="453"/>
      <c r="F241" s="162" t="s">
        <v>34</v>
      </c>
      <c r="G241" s="162" t="s">
        <v>35</v>
      </c>
      <c r="H241" s="162" t="s">
        <v>36</v>
      </c>
      <c r="I241" s="162" t="s">
        <v>37</v>
      </c>
      <c r="J241" s="162" t="s">
        <v>38</v>
      </c>
      <c r="K241" s="162" t="s">
        <v>37</v>
      </c>
      <c r="L241" s="162" t="s">
        <v>39</v>
      </c>
      <c r="M241" s="162" t="str">
        <f t="shared" ref="M241:R241" si="7">K241</f>
        <v>Weight</v>
      </c>
      <c r="N241" s="162" t="str">
        <f t="shared" si="7"/>
        <v>Distance</v>
      </c>
      <c r="O241" s="162" t="str">
        <f t="shared" si="7"/>
        <v>Weight</v>
      </c>
      <c r="P241" s="162" t="str">
        <f t="shared" si="7"/>
        <v>Distance</v>
      </c>
      <c r="Q241" s="162" t="str">
        <f t="shared" si="7"/>
        <v>Weight</v>
      </c>
      <c r="R241" s="162" t="str">
        <f t="shared" si="7"/>
        <v>Distance</v>
      </c>
      <c r="S241" s="455"/>
    </row>
    <row r="242" spans="2:19" ht="18" hidden="1" customHeight="1" x14ac:dyDescent="0.25">
      <c r="B242" s="452"/>
      <c r="C242" s="412"/>
      <c r="D242" s="163"/>
      <c r="E242" s="453"/>
      <c r="F242" s="159" t="s">
        <v>41</v>
      </c>
      <c r="G242" s="159" t="s">
        <v>549</v>
      </c>
      <c r="H242" s="159" t="s">
        <v>549</v>
      </c>
      <c r="I242" s="159" t="s">
        <v>549</v>
      </c>
      <c r="J242" s="159" t="s">
        <v>42</v>
      </c>
      <c r="K242" s="159" t="s">
        <v>549</v>
      </c>
      <c r="L242" s="159" t="s">
        <v>534</v>
      </c>
      <c r="M242" s="159" t="str">
        <f>K242</f>
        <v>lb</v>
      </c>
      <c r="N242" s="159" t="str">
        <f>L242</f>
        <v>mile</v>
      </c>
      <c r="O242" s="159" t="str">
        <f>M242</f>
        <v>lb</v>
      </c>
      <c r="P242" s="159" t="str">
        <f>L242</f>
        <v>mile</v>
      </c>
      <c r="Q242" s="159" t="str">
        <f>K242</f>
        <v>lb</v>
      </c>
      <c r="R242" s="159" t="str">
        <f>L242</f>
        <v>mile</v>
      </c>
      <c r="S242" s="455"/>
    </row>
    <row r="243" spans="2:19" ht="18" hidden="1" customHeight="1" x14ac:dyDescent="0.25">
      <c r="B243" s="452"/>
      <c r="C243" s="447" t="s">
        <v>578</v>
      </c>
      <c r="D243" s="164"/>
      <c r="E243" s="453"/>
      <c r="F243" s="165">
        <f>BiodieselProduction!E$7</f>
        <v>0</v>
      </c>
      <c r="G243" s="166"/>
      <c r="H243" s="166"/>
      <c r="I243" s="166"/>
      <c r="J243" s="171"/>
      <c r="K243" s="325"/>
      <c r="L243" s="325"/>
      <c r="M243" s="325"/>
      <c r="N243" s="325"/>
      <c r="O243" s="325"/>
      <c r="P243" s="325"/>
      <c r="Q243" s="325"/>
      <c r="R243" s="325"/>
      <c r="S243" s="455"/>
    </row>
    <row r="244" spans="2:19" ht="18" hidden="1" customHeight="1" x14ac:dyDescent="0.25">
      <c r="B244" s="452"/>
      <c r="C244" s="448"/>
      <c r="D244" s="163"/>
      <c r="E244" s="453"/>
      <c r="F244" s="165">
        <f>BiodieselProduction!E$8</f>
        <v>0</v>
      </c>
      <c r="G244" s="166"/>
      <c r="H244" s="166"/>
      <c r="I244" s="166"/>
      <c r="J244" s="171"/>
      <c r="K244" s="325"/>
      <c r="L244" s="325"/>
      <c r="M244" s="325"/>
      <c r="N244" s="325"/>
      <c r="O244" s="325"/>
      <c r="P244" s="325"/>
      <c r="Q244" s="325"/>
      <c r="R244" s="325"/>
      <c r="S244" s="455"/>
    </row>
    <row r="245" spans="2:19" ht="18" hidden="1" customHeight="1" x14ac:dyDescent="0.25">
      <c r="B245" s="452"/>
      <c r="C245" s="447" t="s">
        <v>434</v>
      </c>
      <c r="D245" s="164"/>
      <c r="E245" s="453"/>
      <c r="F245" s="165">
        <f>BiodieselProduction!E$9</f>
        <v>0</v>
      </c>
      <c r="G245" s="166"/>
      <c r="H245" s="166"/>
      <c r="I245" s="166"/>
      <c r="J245" s="171"/>
      <c r="K245" s="325"/>
      <c r="L245" s="325"/>
      <c r="M245" s="325"/>
      <c r="N245" s="325"/>
      <c r="O245" s="325"/>
      <c r="P245" s="325"/>
      <c r="Q245" s="325"/>
      <c r="R245" s="325"/>
      <c r="S245" s="455"/>
    </row>
    <row r="246" spans="2:19" ht="18" hidden="1" customHeight="1" x14ac:dyDescent="0.25">
      <c r="B246" s="452"/>
      <c r="C246" s="448"/>
      <c r="D246" s="167"/>
      <c r="E246" s="453"/>
      <c r="F246" s="165">
        <f>BiodieselProduction!E$10</f>
        <v>0</v>
      </c>
      <c r="G246" s="166"/>
      <c r="H246" s="166"/>
      <c r="I246" s="166"/>
      <c r="J246" s="171"/>
      <c r="K246" s="325"/>
      <c r="L246" s="325"/>
      <c r="M246" s="325"/>
      <c r="N246" s="325"/>
      <c r="O246" s="325"/>
      <c r="P246" s="325"/>
      <c r="Q246" s="325"/>
      <c r="R246" s="325"/>
      <c r="S246" s="455"/>
    </row>
    <row r="247" spans="2:19" ht="18" hidden="1" customHeight="1" x14ac:dyDescent="0.25">
      <c r="B247" s="452"/>
      <c r="C247" s="411" t="s">
        <v>579</v>
      </c>
      <c r="D247" s="168"/>
      <c r="E247" s="453"/>
      <c r="F247" s="165">
        <f>BiodieselProduction!E$11</f>
        <v>0</v>
      </c>
      <c r="G247" s="166"/>
      <c r="H247" s="166"/>
      <c r="I247" s="166"/>
      <c r="J247" s="171"/>
      <c r="K247" s="325"/>
      <c r="L247" s="325"/>
      <c r="M247" s="325"/>
      <c r="N247" s="325"/>
      <c r="O247" s="325"/>
      <c r="P247" s="325"/>
      <c r="Q247" s="325"/>
      <c r="R247" s="325"/>
      <c r="S247" s="455"/>
    </row>
    <row r="248" spans="2:19" ht="18" hidden="1" customHeight="1" x14ac:dyDescent="0.25">
      <c r="B248" s="452"/>
      <c r="C248" s="412"/>
      <c r="D248" s="169"/>
      <c r="E248" s="453"/>
      <c r="F248" s="165">
        <f>BiodieselProduction!E$12</f>
        <v>0</v>
      </c>
      <c r="G248" s="166"/>
      <c r="H248" s="166"/>
      <c r="I248" s="166"/>
      <c r="J248" s="171"/>
      <c r="K248" s="325"/>
      <c r="L248" s="325"/>
      <c r="M248" s="325"/>
      <c r="N248" s="325"/>
      <c r="O248" s="325"/>
      <c r="P248" s="325"/>
      <c r="Q248" s="325"/>
      <c r="R248" s="325"/>
      <c r="S248" s="455"/>
    </row>
    <row r="249" spans="2:19" ht="18" hidden="1" customHeight="1" x14ac:dyDescent="0.25">
      <c r="B249" s="452"/>
      <c r="C249" s="411" t="s">
        <v>435</v>
      </c>
      <c r="D249" s="222"/>
      <c r="E249" s="453"/>
      <c r="F249" s="165">
        <f>BiodieselProduction!E$13</f>
        <v>0</v>
      </c>
      <c r="G249" s="166"/>
      <c r="H249" s="166"/>
      <c r="I249" s="166"/>
      <c r="J249" s="171"/>
      <c r="K249" s="325"/>
      <c r="L249" s="325"/>
      <c r="M249" s="325"/>
      <c r="N249" s="325"/>
      <c r="O249" s="325"/>
      <c r="P249" s="325"/>
      <c r="Q249" s="325"/>
      <c r="R249" s="325"/>
      <c r="S249" s="455"/>
    </row>
    <row r="250" spans="2:19" ht="18" hidden="1" customHeight="1" x14ac:dyDescent="0.25">
      <c r="B250" s="452"/>
      <c r="C250" s="412"/>
      <c r="D250" s="223"/>
      <c r="E250" s="453"/>
      <c r="F250" s="165">
        <f>BiodieselProduction!E$14</f>
        <v>0</v>
      </c>
      <c r="G250" s="166"/>
      <c r="H250" s="166"/>
      <c r="I250" s="166"/>
      <c r="J250" s="171"/>
      <c r="K250" s="325"/>
      <c r="L250" s="325"/>
      <c r="M250" s="325"/>
      <c r="N250" s="325"/>
      <c r="O250" s="325"/>
      <c r="P250" s="325"/>
      <c r="Q250" s="325"/>
      <c r="R250" s="325"/>
      <c r="S250" s="455"/>
    </row>
    <row r="251" spans="2:19" ht="18" hidden="1" customHeight="1" x14ac:dyDescent="0.25">
      <c r="B251" s="452"/>
      <c r="C251" s="116" t="s">
        <v>53</v>
      </c>
      <c r="D251" s="117" t="str" cm="1">
        <f t="array" ref="D251:D252">_xlfn._xlws.FILTER(C251:C252,C251:C252&lt;&gt;"")</f>
        <v>Site-Specific</v>
      </c>
      <c r="E251" s="453"/>
      <c r="F251" s="165">
        <f>BiodieselProduction!E$15</f>
        <v>0</v>
      </c>
      <c r="G251" s="166"/>
      <c r="H251" s="166"/>
      <c r="I251" s="166"/>
      <c r="J251" s="171"/>
      <c r="K251" s="325"/>
      <c r="L251" s="325"/>
      <c r="M251" s="325"/>
      <c r="N251" s="325"/>
      <c r="O251" s="325"/>
      <c r="P251" s="325"/>
      <c r="Q251" s="325"/>
      <c r="R251" s="325"/>
      <c r="S251" s="455"/>
    </row>
    <row r="252" spans="2:19" ht="18" hidden="1" customHeight="1" x14ac:dyDescent="0.25">
      <c r="B252" s="452"/>
      <c r="C252" s="117" t="s">
        <v>46</v>
      </c>
      <c r="D252" s="116" t="str">
        <v>Default</v>
      </c>
      <c r="E252" s="453" t="b">
        <v>0</v>
      </c>
      <c r="F252" s="165">
        <f>BiodieselProduction!E$16</f>
        <v>0</v>
      </c>
      <c r="G252" s="166"/>
      <c r="H252" s="166"/>
      <c r="I252" s="166"/>
      <c r="J252" s="171"/>
      <c r="K252" s="325"/>
      <c r="L252" s="325"/>
      <c r="M252" s="325"/>
      <c r="N252" s="325"/>
      <c r="O252" s="325"/>
      <c r="P252" s="325"/>
      <c r="Q252" s="325"/>
      <c r="R252" s="325"/>
      <c r="S252" s="455"/>
    </row>
    <row r="253" spans="2:19" ht="18" hidden="1" customHeight="1" x14ac:dyDescent="0.25">
      <c r="B253" s="452"/>
      <c r="C253" s="119"/>
      <c r="D253" s="119"/>
      <c r="E253" s="453"/>
      <c r="F253" s="165">
        <f>BiodieselProduction!E$17</f>
        <v>0</v>
      </c>
      <c r="G253" s="166"/>
      <c r="H253" s="166"/>
      <c r="I253" s="166"/>
      <c r="J253" s="171"/>
      <c r="K253" s="325"/>
      <c r="L253" s="325"/>
      <c r="M253" s="325"/>
      <c r="N253" s="325"/>
      <c r="O253" s="325"/>
      <c r="P253" s="325"/>
      <c r="Q253" s="325"/>
      <c r="R253" s="325"/>
      <c r="S253" s="455"/>
    </row>
    <row r="254" spans="2:19" ht="18" hidden="1" customHeight="1" x14ac:dyDescent="0.25">
      <c r="B254" s="452"/>
      <c r="C254" s="119"/>
      <c r="D254" s="119"/>
      <c r="E254" s="453" t="b">
        <v>0</v>
      </c>
      <c r="F254" s="165">
        <f>BiodieselProduction!E$18</f>
        <v>0</v>
      </c>
      <c r="G254" s="166"/>
      <c r="H254" s="166"/>
      <c r="I254" s="166"/>
      <c r="J254" s="171"/>
      <c r="K254" s="325"/>
      <c r="L254" s="325"/>
      <c r="M254" s="325"/>
      <c r="N254" s="325"/>
      <c r="O254" s="325"/>
      <c r="P254" s="325"/>
      <c r="Q254" s="325"/>
      <c r="R254" s="325"/>
      <c r="S254" s="455"/>
    </row>
    <row r="255" spans="2:19" ht="18" hidden="1" customHeight="1" x14ac:dyDescent="0.25">
      <c r="B255" s="452"/>
      <c r="C255" s="112"/>
      <c r="D255" s="112"/>
      <c r="E255" s="453"/>
      <c r="F255" s="165">
        <f>BiodieselProduction!E$19</f>
        <v>0</v>
      </c>
      <c r="G255" s="166"/>
      <c r="H255" s="166"/>
      <c r="I255" s="166"/>
      <c r="J255" s="171"/>
      <c r="K255" s="325"/>
      <c r="L255" s="325"/>
      <c r="M255" s="325"/>
      <c r="N255" s="325"/>
      <c r="O255" s="325"/>
      <c r="P255" s="325"/>
      <c r="Q255" s="325"/>
      <c r="R255" s="325"/>
      <c r="S255" s="455"/>
    </row>
    <row r="256" spans="2:19" ht="18" hidden="1" customHeight="1" x14ac:dyDescent="0.25">
      <c r="B256" s="452"/>
      <c r="C256" s="446" t="s">
        <v>535</v>
      </c>
      <c r="D256" s="446"/>
      <c r="E256" s="453"/>
      <c r="F256" s="165">
        <f>BiodieselProduction!E$20</f>
        <v>0</v>
      </c>
      <c r="G256" s="166"/>
      <c r="H256" s="166"/>
      <c r="I256" s="166"/>
      <c r="J256" s="171"/>
      <c r="K256" s="325"/>
      <c r="L256" s="325"/>
      <c r="M256" s="325"/>
      <c r="N256" s="325"/>
      <c r="O256" s="325"/>
      <c r="P256" s="325"/>
      <c r="Q256" s="325"/>
      <c r="R256" s="325"/>
      <c r="S256" s="455"/>
    </row>
    <row r="257" spans="2:19" ht="18" hidden="1" customHeight="1" x14ac:dyDescent="0.25">
      <c r="B257" s="452"/>
      <c r="C257" s="172" t="s">
        <v>14</v>
      </c>
      <c r="D257" s="149">
        <f>SUMPRODUCT(K243:K266,L243:L266)</f>
        <v>0</v>
      </c>
      <c r="E257" s="453"/>
      <c r="F257" s="165">
        <f>BiodieselProduction!E$21</f>
        <v>0</v>
      </c>
      <c r="G257" s="166"/>
      <c r="H257" s="166"/>
      <c r="I257" s="166"/>
      <c r="J257" s="171"/>
      <c r="K257" s="325"/>
      <c r="L257" s="325"/>
      <c r="M257" s="325"/>
      <c r="N257" s="325"/>
      <c r="O257" s="325"/>
      <c r="P257" s="325"/>
      <c r="Q257" s="325"/>
      <c r="R257" s="325"/>
      <c r="S257" s="455"/>
    </row>
    <row r="258" spans="2:19" ht="18" hidden="1" customHeight="1" x14ac:dyDescent="0.25">
      <c r="B258" s="452"/>
      <c r="C258" s="172" t="s">
        <v>15</v>
      </c>
      <c r="D258" s="149">
        <f>SUMPRODUCT(M243:M266,N243:N266)</f>
        <v>0</v>
      </c>
      <c r="E258" s="453"/>
      <c r="F258" s="165">
        <f>BiodieselProduction!E$22</f>
        <v>0</v>
      </c>
      <c r="G258" s="166"/>
      <c r="H258" s="166"/>
      <c r="I258" s="166"/>
      <c r="J258" s="171"/>
      <c r="K258" s="325"/>
      <c r="L258" s="325"/>
      <c r="M258" s="325"/>
      <c r="N258" s="325"/>
      <c r="O258" s="325"/>
      <c r="P258" s="325"/>
      <c r="Q258" s="325"/>
      <c r="R258" s="325"/>
      <c r="S258" s="455"/>
    </row>
    <row r="259" spans="2:19" ht="18" hidden="1" customHeight="1" x14ac:dyDescent="0.25">
      <c r="B259" s="452"/>
      <c r="C259" s="172" t="s">
        <v>16</v>
      </c>
      <c r="D259" s="149">
        <f>SUMPRODUCT(O243:O266,P243:P266)</f>
        <v>0</v>
      </c>
      <c r="E259" s="453"/>
      <c r="F259" s="165">
        <f>BiodieselProduction!E$23</f>
        <v>0</v>
      </c>
      <c r="G259" s="166"/>
      <c r="H259" s="166"/>
      <c r="I259" s="166"/>
      <c r="J259" s="171"/>
      <c r="K259" s="325"/>
      <c r="L259" s="325"/>
      <c r="M259" s="325"/>
      <c r="N259" s="325"/>
      <c r="O259" s="325"/>
      <c r="P259" s="325"/>
      <c r="Q259" s="325"/>
      <c r="R259" s="325"/>
      <c r="S259" s="455"/>
    </row>
    <row r="260" spans="2:19" ht="18" hidden="1" customHeight="1" x14ac:dyDescent="0.25">
      <c r="B260" s="452"/>
      <c r="C260" s="172" t="s">
        <v>17</v>
      </c>
      <c r="D260" s="149">
        <f>SUMPRODUCT(Q243:Q266,R243:R266)</f>
        <v>0</v>
      </c>
      <c r="E260" s="453"/>
      <c r="F260" s="165">
        <f>BiodieselProduction!E$24</f>
        <v>0</v>
      </c>
      <c r="G260" s="166"/>
      <c r="H260" s="166"/>
      <c r="I260" s="166"/>
      <c r="J260" s="171"/>
      <c r="K260" s="325"/>
      <c r="L260" s="325"/>
      <c r="M260" s="325"/>
      <c r="N260" s="325"/>
      <c r="O260" s="325"/>
      <c r="P260" s="325"/>
      <c r="Q260" s="325"/>
      <c r="R260" s="325"/>
      <c r="S260" s="455"/>
    </row>
    <row r="261" spans="2:19" ht="18" hidden="1" customHeight="1" x14ac:dyDescent="0.25">
      <c r="B261" s="452"/>
      <c r="C261" s="172" t="s">
        <v>421</v>
      </c>
      <c r="D261" s="149" cm="1">
        <f t="array" ref="D261">IFERROR((D257*Background!E$12+D258*Background!E$13+D259*Background!E$14+IFERROR(D260*D250,0))/SUMPRODUCT(I243:I266,1-J243:J266),0)</f>
        <v>0</v>
      </c>
      <c r="E261" s="453"/>
      <c r="F261" s="165">
        <f>BiodieselProduction!E$25</f>
        <v>0</v>
      </c>
      <c r="G261" s="166"/>
      <c r="H261" s="166"/>
      <c r="I261" s="166"/>
      <c r="J261" s="171"/>
      <c r="K261" s="325"/>
      <c r="L261" s="325"/>
      <c r="M261" s="325"/>
      <c r="N261" s="325"/>
      <c r="O261" s="325"/>
      <c r="P261" s="325"/>
      <c r="Q261" s="325"/>
      <c r="R261" s="325"/>
      <c r="S261" s="455"/>
    </row>
    <row r="262" spans="2:19" ht="18" hidden="1" customHeight="1" x14ac:dyDescent="0.25">
      <c r="B262" s="452"/>
      <c r="C262" s="458"/>
      <c r="D262" s="458"/>
      <c r="E262" s="453"/>
      <c r="F262" s="165">
        <f>BiodieselProduction!E$26</f>
        <v>0</v>
      </c>
      <c r="G262" s="166"/>
      <c r="H262" s="166"/>
      <c r="I262" s="166"/>
      <c r="J262" s="171"/>
      <c r="K262" s="325"/>
      <c r="L262" s="325"/>
      <c r="M262" s="325"/>
      <c r="N262" s="325"/>
      <c r="O262" s="325"/>
      <c r="P262" s="325"/>
      <c r="Q262" s="325"/>
      <c r="R262" s="325"/>
      <c r="S262" s="455"/>
    </row>
    <row r="263" spans="2:19" ht="18" hidden="1" customHeight="1" x14ac:dyDescent="0.25">
      <c r="B263" s="452"/>
      <c r="C263" s="446" t="s">
        <v>550</v>
      </c>
      <c r="D263" s="446"/>
      <c r="E263" s="453"/>
      <c r="F263" s="165">
        <f>BiodieselProduction!E$27</f>
        <v>0</v>
      </c>
      <c r="G263" s="166"/>
      <c r="H263" s="166"/>
      <c r="I263" s="166"/>
      <c r="J263" s="171"/>
      <c r="K263" s="325"/>
      <c r="L263" s="325"/>
      <c r="M263" s="325"/>
      <c r="N263" s="325"/>
      <c r="O263" s="325"/>
      <c r="P263" s="325"/>
      <c r="Q263" s="325"/>
      <c r="R263" s="325"/>
      <c r="S263" s="455"/>
    </row>
    <row r="264" spans="2:19" ht="18" hidden="1" customHeight="1" x14ac:dyDescent="0.25">
      <c r="B264" s="452"/>
      <c r="C264" s="172" t="s">
        <v>61</v>
      </c>
      <c r="D264" s="149" cm="1">
        <f t="array" ref="D264">SUMPRODUCT(I243:I266,1-J243:J266)</f>
        <v>0</v>
      </c>
      <c r="E264" s="453"/>
      <c r="F264" s="165">
        <f>BiodieselProduction!E$28</f>
        <v>0</v>
      </c>
      <c r="G264" s="166"/>
      <c r="H264" s="166"/>
      <c r="I264" s="166"/>
      <c r="J264" s="171"/>
      <c r="K264" s="325"/>
      <c r="L264" s="325"/>
      <c r="M264" s="325"/>
      <c r="N264" s="325"/>
      <c r="O264" s="325"/>
      <c r="P264" s="325"/>
      <c r="Q264" s="325"/>
      <c r="R264" s="325"/>
      <c r="S264" s="455"/>
    </row>
    <row r="265" spans="2:19" ht="18" hidden="1" customHeight="1" x14ac:dyDescent="0.25">
      <c r="B265" s="452"/>
      <c r="C265" s="172" t="s">
        <v>62</v>
      </c>
      <c r="D265" s="149" cm="1">
        <f t="array" ref="D265">SUMPRODUCT(H243:H266-G243:G266,1-J243:J266)</f>
        <v>0</v>
      </c>
      <c r="E265" s="453"/>
      <c r="F265" s="165">
        <f>BiodieselProduction!E$29</f>
        <v>0</v>
      </c>
      <c r="G265" s="166"/>
      <c r="H265" s="166"/>
      <c r="I265" s="166"/>
      <c r="J265" s="171"/>
      <c r="K265" s="325"/>
      <c r="L265" s="325"/>
      <c r="M265" s="325"/>
      <c r="N265" s="325"/>
      <c r="O265" s="325"/>
      <c r="P265" s="325"/>
      <c r="Q265" s="325"/>
      <c r="R265" s="325"/>
      <c r="S265" s="455"/>
    </row>
    <row r="266" spans="2:19" ht="18" hidden="1" customHeight="1" x14ac:dyDescent="0.25">
      <c r="B266" s="452"/>
      <c r="C266" s="172" t="s">
        <v>63</v>
      </c>
      <c r="D266" s="149">
        <f>D264-D265</f>
        <v>0</v>
      </c>
      <c r="E266" s="453"/>
      <c r="F266" s="165">
        <f>BiodieselProduction!E$30</f>
        <v>0</v>
      </c>
      <c r="G266" s="166"/>
      <c r="H266" s="166"/>
      <c r="I266" s="166"/>
      <c r="J266" s="171"/>
      <c r="K266" s="325"/>
      <c r="L266" s="325"/>
      <c r="M266" s="325"/>
      <c r="N266" s="325"/>
      <c r="O266" s="325"/>
      <c r="P266" s="325"/>
      <c r="Q266" s="325"/>
      <c r="R266" s="325"/>
      <c r="S266" s="455"/>
    </row>
    <row r="267" spans="2:19" ht="18" hidden="1" customHeight="1" x14ac:dyDescent="0.25">
      <c r="B267" s="415"/>
      <c r="C267" s="416"/>
      <c r="D267" s="416"/>
      <c r="E267" s="416"/>
      <c r="F267" s="416"/>
      <c r="G267" s="416"/>
      <c r="H267" s="416"/>
      <c r="I267" s="416"/>
      <c r="J267" s="416"/>
      <c r="K267" s="416"/>
      <c r="L267" s="416"/>
      <c r="M267" s="416"/>
      <c r="N267" s="416"/>
      <c r="O267" s="416"/>
      <c r="P267" s="416"/>
      <c r="Q267" s="416"/>
      <c r="R267" s="416"/>
      <c r="S267" s="417"/>
    </row>
    <row r="268" spans="2:19" ht="18" hidden="1" customHeight="1" x14ac:dyDescent="0.25"/>
    <row r="269" spans="2:19" ht="18" hidden="1" customHeight="1" x14ac:dyDescent="0.25">
      <c r="B269" s="449"/>
      <c r="C269" s="450"/>
      <c r="D269" s="450"/>
      <c r="E269" s="450"/>
      <c r="F269" s="450"/>
      <c r="G269" s="450"/>
      <c r="H269" s="450"/>
      <c r="I269" s="450"/>
      <c r="J269" s="450"/>
      <c r="K269" s="450"/>
      <c r="L269" s="450"/>
      <c r="M269" s="450"/>
      <c r="N269" s="450"/>
      <c r="O269" s="450"/>
      <c r="P269" s="450"/>
      <c r="Q269" s="450"/>
      <c r="R269" s="450"/>
      <c r="S269" s="451"/>
    </row>
    <row r="270" spans="2:19" ht="18" hidden="1" customHeight="1" x14ac:dyDescent="0.25">
      <c r="B270" s="452"/>
      <c r="C270" s="446" t="s">
        <v>48</v>
      </c>
      <c r="D270" s="446"/>
      <c r="E270" s="453" t="b">
        <v>1</v>
      </c>
      <c r="F270" s="454" t="s">
        <v>8</v>
      </c>
      <c r="G270" s="454"/>
      <c r="H270" s="454"/>
      <c r="I270" s="454"/>
      <c r="J270" s="454"/>
      <c r="K270" s="454"/>
      <c r="L270" s="454"/>
      <c r="M270" s="454"/>
      <c r="N270" s="454"/>
      <c r="O270" s="454"/>
      <c r="P270" s="454"/>
      <c r="Q270" s="454"/>
      <c r="R270" s="454"/>
      <c r="S270" s="455" t="s">
        <v>9</v>
      </c>
    </row>
    <row r="271" spans="2:19" ht="18" hidden="1" customHeight="1" x14ac:dyDescent="0.25">
      <c r="B271" s="452"/>
      <c r="C271" s="456" t="str">
        <f>IF(AND(D274&gt;0,D276&gt;0),CONCATENATE(IF(D276="Other (Specify Below)",D277,D276)," ",IF(D274="Other (Specify Below)",D275,D274)),"")</f>
        <v>USA / Canada Canola Oil</v>
      </c>
      <c r="D271" s="456"/>
      <c r="E271" s="453"/>
      <c r="F271" s="445"/>
      <c r="G271" s="445" t="s">
        <v>10</v>
      </c>
      <c r="H271" s="445"/>
      <c r="I271" s="445"/>
      <c r="J271" s="445"/>
      <c r="K271" s="445" t="s">
        <v>11</v>
      </c>
      <c r="L271" s="445"/>
      <c r="M271" s="445"/>
      <c r="N271" s="445"/>
      <c r="O271" s="445"/>
      <c r="P271" s="445"/>
      <c r="Q271" s="445"/>
      <c r="R271" s="445"/>
      <c r="S271" s="455"/>
    </row>
    <row r="272" spans="2:19" ht="18" hidden="1" customHeight="1" x14ac:dyDescent="0.25">
      <c r="B272" s="452"/>
      <c r="C272" s="457"/>
      <c r="D272" s="457"/>
      <c r="E272" s="453"/>
      <c r="F272" s="445"/>
      <c r="G272" s="445" t="s">
        <v>12</v>
      </c>
      <c r="H272" s="445"/>
      <c r="I272" s="445" t="s">
        <v>13</v>
      </c>
      <c r="J272" s="445"/>
      <c r="K272" s="445" t="s">
        <v>14</v>
      </c>
      <c r="L272" s="445"/>
      <c r="M272" s="445" t="s">
        <v>15</v>
      </c>
      <c r="N272" s="445"/>
      <c r="O272" s="445" t="s">
        <v>16</v>
      </c>
      <c r="P272" s="445"/>
      <c r="Q272" s="445" t="s">
        <v>17</v>
      </c>
      <c r="R272" s="445"/>
      <c r="S272" s="455"/>
    </row>
    <row r="273" spans="2:19" ht="18" hidden="1" customHeight="1" x14ac:dyDescent="0.25">
      <c r="B273" s="452"/>
      <c r="C273" s="446" t="s">
        <v>19</v>
      </c>
      <c r="D273" s="446"/>
      <c r="E273" s="453"/>
      <c r="F273" s="160" t="s">
        <v>155</v>
      </c>
      <c r="G273" s="160" t="s">
        <v>156</v>
      </c>
      <c r="H273" s="160" t="s">
        <v>157</v>
      </c>
      <c r="I273" s="160" t="s">
        <v>158</v>
      </c>
      <c r="J273" s="160" t="s">
        <v>159</v>
      </c>
      <c r="K273" s="160" t="s">
        <v>160</v>
      </c>
      <c r="L273" s="160" t="s">
        <v>161</v>
      </c>
      <c r="M273" s="160" t="s">
        <v>162</v>
      </c>
      <c r="N273" s="160" t="s">
        <v>163</v>
      </c>
      <c r="O273" s="160" t="s">
        <v>164</v>
      </c>
      <c r="P273" s="160" t="s">
        <v>165</v>
      </c>
      <c r="Q273" s="160" t="s">
        <v>166</v>
      </c>
      <c r="R273" s="160" t="s">
        <v>167</v>
      </c>
      <c r="S273" s="455"/>
    </row>
    <row r="274" spans="2:19" ht="18" hidden="1" customHeight="1" x14ac:dyDescent="0.25">
      <c r="B274" s="452"/>
      <c r="C274" s="411" t="s">
        <v>580</v>
      </c>
      <c r="D274" s="161" t="s">
        <v>382</v>
      </c>
      <c r="E274" s="453"/>
      <c r="F274" s="162" t="s">
        <v>34</v>
      </c>
      <c r="G274" s="162" t="s">
        <v>35</v>
      </c>
      <c r="H274" s="162" t="s">
        <v>36</v>
      </c>
      <c r="I274" s="162" t="s">
        <v>37</v>
      </c>
      <c r="J274" s="162" t="s">
        <v>38</v>
      </c>
      <c r="K274" s="162" t="s">
        <v>37</v>
      </c>
      <c r="L274" s="162" t="s">
        <v>39</v>
      </c>
      <c r="M274" s="162" t="str">
        <f t="shared" ref="M274:R274" si="8">K274</f>
        <v>Weight</v>
      </c>
      <c r="N274" s="162" t="str">
        <f t="shared" si="8"/>
        <v>Distance</v>
      </c>
      <c r="O274" s="162" t="str">
        <f t="shared" si="8"/>
        <v>Weight</v>
      </c>
      <c r="P274" s="162" t="str">
        <f t="shared" si="8"/>
        <v>Distance</v>
      </c>
      <c r="Q274" s="162" t="str">
        <f t="shared" si="8"/>
        <v>Weight</v>
      </c>
      <c r="R274" s="162" t="str">
        <f t="shared" si="8"/>
        <v>Distance</v>
      </c>
      <c r="S274" s="455"/>
    </row>
    <row r="275" spans="2:19" ht="18" hidden="1" customHeight="1" x14ac:dyDescent="0.25">
      <c r="B275" s="452"/>
      <c r="C275" s="412"/>
      <c r="D275" s="220"/>
      <c r="E275" s="453"/>
      <c r="F275" s="159" t="s">
        <v>41</v>
      </c>
      <c r="G275" s="159" t="s">
        <v>549</v>
      </c>
      <c r="H275" s="159" t="s">
        <v>549</v>
      </c>
      <c r="I275" s="159" t="s">
        <v>549</v>
      </c>
      <c r="J275" s="159" t="s">
        <v>42</v>
      </c>
      <c r="K275" s="159" t="s">
        <v>549</v>
      </c>
      <c r="L275" s="159" t="s">
        <v>534</v>
      </c>
      <c r="M275" s="159" t="str">
        <f>K275</f>
        <v>lb</v>
      </c>
      <c r="N275" s="159" t="str">
        <f>L275</f>
        <v>mile</v>
      </c>
      <c r="O275" s="159" t="str">
        <f>M275</f>
        <v>lb</v>
      </c>
      <c r="P275" s="159" t="str">
        <f>L275</f>
        <v>mile</v>
      </c>
      <c r="Q275" s="159" t="str">
        <f>K275</f>
        <v>lb</v>
      </c>
      <c r="R275" s="159" t="str">
        <f>L275</f>
        <v>mile</v>
      </c>
      <c r="S275" s="455"/>
    </row>
    <row r="276" spans="2:19" ht="18" hidden="1" customHeight="1" x14ac:dyDescent="0.25">
      <c r="B276" s="452"/>
      <c r="C276" s="447" t="s">
        <v>581</v>
      </c>
      <c r="D276" s="164" t="s">
        <v>630</v>
      </c>
      <c r="E276" s="453"/>
      <c r="F276" s="165">
        <f>BiodieselProduction!E$7</f>
        <v>0</v>
      </c>
      <c r="G276" s="166"/>
      <c r="H276" s="166"/>
      <c r="I276" s="166"/>
      <c r="J276" s="171"/>
      <c r="K276" s="325"/>
      <c r="L276" s="325"/>
      <c r="M276" s="325"/>
      <c r="N276" s="325"/>
      <c r="O276" s="325"/>
      <c r="P276" s="325"/>
      <c r="Q276" s="325"/>
      <c r="R276" s="325"/>
      <c r="S276" s="455"/>
    </row>
    <row r="277" spans="2:19" ht="18" hidden="1" customHeight="1" x14ac:dyDescent="0.25">
      <c r="B277" s="452"/>
      <c r="C277" s="448"/>
      <c r="D277" s="220"/>
      <c r="E277" s="453"/>
      <c r="F277" s="165">
        <f>BiodieselProduction!E$8</f>
        <v>0</v>
      </c>
      <c r="G277" s="166"/>
      <c r="H277" s="166"/>
      <c r="I277" s="166"/>
      <c r="J277" s="171"/>
      <c r="K277" s="325"/>
      <c r="L277" s="325"/>
      <c r="M277" s="325"/>
      <c r="N277" s="325"/>
      <c r="O277" s="325"/>
      <c r="P277" s="325"/>
      <c r="Q277" s="325"/>
      <c r="R277" s="325"/>
      <c r="S277" s="455"/>
    </row>
    <row r="278" spans="2:19" ht="18" hidden="1" customHeight="1" x14ac:dyDescent="0.25">
      <c r="B278" s="452"/>
      <c r="C278" s="447" t="s">
        <v>436</v>
      </c>
      <c r="D278" s="164" t="s">
        <v>46</v>
      </c>
      <c r="E278" s="453"/>
      <c r="F278" s="165">
        <f>BiodieselProduction!E$9</f>
        <v>0</v>
      </c>
      <c r="G278" s="166"/>
      <c r="H278" s="166"/>
      <c r="I278" s="166"/>
      <c r="J278" s="171"/>
      <c r="K278" s="325"/>
      <c r="L278" s="325"/>
      <c r="M278" s="325"/>
      <c r="N278" s="325"/>
      <c r="O278" s="325"/>
      <c r="P278" s="325"/>
      <c r="Q278" s="325"/>
      <c r="R278" s="325"/>
      <c r="S278" s="455"/>
    </row>
    <row r="279" spans="2:19" ht="18" hidden="1" customHeight="1" x14ac:dyDescent="0.25">
      <c r="B279" s="452"/>
      <c r="C279" s="448"/>
      <c r="D279" s="326">
        <f>IFERROR(VLOOKUP(D274,Background!D$4:E$58,2,FALSE),)</f>
        <v>536.78948815733429</v>
      </c>
      <c r="E279" s="453"/>
      <c r="F279" s="165">
        <f>BiodieselProduction!E$10</f>
        <v>0</v>
      </c>
      <c r="G279" s="166"/>
      <c r="H279" s="166"/>
      <c r="I279" s="166"/>
      <c r="J279" s="171"/>
      <c r="K279" s="325"/>
      <c r="L279" s="325"/>
      <c r="M279" s="325"/>
      <c r="N279" s="325"/>
      <c r="O279" s="325"/>
      <c r="P279" s="325"/>
      <c r="Q279" s="325"/>
      <c r="R279" s="325"/>
      <c r="S279" s="455"/>
    </row>
    <row r="280" spans="2:19" ht="18" hidden="1" customHeight="1" x14ac:dyDescent="0.25">
      <c r="B280" s="452"/>
      <c r="C280" s="411" t="s">
        <v>582</v>
      </c>
      <c r="D280" s="168"/>
      <c r="E280" s="453"/>
      <c r="F280" s="165">
        <f>BiodieselProduction!E$11</f>
        <v>0</v>
      </c>
      <c r="G280" s="166"/>
      <c r="H280" s="166"/>
      <c r="I280" s="166"/>
      <c r="J280" s="171"/>
      <c r="K280" s="325"/>
      <c r="L280" s="325"/>
      <c r="M280" s="325"/>
      <c r="N280" s="325"/>
      <c r="O280" s="325"/>
      <c r="P280" s="325"/>
      <c r="Q280" s="325"/>
      <c r="R280" s="325"/>
      <c r="S280" s="455"/>
    </row>
    <row r="281" spans="2:19" ht="18" hidden="1" customHeight="1" x14ac:dyDescent="0.25">
      <c r="B281" s="452"/>
      <c r="C281" s="412"/>
      <c r="D281" s="169"/>
      <c r="E281" s="453"/>
      <c r="F281" s="165">
        <f>BiodieselProduction!E$12</f>
        <v>0</v>
      </c>
      <c r="G281" s="166"/>
      <c r="H281" s="166"/>
      <c r="I281" s="166"/>
      <c r="J281" s="171"/>
      <c r="K281" s="325"/>
      <c r="L281" s="325"/>
      <c r="M281" s="325"/>
      <c r="N281" s="325"/>
      <c r="O281" s="325"/>
      <c r="P281" s="325"/>
      <c r="Q281" s="325"/>
      <c r="R281" s="325"/>
      <c r="S281" s="455"/>
    </row>
    <row r="282" spans="2:19" ht="18" hidden="1" customHeight="1" x14ac:dyDescent="0.25">
      <c r="B282" s="452"/>
      <c r="C282" s="411" t="s">
        <v>437</v>
      </c>
      <c r="D282" s="222"/>
      <c r="E282" s="453"/>
      <c r="F282" s="165">
        <f>BiodieselProduction!E$13</f>
        <v>0</v>
      </c>
      <c r="G282" s="166"/>
      <c r="H282" s="166"/>
      <c r="I282" s="166"/>
      <c r="J282" s="171"/>
      <c r="K282" s="325"/>
      <c r="L282" s="325"/>
      <c r="M282" s="325"/>
      <c r="N282" s="325"/>
      <c r="O282" s="325"/>
      <c r="P282" s="325"/>
      <c r="Q282" s="325"/>
      <c r="R282" s="325"/>
      <c r="S282" s="455"/>
    </row>
    <row r="283" spans="2:19" ht="18" hidden="1" customHeight="1" x14ac:dyDescent="0.25">
      <c r="B283" s="452"/>
      <c r="C283" s="412"/>
      <c r="D283" s="223"/>
      <c r="E283" s="453"/>
      <c r="F283" s="165">
        <f>BiodieselProduction!E$14</f>
        <v>0</v>
      </c>
      <c r="G283" s="166"/>
      <c r="H283" s="166"/>
      <c r="I283" s="166"/>
      <c r="J283" s="171"/>
      <c r="K283" s="325"/>
      <c r="L283" s="325"/>
      <c r="M283" s="325"/>
      <c r="N283" s="325"/>
      <c r="O283" s="325"/>
      <c r="P283" s="325"/>
      <c r="Q283" s="325"/>
      <c r="R283" s="325"/>
      <c r="S283" s="455"/>
    </row>
    <row r="284" spans="2:19" ht="18" hidden="1" customHeight="1" x14ac:dyDescent="0.25">
      <c r="B284" s="452"/>
      <c r="C284" s="116" t="s">
        <v>53</v>
      </c>
      <c r="D284" s="117" t="str" cm="1">
        <f t="array" ref="D284:D285">_xlfn._xlws.FILTER(C284:C285,C284:C285&lt;&gt;"")</f>
        <v>Site-Specific</v>
      </c>
      <c r="E284" s="453"/>
      <c r="F284" s="165">
        <f>BiodieselProduction!E$15</f>
        <v>0</v>
      </c>
      <c r="G284" s="166"/>
      <c r="H284" s="166"/>
      <c r="I284" s="166"/>
      <c r="J284" s="171"/>
      <c r="K284" s="325"/>
      <c r="L284" s="325"/>
      <c r="M284" s="325"/>
      <c r="N284" s="325"/>
      <c r="O284" s="325"/>
      <c r="P284" s="325"/>
      <c r="Q284" s="325"/>
      <c r="R284" s="325"/>
      <c r="S284" s="455"/>
    </row>
    <row r="285" spans="2:19" ht="18" hidden="1" customHeight="1" x14ac:dyDescent="0.25">
      <c r="B285" s="452"/>
      <c r="C285" s="117" t="s">
        <v>46</v>
      </c>
      <c r="D285" s="116" t="str">
        <v>Default</v>
      </c>
      <c r="E285" s="453" t="b">
        <v>0</v>
      </c>
      <c r="F285" s="165">
        <f>BiodieselProduction!E$16</f>
        <v>0</v>
      </c>
      <c r="G285" s="166"/>
      <c r="H285" s="166"/>
      <c r="I285" s="166"/>
      <c r="J285" s="171"/>
      <c r="K285" s="325"/>
      <c r="L285" s="325"/>
      <c r="M285" s="325"/>
      <c r="N285" s="325"/>
      <c r="O285" s="325"/>
      <c r="P285" s="325"/>
      <c r="Q285" s="325"/>
      <c r="R285" s="325"/>
      <c r="S285" s="455"/>
    </row>
    <row r="286" spans="2:19" ht="18" hidden="1" customHeight="1" x14ac:dyDescent="0.25">
      <c r="B286" s="452"/>
      <c r="C286" s="119"/>
      <c r="D286" s="119"/>
      <c r="E286" s="453"/>
      <c r="F286" s="165">
        <f>BiodieselProduction!E$17</f>
        <v>0</v>
      </c>
      <c r="G286" s="166"/>
      <c r="H286" s="166"/>
      <c r="I286" s="166"/>
      <c r="J286" s="171"/>
      <c r="K286" s="325"/>
      <c r="L286" s="325"/>
      <c r="M286" s="325"/>
      <c r="N286" s="325"/>
      <c r="O286" s="325"/>
      <c r="P286" s="325"/>
      <c r="Q286" s="325"/>
      <c r="R286" s="325"/>
      <c r="S286" s="455"/>
    </row>
    <row r="287" spans="2:19" ht="18" hidden="1" customHeight="1" x14ac:dyDescent="0.25">
      <c r="B287" s="452"/>
      <c r="C287" s="119"/>
      <c r="D287" s="119"/>
      <c r="E287" s="453" t="b">
        <v>0</v>
      </c>
      <c r="F287" s="165">
        <f>BiodieselProduction!E$18</f>
        <v>0</v>
      </c>
      <c r="G287" s="166"/>
      <c r="H287" s="166"/>
      <c r="I287" s="166"/>
      <c r="J287" s="171"/>
      <c r="K287" s="325"/>
      <c r="L287" s="325"/>
      <c r="M287" s="325"/>
      <c r="N287" s="325"/>
      <c r="O287" s="325"/>
      <c r="P287" s="325"/>
      <c r="Q287" s="325"/>
      <c r="R287" s="325"/>
      <c r="S287" s="455"/>
    </row>
    <row r="288" spans="2:19" ht="18" hidden="1" customHeight="1" x14ac:dyDescent="0.25">
      <c r="B288" s="452"/>
      <c r="C288" s="112"/>
      <c r="D288" s="112"/>
      <c r="E288" s="453"/>
      <c r="F288" s="165">
        <f>BiodieselProduction!E$19</f>
        <v>0</v>
      </c>
      <c r="G288" s="166"/>
      <c r="H288" s="166"/>
      <c r="I288" s="166"/>
      <c r="J288" s="171"/>
      <c r="K288" s="325"/>
      <c r="L288" s="325"/>
      <c r="M288" s="325"/>
      <c r="N288" s="325"/>
      <c r="O288" s="325"/>
      <c r="P288" s="325"/>
      <c r="Q288" s="325"/>
      <c r="R288" s="325"/>
      <c r="S288" s="455"/>
    </row>
    <row r="289" spans="2:19" ht="18" hidden="1" customHeight="1" x14ac:dyDescent="0.25">
      <c r="B289" s="452"/>
      <c r="C289" s="446" t="s">
        <v>535</v>
      </c>
      <c r="D289" s="446"/>
      <c r="E289" s="453"/>
      <c r="F289" s="165">
        <f>BiodieselProduction!E$20</f>
        <v>0</v>
      </c>
      <c r="G289" s="166"/>
      <c r="H289" s="166"/>
      <c r="I289" s="166"/>
      <c r="J289" s="171"/>
      <c r="K289" s="325"/>
      <c r="L289" s="325"/>
      <c r="M289" s="325"/>
      <c r="N289" s="325"/>
      <c r="O289" s="325"/>
      <c r="P289" s="325"/>
      <c r="Q289" s="325"/>
      <c r="R289" s="325"/>
      <c r="S289" s="455"/>
    </row>
    <row r="290" spans="2:19" ht="18" hidden="1" customHeight="1" x14ac:dyDescent="0.25">
      <c r="B290" s="452"/>
      <c r="C290" s="172" t="s">
        <v>14</v>
      </c>
      <c r="D290" s="149">
        <f>SUMPRODUCT(K276:K299,L276:L299)</f>
        <v>0</v>
      </c>
      <c r="E290" s="453"/>
      <c r="F290" s="165">
        <f>BiodieselProduction!E$21</f>
        <v>0</v>
      </c>
      <c r="G290" s="166"/>
      <c r="H290" s="166"/>
      <c r="I290" s="166"/>
      <c r="J290" s="171"/>
      <c r="K290" s="325"/>
      <c r="L290" s="325"/>
      <c r="M290" s="325"/>
      <c r="N290" s="325"/>
      <c r="O290" s="325"/>
      <c r="P290" s="325"/>
      <c r="Q290" s="325"/>
      <c r="R290" s="325"/>
      <c r="S290" s="455"/>
    </row>
    <row r="291" spans="2:19" ht="18" hidden="1" customHeight="1" x14ac:dyDescent="0.25">
      <c r="B291" s="452"/>
      <c r="C291" s="172" t="s">
        <v>15</v>
      </c>
      <c r="D291" s="149">
        <f>SUMPRODUCT(M276:M299,N276:N299)</f>
        <v>0</v>
      </c>
      <c r="E291" s="453"/>
      <c r="F291" s="165">
        <f>BiodieselProduction!E$22</f>
        <v>0</v>
      </c>
      <c r="G291" s="166"/>
      <c r="H291" s="166"/>
      <c r="I291" s="166"/>
      <c r="J291" s="171"/>
      <c r="K291" s="325"/>
      <c r="L291" s="325"/>
      <c r="M291" s="325"/>
      <c r="N291" s="325"/>
      <c r="O291" s="325"/>
      <c r="P291" s="325"/>
      <c r="Q291" s="325"/>
      <c r="R291" s="325"/>
      <c r="S291" s="455"/>
    </row>
    <row r="292" spans="2:19" ht="18" hidden="1" customHeight="1" x14ac:dyDescent="0.25">
      <c r="B292" s="452"/>
      <c r="C292" s="172" t="s">
        <v>16</v>
      </c>
      <c r="D292" s="149">
        <f>SUMPRODUCT(O276:O299,P276:P299)</f>
        <v>0</v>
      </c>
      <c r="E292" s="453"/>
      <c r="F292" s="165">
        <f>BiodieselProduction!E$23</f>
        <v>0</v>
      </c>
      <c r="G292" s="166"/>
      <c r="H292" s="166"/>
      <c r="I292" s="166"/>
      <c r="J292" s="171"/>
      <c r="K292" s="325"/>
      <c r="L292" s="325"/>
      <c r="M292" s="325"/>
      <c r="N292" s="325"/>
      <c r="O292" s="325"/>
      <c r="P292" s="325"/>
      <c r="Q292" s="325"/>
      <c r="R292" s="325"/>
      <c r="S292" s="455"/>
    </row>
    <row r="293" spans="2:19" ht="18" hidden="1" customHeight="1" x14ac:dyDescent="0.25">
      <c r="B293" s="452"/>
      <c r="C293" s="172" t="s">
        <v>17</v>
      </c>
      <c r="D293" s="149">
        <f>SUMPRODUCT(Q276:Q299,R276:R299)</f>
        <v>0</v>
      </c>
      <c r="E293" s="453"/>
      <c r="F293" s="165">
        <f>BiodieselProduction!E$24</f>
        <v>0</v>
      </c>
      <c r="G293" s="166"/>
      <c r="H293" s="166"/>
      <c r="I293" s="166"/>
      <c r="J293" s="171"/>
      <c r="K293" s="325"/>
      <c r="L293" s="325"/>
      <c r="M293" s="325"/>
      <c r="N293" s="325"/>
      <c r="O293" s="325"/>
      <c r="P293" s="325"/>
      <c r="Q293" s="325"/>
      <c r="R293" s="325"/>
      <c r="S293" s="455"/>
    </row>
    <row r="294" spans="2:19" ht="18" hidden="1" customHeight="1" x14ac:dyDescent="0.25">
      <c r="B294" s="452"/>
      <c r="C294" s="172" t="s">
        <v>421</v>
      </c>
      <c r="D294" s="149" cm="1">
        <f t="array" ref="D294">IFERROR((D290*Background!E$12+D291*Background!E$13+D292*Background!E$14+IFERROR(D293*D283,0))/SUMPRODUCT(I276:I299,1-J276:J299),0)</f>
        <v>0</v>
      </c>
      <c r="E294" s="453"/>
      <c r="F294" s="165">
        <f>BiodieselProduction!E$25</f>
        <v>0</v>
      </c>
      <c r="G294" s="166"/>
      <c r="H294" s="166"/>
      <c r="I294" s="166"/>
      <c r="J294" s="171"/>
      <c r="K294" s="325"/>
      <c r="L294" s="325"/>
      <c r="M294" s="325"/>
      <c r="N294" s="325"/>
      <c r="O294" s="325"/>
      <c r="P294" s="325"/>
      <c r="Q294" s="325"/>
      <c r="R294" s="325"/>
      <c r="S294" s="455"/>
    </row>
    <row r="295" spans="2:19" ht="18" hidden="1" customHeight="1" x14ac:dyDescent="0.25">
      <c r="B295" s="452"/>
      <c r="C295" s="458"/>
      <c r="D295" s="458"/>
      <c r="E295" s="453"/>
      <c r="F295" s="165">
        <f>BiodieselProduction!E$26</f>
        <v>0</v>
      </c>
      <c r="G295" s="166"/>
      <c r="H295" s="166"/>
      <c r="I295" s="166"/>
      <c r="J295" s="171"/>
      <c r="K295" s="325"/>
      <c r="L295" s="325"/>
      <c r="M295" s="325"/>
      <c r="N295" s="325"/>
      <c r="O295" s="325"/>
      <c r="P295" s="325"/>
      <c r="Q295" s="325"/>
      <c r="R295" s="325"/>
      <c r="S295" s="455"/>
    </row>
    <row r="296" spans="2:19" ht="18" hidden="1" customHeight="1" x14ac:dyDescent="0.25">
      <c r="B296" s="452"/>
      <c r="C296" s="446" t="s">
        <v>550</v>
      </c>
      <c r="D296" s="446"/>
      <c r="E296" s="453"/>
      <c r="F296" s="165">
        <f>BiodieselProduction!E$27</f>
        <v>0</v>
      </c>
      <c r="G296" s="166"/>
      <c r="H296" s="166"/>
      <c r="I296" s="166"/>
      <c r="J296" s="171"/>
      <c r="K296" s="325"/>
      <c r="L296" s="325"/>
      <c r="M296" s="325"/>
      <c r="N296" s="325"/>
      <c r="O296" s="325"/>
      <c r="P296" s="325"/>
      <c r="Q296" s="325"/>
      <c r="R296" s="325"/>
      <c r="S296" s="455"/>
    </row>
    <row r="297" spans="2:19" ht="18" hidden="1" customHeight="1" x14ac:dyDescent="0.25">
      <c r="B297" s="452"/>
      <c r="C297" s="172" t="s">
        <v>61</v>
      </c>
      <c r="D297" s="149" cm="1">
        <f t="array" ref="D297">SUMPRODUCT(I276:I299,1-J276:J299)</f>
        <v>0</v>
      </c>
      <c r="E297" s="453"/>
      <c r="F297" s="165">
        <f>BiodieselProduction!E$28</f>
        <v>0</v>
      </c>
      <c r="G297" s="166"/>
      <c r="H297" s="166"/>
      <c r="I297" s="166"/>
      <c r="J297" s="171"/>
      <c r="K297" s="325"/>
      <c r="L297" s="325"/>
      <c r="M297" s="325"/>
      <c r="N297" s="325"/>
      <c r="O297" s="325"/>
      <c r="P297" s="325"/>
      <c r="Q297" s="325"/>
      <c r="R297" s="325"/>
      <c r="S297" s="455"/>
    </row>
    <row r="298" spans="2:19" ht="18" hidden="1" customHeight="1" x14ac:dyDescent="0.25">
      <c r="B298" s="452"/>
      <c r="C298" s="172" t="s">
        <v>62</v>
      </c>
      <c r="D298" s="149" cm="1">
        <f t="array" ref="D298">SUMPRODUCT(H276:H299-G276:G299,1-J276:J299)</f>
        <v>0</v>
      </c>
      <c r="E298" s="453"/>
      <c r="F298" s="165">
        <f>BiodieselProduction!E$29</f>
        <v>0</v>
      </c>
      <c r="G298" s="166"/>
      <c r="H298" s="166"/>
      <c r="I298" s="166"/>
      <c r="J298" s="171"/>
      <c r="K298" s="325"/>
      <c r="L298" s="325"/>
      <c r="M298" s="325"/>
      <c r="N298" s="325"/>
      <c r="O298" s="325"/>
      <c r="P298" s="325"/>
      <c r="Q298" s="325"/>
      <c r="R298" s="325"/>
      <c r="S298" s="455"/>
    </row>
    <row r="299" spans="2:19" ht="18" hidden="1" customHeight="1" x14ac:dyDescent="0.25">
      <c r="B299" s="452"/>
      <c r="C299" s="172" t="s">
        <v>63</v>
      </c>
      <c r="D299" s="149">
        <f>D297-D298</f>
        <v>0</v>
      </c>
      <c r="E299" s="453"/>
      <c r="F299" s="165">
        <f>BiodieselProduction!E$30</f>
        <v>0</v>
      </c>
      <c r="G299" s="166"/>
      <c r="H299" s="166"/>
      <c r="I299" s="166"/>
      <c r="J299" s="171"/>
      <c r="K299" s="325"/>
      <c r="L299" s="325"/>
      <c r="M299" s="325"/>
      <c r="N299" s="325"/>
      <c r="O299" s="325"/>
      <c r="P299" s="325"/>
      <c r="Q299" s="325"/>
      <c r="R299" s="325"/>
      <c r="S299" s="455"/>
    </row>
    <row r="300" spans="2:19" ht="18" hidden="1" customHeight="1" x14ac:dyDescent="0.25">
      <c r="B300" s="415"/>
      <c r="C300" s="416"/>
      <c r="D300" s="416"/>
      <c r="E300" s="416"/>
      <c r="F300" s="416"/>
      <c r="G300" s="416"/>
      <c r="H300" s="416"/>
      <c r="I300" s="416"/>
      <c r="J300" s="416"/>
      <c r="K300" s="416"/>
      <c r="L300" s="416"/>
      <c r="M300" s="416"/>
      <c r="N300" s="416"/>
      <c r="O300" s="416"/>
      <c r="P300" s="416"/>
      <c r="Q300" s="416"/>
      <c r="R300" s="416"/>
      <c r="S300" s="417"/>
    </row>
    <row r="301" spans="2:19" ht="18" hidden="1" customHeight="1" x14ac:dyDescent="0.25"/>
    <row r="302" spans="2:19" ht="18" hidden="1" customHeight="1" x14ac:dyDescent="0.25">
      <c r="B302" s="449"/>
      <c r="C302" s="450"/>
      <c r="D302" s="450"/>
      <c r="E302" s="450"/>
      <c r="F302" s="450"/>
      <c r="G302" s="450"/>
      <c r="H302" s="450"/>
      <c r="I302" s="450"/>
      <c r="J302" s="450"/>
      <c r="K302" s="450"/>
      <c r="L302" s="450"/>
      <c r="M302" s="450"/>
      <c r="N302" s="450"/>
      <c r="O302" s="450"/>
      <c r="P302" s="450"/>
      <c r="Q302" s="450"/>
      <c r="R302" s="450"/>
      <c r="S302" s="451"/>
    </row>
    <row r="303" spans="2:19" ht="18" hidden="1" customHeight="1" x14ac:dyDescent="0.25">
      <c r="B303" s="452"/>
      <c r="C303" s="446" t="s">
        <v>49</v>
      </c>
      <c r="D303" s="446"/>
      <c r="E303" s="453" t="b">
        <v>1</v>
      </c>
      <c r="F303" s="454" t="s">
        <v>8</v>
      </c>
      <c r="G303" s="454"/>
      <c r="H303" s="454"/>
      <c r="I303" s="454"/>
      <c r="J303" s="454"/>
      <c r="K303" s="454"/>
      <c r="L303" s="454"/>
      <c r="M303" s="454"/>
      <c r="N303" s="454"/>
      <c r="O303" s="454"/>
      <c r="P303" s="454"/>
      <c r="Q303" s="454"/>
      <c r="R303" s="454"/>
      <c r="S303" s="455" t="s">
        <v>9</v>
      </c>
    </row>
    <row r="304" spans="2:19" ht="18" hidden="1" customHeight="1" x14ac:dyDescent="0.25">
      <c r="B304" s="452"/>
      <c r="C304" s="456" t="str">
        <f>IF(AND(D307&gt;0,D309&gt;0),CONCATENATE(IF(D309="Other (Specify Below)",D310,D309)," ",IF(D307="Other (Specify Below)",D308,D307)),"")</f>
        <v/>
      </c>
      <c r="D304" s="456"/>
      <c r="E304" s="453"/>
      <c r="F304" s="445"/>
      <c r="G304" s="445" t="s">
        <v>10</v>
      </c>
      <c r="H304" s="445"/>
      <c r="I304" s="445"/>
      <c r="J304" s="445"/>
      <c r="K304" s="445" t="s">
        <v>11</v>
      </c>
      <c r="L304" s="445"/>
      <c r="M304" s="445"/>
      <c r="N304" s="445"/>
      <c r="O304" s="445"/>
      <c r="P304" s="445"/>
      <c r="Q304" s="445"/>
      <c r="R304" s="445"/>
      <c r="S304" s="455"/>
    </row>
    <row r="305" spans="2:19" ht="18" hidden="1" customHeight="1" x14ac:dyDescent="0.25">
      <c r="B305" s="452"/>
      <c r="C305" s="457"/>
      <c r="D305" s="457"/>
      <c r="E305" s="453"/>
      <c r="F305" s="445"/>
      <c r="G305" s="445" t="s">
        <v>12</v>
      </c>
      <c r="H305" s="445"/>
      <c r="I305" s="445" t="s">
        <v>13</v>
      </c>
      <c r="J305" s="445"/>
      <c r="K305" s="445" t="s">
        <v>14</v>
      </c>
      <c r="L305" s="445"/>
      <c r="M305" s="445" t="s">
        <v>15</v>
      </c>
      <c r="N305" s="445"/>
      <c r="O305" s="445" t="s">
        <v>16</v>
      </c>
      <c r="P305" s="445"/>
      <c r="Q305" s="445" t="s">
        <v>17</v>
      </c>
      <c r="R305" s="445"/>
      <c r="S305" s="455"/>
    </row>
    <row r="306" spans="2:19" ht="18" hidden="1" customHeight="1" x14ac:dyDescent="0.25">
      <c r="B306" s="452"/>
      <c r="C306" s="446" t="s">
        <v>19</v>
      </c>
      <c r="D306" s="446"/>
      <c r="E306" s="453"/>
      <c r="F306" s="160" t="s">
        <v>168</v>
      </c>
      <c r="G306" s="160" t="s">
        <v>169</v>
      </c>
      <c r="H306" s="160" t="s">
        <v>170</v>
      </c>
      <c r="I306" s="160" t="s">
        <v>171</v>
      </c>
      <c r="J306" s="160" t="s">
        <v>172</v>
      </c>
      <c r="K306" s="160" t="s">
        <v>173</v>
      </c>
      <c r="L306" s="160" t="s">
        <v>174</v>
      </c>
      <c r="M306" s="160" t="s">
        <v>175</v>
      </c>
      <c r="N306" s="160" t="s">
        <v>176</v>
      </c>
      <c r="O306" s="160" t="s">
        <v>177</v>
      </c>
      <c r="P306" s="160" t="s">
        <v>178</v>
      </c>
      <c r="Q306" s="160" t="s">
        <v>179</v>
      </c>
      <c r="R306" s="160" t="s">
        <v>180</v>
      </c>
      <c r="S306" s="455"/>
    </row>
    <row r="307" spans="2:19" ht="18" hidden="1" customHeight="1" x14ac:dyDescent="0.25">
      <c r="B307" s="452"/>
      <c r="C307" s="411" t="s">
        <v>583</v>
      </c>
      <c r="D307" s="161"/>
      <c r="E307" s="453"/>
      <c r="F307" s="162" t="s">
        <v>34</v>
      </c>
      <c r="G307" s="162" t="s">
        <v>35</v>
      </c>
      <c r="H307" s="162" t="s">
        <v>36</v>
      </c>
      <c r="I307" s="162" t="s">
        <v>37</v>
      </c>
      <c r="J307" s="162" t="s">
        <v>38</v>
      </c>
      <c r="K307" s="162" t="s">
        <v>37</v>
      </c>
      <c r="L307" s="162" t="s">
        <v>39</v>
      </c>
      <c r="M307" s="162" t="str">
        <f t="shared" ref="M307:R307" si="9">K307</f>
        <v>Weight</v>
      </c>
      <c r="N307" s="162" t="str">
        <f t="shared" si="9"/>
        <v>Distance</v>
      </c>
      <c r="O307" s="162" t="str">
        <f t="shared" si="9"/>
        <v>Weight</v>
      </c>
      <c r="P307" s="162" t="str">
        <f t="shared" si="9"/>
        <v>Distance</v>
      </c>
      <c r="Q307" s="162" t="str">
        <f t="shared" si="9"/>
        <v>Weight</v>
      </c>
      <c r="R307" s="162" t="str">
        <f t="shared" si="9"/>
        <v>Distance</v>
      </c>
      <c r="S307" s="455"/>
    </row>
    <row r="308" spans="2:19" ht="18" hidden="1" customHeight="1" x14ac:dyDescent="0.25">
      <c r="B308" s="452"/>
      <c r="C308" s="412"/>
      <c r="D308" s="163"/>
      <c r="E308" s="453"/>
      <c r="F308" s="159" t="s">
        <v>41</v>
      </c>
      <c r="G308" s="159" t="s">
        <v>549</v>
      </c>
      <c r="H308" s="159" t="s">
        <v>549</v>
      </c>
      <c r="I308" s="159" t="s">
        <v>549</v>
      </c>
      <c r="J308" s="159" t="s">
        <v>42</v>
      </c>
      <c r="K308" s="159" t="s">
        <v>549</v>
      </c>
      <c r="L308" s="159" t="s">
        <v>534</v>
      </c>
      <c r="M308" s="159" t="str">
        <f>K308</f>
        <v>lb</v>
      </c>
      <c r="N308" s="159" t="str">
        <f>L308</f>
        <v>mile</v>
      </c>
      <c r="O308" s="159" t="str">
        <f>M308</f>
        <v>lb</v>
      </c>
      <c r="P308" s="159" t="str">
        <f>L308</f>
        <v>mile</v>
      </c>
      <c r="Q308" s="159" t="str">
        <f>K308</f>
        <v>lb</v>
      </c>
      <c r="R308" s="159" t="str">
        <f>L308</f>
        <v>mile</v>
      </c>
      <c r="S308" s="455"/>
    </row>
    <row r="309" spans="2:19" ht="18" hidden="1" customHeight="1" x14ac:dyDescent="0.25">
      <c r="B309" s="452"/>
      <c r="C309" s="447" t="s">
        <v>584</v>
      </c>
      <c r="D309" s="164"/>
      <c r="E309" s="453"/>
      <c r="F309" s="165">
        <f>BiodieselProduction!E$7</f>
        <v>0</v>
      </c>
      <c r="G309" s="166"/>
      <c r="H309" s="166"/>
      <c r="I309" s="166"/>
      <c r="J309" s="171"/>
      <c r="K309" s="173"/>
      <c r="L309" s="173"/>
      <c r="M309" s="173"/>
      <c r="N309" s="173"/>
      <c r="O309" s="173"/>
      <c r="P309" s="173"/>
      <c r="Q309" s="173"/>
      <c r="R309" s="173"/>
      <c r="S309" s="455"/>
    </row>
    <row r="310" spans="2:19" ht="18" hidden="1" customHeight="1" x14ac:dyDescent="0.25">
      <c r="B310" s="452"/>
      <c r="C310" s="448"/>
      <c r="D310" s="163"/>
      <c r="E310" s="453"/>
      <c r="F310" s="165">
        <f>BiodieselProduction!E$8</f>
        <v>0</v>
      </c>
      <c r="G310" s="166"/>
      <c r="H310" s="166"/>
      <c r="I310" s="166"/>
      <c r="J310" s="171"/>
      <c r="K310" s="173"/>
      <c r="L310" s="173"/>
      <c r="M310" s="173"/>
      <c r="N310" s="173"/>
      <c r="O310" s="173"/>
      <c r="P310" s="173"/>
      <c r="Q310" s="173"/>
      <c r="R310" s="173"/>
      <c r="S310" s="455"/>
    </row>
    <row r="311" spans="2:19" ht="18" hidden="1" customHeight="1" x14ac:dyDescent="0.25">
      <c r="B311" s="452"/>
      <c r="C311" s="447" t="s">
        <v>438</v>
      </c>
      <c r="D311" s="164"/>
      <c r="E311" s="453"/>
      <c r="F311" s="165">
        <f>BiodieselProduction!E$9</f>
        <v>0</v>
      </c>
      <c r="G311" s="166"/>
      <c r="H311" s="166"/>
      <c r="I311" s="166"/>
      <c r="J311" s="171"/>
      <c r="K311" s="173"/>
      <c r="L311" s="173"/>
      <c r="M311" s="173"/>
      <c r="N311" s="173"/>
      <c r="O311" s="173"/>
      <c r="P311" s="173"/>
      <c r="Q311" s="173"/>
      <c r="R311" s="173"/>
      <c r="S311" s="455"/>
    </row>
    <row r="312" spans="2:19" ht="18" hidden="1" customHeight="1" x14ac:dyDescent="0.25">
      <c r="B312" s="452"/>
      <c r="C312" s="448"/>
      <c r="D312" s="167"/>
      <c r="E312" s="453"/>
      <c r="F312" s="165">
        <f>BiodieselProduction!E$10</f>
        <v>0</v>
      </c>
      <c r="G312" s="166"/>
      <c r="H312" s="166"/>
      <c r="I312" s="166"/>
      <c r="J312" s="171"/>
      <c r="K312" s="173"/>
      <c r="L312" s="173"/>
      <c r="M312" s="173"/>
      <c r="N312" s="173"/>
      <c r="O312" s="173"/>
      <c r="P312" s="173"/>
      <c r="Q312" s="173"/>
      <c r="R312" s="173"/>
      <c r="S312" s="455"/>
    </row>
    <row r="313" spans="2:19" ht="18" hidden="1" customHeight="1" x14ac:dyDescent="0.25">
      <c r="B313" s="452"/>
      <c r="C313" s="411" t="s">
        <v>585</v>
      </c>
      <c r="D313" s="168"/>
      <c r="E313" s="453"/>
      <c r="F313" s="165">
        <f>BiodieselProduction!E$11</f>
        <v>0</v>
      </c>
      <c r="G313" s="166"/>
      <c r="H313" s="166"/>
      <c r="I313" s="166"/>
      <c r="J313" s="171"/>
      <c r="K313" s="173"/>
      <c r="L313" s="173"/>
      <c r="M313" s="173"/>
      <c r="N313" s="173"/>
      <c r="O313" s="173"/>
      <c r="P313" s="173"/>
      <c r="Q313" s="173"/>
      <c r="R313" s="173"/>
      <c r="S313" s="455"/>
    </row>
    <row r="314" spans="2:19" ht="18" hidden="1" customHeight="1" x14ac:dyDescent="0.25">
      <c r="B314" s="452"/>
      <c r="C314" s="412"/>
      <c r="D314" s="169"/>
      <c r="E314" s="453"/>
      <c r="F314" s="165">
        <f>BiodieselProduction!E$12</f>
        <v>0</v>
      </c>
      <c r="G314" s="166"/>
      <c r="H314" s="166"/>
      <c r="I314" s="166"/>
      <c r="J314" s="171"/>
      <c r="K314" s="173"/>
      <c r="L314" s="173"/>
      <c r="M314" s="173"/>
      <c r="N314" s="173"/>
      <c r="O314" s="173"/>
      <c r="P314" s="173"/>
      <c r="Q314" s="173"/>
      <c r="R314" s="173"/>
      <c r="S314" s="455"/>
    </row>
    <row r="315" spans="2:19" ht="18" hidden="1" customHeight="1" x14ac:dyDescent="0.25">
      <c r="B315" s="452"/>
      <c r="C315" s="411" t="s">
        <v>439</v>
      </c>
      <c r="D315" s="174"/>
      <c r="E315" s="453"/>
      <c r="F315" s="165">
        <f>BiodieselProduction!E$13</f>
        <v>0</v>
      </c>
      <c r="G315" s="166"/>
      <c r="H315" s="166"/>
      <c r="I315" s="166"/>
      <c r="J315" s="171"/>
      <c r="K315" s="173"/>
      <c r="L315" s="173"/>
      <c r="M315" s="173"/>
      <c r="N315" s="173"/>
      <c r="O315" s="173"/>
      <c r="P315" s="173"/>
      <c r="Q315" s="173"/>
      <c r="R315" s="173"/>
      <c r="S315" s="455"/>
    </row>
    <row r="316" spans="2:19" ht="18" hidden="1" customHeight="1" x14ac:dyDescent="0.25">
      <c r="B316" s="452"/>
      <c r="C316" s="412"/>
      <c r="D316" s="170"/>
      <c r="E316" s="453"/>
      <c r="F316" s="165">
        <f>BiodieselProduction!E$14</f>
        <v>0</v>
      </c>
      <c r="G316" s="166"/>
      <c r="H316" s="166"/>
      <c r="I316" s="166"/>
      <c r="J316" s="171"/>
      <c r="K316" s="173"/>
      <c r="L316" s="173"/>
      <c r="M316" s="173"/>
      <c r="N316" s="173"/>
      <c r="O316" s="173"/>
      <c r="P316" s="173"/>
      <c r="Q316" s="173"/>
      <c r="R316" s="173"/>
      <c r="S316" s="455"/>
    </row>
    <row r="317" spans="2:19" ht="18" hidden="1" customHeight="1" x14ac:dyDescent="0.25">
      <c r="B317" s="452"/>
      <c r="C317" s="116" t="s">
        <v>53</v>
      </c>
      <c r="D317" s="117" t="str" cm="1">
        <f t="array" ref="D317:D318">_xlfn._xlws.FILTER(C317:C318,C317:C318&lt;&gt;"")</f>
        <v>Site-Specific</v>
      </c>
      <c r="E317" s="453"/>
      <c r="F317" s="165">
        <f>BiodieselProduction!E$15</f>
        <v>0</v>
      </c>
      <c r="G317" s="166"/>
      <c r="H317" s="166"/>
      <c r="I317" s="166"/>
      <c r="J317" s="171"/>
      <c r="K317" s="173"/>
      <c r="L317" s="173"/>
      <c r="M317" s="173"/>
      <c r="N317" s="173"/>
      <c r="O317" s="173"/>
      <c r="P317" s="173"/>
      <c r="Q317" s="173"/>
      <c r="R317" s="173"/>
      <c r="S317" s="455"/>
    </row>
    <row r="318" spans="2:19" ht="18" hidden="1" customHeight="1" x14ac:dyDescent="0.25">
      <c r="B318" s="452"/>
      <c r="C318" s="117" t="s">
        <v>46</v>
      </c>
      <c r="D318" s="116" t="str">
        <v>Default</v>
      </c>
      <c r="E318" s="453" t="b">
        <v>0</v>
      </c>
      <c r="F318" s="165">
        <f>BiodieselProduction!E$16</f>
        <v>0</v>
      </c>
      <c r="G318" s="166"/>
      <c r="H318" s="166"/>
      <c r="I318" s="166"/>
      <c r="J318" s="171"/>
      <c r="K318" s="173"/>
      <c r="L318" s="173"/>
      <c r="M318" s="173"/>
      <c r="N318" s="173"/>
      <c r="O318" s="173"/>
      <c r="P318" s="173"/>
      <c r="Q318" s="173"/>
      <c r="R318" s="173"/>
      <c r="S318" s="455"/>
    </row>
    <row r="319" spans="2:19" ht="18" hidden="1" customHeight="1" x14ac:dyDescent="0.25">
      <c r="B319" s="452"/>
      <c r="C319" s="119"/>
      <c r="D319" s="119"/>
      <c r="E319" s="453"/>
      <c r="F319" s="165">
        <f>BiodieselProduction!E$17</f>
        <v>0</v>
      </c>
      <c r="G319" s="166"/>
      <c r="H319" s="166"/>
      <c r="I319" s="166"/>
      <c r="J319" s="171"/>
      <c r="K319" s="173"/>
      <c r="L319" s="173"/>
      <c r="M319" s="173"/>
      <c r="N319" s="173"/>
      <c r="O319" s="173"/>
      <c r="P319" s="173"/>
      <c r="Q319" s="173"/>
      <c r="R319" s="173"/>
      <c r="S319" s="455"/>
    </row>
    <row r="320" spans="2:19" ht="18" hidden="1" customHeight="1" x14ac:dyDescent="0.25">
      <c r="B320" s="452"/>
      <c r="C320" s="119"/>
      <c r="D320" s="119"/>
      <c r="E320" s="453" t="b">
        <v>0</v>
      </c>
      <c r="F320" s="165">
        <f>BiodieselProduction!E$18</f>
        <v>0</v>
      </c>
      <c r="G320" s="166"/>
      <c r="H320" s="166"/>
      <c r="I320" s="166"/>
      <c r="J320" s="171"/>
      <c r="K320" s="173"/>
      <c r="L320" s="173"/>
      <c r="M320" s="173"/>
      <c r="N320" s="173"/>
      <c r="O320" s="173"/>
      <c r="P320" s="173"/>
      <c r="Q320" s="173"/>
      <c r="R320" s="173"/>
      <c r="S320" s="455"/>
    </row>
    <row r="321" spans="2:19" ht="18" hidden="1" customHeight="1" x14ac:dyDescent="0.25">
      <c r="B321" s="452"/>
      <c r="C321" s="112"/>
      <c r="D321" s="112"/>
      <c r="E321" s="453"/>
      <c r="F321" s="165">
        <f>BiodieselProduction!E$19</f>
        <v>0</v>
      </c>
      <c r="G321" s="166"/>
      <c r="H321" s="166"/>
      <c r="I321" s="166"/>
      <c r="J321" s="171"/>
      <c r="K321" s="173"/>
      <c r="L321" s="173"/>
      <c r="M321" s="173"/>
      <c r="N321" s="173"/>
      <c r="O321" s="173"/>
      <c r="P321" s="173"/>
      <c r="Q321" s="173"/>
      <c r="R321" s="173"/>
      <c r="S321" s="455"/>
    </row>
    <row r="322" spans="2:19" ht="18" hidden="1" customHeight="1" x14ac:dyDescent="0.25">
      <c r="B322" s="452"/>
      <c r="C322" s="446" t="s">
        <v>535</v>
      </c>
      <c r="D322" s="446"/>
      <c r="E322" s="453"/>
      <c r="F322" s="165">
        <f>BiodieselProduction!E$20</f>
        <v>0</v>
      </c>
      <c r="G322" s="166"/>
      <c r="H322" s="166"/>
      <c r="I322" s="166"/>
      <c r="J322" s="171"/>
      <c r="K322" s="173"/>
      <c r="L322" s="173"/>
      <c r="M322" s="173"/>
      <c r="N322" s="173"/>
      <c r="O322" s="173"/>
      <c r="P322" s="173"/>
      <c r="Q322" s="173"/>
      <c r="R322" s="173"/>
      <c r="S322" s="455"/>
    </row>
    <row r="323" spans="2:19" ht="18" hidden="1" customHeight="1" x14ac:dyDescent="0.25">
      <c r="B323" s="452"/>
      <c r="C323" s="172" t="s">
        <v>14</v>
      </c>
      <c r="D323" s="149">
        <f>SUMPRODUCT(K309:K332,L309:L332)</f>
        <v>0</v>
      </c>
      <c r="E323" s="453"/>
      <c r="F323" s="165">
        <f>BiodieselProduction!E$21</f>
        <v>0</v>
      </c>
      <c r="G323" s="166"/>
      <c r="H323" s="166"/>
      <c r="I323" s="166"/>
      <c r="J323" s="171"/>
      <c r="K323" s="173"/>
      <c r="L323" s="173"/>
      <c r="M323" s="173"/>
      <c r="N323" s="173"/>
      <c r="O323" s="173"/>
      <c r="P323" s="173"/>
      <c r="Q323" s="173"/>
      <c r="R323" s="173"/>
      <c r="S323" s="455"/>
    </row>
    <row r="324" spans="2:19" ht="18" hidden="1" customHeight="1" x14ac:dyDescent="0.25">
      <c r="B324" s="452"/>
      <c r="C324" s="172" t="s">
        <v>15</v>
      </c>
      <c r="D324" s="149">
        <f>SUMPRODUCT(M309:M332,N309:N332)</f>
        <v>0</v>
      </c>
      <c r="E324" s="453"/>
      <c r="F324" s="165">
        <f>BiodieselProduction!E$22</f>
        <v>0</v>
      </c>
      <c r="G324" s="166"/>
      <c r="H324" s="166"/>
      <c r="I324" s="166"/>
      <c r="J324" s="171"/>
      <c r="K324" s="173"/>
      <c r="L324" s="173"/>
      <c r="M324" s="173"/>
      <c r="N324" s="173"/>
      <c r="O324" s="173"/>
      <c r="P324" s="173"/>
      <c r="Q324" s="173"/>
      <c r="R324" s="173"/>
      <c r="S324" s="455"/>
    </row>
    <row r="325" spans="2:19" ht="18" hidden="1" customHeight="1" x14ac:dyDescent="0.25">
      <c r="B325" s="452"/>
      <c r="C325" s="172" t="s">
        <v>16</v>
      </c>
      <c r="D325" s="149">
        <f>SUMPRODUCT(O309:O332,P309:P332)</f>
        <v>0</v>
      </c>
      <c r="E325" s="453"/>
      <c r="F325" s="165">
        <f>BiodieselProduction!E$23</f>
        <v>0</v>
      </c>
      <c r="G325" s="166"/>
      <c r="H325" s="166"/>
      <c r="I325" s="166"/>
      <c r="J325" s="171"/>
      <c r="K325" s="173"/>
      <c r="L325" s="173"/>
      <c r="M325" s="173"/>
      <c r="N325" s="173"/>
      <c r="O325" s="173"/>
      <c r="P325" s="173"/>
      <c r="Q325" s="173"/>
      <c r="R325" s="173"/>
      <c r="S325" s="455"/>
    </row>
    <row r="326" spans="2:19" ht="18" hidden="1" customHeight="1" x14ac:dyDescent="0.25">
      <c r="B326" s="452"/>
      <c r="C326" s="172" t="s">
        <v>17</v>
      </c>
      <c r="D326" s="149">
        <f>SUMPRODUCT(Q309:Q332,R309:R332)</f>
        <v>0</v>
      </c>
      <c r="E326" s="453"/>
      <c r="F326" s="165">
        <f>BiodieselProduction!E$24</f>
        <v>0</v>
      </c>
      <c r="G326" s="166"/>
      <c r="H326" s="166"/>
      <c r="I326" s="166"/>
      <c r="J326" s="171"/>
      <c r="K326" s="173"/>
      <c r="L326" s="173"/>
      <c r="M326" s="173"/>
      <c r="N326" s="173"/>
      <c r="O326" s="173"/>
      <c r="P326" s="173"/>
      <c r="Q326" s="173"/>
      <c r="R326" s="173"/>
      <c r="S326" s="455"/>
    </row>
    <row r="327" spans="2:19" ht="18" hidden="1" customHeight="1" x14ac:dyDescent="0.25">
      <c r="B327" s="452"/>
      <c r="C327" s="172" t="s">
        <v>421</v>
      </c>
      <c r="D327" s="149" cm="1">
        <f t="array" ref="D327">IFERROR((D323*Background!E$12+D324*Background!E$13+D325*Background!E$14+IFERROR(D326*D316,0))/SUMPRODUCT(I309:I332,1-J309:J332),0)</f>
        <v>0</v>
      </c>
      <c r="E327" s="453"/>
      <c r="F327" s="165">
        <f>BiodieselProduction!E$25</f>
        <v>0</v>
      </c>
      <c r="G327" s="166"/>
      <c r="H327" s="166"/>
      <c r="I327" s="166"/>
      <c r="J327" s="171"/>
      <c r="K327" s="173"/>
      <c r="L327" s="173"/>
      <c r="M327" s="173"/>
      <c r="N327" s="173"/>
      <c r="O327" s="173"/>
      <c r="P327" s="173"/>
      <c r="Q327" s="173"/>
      <c r="R327" s="173"/>
      <c r="S327" s="455"/>
    </row>
    <row r="328" spans="2:19" ht="18" hidden="1" customHeight="1" x14ac:dyDescent="0.25">
      <c r="B328" s="452"/>
      <c r="C328" s="458"/>
      <c r="D328" s="458"/>
      <c r="E328" s="453"/>
      <c r="F328" s="165">
        <f>BiodieselProduction!E$26</f>
        <v>0</v>
      </c>
      <c r="G328" s="166"/>
      <c r="H328" s="166"/>
      <c r="I328" s="166"/>
      <c r="J328" s="171"/>
      <c r="K328" s="173"/>
      <c r="L328" s="173"/>
      <c r="M328" s="173"/>
      <c r="N328" s="173"/>
      <c r="O328" s="173"/>
      <c r="P328" s="173"/>
      <c r="Q328" s="173"/>
      <c r="R328" s="173"/>
      <c r="S328" s="455"/>
    </row>
    <row r="329" spans="2:19" ht="18" hidden="1" customHeight="1" x14ac:dyDescent="0.25">
      <c r="B329" s="452"/>
      <c r="C329" s="446" t="s">
        <v>550</v>
      </c>
      <c r="D329" s="446"/>
      <c r="E329" s="453"/>
      <c r="F329" s="165">
        <f>BiodieselProduction!E$27</f>
        <v>0</v>
      </c>
      <c r="G329" s="166"/>
      <c r="H329" s="166"/>
      <c r="I329" s="166"/>
      <c r="J329" s="171"/>
      <c r="K329" s="173"/>
      <c r="L329" s="173"/>
      <c r="M329" s="173"/>
      <c r="N329" s="173"/>
      <c r="O329" s="173"/>
      <c r="P329" s="173"/>
      <c r="Q329" s="173"/>
      <c r="R329" s="173"/>
      <c r="S329" s="455"/>
    </row>
    <row r="330" spans="2:19" ht="18" hidden="1" customHeight="1" x14ac:dyDescent="0.25">
      <c r="B330" s="452"/>
      <c r="C330" s="172" t="s">
        <v>61</v>
      </c>
      <c r="D330" s="149" cm="1">
        <f t="array" ref="D330">SUMPRODUCT(I309:I332,1-J309:J332)</f>
        <v>0</v>
      </c>
      <c r="E330" s="453"/>
      <c r="F330" s="165">
        <f>BiodieselProduction!E$28</f>
        <v>0</v>
      </c>
      <c r="G330" s="166"/>
      <c r="H330" s="166"/>
      <c r="I330" s="166"/>
      <c r="J330" s="171"/>
      <c r="K330" s="173"/>
      <c r="L330" s="173"/>
      <c r="M330" s="173"/>
      <c r="N330" s="173"/>
      <c r="O330" s="173"/>
      <c r="P330" s="173"/>
      <c r="Q330" s="173"/>
      <c r="R330" s="173"/>
      <c r="S330" s="455"/>
    </row>
    <row r="331" spans="2:19" ht="18" hidden="1" customHeight="1" x14ac:dyDescent="0.25">
      <c r="B331" s="452"/>
      <c r="C331" s="172" t="s">
        <v>62</v>
      </c>
      <c r="D331" s="149" cm="1">
        <f t="array" ref="D331">SUMPRODUCT(H309:H332-G309:G332,1-J309:J332)</f>
        <v>0</v>
      </c>
      <c r="E331" s="453"/>
      <c r="F331" s="165">
        <f>BiodieselProduction!E$29</f>
        <v>0</v>
      </c>
      <c r="G331" s="166"/>
      <c r="H331" s="166"/>
      <c r="I331" s="166"/>
      <c r="J331" s="171"/>
      <c r="K331" s="173"/>
      <c r="L331" s="173"/>
      <c r="M331" s="173"/>
      <c r="N331" s="173"/>
      <c r="O331" s="173"/>
      <c r="P331" s="173"/>
      <c r="Q331" s="173"/>
      <c r="R331" s="173"/>
      <c r="S331" s="455"/>
    </row>
    <row r="332" spans="2:19" ht="18" hidden="1" customHeight="1" x14ac:dyDescent="0.25">
      <c r="B332" s="452"/>
      <c r="C332" s="172" t="s">
        <v>63</v>
      </c>
      <c r="D332" s="149">
        <f>D330-D331</f>
        <v>0</v>
      </c>
      <c r="E332" s="453"/>
      <c r="F332" s="165">
        <f>BiodieselProduction!E$30</f>
        <v>0</v>
      </c>
      <c r="G332" s="166"/>
      <c r="H332" s="166"/>
      <c r="I332" s="166"/>
      <c r="J332" s="171"/>
      <c r="K332" s="173"/>
      <c r="L332" s="173"/>
      <c r="M332" s="173"/>
      <c r="N332" s="173"/>
      <c r="O332" s="173"/>
      <c r="P332" s="173"/>
      <c r="Q332" s="173"/>
      <c r="R332" s="173"/>
      <c r="S332" s="455"/>
    </row>
    <row r="333" spans="2:19" ht="18" hidden="1" customHeight="1" x14ac:dyDescent="0.25">
      <c r="B333" s="415"/>
      <c r="C333" s="416"/>
      <c r="D333" s="416"/>
      <c r="E333" s="416"/>
      <c r="F333" s="416"/>
      <c r="G333" s="416"/>
      <c r="H333" s="416"/>
      <c r="I333" s="416"/>
      <c r="J333" s="416"/>
      <c r="K333" s="416"/>
      <c r="L333" s="416"/>
      <c r="M333" s="416"/>
      <c r="N333" s="416"/>
      <c r="O333" s="416"/>
      <c r="P333" s="416"/>
      <c r="Q333" s="416"/>
      <c r="R333" s="416"/>
      <c r="S333" s="417"/>
    </row>
    <row r="334" spans="2:19" ht="18" hidden="1" customHeight="1" x14ac:dyDescent="0.25"/>
    <row r="335" spans="2:19" ht="18" hidden="1" customHeight="1" x14ac:dyDescent="0.25">
      <c r="B335" s="449"/>
      <c r="C335" s="450"/>
      <c r="D335" s="450"/>
      <c r="E335" s="450"/>
      <c r="F335" s="450"/>
      <c r="G335" s="450"/>
      <c r="H335" s="450"/>
      <c r="I335" s="450"/>
      <c r="J335" s="450"/>
      <c r="K335" s="450"/>
      <c r="L335" s="450"/>
      <c r="M335" s="450"/>
      <c r="N335" s="450"/>
      <c r="O335" s="450"/>
      <c r="P335" s="450"/>
      <c r="Q335" s="450"/>
      <c r="R335" s="450"/>
      <c r="S335" s="451"/>
    </row>
    <row r="336" spans="2:19" ht="18" hidden="1" customHeight="1" x14ac:dyDescent="0.25">
      <c r="B336" s="452"/>
      <c r="C336" s="446" t="s">
        <v>50</v>
      </c>
      <c r="D336" s="446"/>
      <c r="E336" s="453" t="b">
        <v>1</v>
      </c>
      <c r="F336" s="454" t="s">
        <v>8</v>
      </c>
      <c r="G336" s="454"/>
      <c r="H336" s="454"/>
      <c r="I336" s="454"/>
      <c r="J336" s="454"/>
      <c r="K336" s="454"/>
      <c r="L336" s="454"/>
      <c r="M336" s="454"/>
      <c r="N336" s="454"/>
      <c r="O336" s="454"/>
      <c r="P336" s="454"/>
      <c r="Q336" s="454"/>
      <c r="R336" s="454"/>
      <c r="S336" s="455" t="s">
        <v>9</v>
      </c>
    </row>
    <row r="337" spans="2:19" ht="18" hidden="1" customHeight="1" x14ac:dyDescent="0.25">
      <c r="B337" s="452"/>
      <c r="C337" s="456" t="str">
        <f>IF(AND(D340&gt;0,D342&gt;0),CONCATENATE(IF(D342="Other (Specify Below)",D343,D342)," ",IF(D340="Other (Specify Below)",D341,D340)),"")</f>
        <v/>
      </c>
      <c r="D337" s="456"/>
      <c r="E337" s="453"/>
      <c r="F337" s="445"/>
      <c r="G337" s="445" t="s">
        <v>10</v>
      </c>
      <c r="H337" s="445"/>
      <c r="I337" s="445"/>
      <c r="J337" s="445"/>
      <c r="K337" s="445" t="s">
        <v>11</v>
      </c>
      <c r="L337" s="445"/>
      <c r="M337" s="445"/>
      <c r="N337" s="445"/>
      <c r="O337" s="445"/>
      <c r="P337" s="445"/>
      <c r="Q337" s="445"/>
      <c r="R337" s="445"/>
      <c r="S337" s="455"/>
    </row>
    <row r="338" spans="2:19" ht="18" hidden="1" customHeight="1" x14ac:dyDescent="0.25">
      <c r="B338" s="452"/>
      <c r="C338" s="457"/>
      <c r="D338" s="457"/>
      <c r="E338" s="453"/>
      <c r="F338" s="462"/>
      <c r="G338" s="445" t="s">
        <v>12</v>
      </c>
      <c r="H338" s="445"/>
      <c r="I338" s="445" t="s">
        <v>13</v>
      </c>
      <c r="J338" s="445"/>
      <c r="K338" s="445" t="s">
        <v>14</v>
      </c>
      <c r="L338" s="445"/>
      <c r="M338" s="445" t="s">
        <v>15</v>
      </c>
      <c r="N338" s="445"/>
      <c r="O338" s="445" t="s">
        <v>16</v>
      </c>
      <c r="P338" s="445"/>
      <c r="Q338" s="445" t="s">
        <v>17</v>
      </c>
      <c r="R338" s="445"/>
      <c r="S338" s="455"/>
    </row>
    <row r="339" spans="2:19" ht="18" hidden="1" customHeight="1" x14ac:dyDescent="0.25">
      <c r="B339" s="452"/>
      <c r="C339" s="446" t="s">
        <v>19</v>
      </c>
      <c r="D339" s="446"/>
      <c r="E339" s="461"/>
      <c r="F339" s="160" t="s">
        <v>181</v>
      </c>
      <c r="G339" s="160" t="s">
        <v>182</v>
      </c>
      <c r="H339" s="160" t="s">
        <v>183</v>
      </c>
      <c r="I339" s="160" t="s">
        <v>184</v>
      </c>
      <c r="J339" s="160" t="s">
        <v>185</v>
      </c>
      <c r="K339" s="160" t="s">
        <v>186</v>
      </c>
      <c r="L339" s="160" t="s">
        <v>187</v>
      </c>
      <c r="M339" s="160" t="s">
        <v>188</v>
      </c>
      <c r="N339" s="160" t="s">
        <v>189</v>
      </c>
      <c r="O339" s="160" t="s">
        <v>190</v>
      </c>
      <c r="P339" s="160" t="s">
        <v>191</v>
      </c>
      <c r="Q339" s="160" t="s">
        <v>192</v>
      </c>
      <c r="R339" s="160" t="s">
        <v>193</v>
      </c>
      <c r="S339" s="455"/>
    </row>
    <row r="340" spans="2:19" ht="18" hidden="1" customHeight="1" x14ac:dyDescent="0.25">
      <c r="B340" s="452"/>
      <c r="C340" s="411" t="s">
        <v>586</v>
      </c>
      <c r="D340" s="161"/>
      <c r="E340" s="461"/>
      <c r="F340" s="162" t="s">
        <v>34</v>
      </c>
      <c r="G340" s="162" t="s">
        <v>35</v>
      </c>
      <c r="H340" s="162" t="s">
        <v>36</v>
      </c>
      <c r="I340" s="162" t="s">
        <v>37</v>
      </c>
      <c r="J340" s="162" t="s">
        <v>38</v>
      </c>
      <c r="K340" s="162" t="s">
        <v>37</v>
      </c>
      <c r="L340" s="162" t="s">
        <v>39</v>
      </c>
      <c r="M340" s="162" t="str">
        <f t="shared" ref="M340:R340" si="10">K340</f>
        <v>Weight</v>
      </c>
      <c r="N340" s="162" t="str">
        <f t="shared" si="10"/>
        <v>Distance</v>
      </c>
      <c r="O340" s="162" t="str">
        <f t="shared" si="10"/>
        <v>Weight</v>
      </c>
      <c r="P340" s="162" t="str">
        <f t="shared" si="10"/>
        <v>Distance</v>
      </c>
      <c r="Q340" s="162" t="str">
        <f t="shared" si="10"/>
        <v>Weight</v>
      </c>
      <c r="R340" s="162" t="str">
        <f t="shared" si="10"/>
        <v>Distance</v>
      </c>
      <c r="S340" s="455"/>
    </row>
    <row r="341" spans="2:19" ht="18" hidden="1" customHeight="1" x14ac:dyDescent="0.25">
      <c r="B341" s="452"/>
      <c r="C341" s="412"/>
      <c r="D341" s="163"/>
      <c r="E341" s="453"/>
      <c r="F341" s="162" t="s">
        <v>41</v>
      </c>
      <c r="G341" s="159" t="s">
        <v>549</v>
      </c>
      <c r="H341" s="159" t="s">
        <v>549</v>
      </c>
      <c r="I341" s="159" t="s">
        <v>549</v>
      </c>
      <c r="J341" s="159" t="s">
        <v>42</v>
      </c>
      <c r="K341" s="159" t="s">
        <v>549</v>
      </c>
      <c r="L341" s="159" t="s">
        <v>534</v>
      </c>
      <c r="M341" s="159" t="str">
        <f>K341</f>
        <v>lb</v>
      </c>
      <c r="N341" s="159" t="str">
        <f>L341</f>
        <v>mile</v>
      </c>
      <c r="O341" s="159" t="str">
        <f>M341</f>
        <v>lb</v>
      </c>
      <c r="P341" s="159" t="str">
        <f>L341</f>
        <v>mile</v>
      </c>
      <c r="Q341" s="159" t="str">
        <f>K341</f>
        <v>lb</v>
      </c>
      <c r="R341" s="159" t="str">
        <f>L341</f>
        <v>mile</v>
      </c>
      <c r="S341" s="455"/>
    </row>
    <row r="342" spans="2:19" ht="18" hidden="1" customHeight="1" x14ac:dyDescent="0.25">
      <c r="B342" s="452"/>
      <c r="C342" s="447" t="s">
        <v>587</v>
      </c>
      <c r="D342" s="164"/>
      <c r="E342" s="453"/>
      <c r="F342" s="165">
        <f>BiodieselProduction!E$7</f>
        <v>0</v>
      </c>
      <c r="G342" s="166"/>
      <c r="H342" s="166"/>
      <c r="I342" s="166"/>
      <c r="J342" s="171"/>
      <c r="K342" s="173"/>
      <c r="L342" s="173"/>
      <c r="M342" s="173"/>
      <c r="N342" s="173"/>
      <c r="O342" s="173"/>
      <c r="P342" s="173"/>
      <c r="Q342" s="173"/>
      <c r="R342" s="173"/>
      <c r="S342" s="455"/>
    </row>
    <row r="343" spans="2:19" ht="18" hidden="1" customHeight="1" x14ac:dyDescent="0.25">
      <c r="B343" s="452"/>
      <c r="C343" s="448"/>
      <c r="D343" s="163"/>
      <c r="E343" s="453"/>
      <c r="F343" s="165">
        <f>BiodieselProduction!E$8</f>
        <v>0</v>
      </c>
      <c r="G343" s="166"/>
      <c r="H343" s="166"/>
      <c r="I343" s="166"/>
      <c r="J343" s="171"/>
      <c r="K343" s="173"/>
      <c r="L343" s="173"/>
      <c r="M343" s="173"/>
      <c r="N343" s="173"/>
      <c r="O343" s="173"/>
      <c r="P343" s="173"/>
      <c r="Q343" s="173"/>
      <c r="R343" s="173"/>
      <c r="S343" s="455"/>
    </row>
    <row r="344" spans="2:19" ht="18" hidden="1" customHeight="1" x14ac:dyDescent="0.25">
      <c r="B344" s="452"/>
      <c r="C344" s="447" t="s">
        <v>440</v>
      </c>
      <c r="D344" s="164"/>
      <c r="E344" s="453"/>
      <c r="F344" s="165">
        <f>BiodieselProduction!E$9</f>
        <v>0</v>
      </c>
      <c r="G344" s="166"/>
      <c r="H344" s="166"/>
      <c r="I344" s="166"/>
      <c r="J344" s="171"/>
      <c r="K344" s="173"/>
      <c r="L344" s="173"/>
      <c r="M344" s="173"/>
      <c r="N344" s="173"/>
      <c r="O344" s="173"/>
      <c r="P344" s="173"/>
      <c r="Q344" s="173"/>
      <c r="R344" s="173"/>
      <c r="S344" s="455"/>
    </row>
    <row r="345" spans="2:19" ht="18" hidden="1" customHeight="1" x14ac:dyDescent="0.25">
      <c r="B345" s="452"/>
      <c r="C345" s="448"/>
      <c r="D345" s="167"/>
      <c r="E345" s="453"/>
      <c r="F345" s="165">
        <f>BiodieselProduction!E$10</f>
        <v>0</v>
      </c>
      <c r="G345" s="166"/>
      <c r="H345" s="166"/>
      <c r="I345" s="166"/>
      <c r="J345" s="171"/>
      <c r="K345" s="173"/>
      <c r="L345" s="173"/>
      <c r="M345" s="173"/>
      <c r="N345" s="173"/>
      <c r="O345" s="173"/>
      <c r="P345" s="173"/>
      <c r="Q345" s="173"/>
      <c r="R345" s="173"/>
      <c r="S345" s="455"/>
    </row>
    <row r="346" spans="2:19" ht="18" hidden="1" customHeight="1" x14ac:dyDescent="0.25">
      <c r="B346" s="452"/>
      <c r="C346" s="411" t="s">
        <v>588</v>
      </c>
      <c r="D346" s="168"/>
      <c r="E346" s="453"/>
      <c r="F346" s="165">
        <f>BiodieselProduction!E$11</f>
        <v>0</v>
      </c>
      <c r="G346" s="166"/>
      <c r="H346" s="166"/>
      <c r="I346" s="166"/>
      <c r="J346" s="171"/>
      <c r="K346" s="173"/>
      <c r="L346" s="173"/>
      <c r="M346" s="173"/>
      <c r="N346" s="173"/>
      <c r="O346" s="173"/>
      <c r="P346" s="173"/>
      <c r="Q346" s="173"/>
      <c r="R346" s="173"/>
      <c r="S346" s="455"/>
    </row>
    <row r="347" spans="2:19" ht="18" hidden="1" customHeight="1" x14ac:dyDescent="0.25">
      <c r="B347" s="452"/>
      <c r="C347" s="412"/>
      <c r="D347" s="169"/>
      <c r="E347" s="453"/>
      <c r="F347" s="165">
        <f>BiodieselProduction!E$12</f>
        <v>0</v>
      </c>
      <c r="G347" s="166"/>
      <c r="H347" s="166"/>
      <c r="I347" s="166"/>
      <c r="J347" s="171"/>
      <c r="K347" s="173"/>
      <c r="L347" s="173"/>
      <c r="M347" s="173"/>
      <c r="N347" s="173"/>
      <c r="O347" s="173"/>
      <c r="P347" s="173"/>
      <c r="Q347" s="173"/>
      <c r="R347" s="173"/>
      <c r="S347" s="455"/>
    </row>
    <row r="348" spans="2:19" ht="18" hidden="1" customHeight="1" x14ac:dyDescent="0.25">
      <c r="B348" s="452"/>
      <c r="C348" s="411" t="s">
        <v>441</v>
      </c>
      <c r="D348" s="174"/>
      <c r="E348" s="453"/>
      <c r="F348" s="165">
        <f>BiodieselProduction!E$13</f>
        <v>0</v>
      </c>
      <c r="G348" s="166"/>
      <c r="H348" s="166"/>
      <c r="I348" s="166"/>
      <c r="J348" s="171"/>
      <c r="K348" s="173"/>
      <c r="L348" s="173"/>
      <c r="M348" s="173"/>
      <c r="N348" s="173"/>
      <c r="O348" s="173"/>
      <c r="P348" s="173"/>
      <c r="Q348" s="173"/>
      <c r="R348" s="173"/>
      <c r="S348" s="455"/>
    </row>
    <row r="349" spans="2:19" ht="18" hidden="1" customHeight="1" x14ac:dyDescent="0.25">
      <c r="B349" s="452"/>
      <c r="C349" s="412"/>
      <c r="D349" s="170"/>
      <c r="E349" s="453"/>
      <c r="F349" s="165">
        <f>BiodieselProduction!E$14</f>
        <v>0</v>
      </c>
      <c r="G349" s="166"/>
      <c r="H349" s="166"/>
      <c r="I349" s="166"/>
      <c r="J349" s="171"/>
      <c r="K349" s="173"/>
      <c r="L349" s="173"/>
      <c r="M349" s="173"/>
      <c r="N349" s="173"/>
      <c r="O349" s="173"/>
      <c r="P349" s="173"/>
      <c r="Q349" s="173"/>
      <c r="R349" s="173"/>
      <c r="S349" s="455"/>
    </row>
    <row r="350" spans="2:19" ht="18" hidden="1" customHeight="1" x14ac:dyDescent="0.25">
      <c r="B350" s="452"/>
      <c r="C350" s="116" t="s">
        <v>53</v>
      </c>
      <c r="D350" s="117" t="str" cm="1">
        <f t="array" ref="D350:D351">_xlfn._xlws.FILTER(C350:C351,C350:C351&lt;&gt;"")</f>
        <v>Site-Specific</v>
      </c>
      <c r="E350" s="453"/>
      <c r="F350" s="165">
        <f>BiodieselProduction!E$15</f>
        <v>0</v>
      </c>
      <c r="G350" s="166"/>
      <c r="H350" s="166"/>
      <c r="I350" s="166"/>
      <c r="J350" s="171"/>
      <c r="K350" s="173"/>
      <c r="L350" s="173"/>
      <c r="M350" s="173"/>
      <c r="N350" s="173"/>
      <c r="O350" s="173"/>
      <c r="P350" s="173"/>
      <c r="Q350" s="173"/>
      <c r="R350" s="173"/>
      <c r="S350" s="455"/>
    </row>
    <row r="351" spans="2:19" ht="18" hidden="1" customHeight="1" x14ac:dyDescent="0.25">
      <c r="B351" s="452"/>
      <c r="C351" s="117" t="s">
        <v>46</v>
      </c>
      <c r="D351" s="116" t="str">
        <v>Default</v>
      </c>
      <c r="E351" s="453" t="b">
        <v>0</v>
      </c>
      <c r="F351" s="165">
        <f>BiodieselProduction!E$16</f>
        <v>0</v>
      </c>
      <c r="G351" s="166"/>
      <c r="H351" s="166"/>
      <c r="I351" s="166"/>
      <c r="J351" s="171"/>
      <c r="K351" s="173"/>
      <c r="L351" s="173"/>
      <c r="M351" s="173"/>
      <c r="N351" s="173"/>
      <c r="O351" s="173"/>
      <c r="P351" s="173"/>
      <c r="Q351" s="173"/>
      <c r="R351" s="173"/>
      <c r="S351" s="455"/>
    </row>
    <row r="352" spans="2:19" ht="18" hidden="1" customHeight="1" x14ac:dyDescent="0.25">
      <c r="B352" s="452"/>
      <c r="C352" s="119"/>
      <c r="D352" s="119"/>
      <c r="E352" s="453"/>
      <c r="F352" s="165">
        <f>BiodieselProduction!E$17</f>
        <v>0</v>
      </c>
      <c r="G352" s="166"/>
      <c r="H352" s="166"/>
      <c r="I352" s="166"/>
      <c r="J352" s="171"/>
      <c r="K352" s="173"/>
      <c r="L352" s="173"/>
      <c r="M352" s="173"/>
      <c r="N352" s="173"/>
      <c r="O352" s="173"/>
      <c r="P352" s="173"/>
      <c r="Q352" s="173"/>
      <c r="R352" s="173"/>
      <c r="S352" s="455"/>
    </row>
    <row r="353" spans="2:19" ht="18" hidden="1" customHeight="1" x14ac:dyDescent="0.25">
      <c r="B353" s="452"/>
      <c r="C353" s="119"/>
      <c r="D353" s="119"/>
      <c r="E353" s="453" t="b">
        <v>0</v>
      </c>
      <c r="F353" s="165">
        <f>BiodieselProduction!E$18</f>
        <v>0</v>
      </c>
      <c r="G353" s="166"/>
      <c r="H353" s="166"/>
      <c r="I353" s="166"/>
      <c r="J353" s="171"/>
      <c r="K353" s="173"/>
      <c r="L353" s="173"/>
      <c r="M353" s="173"/>
      <c r="N353" s="173"/>
      <c r="O353" s="173"/>
      <c r="P353" s="173"/>
      <c r="Q353" s="173"/>
      <c r="R353" s="173"/>
      <c r="S353" s="455"/>
    </row>
    <row r="354" spans="2:19" ht="18" hidden="1" customHeight="1" x14ac:dyDescent="0.25">
      <c r="B354" s="452"/>
      <c r="C354" s="112"/>
      <c r="D354" s="112"/>
      <c r="E354" s="453"/>
      <c r="F354" s="165">
        <f>BiodieselProduction!E$19</f>
        <v>0</v>
      </c>
      <c r="G354" s="166"/>
      <c r="H354" s="166"/>
      <c r="I354" s="166"/>
      <c r="J354" s="171"/>
      <c r="K354" s="173"/>
      <c r="L354" s="173"/>
      <c r="M354" s="173"/>
      <c r="N354" s="173"/>
      <c r="O354" s="173"/>
      <c r="P354" s="173"/>
      <c r="Q354" s="173"/>
      <c r="R354" s="173"/>
      <c r="S354" s="455"/>
    </row>
    <row r="355" spans="2:19" ht="18" hidden="1" customHeight="1" x14ac:dyDescent="0.25">
      <c r="B355" s="452"/>
      <c r="C355" s="459" t="s">
        <v>535</v>
      </c>
      <c r="D355" s="460"/>
      <c r="E355" s="453"/>
      <c r="F355" s="165">
        <f>BiodieselProduction!E$20</f>
        <v>0</v>
      </c>
      <c r="G355" s="166"/>
      <c r="H355" s="166"/>
      <c r="I355" s="166"/>
      <c r="J355" s="171"/>
      <c r="K355" s="173"/>
      <c r="L355" s="173"/>
      <c r="M355" s="173"/>
      <c r="N355" s="173"/>
      <c r="O355" s="173"/>
      <c r="P355" s="173"/>
      <c r="Q355" s="173"/>
      <c r="R355" s="173"/>
      <c r="S355" s="455"/>
    </row>
    <row r="356" spans="2:19" ht="18" hidden="1" customHeight="1" x14ac:dyDescent="0.25">
      <c r="B356" s="452"/>
      <c r="C356" s="172" t="s">
        <v>14</v>
      </c>
      <c r="D356" s="149">
        <f>SUMPRODUCT(K342:K365,L342:L365)</f>
        <v>0</v>
      </c>
      <c r="E356" s="453"/>
      <c r="F356" s="165">
        <f>BiodieselProduction!E$21</f>
        <v>0</v>
      </c>
      <c r="G356" s="166"/>
      <c r="H356" s="166"/>
      <c r="I356" s="166"/>
      <c r="J356" s="171"/>
      <c r="K356" s="173"/>
      <c r="L356" s="173"/>
      <c r="M356" s="173"/>
      <c r="N356" s="173"/>
      <c r="O356" s="173"/>
      <c r="P356" s="173"/>
      <c r="Q356" s="173"/>
      <c r="R356" s="173"/>
      <c r="S356" s="455"/>
    </row>
    <row r="357" spans="2:19" ht="18" hidden="1" customHeight="1" x14ac:dyDescent="0.25">
      <c r="B357" s="452"/>
      <c r="C357" s="172" t="s">
        <v>15</v>
      </c>
      <c r="D357" s="149">
        <f>SUMPRODUCT(M342:M365,N342:N365)</f>
        <v>0</v>
      </c>
      <c r="E357" s="453"/>
      <c r="F357" s="165">
        <f>BiodieselProduction!E$22</f>
        <v>0</v>
      </c>
      <c r="G357" s="166"/>
      <c r="H357" s="166"/>
      <c r="I357" s="166"/>
      <c r="J357" s="171"/>
      <c r="K357" s="173"/>
      <c r="L357" s="173"/>
      <c r="M357" s="173"/>
      <c r="N357" s="173"/>
      <c r="O357" s="173"/>
      <c r="P357" s="173"/>
      <c r="Q357" s="173"/>
      <c r="R357" s="173"/>
      <c r="S357" s="455"/>
    </row>
    <row r="358" spans="2:19" ht="18" hidden="1" customHeight="1" x14ac:dyDescent="0.25">
      <c r="B358" s="452"/>
      <c r="C358" s="172" t="s">
        <v>16</v>
      </c>
      <c r="D358" s="149">
        <f>SUMPRODUCT(O342:O365,P342:P365)</f>
        <v>0</v>
      </c>
      <c r="E358" s="453"/>
      <c r="F358" s="165">
        <f>BiodieselProduction!E$23</f>
        <v>0</v>
      </c>
      <c r="G358" s="166"/>
      <c r="H358" s="166"/>
      <c r="I358" s="166"/>
      <c r="J358" s="171"/>
      <c r="K358" s="173"/>
      <c r="L358" s="173"/>
      <c r="M358" s="173"/>
      <c r="N358" s="173"/>
      <c r="O358" s="173"/>
      <c r="P358" s="173"/>
      <c r="Q358" s="173"/>
      <c r="R358" s="173"/>
      <c r="S358" s="455"/>
    </row>
    <row r="359" spans="2:19" ht="18" hidden="1" customHeight="1" x14ac:dyDescent="0.25">
      <c r="B359" s="452"/>
      <c r="C359" s="172" t="s">
        <v>17</v>
      </c>
      <c r="D359" s="149">
        <f>SUMPRODUCT(Q342:Q365,R342:R365)</f>
        <v>0</v>
      </c>
      <c r="E359" s="453"/>
      <c r="F359" s="165">
        <f>BiodieselProduction!E$24</f>
        <v>0</v>
      </c>
      <c r="G359" s="166"/>
      <c r="H359" s="166"/>
      <c r="I359" s="166"/>
      <c r="J359" s="171"/>
      <c r="K359" s="173"/>
      <c r="L359" s="173"/>
      <c r="M359" s="173"/>
      <c r="N359" s="173"/>
      <c r="O359" s="173"/>
      <c r="P359" s="173"/>
      <c r="Q359" s="173"/>
      <c r="R359" s="173"/>
      <c r="S359" s="455"/>
    </row>
    <row r="360" spans="2:19" ht="18" hidden="1" customHeight="1" x14ac:dyDescent="0.25">
      <c r="B360" s="452"/>
      <c r="C360" s="172" t="s">
        <v>421</v>
      </c>
      <c r="D360" s="149" cm="1">
        <f t="array" ref="D360">IFERROR((D356*Background!E$12+D357*Background!E$13+D358*Background!E$14+IFERROR(D359*D349,0))/SUMPRODUCT(I342:I365,1-J342:J365),0)</f>
        <v>0</v>
      </c>
      <c r="E360" s="453"/>
      <c r="F360" s="165">
        <f>BiodieselProduction!E$25</f>
        <v>0</v>
      </c>
      <c r="G360" s="166"/>
      <c r="H360" s="166"/>
      <c r="I360" s="166"/>
      <c r="J360" s="171"/>
      <c r="K360" s="173"/>
      <c r="L360" s="173"/>
      <c r="M360" s="173"/>
      <c r="N360" s="173"/>
      <c r="O360" s="173"/>
      <c r="P360" s="173"/>
      <c r="Q360" s="173"/>
      <c r="R360" s="173"/>
      <c r="S360" s="455"/>
    </row>
    <row r="361" spans="2:19" ht="18" hidden="1" customHeight="1" x14ac:dyDescent="0.25">
      <c r="B361" s="452"/>
      <c r="C361" s="458"/>
      <c r="D361" s="458"/>
      <c r="E361" s="453"/>
      <c r="F361" s="165">
        <f>BiodieselProduction!E$26</f>
        <v>0</v>
      </c>
      <c r="G361" s="166"/>
      <c r="H361" s="166"/>
      <c r="I361" s="166"/>
      <c r="J361" s="171"/>
      <c r="K361" s="173"/>
      <c r="L361" s="173"/>
      <c r="M361" s="173"/>
      <c r="N361" s="173"/>
      <c r="O361" s="173"/>
      <c r="P361" s="173"/>
      <c r="Q361" s="173"/>
      <c r="R361" s="173"/>
      <c r="S361" s="455"/>
    </row>
    <row r="362" spans="2:19" ht="18" hidden="1" customHeight="1" x14ac:dyDescent="0.25">
      <c r="B362" s="452"/>
      <c r="C362" s="446" t="s">
        <v>550</v>
      </c>
      <c r="D362" s="446"/>
      <c r="E362" s="453"/>
      <c r="F362" s="165">
        <f>BiodieselProduction!E$27</f>
        <v>0</v>
      </c>
      <c r="G362" s="166"/>
      <c r="H362" s="166"/>
      <c r="I362" s="166"/>
      <c r="J362" s="171"/>
      <c r="K362" s="173"/>
      <c r="L362" s="173"/>
      <c r="M362" s="173"/>
      <c r="N362" s="173"/>
      <c r="O362" s="173"/>
      <c r="P362" s="173"/>
      <c r="Q362" s="173"/>
      <c r="R362" s="173"/>
      <c r="S362" s="455"/>
    </row>
    <row r="363" spans="2:19" ht="18" hidden="1" customHeight="1" x14ac:dyDescent="0.25">
      <c r="B363" s="452"/>
      <c r="C363" s="172" t="s">
        <v>61</v>
      </c>
      <c r="D363" s="149" cm="1">
        <f t="array" ref="D363">SUMPRODUCT(I342:I365,1-J342:J365)</f>
        <v>0</v>
      </c>
      <c r="E363" s="453"/>
      <c r="F363" s="165">
        <f>BiodieselProduction!E$28</f>
        <v>0</v>
      </c>
      <c r="G363" s="166"/>
      <c r="H363" s="166"/>
      <c r="I363" s="166"/>
      <c r="J363" s="171"/>
      <c r="K363" s="173"/>
      <c r="L363" s="173"/>
      <c r="M363" s="173"/>
      <c r="N363" s="173"/>
      <c r="O363" s="173"/>
      <c r="P363" s="173"/>
      <c r="Q363" s="173"/>
      <c r="R363" s="173"/>
      <c r="S363" s="455"/>
    </row>
    <row r="364" spans="2:19" ht="18" hidden="1" customHeight="1" x14ac:dyDescent="0.25">
      <c r="B364" s="452"/>
      <c r="C364" s="172" t="s">
        <v>62</v>
      </c>
      <c r="D364" s="149" cm="1">
        <f t="array" ref="D364">SUMPRODUCT(H342:H365-G342:G365,1-J342:J365)</f>
        <v>0</v>
      </c>
      <c r="E364" s="453"/>
      <c r="F364" s="165">
        <f>BiodieselProduction!E$29</f>
        <v>0</v>
      </c>
      <c r="G364" s="166"/>
      <c r="H364" s="166"/>
      <c r="I364" s="166"/>
      <c r="J364" s="171"/>
      <c r="K364" s="173"/>
      <c r="L364" s="173"/>
      <c r="M364" s="173"/>
      <c r="N364" s="173"/>
      <c r="O364" s="173"/>
      <c r="P364" s="173"/>
      <c r="Q364" s="173"/>
      <c r="R364" s="173"/>
      <c r="S364" s="455"/>
    </row>
    <row r="365" spans="2:19" ht="18" hidden="1" customHeight="1" x14ac:dyDescent="0.25">
      <c r="B365" s="452"/>
      <c r="C365" s="172" t="s">
        <v>63</v>
      </c>
      <c r="D365" s="149">
        <f>D363-D364</f>
        <v>0</v>
      </c>
      <c r="E365" s="453"/>
      <c r="F365" s="165">
        <f>BiodieselProduction!E$30</f>
        <v>0</v>
      </c>
      <c r="G365" s="166"/>
      <c r="H365" s="166"/>
      <c r="I365" s="166"/>
      <c r="J365" s="171"/>
      <c r="K365" s="173"/>
      <c r="L365" s="173"/>
      <c r="M365" s="173"/>
      <c r="N365" s="173"/>
      <c r="O365" s="173"/>
      <c r="P365" s="173"/>
      <c r="Q365" s="173"/>
      <c r="R365" s="173"/>
      <c r="S365" s="455"/>
    </row>
    <row r="366" spans="2:19" ht="18" hidden="1" customHeight="1" x14ac:dyDescent="0.25">
      <c r="B366" s="415"/>
      <c r="C366" s="416"/>
      <c r="D366" s="416"/>
      <c r="E366" s="416"/>
      <c r="F366" s="416"/>
      <c r="G366" s="416"/>
      <c r="H366" s="416"/>
      <c r="I366" s="416"/>
      <c r="J366" s="416"/>
      <c r="K366" s="416"/>
      <c r="L366" s="416"/>
      <c r="M366" s="416"/>
      <c r="N366" s="416"/>
      <c r="O366" s="416"/>
      <c r="P366" s="416"/>
      <c r="Q366" s="416"/>
      <c r="R366" s="416"/>
      <c r="S366" s="417"/>
    </row>
    <row r="367" spans="2:19" ht="18" hidden="1" customHeight="1" x14ac:dyDescent="0.25">
      <c r="B367" s="87"/>
      <c r="C367" s="87"/>
      <c r="D367" s="87"/>
      <c r="E367" s="87"/>
      <c r="F367" s="87"/>
      <c r="G367" s="87"/>
      <c r="H367" s="87"/>
      <c r="I367" s="87"/>
      <c r="J367" s="87"/>
      <c r="K367" s="87"/>
      <c r="L367" s="87"/>
      <c r="M367" s="87"/>
      <c r="N367" s="87"/>
      <c r="O367" s="87"/>
      <c r="P367" s="87"/>
      <c r="Q367" s="87"/>
      <c r="R367" s="87"/>
      <c r="S367" s="90"/>
    </row>
    <row r="368" spans="2:19" ht="18" hidden="1" customHeight="1" x14ac:dyDescent="0.25">
      <c r="B368" s="449"/>
      <c r="C368" s="450"/>
      <c r="D368" s="450"/>
      <c r="E368" s="450"/>
      <c r="F368" s="450"/>
      <c r="G368" s="450"/>
      <c r="H368" s="450"/>
      <c r="I368" s="450"/>
      <c r="J368" s="450"/>
      <c r="K368" s="450"/>
      <c r="L368" s="450"/>
      <c r="M368" s="450"/>
      <c r="N368" s="450"/>
      <c r="O368" s="450"/>
      <c r="P368" s="450"/>
      <c r="Q368" s="450"/>
      <c r="R368" s="450"/>
      <c r="S368" s="451"/>
    </row>
    <row r="369" spans="2:19" ht="18" hidden="1" customHeight="1" x14ac:dyDescent="0.25">
      <c r="B369" s="452"/>
      <c r="C369" s="446" t="s">
        <v>51</v>
      </c>
      <c r="D369" s="446"/>
      <c r="E369" s="453" t="b">
        <v>1</v>
      </c>
      <c r="F369" s="454" t="s">
        <v>8</v>
      </c>
      <c r="G369" s="454"/>
      <c r="H369" s="454"/>
      <c r="I369" s="454"/>
      <c r="J369" s="454"/>
      <c r="K369" s="454"/>
      <c r="L369" s="454"/>
      <c r="M369" s="454"/>
      <c r="N369" s="454"/>
      <c r="O369" s="454"/>
      <c r="P369" s="454"/>
      <c r="Q369" s="454"/>
      <c r="R369" s="454"/>
      <c r="S369" s="455" t="s">
        <v>9</v>
      </c>
    </row>
    <row r="370" spans="2:19" ht="18" hidden="1" customHeight="1" x14ac:dyDescent="0.25">
      <c r="B370" s="452"/>
      <c r="C370" s="456" t="str">
        <f>IF(AND(D373&gt;0,D375&gt;0),CONCATENATE(IF(D375="Other (Specify Below)",D376,D375)," ",IF(D373="Other (Specify Below)",D374,D373)),"")</f>
        <v/>
      </c>
      <c r="D370" s="456"/>
      <c r="E370" s="453"/>
      <c r="F370" s="445"/>
      <c r="G370" s="445" t="s">
        <v>10</v>
      </c>
      <c r="H370" s="445"/>
      <c r="I370" s="445"/>
      <c r="J370" s="445"/>
      <c r="K370" s="445" t="s">
        <v>11</v>
      </c>
      <c r="L370" s="445"/>
      <c r="M370" s="445"/>
      <c r="N370" s="445"/>
      <c r="O370" s="445"/>
      <c r="P370" s="445"/>
      <c r="Q370" s="445"/>
      <c r="R370" s="445"/>
      <c r="S370" s="455"/>
    </row>
    <row r="371" spans="2:19" ht="18" hidden="1" customHeight="1" x14ac:dyDescent="0.25">
      <c r="B371" s="452"/>
      <c r="C371" s="457"/>
      <c r="D371" s="457"/>
      <c r="E371" s="453"/>
      <c r="F371" s="445"/>
      <c r="G371" s="445" t="s">
        <v>12</v>
      </c>
      <c r="H371" s="445"/>
      <c r="I371" s="445" t="s">
        <v>13</v>
      </c>
      <c r="J371" s="445"/>
      <c r="K371" s="445" t="s">
        <v>14</v>
      </c>
      <c r="L371" s="445"/>
      <c r="M371" s="445" t="s">
        <v>15</v>
      </c>
      <c r="N371" s="445"/>
      <c r="O371" s="445" t="s">
        <v>16</v>
      </c>
      <c r="P371" s="445"/>
      <c r="Q371" s="445" t="s">
        <v>17</v>
      </c>
      <c r="R371" s="445"/>
      <c r="S371" s="455"/>
    </row>
    <row r="372" spans="2:19" ht="18" hidden="1" customHeight="1" x14ac:dyDescent="0.25">
      <c r="B372" s="452"/>
      <c r="C372" s="446" t="s">
        <v>19</v>
      </c>
      <c r="D372" s="446"/>
      <c r="E372" s="453"/>
      <c r="F372" s="160" t="s">
        <v>194</v>
      </c>
      <c r="G372" s="160" t="s">
        <v>195</v>
      </c>
      <c r="H372" s="160" t="s">
        <v>196</v>
      </c>
      <c r="I372" s="160" t="s">
        <v>197</v>
      </c>
      <c r="J372" s="160" t="s">
        <v>198</v>
      </c>
      <c r="K372" s="160" t="s">
        <v>199</v>
      </c>
      <c r="L372" s="160" t="s">
        <v>200</v>
      </c>
      <c r="M372" s="160" t="s">
        <v>201</v>
      </c>
      <c r="N372" s="160" t="s">
        <v>202</v>
      </c>
      <c r="O372" s="160" t="s">
        <v>203</v>
      </c>
      <c r="P372" s="160" t="s">
        <v>204</v>
      </c>
      <c r="Q372" s="160" t="s">
        <v>205</v>
      </c>
      <c r="R372" s="160" t="s">
        <v>206</v>
      </c>
      <c r="S372" s="455"/>
    </row>
    <row r="373" spans="2:19" ht="18" hidden="1" customHeight="1" x14ac:dyDescent="0.25">
      <c r="B373" s="452"/>
      <c r="C373" s="411" t="s">
        <v>589</v>
      </c>
      <c r="D373" s="161"/>
      <c r="E373" s="453"/>
      <c r="F373" s="162" t="s">
        <v>34</v>
      </c>
      <c r="G373" s="162" t="s">
        <v>35</v>
      </c>
      <c r="H373" s="162" t="s">
        <v>36</v>
      </c>
      <c r="I373" s="162" t="s">
        <v>37</v>
      </c>
      <c r="J373" s="162" t="s">
        <v>38</v>
      </c>
      <c r="K373" s="162" t="s">
        <v>37</v>
      </c>
      <c r="L373" s="162" t="s">
        <v>39</v>
      </c>
      <c r="M373" s="162" t="str">
        <f t="shared" ref="M373:R373" si="11">K373</f>
        <v>Weight</v>
      </c>
      <c r="N373" s="162" t="str">
        <f t="shared" si="11"/>
        <v>Distance</v>
      </c>
      <c r="O373" s="162" t="str">
        <f t="shared" si="11"/>
        <v>Weight</v>
      </c>
      <c r="P373" s="162" t="str">
        <f t="shared" si="11"/>
        <v>Distance</v>
      </c>
      <c r="Q373" s="162" t="str">
        <f t="shared" si="11"/>
        <v>Weight</v>
      </c>
      <c r="R373" s="162" t="str">
        <f t="shared" si="11"/>
        <v>Distance</v>
      </c>
      <c r="S373" s="455"/>
    </row>
    <row r="374" spans="2:19" ht="18" hidden="1" customHeight="1" x14ac:dyDescent="0.25">
      <c r="B374" s="452"/>
      <c r="C374" s="412"/>
      <c r="D374" s="163"/>
      <c r="E374" s="453"/>
      <c r="F374" s="159" t="s">
        <v>41</v>
      </c>
      <c r="G374" s="159" t="s">
        <v>549</v>
      </c>
      <c r="H374" s="159" t="s">
        <v>549</v>
      </c>
      <c r="I374" s="159" t="s">
        <v>549</v>
      </c>
      <c r="J374" s="159" t="s">
        <v>42</v>
      </c>
      <c r="K374" s="159" t="s">
        <v>549</v>
      </c>
      <c r="L374" s="159" t="s">
        <v>534</v>
      </c>
      <c r="M374" s="159" t="str">
        <f>K374</f>
        <v>lb</v>
      </c>
      <c r="N374" s="159" t="str">
        <f>L374</f>
        <v>mile</v>
      </c>
      <c r="O374" s="159" t="str">
        <f>M374</f>
        <v>lb</v>
      </c>
      <c r="P374" s="159" t="str">
        <f>L374</f>
        <v>mile</v>
      </c>
      <c r="Q374" s="159" t="str">
        <f>K374</f>
        <v>lb</v>
      </c>
      <c r="R374" s="159" t="str">
        <f>L374</f>
        <v>mile</v>
      </c>
      <c r="S374" s="455"/>
    </row>
    <row r="375" spans="2:19" ht="18" hidden="1" customHeight="1" x14ac:dyDescent="0.25">
      <c r="B375" s="452"/>
      <c r="C375" s="447" t="s">
        <v>590</v>
      </c>
      <c r="D375" s="164"/>
      <c r="E375" s="453"/>
      <c r="F375" s="165">
        <f>BiodieselProduction!E$7</f>
        <v>0</v>
      </c>
      <c r="G375" s="166"/>
      <c r="H375" s="166"/>
      <c r="I375" s="166"/>
      <c r="J375" s="171"/>
      <c r="K375" s="173"/>
      <c r="L375" s="173"/>
      <c r="M375" s="173"/>
      <c r="N375" s="173"/>
      <c r="O375" s="173"/>
      <c r="P375" s="173"/>
      <c r="Q375" s="173"/>
      <c r="R375" s="173"/>
      <c r="S375" s="455"/>
    </row>
    <row r="376" spans="2:19" ht="18" hidden="1" customHeight="1" x14ac:dyDescent="0.25">
      <c r="B376" s="452"/>
      <c r="C376" s="448"/>
      <c r="D376" s="163"/>
      <c r="E376" s="453"/>
      <c r="F376" s="165">
        <f>BiodieselProduction!E$8</f>
        <v>0</v>
      </c>
      <c r="G376" s="166"/>
      <c r="H376" s="166"/>
      <c r="I376" s="166"/>
      <c r="J376" s="171"/>
      <c r="K376" s="173"/>
      <c r="L376" s="173"/>
      <c r="M376" s="173"/>
      <c r="N376" s="173"/>
      <c r="O376" s="173"/>
      <c r="P376" s="173"/>
      <c r="Q376" s="173"/>
      <c r="R376" s="173"/>
      <c r="S376" s="455"/>
    </row>
    <row r="377" spans="2:19" ht="18" hidden="1" customHeight="1" x14ac:dyDescent="0.25">
      <c r="B377" s="452"/>
      <c r="C377" s="447" t="s">
        <v>442</v>
      </c>
      <c r="D377" s="164"/>
      <c r="E377" s="453"/>
      <c r="F377" s="165">
        <f>BiodieselProduction!E$9</f>
        <v>0</v>
      </c>
      <c r="G377" s="166"/>
      <c r="H377" s="166"/>
      <c r="I377" s="166"/>
      <c r="J377" s="171"/>
      <c r="K377" s="173"/>
      <c r="L377" s="173"/>
      <c r="M377" s="173"/>
      <c r="N377" s="173"/>
      <c r="O377" s="173"/>
      <c r="P377" s="173"/>
      <c r="Q377" s="173"/>
      <c r="R377" s="173"/>
      <c r="S377" s="455"/>
    </row>
    <row r="378" spans="2:19" ht="18" hidden="1" customHeight="1" x14ac:dyDescent="0.25">
      <c r="B378" s="452"/>
      <c r="C378" s="448"/>
      <c r="D378" s="167"/>
      <c r="E378" s="453"/>
      <c r="F378" s="165">
        <f>BiodieselProduction!E$10</f>
        <v>0</v>
      </c>
      <c r="G378" s="166"/>
      <c r="H378" s="166"/>
      <c r="I378" s="166"/>
      <c r="J378" s="171"/>
      <c r="K378" s="173"/>
      <c r="L378" s="173"/>
      <c r="M378" s="173"/>
      <c r="N378" s="173"/>
      <c r="O378" s="173"/>
      <c r="P378" s="173"/>
      <c r="Q378" s="173"/>
      <c r="R378" s="173"/>
      <c r="S378" s="455"/>
    </row>
    <row r="379" spans="2:19" ht="18" hidden="1" customHeight="1" x14ac:dyDescent="0.25">
      <c r="B379" s="452"/>
      <c r="C379" s="411" t="s">
        <v>591</v>
      </c>
      <c r="D379" s="168"/>
      <c r="E379" s="453"/>
      <c r="F379" s="165">
        <f>BiodieselProduction!E$11</f>
        <v>0</v>
      </c>
      <c r="G379" s="166"/>
      <c r="H379" s="166"/>
      <c r="I379" s="166"/>
      <c r="J379" s="171"/>
      <c r="K379" s="173"/>
      <c r="L379" s="173"/>
      <c r="M379" s="173"/>
      <c r="N379" s="173"/>
      <c r="O379" s="173"/>
      <c r="P379" s="173"/>
      <c r="Q379" s="173"/>
      <c r="R379" s="173"/>
      <c r="S379" s="455"/>
    </row>
    <row r="380" spans="2:19" ht="18" hidden="1" customHeight="1" x14ac:dyDescent="0.25">
      <c r="B380" s="452"/>
      <c r="C380" s="412"/>
      <c r="D380" s="169"/>
      <c r="E380" s="453"/>
      <c r="F380" s="165">
        <f>BiodieselProduction!E$12</f>
        <v>0</v>
      </c>
      <c r="G380" s="166"/>
      <c r="H380" s="166"/>
      <c r="I380" s="166"/>
      <c r="J380" s="171"/>
      <c r="K380" s="173"/>
      <c r="L380" s="173"/>
      <c r="M380" s="173"/>
      <c r="N380" s="173"/>
      <c r="O380" s="173"/>
      <c r="P380" s="173"/>
      <c r="Q380" s="173"/>
      <c r="R380" s="173"/>
      <c r="S380" s="455"/>
    </row>
    <row r="381" spans="2:19" ht="18" hidden="1" customHeight="1" x14ac:dyDescent="0.25">
      <c r="B381" s="452"/>
      <c r="C381" s="411" t="s">
        <v>443</v>
      </c>
      <c r="D381" s="174"/>
      <c r="E381" s="453"/>
      <c r="F381" s="165">
        <f>BiodieselProduction!E$13</f>
        <v>0</v>
      </c>
      <c r="G381" s="166"/>
      <c r="H381" s="166"/>
      <c r="I381" s="166"/>
      <c r="J381" s="171"/>
      <c r="K381" s="173"/>
      <c r="L381" s="173"/>
      <c r="M381" s="173"/>
      <c r="N381" s="173"/>
      <c r="O381" s="173"/>
      <c r="P381" s="173"/>
      <c r="Q381" s="173"/>
      <c r="R381" s="173"/>
      <c r="S381" s="455"/>
    </row>
    <row r="382" spans="2:19" ht="18" hidden="1" customHeight="1" x14ac:dyDescent="0.25">
      <c r="B382" s="452"/>
      <c r="C382" s="412"/>
      <c r="D382" s="170"/>
      <c r="E382" s="453"/>
      <c r="F382" s="165">
        <f>BiodieselProduction!E$14</f>
        <v>0</v>
      </c>
      <c r="G382" s="166"/>
      <c r="H382" s="166"/>
      <c r="I382" s="166"/>
      <c r="J382" s="171"/>
      <c r="K382" s="173"/>
      <c r="L382" s="173"/>
      <c r="M382" s="173"/>
      <c r="N382" s="173"/>
      <c r="O382" s="173"/>
      <c r="P382" s="173"/>
      <c r="Q382" s="173"/>
      <c r="R382" s="173"/>
      <c r="S382" s="455"/>
    </row>
    <row r="383" spans="2:19" ht="18" hidden="1" customHeight="1" x14ac:dyDescent="0.25">
      <c r="B383" s="452"/>
      <c r="C383" s="116" t="s">
        <v>53</v>
      </c>
      <c r="D383" s="117" t="str" cm="1">
        <f t="array" ref="D383:D384">_xlfn._xlws.FILTER(C383:C384,C383:C384&lt;&gt;"")</f>
        <v>Site-Specific</v>
      </c>
      <c r="E383" s="453"/>
      <c r="F383" s="165">
        <f>BiodieselProduction!E$15</f>
        <v>0</v>
      </c>
      <c r="G383" s="166"/>
      <c r="H383" s="166"/>
      <c r="I383" s="166"/>
      <c r="J383" s="171"/>
      <c r="K383" s="173"/>
      <c r="L383" s="173"/>
      <c r="M383" s="173"/>
      <c r="N383" s="173"/>
      <c r="O383" s="173"/>
      <c r="P383" s="173"/>
      <c r="Q383" s="173"/>
      <c r="R383" s="173"/>
      <c r="S383" s="455"/>
    </row>
    <row r="384" spans="2:19" ht="18" hidden="1" customHeight="1" x14ac:dyDescent="0.25">
      <c r="B384" s="452"/>
      <c r="C384" s="117" t="s">
        <v>46</v>
      </c>
      <c r="D384" s="120" t="str">
        <v>Default</v>
      </c>
      <c r="E384" s="453" t="b">
        <v>0</v>
      </c>
      <c r="F384" s="165">
        <f>BiodieselProduction!E$16</f>
        <v>0</v>
      </c>
      <c r="G384" s="166"/>
      <c r="H384" s="166"/>
      <c r="I384" s="166"/>
      <c r="J384" s="171"/>
      <c r="K384" s="173"/>
      <c r="L384" s="173"/>
      <c r="M384" s="173"/>
      <c r="N384" s="173"/>
      <c r="O384" s="173"/>
      <c r="P384" s="173"/>
      <c r="Q384" s="173"/>
      <c r="R384" s="173"/>
      <c r="S384" s="455"/>
    </row>
    <row r="385" spans="2:19" ht="18" hidden="1" customHeight="1" x14ac:dyDescent="0.25">
      <c r="B385" s="452"/>
      <c r="C385" s="119"/>
      <c r="D385" s="119"/>
      <c r="E385" s="453"/>
      <c r="F385" s="165">
        <f>BiodieselProduction!E$17</f>
        <v>0</v>
      </c>
      <c r="G385" s="166"/>
      <c r="H385" s="166"/>
      <c r="I385" s="166"/>
      <c r="J385" s="171"/>
      <c r="K385" s="173"/>
      <c r="L385" s="173"/>
      <c r="M385" s="173"/>
      <c r="N385" s="173"/>
      <c r="O385" s="173"/>
      <c r="P385" s="173"/>
      <c r="Q385" s="173"/>
      <c r="R385" s="173"/>
      <c r="S385" s="455"/>
    </row>
    <row r="386" spans="2:19" ht="18" hidden="1" customHeight="1" x14ac:dyDescent="0.25">
      <c r="B386" s="452"/>
      <c r="C386" s="119"/>
      <c r="D386" s="119"/>
      <c r="E386" s="453" t="b">
        <v>0</v>
      </c>
      <c r="F386" s="165">
        <f>BiodieselProduction!E$18</f>
        <v>0</v>
      </c>
      <c r="G386" s="166"/>
      <c r="H386" s="166"/>
      <c r="I386" s="166"/>
      <c r="J386" s="171"/>
      <c r="K386" s="173"/>
      <c r="L386" s="173"/>
      <c r="M386" s="173"/>
      <c r="N386" s="173"/>
      <c r="O386" s="173"/>
      <c r="P386" s="173"/>
      <c r="Q386" s="173"/>
      <c r="R386" s="173"/>
      <c r="S386" s="455"/>
    </row>
    <row r="387" spans="2:19" ht="18" hidden="1" customHeight="1" x14ac:dyDescent="0.25">
      <c r="B387" s="452"/>
      <c r="C387" s="112"/>
      <c r="D387" s="112"/>
      <c r="E387" s="453"/>
      <c r="F387" s="165">
        <f>BiodieselProduction!E$19</f>
        <v>0</v>
      </c>
      <c r="G387" s="166"/>
      <c r="H387" s="166"/>
      <c r="I387" s="166"/>
      <c r="J387" s="171"/>
      <c r="K387" s="173"/>
      <c r="L387" s="173"/>
      <c r="M387" s="173"/>
      <c r="N387" s="173"/>
      <c r="O387" s="173"/>
      <c r="P387" s="173"/>
      <c r="Q387" s="173"/>
      <c r="R387" s="173"/>
      <c r="S387" s="455"/>
    </row>
    <row r="388" spans="2:19" ht="18" hidden="1" customHeight="1" x14ac:dyDescent="0.25">
      <c r="B388" s="452"/>
      <c r="C388" s="446" t="s">
        <v>535</v>
      </c>
      <c r="D388" s="446"/>
      <c r="E388" s="453"/>
      <c r="F388" s="165">
        <f>BiodieselProduction!E$20</f>
        <v>0</v>
      </c>
      <c r="G388" s="166"/>
      <c r="H388" s="166"/>
      <c r="I388" s="166"/>
      <c r="J388" s="171"/>
      <c r="K388" s="173"/>
      <c r="L388" s="173"/>
      <c r="M388" s="173"/>
      <c r="N388" s="173"/>
      <c r="O388" s="173"/>
      <c r="P388" s="173"/>
      <c r="Q388" s="173"/>
      <c r="R388" s="173"/>
      <c r="S388" s="455"/>
    </row>
    <row r="389" spans="2:19" ht="18" hidden="1" customHeight="1" x14ac:dyDescent="0.25">
      <c r="B389" s="452"/>
      <c r="C389" s="172" t="s">
        <v>14</v>
      </c>
      <c r="D389" s="149">
        <f>SUMPRODUCT(K375:K398,L375:L398)</f>
        <v>0</v>
      </c>
      <c r="E389" s="453"/>
      <c r="F389" s="165">
        <f>BiodieselProduction!E$21</f>
        <v>0</v>
      </c>
      <c r="G389" s="166"/>
      <c r="H389" s="166"/>
      <c r="I389" s="166"/>
      <c r="J389" s="171"/>
      <c r="K389" s="173"/>
      <c r="L389" s="173"/>
      <c r="M389" s="173"/>
      <c r="N389" s="173"/>
      <c r="O389" s="173"/>
      <c r="P389" s="173"/>
      <c r="Q389" s="173"/>
      <c r="R389" s="173"/>
      <c r="S389" s="455"/>
    </row>
    <row r="390" spans="2:19" ht="18" hidden="1" customHeight="1" x14ac:dyDescent="0.25">
      <c r="B390" s="452"/>
      <c r="C390" s="172" t="s">
        <v>15</v>
      </c>
      <c r="D390" s="149">
        <f>SUMPRODUCT(M375:M398,N375:N398)</f>
        <v>0</v>
      </c>
      <c r="E390" s="453"/>
      <c r="F390" s="165">
        <f>BiodieselProduction!E$22</f>
        <v>0</v>
      </c>
      <c r="G390" s="166"/>
      <c r="H390" s="166"/>
      <c r="I390" s="166"/>
      <c r="J390" s="171"/>
      <c r="K390" s="173"/>
      <c r="L390" s="173"/>
      <c r="M390" s="173"/>
      <c r="N390" s="173"/>
      <c r="O390" s="173"/>
      <c r="P390" s="173"/>
      <c r="Q390" s="173"/>
      <c r="R390" s="173"/>
      <c r="S390" s="455"/>
    </row>
    <row r="391" spans="2:19" ht="18" hidden="1" customHeight="1" x14ac:dyDescent="0.25">
      <c r="B391" s="452"/>
      <c r="C391" s="172" t="s">
        <v>16</v>
      </c>
      <c r="D391" s="149">
        <f>SUMPRODUCT(O375:O398,P375:P398)</f>
        <v>0</v>
      </c>
      <c r="E391" s="453"/>
      <c r="F391" s="165">
        <f>BiodieselProduction!E$23</f>
        <v>0</v>
      </c>
      <c r="G391" s="166"/>
      <c r="H391" s="166"/>
      <c r="I391" s="166"/>
      <c r="J391" s="171"/>
      <c r="K391" s="173"/>
      <c r="L391" s="173"/>
      <c r="M391" s="173"/>
      <c r="N391" s="173"/>
      <c r="O391" s="173"/>
      <c r="P391" s="173"/>
      <c r="Q391" s="173"/>
      <c r="R391" s="173"/>
      <c r="S391" s="455"/>
    </row>
    <row r="392" spans="2:19" ht="18" hidden="1" customHeight="1" x14ac:dyDescent="0.25">
      <c r="B392" s="452"/>
      <c r="C392" s="172" t="s">
        <v>17</v>
      </c>
      <c r="D392" s="149">
        <f>SUMPRODUCT(Q375:Q398,R375:R398)</f>
        <v>0</v>
      </c>
      <c r="E392" s="453"/>
      <c r="F392" s="165">
        <f>BiodieselProduction!E$24</f>
        <v>0</v>
      </c>
      <c r="G392" s="166"/>
      <c r="H392" s="166"/>
      <c r="I392" s="166"/>
      <c r="J392" s="171"/>
      <c r="K392" s="173"/>
      <c r="L392" s="173"/>
      <c r="M392" s="173"/>
      <c r="N392" s="173"/>
      <c r="O392" s="173"/>
      <c r="P392" s="173"/>
      <c r="Q392" s="173"/>
      <c r="R392" s="173"/>
      <c r="S392" s="455"/>
    </row>
    <row r="393" spans="2:19" ht="18" hidden="1" customHeight="1" x14ac:dyDescent="0.25">
      <c r="B393" s="452"/>
      <c r="C393" s="172" t="s">
        <v>421</v>
      </c>
      <c r="D393" s="149" cm="1">
        <f t="array" ref="D393">IFERROR((D389*Background!E$12+D390*Background!E$13+D391*Background!E$14+IFERROR(D392*D382,0))/SUMPRODUCT(I375:I398,1-J375:J398),0)</f>
        <v>0</v>
      </c>
      <c r="E393" s="453"/>
      <c r="F393" s="165">
        <f>BiodieselProduction!E$25</f>
        <v>0</v>
      </c>
      <c r="G393" s="166"/>
      <c r="H393" s="166"/>
      <c r="I393" s="166"/>
      <c r="J393" s="171"/>
      <c r="K393" s="173"/>
      <c r="L393" s="173"/>
      <c r="M393" s="173"/>
      <c r="N393" s="173"/>
      <c r="O393" s="173"/>
      <c r="P393" s="173"/>
      <c r="Q393" s="173"/>
      <c r="R393" s="173"/>
      <c r="S393" s="455"/>
    </row>
    <row r="394" spans="2:19" ht="18" hidden="1" customHeight="1" x14ac:dyDescent="0.25">
      <c r="B394" s="452"/>
      <c r="C394" s="458"/>
      <c r="D394" s="458"/>
      <c r="E394" s="453"/>
      <c r="F394" s="165">
        <f>BiodieselProduction!E$26</f>
        <v>0</v>
      </c>
      <c r="G394" s="166"/>
      <c r="H394" s="166"/>
      <c r="I394" s="166"/>
      <c r="J394" s="171"/>
      <c r="K394" s="173"/>
      <c r="L394" s="173"/>
      <c r="M394" s="173"/>
      <c r="N394" s="173"/>
      <c r="O394" s="173"/>
      <c r="P394" s="173"/>
      <c r="Q394" s="173"/>
      <c r="R394" s="173"/>
      <c r="S394" s="455"/>
    </row>
    <row r="395" spans="2:19" ht="18" hidden="1" customHeight="1" x14ac:dyDescent="0.25">
      <c r="B395" s="452"/>
      <c r="C395" s="446" t="s">
        <v>550</v>
      </c>
      <c r="D395" s="446"/>
      <c r="E395" s="453"/>
      <c r="F395" s="165">
        <f>BiodieselProduction!E$27</f>
        <v>0</v>
      </c>
      <c r="G395" s="166"/>
      <c r="H395" s="166"/>
      <c r="I395" s="166"/>
      <c r="J395" s="171"/>
      <c r="K395" s="173"/>
      <c r="L395" s="173"/>
      <c r="M395" s="173"/>
      <c r="N395" s="173"/>
      <c r="O395" s="173"/>
      <c r="P395" s="173"/>
      <c r="Q395" s="173"/>
      <c r="R395" s="173"/>
      <c r="S395" s="455"/>
    </row>
    <row r="396" spans="2:19" ht="18" hidden="1" customHeight="1" x14ac:dyDescent="0.25">
      <c r="B396" s="452"/>
      <c r="C396" s="172" t="s">
        <v>61</v>
      </c>
      <c r="D396" s="149" cm="1">
        <f t="array" ref="D396">SUMPRODUCT(I375:I398,1-J375:J398)</f>
        <v>0</v>
      </c>
      <c r="E396" s="453"/>
      <c r="F396" s="165">
        <f>BiodieselProduction!E$28</f>
        <v>0</v>
      </c>
      <c r="G396" s="166"/>
      <c r="H396" s="166"/>
      <c r="I396" s="166"/>
      <c r="J396" s="171"/>
      <c r="K396" s="173"/>
      <c r="L396" s="173"/>
      <c r="M396" s="173"/>
      <c r="N396" s="173"/>
      <c r="O396" s="173"/>
      <c r="P396" s="173"/>
      <c r="Q396" s="173"/>
      <c r="R396" s="173"/>
      <c r="S396" s="455"/>
    </row>
    <row r="397" spans="2:19" ht="18" hidden="1" customHeight="1" x14ac:dyDescent="0.25">
      <c r="B397" s="452"/>
      <c r="C397" s="172" t="s">
        <v>62</v>
      </c>
      <c r="D397" s="149" cm="1">
        <f t="array" ref="D397">SUMPRODUCT(H375:H398-G375:G398,1-J375:J398)</f>
        <v>0</v>
      </c>
      <c r="E397" s="453"/>
      <c r="F397" s="165">
        <f>BiodieselProduction!E$29</f>
        <v>0</v>
      </c>
      <c r="G397" s="166"/>
      <c r="H397" s="166"/>
      <c r="I397" s="166"/>
      <c r="J397" s="171"/>
      <c r="K397" s="173"/>
      <c r="L397" s="173"/>
      <c r="M397" s="173"/>
      <c r="N397" s="173"/>
      <c r="O397" s="173"/>
      <c r="P397" s="173"/>
      <c r="Q397" s="173"/>
      <c r="R397" s="173"/>
      <c r="S397" s="455"/>
    </row>
    <row r="398" spans="2:19" ht="18" hidden="1" customHeight="1" x14ac:dyDescent="0.25">
      <c r="B398" s="452"/>
      <c r="C398" s="172" t="s">
        <v>63</v>
      </c>
      <c r="D398" s="149">
        <f>D396-D397</f>
        <v>0</v>
      </c>
      <c r="E398" s="453"/>
      <c r="F398" s="165">
        <f>BiodieselProduction!E$30</f>
        <v>0</v>
      </c>
      <c r="G398" s="166"/>
      <c r="H398" s="166"/>
      <c r="I398" s="166"/>
      <c r="J398" s="171"/>
      <c r="K398" s="173"/>
      <c r="L398" s="173"/>
      <c r="M398" s="173"/>
      <c r="N398" s="173"/>
      <c r="O398" s="173"/>
      <c r="P398" s="173"/>
      <c r="Q398" s="173"/>
      <c r="R398" s="173"/>
      <c r="S398" s="455"/>
    </row>
    <row r="399" spans="2:19" ht="18" hidden="1" customHeight="1" x14ac:dyDescent="0.25">
      <c r="B399" s="415"/>
      <c r="C399" s="416"/>
      <c r="D399" s="416"/>
      <c r="E399" s="416"/>
      <c r="F399" s="416"/>
      <c r="G399" s="416"/>
      <c r="H399" s="416"/>
      <c r="I399" s="416"/>
      <c r="J399" s="416"/>
      <c r="K399" s="416"/>
      <c r="L399" s="416"/>
      <c r="M399" s="416"/>
      <c r="N399" s="416"/>
      <c r="O399" s="416"/>
      <c r="P399" s="416"/>
      <c r="Q399" s="416"/>
      <c r="R399" s="416"/>
      <c r="S399" s="417"/>
    </row>
    <row r="400" spans="2:19" ht="18" hidden="1" customHeight="1" x14ac:dyDescent="0.25"/>
    <row r="401" spans="2:19" ht="18" hidden="1" customHeight="1" x14ac:dyDescent="0.25">
      <c r="B401" s="449"/>
      <c r="C401" s="450"/>
      <c r="D401" s="450"/>
      <c r="E401" s="450"/>
      <c r="F401" s="450"/>
      <c r="G401" s="450"/>
      <c r="H401" s="450"/>
      <c r="I401" s="450"/>
      <c r="J401" s="450"/>
      <c r="K401" s="450"/>
      <c r="L401" s="450"/>
      <c r="M401" s="450"/>
      <c r="N401" s="450"/>
      <c r="O401" s="450"/>
      <c r="P401" s="450"/>
      <c r="Q401" s="450"/>
      <c r="R401" s="450"/>
      <c r="S401" s="451"/>
    </row>
    <row r="402" spans="2:19" ht="18" hidden="1" customHeight="1" x14ac:dyDescent="0.25">
      <c r="B402" s="452"/>
      <c r="C402" s="446" t="s">
        <v>52</v>
      </c>
      <c r="D402" s="446"/>
      <c r="E402" s="453" t="b">
        <v>1</v>
      </c>
      <c r="F402" s="454" t="s">
        <v>8</v>
      </c>
      <c r="G402" s="454"/>
      <c r="H402" s="454"/>
      <c r="I402" s="454"/>
      <c r="J402" s="454"/>
      <c r="K402" s="454"/>
      <c r="L402" s="454"/>
      <c r="M402" s="454"/>
      <c r="N402" s="454"/>
      <c r="O402" s="454"/>
      <c r="P402" s="454"/>
      <c r="Q402" s="454"/>
      <c r="R402" s="454"/>
      <c r="S402" s="455" t="s">
        <v>9</v>
      </c>
    </row>
    <row r="403" spans="2:19" ht="18" hidden="1" customHeight="1" x14ac:dyDescent="0.25">
      <c r="B403" s="452"/>
      <c r="C403" s="456" t="str">
        <f>IF(AND(D406&gt;0,D408&gt;0),CONCATENATE(IF(D408="Other (Specify Below)", D409,D408), " ",IF(D406="Other (Specify Below)",D407,D406)),"")</f>
        <v/>
      </c>
      <c r="D403" s="456"/>
      <c r="E403" s="453"/>
      <c r="F403" s="445"/>
      <c r="G403" s="445" t="s">
        <v>10</v>
      </c>
      <c r="H403" s="445"/>
      <c r="I403" s="445"/>
      <c r="J403" s="445"/>
      <c r="K403" s="445" t="s">
        <v>11</v>
      </c>
      <c r="L403" s="445"/>
      <c r="M403" s="445"/>
      <c r="N403" s="445"/>
      <c r="O403" s="445"/>
      <c r="P403" s="445"/>
      <c r="Q403" s="445"/>
      <c r="R403" s="445"/>
      <c r="S403" s="455"/>
    </row>
    <row r="404" spans="2:19" ht="18" hidden="1" customHeight="1" x14ac:dyDescent="0.25">
      <c r="B404" s="452"/>
      <c r="C404" s="457"/>
      <c r="D404" s="457"/>
      <c r="E404" s="453"/>
      <c r="F404" s="445"/>
      <c r="G404" s="445" t="s">
        <v>12</v>
      </c>
      <c r="H404" s="445"/>
      <c r="I404" s="445" t="s">
        <v>13</v>
      </c>
      <c r="J404" s="445"/>
      <c r="K404" s="445" t="s">
        <v>14</v>
      </c>
      <c r="L404" s="445"/>
      <c r="M404" s="445" t="s">
        <v>15</v>
      </c>
      <c r="N404" s="445"/>
      <c r="O404" s="445" t="s">
        <v>16</v>
      </c>
      <c r="P404" s="445"/>
      <c r="Q404" s="445" t="s">
        <v>17</v>
      </c>
      <c r="R404" s="445"/>
      <c r="S404" s="455"/>
    </row>
    <row r="405" spans="2:19" ht="18" hidden="1" customHeight="1" x14ac:dyDescent="0.25">
      <c r="B405" s="452"/>
      <c r="C405" s="446" t="s">
        <v>19</v>
      </c>
      <c r="D405" s="446"/>
      <c r="E405" s="453"/>
      <c r="F405" s="160" t="s">
        <v>207</v>
      </c>
      <c r="G405" s="160" t="s">
        <v>208</v>
      </c>
      <c r="H405" s="160" t="s">
        <v>209</v>
      </c>
      <c r="I405" s="160" t="s">
        <v>210</v>
      </c>
      <c r="J405" s="160" t="s">
        <v>211</v>
      </c>
      <c r="K405" s="160" t="s">
        <v>212</v>
      </c>
      <c r="L405" s="160" t="s">
        <v>213</v>
      </c>
      <c r="M405" s="160" t="s">
        <v>214</v>
      </c>
      <c r="N405" s="160" t="s">
        <v>215</v>
      </c>
      <c r="O405" s="160" t="s">
        <v>216</v>
      </c>
      <c r="P405" s="160" t="s">
        <v>217</v>
      </c>
      <c r="Q405" s="160" t="s">
        <v>218</v>
      </c>
      <c r="R405" s="160" t="s">
        <v>219</v>
      </c>
      <c r="S405" s="455"/>
    </row>
    <row r="406" spans="2:19" ht="18" hidden="1" customHeight="1" x14ac:dyDescent="0.25">
      <c r="B406" s="452"/>
      <c r="C406" s="411" t="s">
        <v>592</v>
      </c>
      <c r="D406" s="161"/>
      <c r="E406" s="453"/>
      <c r="F406" s="162" t="s">
        <v>34</v>
      </c>
      <c r="G406" s="162" t="s">
        <v>35</v>
      </c>
      <c r="H406" s="162" t="s">
        <v>36</v>
      </c>
      <c r="I406" s="162" t="s">
        <v>37</v>
      </c>
      <c r="J406" s="162" t="s">
        <v>38</v>
      </c>
      <c r="K406" s="162" t="s">
        <v>37</v>
      </c>
      <c r="L406" s="162" t="s">
        <v>39</v>
      </c>
      <c r="M406" s="162" t="str">
        <f t="shared" ref="M406:R406" si="12">K406</f>
        <v>Weight</v>
      </c>
      <c r="N406" s="162" t="str">
        <f t="shared" si="12"/>
        <v>Distance</v>
      </c>
      <c r="O406" s="162" t="str">
        <f t="shared" si="12"/>
        <v>Weight</v>
      </c>
      <c r="P406" s="162" t="str">
        <f t="shared" si="12"/>
        <v>Distance</v>
      </c>
      <c r="Q406" s="162" t="str">
        <f t="shared" si="12"/>
        <v>Weight</v>
      </c>
      <c r="R406" s="162" t="str">
        <f t="shared" si="12"/>
        <v>Distance</v>
      </c>
      <c r="S406" s="455"/>
    </row>
    <row r="407" spans="2:19" ht="18" hidden="1" customHeight="1" x14ac:dyDescent="0.25">
      <c r="B407" s="452"/>
      <c r="C407" s="412"/>
      <c r="D407" s="163"/>
      <c r="E407" s="453"/>
      <c r="F407" s="159" t="s">
        <v>41</v>
      </c>
      <c r="G407" s="159" t="s">
        <v>549</v>
      </c>
      <c r="H407" s="159" t="s">
        <v>549</v>
      </c>
      <c r="I407" s="159" t="s">
        <v>549</v>
      </c>
      <c r="J407" s="159" t="s">
        <v>42</v>
      </c>
      <c r="K407" s="159" t="s">
        <v>549</v>
      </c>
      <c r="L407" s="159" t="s">
        <v>534</v>
      </c>
      <c r="M407" s="159" t="str">
        <f>K407</f>
        <v>lb</v>
      </c>
      <c r="N407" s="159" t="str">
        <f>L407</f>
        <v>mile</v>
      </c>
      <c r="O407" s="159" t="str">
        <f>M407</f>
        <v>lb</v>
      </c>
      <c r="P407" s="159" t="str">
        <f>L407</f>
        <v>mile</v>
      </c>
      <c r="Q407" s="159" t="str">
        <f>K407</f>
        <v>lb</v>
      </c>
      <c r="R407" s="159" t="str">
        <f>L407</f>
        <v>mile</v>
      </c>
      <c r="S407" s="455"/>
    </row>
    <row r="408" spans="2:19" ht="18" hidden="1" customHeight="1" x14ac:dyDescent="0.25">
      <c r="B408" s="452"/>
      <c r="C408" s="447" t="s">
        <v>593</v>
      </c>
      <c r="D408" s="164"/>
      <c r="E408" s="453"/>
      <c r="F408" s="165">
        <f>BiodieselProduction!E$7</f>
        <v>0</v>
      </c>
      <c r="G408" s="166"/>
      <c r="H408" s="166"/>
      <c r="I408" s="166"/>
      <c r="J408" s="171"/>
      <c r="K408" s="173"/>
      <c r="L408" s="173"/>
      <c r="M408" s="173"/>
      <c r="N408" s="173"/>
      <c r="O408" s="173"/>
      <c r="P408" s="173"/>
      <c r="Q408" s="173"/>
      <c r="R408" s="173"/>
      <c r="S408" s="455"/>
    </row>
    <row r="409" spans="2:19" ht="18" hidden="1" customHeight="1" x14ac:dyDescent="0.25">
      <c r="B409" s="452"/>
      <c r="C409" s="448"/>
      <c r="D409" s="163"/>
      <c r="E409" s="453"/>
      <c r="F409" s="165">
        <f>BiodieselProduction!E$8</f>
        <v>0</v>
      </c>
      <c r="G409" s="166"/>
      <c r="H409" s="166"/>
      <c r="I409" s="166"/>
      <c r="J409" s="171"/>
      <c r="K409" s="173"/>
      <c r="L409" s="173"/>
      <c r="M409" s="173"/>
      <c r="N409" s="173"/>
      <c r="O409" s="173"/>
      <c r="P409" s="173"/>
      <c r="Q409" s="173"/>
      <c r="R409" s="173"/>
      <c r="S409" s="455"/>
    </row>
    <row r="410" spans="2:19" ht="18" hidden="1" customHeight="1" x14ac:dyDescent="0.25">
      <c r="B410" s="452"/>
      <c r="C410" s="447" t="s">
        <v>444</v>
      </c>
      <c r="D410" s="164"/>
      <c r="E410" s="453"/>
      <c r="F410" s="165">
        <f>BiodieselProduction!E$9</f>
        <v>0</v>
      </c>
      <c r="G410" s="166"/>
      <c r="H410" s="166"/>
      <c r="I410" s="166"/>
      <c r="J410" s="171"/>
      <c r="K410" s="173"/>
      <c r="L410" s="173"/>
      <c r="M410" s="173"/>
      <c r="N410" s="173"/>
      <c r="O410" s="173"/>
      <c r="P410" s="173"/>
      <c r="Q410" s="173"/>
      <c r="R410" s="173"/>
      <c r="S410" s="455"/>
    </row>
    <row r="411" spans="2:19" ht="18" hidden="1" customHeight="1" x14ac:dyDescent="0.25">
      <c r="B411" s="452"/>
      <c r="C411" s="448"/>
      <c r="D411" s="167"/>
      <c r="E411" s="453"/>
      <c r="F411" s="165">
        <f>BiodieselProduction!E$10</f>
        <v>0</v>
      </c>
      <c r="G411" s="166"/>
      <c r="H411" s="166"/>
      <c r="I411" s="166"/>
      <c r="J411" s="171"/>
      <c r="K411" s="173"/>
      <c r="L411" s="173"/>
      <c r="M411" s="173"/>
      <c r="N411" s="173"/>
      <c r="O411" s="173"/>
      <c r="P411" s="173"/>
      <c r="Q411" s="173"/>
      <c r="R411" s="173"/>
      <c r="S411" s="455"/>
    </row>
    <row r="412" spans="2:19" ht="18" hidden="1" customHeight="1" x14ac:dyDescent="0.25">
      <c r="B412" s="452"/>
      <c r="C412" s="411" t="s">
        <v>594</v>
      </c>
      <c r="D412" s="168"/>
      <c r="E412" s="453"/>
      <c r="F412" s="165">
        <f>BiodieselProduction!E$11</f>
        <v>0</v>
      </c>
      <c r="G412" s="166"/>
      <c r="H412" s="166"/>
      <c r="I412" s="166"/>
      <c r="J412" s="171"/>
      <c r="K412" s="173"/>
      <c r="L412" s="173"/>
      <c r="M412" s="173"/>
      <c r="N412" s="173"/>
      <c r="O412" s="173"/>
      <c r="P412" s="173"/>
      <c r="Q412" s="173"/>
      <c r="R412" s="173"/>
      <c r="S412" s="455"/>
    </row>
    <row r="413" spans="2:19" ht="18" hidden="1" customHeight="1" x14ac:dyDescent="0.25">
      <c r="B413" s="452"/>
      <c r="C413" s="412"/>
      <c r="D413" s="169"/>
      <c r="E413" s="453"/>
      <c r="F413" s="165">
        <f>BiodieselProduction!E$12</f>
        <v>0</v>
      </c>
      <c r="G413" s="166"/>
      <c r="H413" s="166"/>
      <c r="I413" s="166"/>
      <c r="J413" s="171"/>
      <c r="K413" s="173"/>
      <c r="L413" s="173"/>
      <c r="M413" s="173"/>
      <c r="N413" s="173"/>
      <c r="O413" s="173"/>
      <c r="P413" s="173"/>
      <c r="Q413" s="173"/>
      <c r="R413" s="173"/>
      <c r="S413" s="455"/>
    </row>
    <row r="414" spans="2:19" ht="18" hidden="1" customHeight="1" x14ac:dyDescent="0.25">
      <c r="B414" s="452"/>
      <c r="C414" s="411" t="s">
        <v>445</v>
      </c>
      <c r="D414" s="174"/>
      <c r="E414" s="453"/>
      <c r="F414" s="165">
        <f>BiodieselProduction!E$13</f>
        <v>0</v>
      </c>
      <c r="G414" s="166"/>
      <c r="H414" s="166"/>
      <c r="I414" s="166"/>
      <c r="J414" s="171"/>
      <c r="K414" s="173"/>
      <c r="L414" s="173"/>
      <c r="M414" s="173"/>
      <c r="N414" s="173"/>
      <c r="O414" s="173"/>
      <c r="P414" s="173"/>
      <c r="Q414" s="173"/>
      <c r="R414" s="173"/>
      <c r="S414" s="455"/>
    </row>
    <row r="415" spans="2:19" ht="18" hidden="1" customHeight="1" x14ac:dyDescent="0.25">
      <c r="B415" s="452"/>
      <c r="C415" s="412"/>
      <c r="D415" s="170"/>
      <c r="E415" s="453"/>
      <c r="F415" s="165">
        <f>BiodieselProduction!E$14</f>
        <v>0</v>
      </c>
      <c r="G415" s="166"/>
      <c r="H415" s="166"/>
      <c r="I415" s="166"/>
      <c r="J415" s="171"/>
      <c r="K415" s="173"/>
      <c r="L415" s="173"/>
      <c r="M415" s="173"/>
      <c r="N415" s="173"/>
      <c r="O415" s="173"/>
      <c r="P415" s="173"/>
      <c r="Q415" s="173"/>
      <c r="R415" s="173"/>
      <c r="S415" s="455"/>
    </row>
    <row r="416" spans="2:19" ht="18" hidden="1" customHeight="1" x14ac:dyDescent="0.25">
      <c r="B416" s="452"/>
      <c r="C416" s="116" t="s">
        <v>53</v>
      </c>
      <c r="D416" s="117" t="str" cm="1">
        <f t="array" ref="D416:D417">_xlfn._xlws.FILTER(C416:C417,C416:C417&lt;&gt;"")</f>
        <v>Site-Specific</v>
      </c>
      <c r="E416" s="453"/>
      <c r="F416" s="165">
        <f>BiodieselProduction!E$15</f>
        <v>0</v>
      </c>
      <c r="G416" s="166"/>
      <c r="H416" s="166"/>
      <c r="I416" s="166"/>
      <c r="J416" s="171"/>
      <c r="K416" s="173"/>
      <c r="L416" s="173"/>
      <c r="M416" s="173"/>
      <c r="N416" s="173"/>
      <c r="O416" s="173"/>
      <c r="P416" s="173"/>
      <c r="Q416" s="173"/>
      <c r="R416" s="173"/>
      <c r="S416" s="455"/>
    </row>
    <row r="417" spans="2:19" ht="18" hidden="1" customHeight="1" x14ac:dyDescent="0.25">
      <c r="B417" s="452"/>
      <c r="C417" s="117" t="s">
        <v>46</v>
      </c>
      <c r="D417" s="116" t="str">
        <v>Default</v>
      </c>
      <c r="E417" s="453" t="b">
        <v>0</v>
      </c>
      <c r="F417" s="165">
        <f>BiodieselProduction!E$16</f>
        <v>0</v>
      </c>
      <c r="G417" s="166"/>
      <c r="H417" s="166"/>
      <c r="I417" s="166"/>
      <c r="J417" s="171"/>
      <c r="K417" s="173"/>
      <c r="L417" s="173"/>
      <c r="M417" s="173"/>
      <c r="N417" s="173"/>
      <c r="O417" s="173"/>
      <c r="P417" s="173"/>
      <c r="Q417" s="173"/>
      <c r="R417" s="173"/>
      <c r="S417" s="455"/>
    </row>
    <row r="418" spans="2:19" ht="18" hidden="1" customHeight="1" x14ac:dyDescent="0.25">
      <c r="B418" s="452"/>
      <c r="C418" s="119"/>
      <c r="D418" s="119"/>
      <c r="E418" s="453"/>
      <c r="F418" s="165">
        <f>BiodieselProduction!E$17</f>
        <v>0</v>
      </c>
      <c r="G418" s="166"/>
      <c r="H418" s="166"/>
      <c r="I418" s="166"/>
      <c r="J418" s="171"/>
      <c r="K418" s="173"/>
      <c r="L418" s="173"/>
      <c r="M418" s="173"/>
      <c r="N418" s="173"/>
      <c r="O418" s="173"/>
      <c r="P418" s="173"/>
      <c r="Q418" s="173"/>
      <c r="R418" s="173"/>
      <c r="S418" s="455"/>
    </row>
    <row r="419" spans="2:19" ht="18" hidden="1" customHeight="1" x14ac:dyDescent="0.25">
      <c r="B419" s="452"/>
      <c r="C419" s="119"/>
      <c r="D419" s="119"/>
      <c r="E419" s="453" t="b">
        <v>0</v>
      </c>
      <c r="F419" s="165">
        <f>BiodieselProduction!E$18</f>
        <v>0</v>
      </c>
      <c r="G419" s="166"/>
      <c r="H419" s="166"/>
      <c r="I419" s="166"/>
      <c r="J419" s="171"/>
      <c r="K419" s="173"/>
      <c r="L419" s="173"/>
      <c r="M419" s="173"/>
      <c r="N419" s="173"/>
      <c r="O419" s="173"/>
      <c r="P419" s="173"/>
      <c r="Q419" s="173"/>
      <c r="R419" s="173"/>
      <c r="S419" s="455"/>
    </row>
    <row r="420" spans="2:19" ht="18" hidden="1" customHeight="1" x14ac:dyDescent="0.25">
      <c r="B420" s="452"/>
      <c r="C420" s="112"/>
      <c r="D420" s="112"/>
      <c r="E420" s="453"/>
      <c r="F420" s="165">
        <f>BiodieselProduction!E$19</f>
        <v>0</v>
      </c>
      <c r="G420" s="166"/>
      <c r="H420" s="166"/>
      <c r="I420" s="166"/>
      <c r="J420" s="171"/>
      <c r="K420" s="173"/>
      <c r="L420" s="173"/>
      <c r="M420" s="173"/>
      <c r="N420" s="173"/>
      <c r="O420" s="173"/>
      <c r="P420" s="173"/>
      <c r="Q420" s="173"/>
      <c r="R420" s="173"/>
      <c r="S420" s="455"/>
    </row>
    <row r="421" spans="2:19" ht="18" hidden="1" customHeight="1" x14ac:dyDescent="0.25">
      <c r="B421" s="452"/>
      <c r="C421" s="446" t="s">
        <v>535</v>
      </c>
      <c r="D421" s="446"/>
      <c r="E421" s="453"/>
      <c r="F421" s="165">
        <f>BiodieselProduction!E$20</f>
        <v>0</v>
      </c>
      <c r="G421" s="166"/>
      <c r="H421" s="166"/>
      <c r="I421" s="166"/>
      <c r="J421" s="171"/>
      <c r="K421" s="173"/>
      <c r="L421" s="173"/>
      <c r="M421" s="173"/>
      <c r="N421" s="173"/>
      <c r="O421" s="173"/>
      <c r="P421" s="173"/>
      <c r="Q421" s="173"/>
      <c r="R421" s="173"/>
      <c r="S421" s="455"/>
    </row>
    <row r="422" spans="2:19" ht="18" hidden="1" customHeight="1" x14ac:dyDescent="0.25">
      <c r="B422" s="452"/>
      <c r="C422" s="172" t="s">
        <v>14</v>
      </c>
      <c r="D422" s="149">
        <f>SUMPRODUCT(K408:K431,L408:L431)</f>
        <v>0</v>
      </c>
      <c r="E422" s="453"/>
      <c r="F422" s="165">
        <f>BiodieselProduction!E$21</f>
        <v>0</v>
      </c>
      <c r="G422" s="166"/>
      <c r="H422" s="166"/>
      <c r="I422" s="166"/>
      <c r="J422" s="171"/>
      <c r="K422" s="173"/>
      <c r="L422" s="173"/>
      <c r="M422" s="173"/>
      <c r="N422" s="173"/>
      <c r="O422" s="173"/>
      <c r="P422" s="173"/>
      <c r="Q422" s="173"/>
      <c r="R422" s="173"/>
      <c r="S422" s="455"/>
    </row>
    <row r="423" spans="2:19" ht="18" hidden="1" customHeight="1" x14ac:dyDescent="0.25">
      <c r="B423" s="452"/>
      <c r="C423" s="172" t="s">
        <v>15</v>
      </c>
      <c r="D423" s="149">
        <f>SUMPRODUCT(M408:M431,N408:N431)</f>
        <v>0</v>
      </c>
      <c r="E423" s="453"/>
      <c r="F423" s="165">
        <f>BiodieselProduction!E$22</f>
        <v>0</v>
      </c>
      <c r="G423" s="166"/>
      <c r="H423" s="166"/>
      <c r="I423" s="166"/>
      <c r="J423" s="171"/>
      <c r="K423" s="173"/>
      <c r="L423" s="173"/>
      <c r="M423" s="173"/>
      <c r="N423" s="173"/>
      <c r="O423" s="173"/>
      <c r="P423" s="173"/>
      <c r="Q423" s="173"/>
      <c r="R423" s="173"/>
      <c r="S423" s="455"/>
    </row>
    <row r="424" spans="2:19" ht="18" hidden="1" customHeight="1" x14ac:dyDescent="0.25">
      <c r="B424" s="452"/>
      <c r="C424" s="172" t="s">
        <v>16</v>
      </c>
      <c r="D424" s="149">
        <f>SUMPRODUCT(O408:O431,P408:P431)</f>
        <v>0</v>
      </c>
      <c r="E424" s="453"/>
      <c r="F424" s="165">
        <f>BiodieselProduction!E$23</f>
        <v>0</v>
      </c>
      <c r="G424" s="166"/>
      <c r="H424" s="166"/>
      <c r="I424" s="166"/>
      <c r="J424" s="171"/>
      <c r="K424" s="173"/>
      <c r="L424" s="173"/>
      <c r="M424" s="173"/>
      <c r="N424" s="173"/>
      <c r="O424" s="173"/>
      <c r="P424" s="173"/>
      <c r="Q424" s="173"/>
      <c r="R424" s="173"/>
      <c r="S424" s="455"/>
    </row>
    <row r="425" spans="2:19" ht="18" hidden="1" customHeight="1" x14ac:dyDescent="0.25">
      <c r="B425" s="452"/>
      <c r="C425" s="172" t="s">
        <v>17</v>
      </c>
      <c r="D425" s="149">
        <f>SUMPRODUCT(Q408:Q431,R408:R431)</f>
        <v>0</v>
      </c>
      <c r="E425" s="453"/>
      <c r="F425" s="165">
        <f>BiodieselProduction!E$24</f>
        <v>0</v>
      </c>
      <c r="G425" s="166"/>
      <c r="H425" s="166"/>
      <c r="I425" s="166"/>
      <c r="J425" s="171"/>
      <c r="K425" s="173"/>
      <c r="L425" s="173"/>
      <c r="M425" s="173"/>
      <c r="N425" s="173"/>
      <c r="O425" s="173"/>
      <c r="P425" s="173"/>
      <c r="Q425" s="173"/>
      <c r="R425" s="173"/>
      <c r="S425" s="455"/>
    </row>
    <row r="426" spans="2:19" ht="18" hidden="1" customHeight="1" x14ac:dyDescent="0.25">
      <c r="B426" s="452"/>
      <c r="C426" s="172" t="s">
        <v>421</v>
      </c>
      <c r="D426" s="149" cm="1">
        <f t="array" ref="D426">IFERROR((D422*Background!E$12+D423*Background!E$13+D424*Background!E$14+IFERROR(D425*D415,0))/SUMPRODUCT(I408:I431,1-J408:J431),0)</f>
        <v>0</v>
      </c>
      <c r="E426" s="453"/>
      <c r="F426" s="165">
        <f>BiodieselProduction!E$25</f>
        <v>0</v>
      </c>
      <c r="G426" s="166"/>
      <c r="H426" s="166"/>
      <c r="I426" s="166"/>
      <c r="J426" s="171"/>
      <c r="K426" s="173"/>
      <c r="L426" s="173"/>
      <c r="M426" s="173"/>
      <c r="N426" s="173"/>
      <c r="O426" s="173"/>
      <c r="P426" s="173"/>
      <c r="Q426" s="173"/>
      <c r="R426" s="173"/>
      <c r="S426" s="455"/>
    </row>
    <row r="427" spans="2:19" ht="18" hidden="1" customHeight="1" x14ac:dyDescent="0.25">
      <c r="B427" s="452"/>
      <c r="C427" s="458"/>
      <c r="D427" s="458"/>
      <c r="E427" s="453"/>
      <c r="F427" s="165">
        <f>BiodieselProduction!E$26</f>
        <v>0</v>
      </c>
      <c r="G427" s="166"/>
      <c r="H427" s="166"/>
      <c r="I427" s="166"/>
      <c r="J427" s="171"/>
      <c r="K427" s="173"/>
      <c r="L427" s="173"/>
      <c r="M427" s="173"/>
      <c r="N427" s="173"/>
      <c r="O427" s="173"/>
      <c r="P427" s="173"/>
      <c r="Q427" s="173"/>
      <c r="R427" s="173"/>
      <c r="S427" s="455"/>
    </row>
    <row r="428" spans="2:19" ht="18" hidden="1" customHeight="1" x14ac:dyDescent="0.25">
      <c r="B428" s="452"/>
      <c r="C428" s="446" t="s">
        <v>550</v>
      </c>
      <c r="D428" s="446"/>
      <c r="E428" s="453"/>
      <c r="F428" s="165">
        <f>BiodieselProduction!E$27</f>
        <v>0</v>
      </c>
      <c r="G428" s="166"/>
      <c r="H428" s="166"/>
      <c r="I428" s="166"/>
      <c r="J428" s="171"/>
      <c r="K428" s="173"/>
      <c r="L428" s="173"/>
      <c r="M428" s="173"/>
      <c r="N428" s="173"/>
      <c r="O428" s="173"/>
      <c r="P428" s="173"/>
      <c r="Q428" s="173"/>
      <c r="R428" s="173"/>
      <c r="S428" s="455"/>
    </row>
    <row r="429" spans="2:19" ht="18" hidden="1" customHeight="1" x14ac:dyDescent="0.25">
      <c r="B429" s="452"/>
      <c r="C429" s="172" t="s">
        <v>61</v>
      </c>
      <c r="D429" s="149" cm="1">
        <f t="array" ref="D429">SUMPRODUCT(I408:I431,1-J408:J431)</f>
        <v>0</v>
      </c>
      <c r="E429" s="453"/>
      <c r="F429" s="165">
        <f>BiodieselProduction!E$28</f>
        <v>0</v>
      </c>
      <c r="G429" s="166"/>
      <c r="H429" s="166"/>
      <c r="I429" s="166"/>
      <c r="J429" s="171"/>
      <c r="K429" s="173"/>
      <c r="L429" s="173"/>
      <c r="M429" s="173"/>
      <c r="N429" s="173"/>
      <c r="O429" s="173"/>
      <c r="P429" s="173"/>
      <c r="Q429" s="173"/>
      <c r="R429" s="173"/>
      <c r="S429" s="455"/>
    </row>
    <row r="430" spans="2:19" ht="18" hidden="1" customHeight="1" x14ac:dyDescent="0.25">
      <c r="B430" s="452"/>
      <c r="C430" s="172" t="s">
        <v>62</v>
      </c>
      <c r="D430" s="149" cm="1">
        <f t="array" ref="D430">SUMPRODUCT(H408:H431-G408:G431,1-J408:J431)</f>
        <v>0</v>
      </c>
      <c r="E430" s="453"/>
      <c r="F430" s="165">
        <f>BiodieselProduction!E$29</f>
        <v>0</v>
      </c>
      <c r="G430" s="166"/>
      <c r="H430" s="166"/>
      <c r="I430" s="166"/>
      <c r="J430" s="171"/>
      <c r="K430" s="173"/>
      <c r="L430" s="173"/>
      <c r="M430" s="173"/>
      <c r="N430" s="173"/>
      <c r="O430" s="173"/>
      <c r="P430" s="173"/>
      <c r="Q430" s="173"/>
      <c r="R430" s="173"/>
      <c r="S430" s="455"/>
    </row>
    <row r="431" spans="2:19" ht="18" hidden="1" customHeight="1" x14ac:dyDescent="0.25">
      <c r="B431" s="452"/>
      <c r="C431" s="172" t="s">
        <v>63</v>
      </c>
      <c r="D431" s="149">
        <f>D429-D430</f>
        <v>0</v>
      </c>
      <c r="E431" s="453"/>
      <c r="F431" s="165">
        <f>BiodieselProduction!E$30</f>
        <v>0</v>
      </c>
      <c r="G431" s="166"/>
      <c r="H431" s="166"/>
      <c r="I431" s="166"/>
      <c r="J431" s="171"/>
      <c r="K431" s="173"/>
      <c r="L431" s="173"/>
      <c r="M431" s="173"/>
      <c r="N431" s="173"/>
      <c r="O431" s="173"/>
      <c r="P431" s="173"/>
      <c r="Q431" s="173"/>
      <c r="R431" s="173"/>
      <c r="S431" s="455"/>
    </row>
    <row r="432" spans="2:19" ht="18" hidden="1" customHeight="1" x14ac:dyDescent="0.25">
      <c r="B432" s="415"/>
      <c r="C432" s="416"/>
      <c r="D432" s="416"/>
      <c r="E432" s="416"/>
      <c r="F432" s="416"/>
      <c r="G432" s="416"/>
      <c r="H432" s="416"/>
      <c r="I432" s="416"/>
      <c r="J432" s="416"/>
      <c r="K432" s="416"/>
      <c r="L432" s="416"/>
      <c r="M432" s="416"/>
      <c r="N432" s="416"/>
      <c r="O432" s="416"/>
      <c r="P432" s="416"/>
      <c r="Q432" s="416"/>
      <c r="R432" s="416"/>
      <c r="S432" s="417"/>
    </row>
    <row r="433" spans="2:19" ht="18" hidden="1" customHeight="1" x14ac:dyDescent="0.25"/>
    <row r="434" spans="2:19" ht="18" hidden="1" customHeight="1" x14ac:dyDescent="0.25">
      <c r="B434" s="449"/>
      <c r="C434" s="450"/>
      <c r="D434" s="450"/>
      <c r="E434" s="450"/>
      <c r="F434" s="450"/>
      <c r="G434" s="450"/>
      <c r="H434" s="450"/>
      <c r="I434" s="450"/>
      <c r="J434" s="450"/>
      <c r="K434" s="450"/>
      <c r="L434" s="450"/>
      <c r="M434" s="450"/>
      <c r="N434" s="450"/>
      <c r="O434" s="450"/>
      <c r="P434" s="450"/>
      <c r="Q434" s="450"/>
      <c r="R434" s="450"/>
      <c r="S434" s="451"/>
    </row>
    <row r="435" spans="2:19" ht="18" hidden="1" customHeight="1" x14ac:dyDescent="0.25">
      <c r="B435" s="452"/>
      <c r="C435" s="446" t="s">
        <v>54</v>
      </c>
      <c r="D435" s="446"/>
      <c r="E435" s="453" t="b">
        <v>1</v>
      </c>
      <c r="F435" s="454" t="s">
        <v>8</v>
      </c>
      <c r="G435" s="454"/>
      <c r="H435" s="454"/>
      <c r="I435" s="454"/>
      <c r="J435" s="454"/>
      <c r="K435" s="454"/>
      <c r="L435" s="454"/>
      <c r="M435" s="454"/>
      <c r="N435" s="454"/>
      <c r="O435" s="454"/>
      <c r="P435" s="454"/>
      <c r="Q435" s="454"/>
      <c r="R435" s="454"/>
      <c r="S435" s="455" t="s">
        <v>9</v>
      </c>
    </row>
    <row r="436" spans="2:19" ht="18" hidden="1" customHeight="1" x14ac:dyDescent="0.25">
      <c r="B436" s="452"/>
      <c r="C436" s="456" t="str">
        <f>IF(AND(D439&gt;0,D441&gt;0),CONCATENATE(IF(D441="Other (Specify Below)",D442,D441)," ",IF(D439="Other (Specify Below)",D440,D439)),"")</f>
        <v/>
      </c>
      <c r="D436" s="456"/>
      <c r="E436" s="453"/>
      <c r="F436" s="445"/>
      <c r="G436" s="445" t="s">
        <v>10</v>
      </c>
      <c r="H436" s="445"/>
      <c r="I436" s="445"/>
      <c r="J436" s="445"/>
      <c r="K436" s="445" t="s">
        <v>11</v>
      </c>
      <c r="L436" s="445"/>
      <c r="M436" s="445"/>
      <c r="N436" s="445"/>
      <c r="O436" s="445"/>
      <c r="P436" s="445"/>
      <c r="Q436" s="445"/>
      <c r="R436" s="445"/>
      <c r="S436" s="455"/>
    </row>
    <row r="437" spans="2:19" ht="18" hidden="1" customHeight="1" x14ac:dyDescent="0.25">
      <c r="B437" s="452"/>
      <c r="C437" s="457"/>
      <c r="D437" s="457"/>
      <c r="E437" s="453"/>
      <c r="F437" s="445"/>
      <c r="G437" s="445" t="s">
        <v>12</v>
      </c>
      <c r="H437" s="445"/>
      <c r="I437" s="445" t="s">
        <v>13</v>
      </c>
      <c r="J437" s="445"/>
      <c r="K437" s="445" t="s">
        <v>14</v>
      </c>
      <c r="L437" s="445"/>
      <c r="M437" s="445" t="s">
        <v>15</v>
      </c>
      <c r="N437" s="445"/>
      <c r="O437" s="445" t="s">
        <v>16</v>
      </c>
      <c r="P437" s="445"/>
      <c r="Q437" s="445" t="s">
        <v>17</v>
      </c>
      <c r="R437" s="445"/>
      <c r="S437" s="455"/>
    </row>
    <row r="438" spans="2:19" ht="18" hidden="1" customHeight="1" x14ac:dyDescent="0.25">
      <c r="B438" s="452"/>
      <c r="C438" s="446" t="s">
        <v>19</v>
      </c>
      <c r="D438" s="446"/>
      <c r="E438" s="453"/>
      <c r="F438" s="160" t="s">
        <v>220</v>
      </c>
      <c r="G438" s="160" t="s">
        <v>221</v>
      </c>
      <c r="H438" s="160" t="s">
        <v>222</v>
      </c>
      <c r="I438" s="160" t="s">
        <v>223</v>
      </c>
      <c r="J438" s="160" t="s">
        <v>224</v>
      </c>
      <c r="K438" s="160" t="s">
        <v>225</v>
      </c>
      <c r="L438" s="160" t="s">
        <v>226</v>
      </c>
      <c r="M438" s="160" t="s">
        <v>227</v>
      </c>
      <c r="N438" s="160" t="s">
        <v>228</v>
      </c>
      <c r="O438" s="160" t="s">
        <v>229</v>
      </c>
      <c r="P438" s="160" t="s">
        <v>230</v>
      </c>
      <c r="Q438" s="160" t="s">
        <v>231</v>
      </c>
      <c r="R438" s="160" t="s">
        <v>232</v>
      </c>
      <c r="S438" s="455"/>
    </row>
    <row r="439" spans="2:19" ht="18" hidden="1" customHeight="1" x14ac:dyDescent="0.25">
      <c r="B439" s="452"/>
      <c r="C439" s="411" t="s">
        <v>595</v>
      </c>
      <c r="D439" s="161"/>
      <c r="E439" s="453"/>
      <c r="F439" s="162" t="s">
        <v>34</v>
      </c>
      <c r="G439" s="162" t="s">
        <v>35</v>
      </c>
      <c r="H439" s="162" t="s">
        <v>36</v>
      </c>
      <c r="I439" s="162" t="s">
        <v>37</v>
      </c>
      <c r="J439" s="162" t="s">
        <v>38</v>
      </c>
      <c r="K439" s="162" t="s">
        <v>37</v>
      </c>
      <c r="L439" s="162" t="s">
        <v>39</v>
      </c>
      <c r="M439" s="162" t="str">
        <f t="shared" ref="M439:R439" si="13">K439</f>
        <v>Weight</v>
      </c>
      <c r="N439" s="162" t="str">
        <f t="shared" si="13"/>
        <v>Distance</v>
      </c>
      <c r="O439" s="162" t="str">
        <f t="shared" si="13"/>
        <v>Weight</v>
      </c>
      <c r="P439" s="162" t="str">
        <f t="shared" si="13"/>
        <v>Distance</v>
      </c>
      <c r="Q439" s="162" t="str">
        <f t="shared" si="13"/>
        <v>Weight</v>
      </c>
      <c r="R439" s="162" t="str">
        <f t="shared" si="13"/>
        <v>Distance</v>
      </c>
      <c r="S439" s="455"/>
    </row>
    <row r="440" spans="2:19" ht="18" hidden="1" customHeight="1" x14ac:dyDescent="0.25">
      <c r="B440" s="452"/>
      <c r="C440" s="412"/>
      <c r="D440" s="163"/>
      <c r="E440" s="453"/>
      <c r="F440" s="159" t="s">
        <v>41</v>
      </c>
      <c r="G440" s="159" t="s">
        <v>549</v>
      </c>
      <c r="H440" s="159" t="s">
        <v>549</v>
      </c>
      <c r="I440" s="159" t="s">
        <v>549</v>
      </c>
      <c r="J440" s="159" t="s">
        <v>42</v>
      </c>
      <c r="K440" s="159" t="s">
        <v>549</v>
      </c>
      <c r="L440" s="159" t="s">
        <v>534</v>
      </c>
      <c r="M440" s="159" t="str">
        <f>K440</f>
        <v>lb</v>
      </c>
      <c r="N440" s="159" t="str">
        <f>L440</f>
        <v>mile</v>
      </c>
      <c r="O440" s="159" t="str">
        <f>M440</f>
        <v>lb</v>
      </c>
      <c r="P440" s="159" t="str">
        <f>L440</f>
        <v>mile</v>
      </c>
      <c r="Q440" s="159" t="str">
        <f>K440</f>
        <v>lb</v>
      </c>
      <c r="R440" s="159" t="str">
        <f>L440</f>
        <v>mile</v>
      </c>
      <c r="S440" s="455"/>
    </row>
    <row r="441" spans="2:19" ht="18" hidden="1" customHeight="1" x14ac:dyDescent="0.25">
      <c r="B441" s="452"/>
      <c r="C441" s="447" t="s">
        <v>596</v>
      </c>
      <c r="D441" s="164"/>
      <c r="E441" s="453"/>
      <c r="F441" s="165">
        <f>BiodieselProduction!E$7</f>
        <v>0</v>
      </c>
      <c r="G441" s="166"/>
      <c r="H441" s="166"/>
      <c r="I441" s="166"/>
      <c r="J441" s="171"/>
      <c r="K441" s="173"/>
      <c r="L441" s="173"/>
      <c r="M441" s="173"/>
      <c r="N441" s="173"/>
      <c r="O441" s="173"/>
      <c r="P441" s="173"/>
      <c r="Q441" s="173"/>
      <c r="R441" s="173"/>
      <c r="S441" s="455"/>
    </row>
    <row r="442" spans="2:19" ht="18" hidden="1" customHeight="1" x14ac:dyDescent="0.25">
      <c r="B442" s="452"/>
      <c r="C442" s="448"/>
      <c r="D442" s="163"/>
      <c r="E442" s="453"/>
      <c r="F442" s="165">
        <f>BiodieselProduction!E$8</f>
        <v>0</v>
      </c>
      <c r="G442" s="166"/>
      <c r="H442" s="166"/>
      <c r="I442" s="166"/>
      <c r="J442" s="171"/>
      <c r="K442" s="173"/>
      <c r="L442" s="173"/>
      <c r="M442" s="173"/>
      <c r="N442" s="173"/>
      <c r="O442" s="173"/>
      <c r="P442" s="173"/>
      <c r="Q442" s="173"/>
      <c r="R442" s="173"/>
      <c r="S442" s="455"/>
    </row>
    <row r="443" spans="2:19" ht="18" hidden="1" customHeight="1" x14ac:dyDescent="0.25">
      <c r="B443" s="452"/>
      <c r="C443" s="447" t="s">
        <v>446</v>
      </c>
      <c r="D443" s="164"/>
      <c r="E443" s="453"/>
      <c r="F443" s="165">
        <f>BiodieselProduction!E$9</f>
        <v>0</v>
      </c>
      <c r="G443" s="166"/>
      <c r="H443" s="166"/>
      <c r="I443" s="166"/>
      <c r="J443" s="171"/>
      <c r="K443" s="173"/>
      <c r="L443" s="173"/>
      <c r="M443" s="173"/>
      <c r="N443" s="173"/>
      <c r="O443" s="173"/>
      <c r="P443" s="173"/>
      <c r="Q443" s="173"/>
      <c r="R443" s="173"/>
      <c r="S443" s="455"/>
    </row>
    <row r="444" spans="2:19" ht="18" hidden="1" customHeight="1" x14ac:dyDescent="0.25">
      <c r="B444" s="452"/>
      <c r="C444" s="448"/>
      <c r="D444" s="167"/>
      <c r="E444" s="453"/>
      <c r="F444" s="165">
        <f>BiodieselProduction!E$10</f>
        <v>0</v>
      </c>
      <c r="G444" s="166"/>
      <c r="H444" s="166"/>
      <c r="I444" s="166"/>
      <c r="J444" s="171"/>
      <c r="K444" s="173"/>
      <c r="L444" s="173"/>
      <c r="M444" s="173"/>
      <c r="N444" s="173"/>
      <c r="O444" s="173"/>
      <c r="P444" s="173"/>
      <c r="Q444" s="173"/>
      <c r="R444" s="173"/>
      <c r="S444" s="455"/>
    </row>
    <row r="445" spans="2:19" ht="18" hidden="1" customHeight="1" x14ac:dyDescent="0.25">
      <c r="B445" s="452"/>
      <c r="C445" s="411" t="s">
        <v>597</v>
      </c>
      <c r="D445" s="168"/>
      <c r="E445" s="453"/>
      <c r="F445" s="165">
        <f>BiodieselProduction!E$11</f>
        <v>0</v>
      </c>
      <c r="G445" s="166"/>
      <c r="H445" s="166"/>
      <c r="I445" s="166"/>
      <c r="J445" s="171"/>
      <c r="K445" s="173"/>
      <c r="L445" s="173"/>
      <c r="M445" s="173"/>
      <c r="N445" s="173"/>
      <c r="O445" s="173"/>
      <c r="P445" s="173"/>
      <c r="Q445" s="173"/>
      <c r="R445" s="173"/>
      <c r="S445" s="455"/>
    </row>
    <row r="446" spans="2:19" ht="18" hidden="1" customHeight="1" x14ac:dyDescent="0.25">
      <c r="B446" s="452"/>
      <c r="C446" s="412"/>
      <c r="D446" s="169"/>
      <c r="E446" s="453"/>
      <c r="F446" s="165">
        <f>BiodieselProduction!E$12</f>
        <v>0</v>
      </c>
      <c r="G446" s="166"/>
      <c r="H446" s="166"/>
      <c r="I446" s="166"/>
      <c r="J446" s="171"/>
      <c r="K446" s="173"/>
      <c r="L446" s="173"/>
      <c r="M446" s="173"/>
      <c r="N446" s="173"/>
      <c r="O446" s="173"/>
      <c r="P446" s="173"/>
      <c r="Q446" s="173"/>
      <c r="R446" s="173"/>
      <c r="S446" s="455"/>
    </row>
    <row r="447" spans="2:19" ht="18" hidden="1" customHeight="1" x14ac:dyDescent="0.25">
      <c r="B447" s="452"/>
      <c r="C447" s="411" t="s">
        <v>447</v>
      </c>
      <c r="D447" s="174"/>
      <c r="E447" s="453"/>
      <c r="F447" s="165">
        <f>BiodieselProduction!E$13</f>
        <v>0</v>
      </c>
      <c r="G447" s="166"/>
      <c r="H447" s="166"/>
      <c r="I447" s="166"/>
      <c r="J447" s="171"/>
      <c r="K447" s="173"/>
      <c r="L447" s="173"/>
      <c r="M447" s="173"/>
      <c r="N447" s="173"/>
      <c r="O447" s="173"/>
      <c r="P447" s="173"/>
      <c r="Q447" s="173"/>
      <c r="R447" s="173"/>
      <c r="S447" s="455"/>
    </row>
    <row r="448" spans="2:19" ht="18" hidden="1" customHeight="1" x14ac:dyDescent="0.25">
      <c r="B448" s="452"/>
      <c r="C448" s="412"/>
      <c r="D448" s="170"/>
      <c r="E448" s="453"/>
      <c r="F448" s="165">
        <f>BiodieselProduction!E$14</f>
        <v>0</v>
      </c>
      <c r="G448" s="166"/>
      <c r="H448" s="166"/>
      <c r="I448" s="166"/>
      <c r="J448" s="171"/>
      <c r="K448" s="173"/>
      <c r="L448" s="173"/>
      <c r="M448" s="173"/>
      <c r="N448" s="173"/>
      <c r="O448" s="173"/>
      <c r="P448" s="173"/>
      <c r="Q448" s="173"/>
      <c r="R448" s="173"/>
      <c r="S448" s="455"/>
    </row>
    <row r="449" spans="2:19" ht="18" hidden="1" customHeight="1" x14ac:dyDescent="0.25">
      <c r="B449" s="452"/>
      <c r="C449" s="116" t="s">
        <v>53</v>
      </c>
      <c r="D449" s="117" t="str" cm="1">
        <f t="array" ref="D449:D450">_xlfn._xlws.FILTER(C449:C450,C449:C450&lt;&gt;"")</f>
        <v>Site-Specific</v>
      </c>
      <c r="E449" s="453"/>
      <c r="F449" s="165">
        <f>BiodieselProduction!E$15</f>
        <v>0</v>
      </c>
      <c r="G449" s="166"/>
      <c r="H449" s="166"/>
      <c r="I449" s="166"/>
      <c r="J449" s="171"/>
      <c r="K449" s="173"/>
      <c r="L449" s="173"/>
      <c r="M449" s="173"/>
      <c r="N449" s="173"/>
      <c r="O449" s="173"/>
      <c r="P449" s="173"/>
      <c r="Q449" s="173"/>
      <c r="R449" s="173"/>
      <c r="S449" s="455"/>
    </row>
    <row r="450" spans="2:19" ht="18" hidden="1" customHeight="1" x14ac:dyDescent="0.25">
      <c r="B450" s="452"/>
      <c r="C450" s="117" t="s">
        <v>46</v>
      </c>
      <c r="D450" s="116" t="str">
        <v>Default</v>
      </c>
      <c r="E450" s="453" t="b">
        <v>0</v>
      </c>
      <c r="F450" s="165">
        <f>BiodieselProduction!E$16</f>
        <v>0</v>
      </c>
      <c r="G450" s="166"/>
      <c r="H450" s="166"/>
      <c r="I450" s="166"/>
      <c r="J450" s="171"/>
      <c r="K450" s="173"/>
      <c r="L450" s="173"/>
      <c r="M450" s="173"/>
      <c r="N450" s="173"/>
      <c r="O450" s="173"/>
      <c r="P450" s="173"/>
      <c r="Q450" s="173"/>
      <c r="R450" s="173"/>
      <c r="S450" s="455"/>
    </row>
    <row r="451" spans="2:19" ht="18" hidden="1" customHeight="1" x14ac:dyDescent="0.25">
      <c r="B451" s="452"/>
      <c r="C451" s="119"/>
      <c r="D451" s="119"/>
      <c r="E451" s="453"/>
      <c r="F451" s="165">
        <f>BiodieselProduction!E$17</f>
        <v>0</v>
      </c>
      <c r="G451" s="166"/>
      <c r="H451" s="166"/>
      <c r="I451" s="166"/>
      <c r="J451" s="171"/>
      <c r="K451" s="173"/>
      <c r="L451" s="173"/>
      <c r="M451" s="173"/>
      <c r="N451" s="173"/>
      <c r="O451" s="173"/>
      <c r="P451" s="173"/>
      <c r="Q451" s="173"/>
      <c r="R451" s="173"/>
      <c r="S451" s="455"/>
    </row>
    <row r="452" spans="2:19" ht="18" hidden="1" customHeight="1" x14ac:dyDescent="0.25">
      <c r="B452" s="452"/>
      <c r="C452" s="119"/>
      <c r="D452" s="119"/>
      <c r="E452" s="453" t="b">
        <v>0</v>
      </c>
      <c r="F452" s="165">
        <f>BiodieselProduction!E$18</f>
        <v>0</v>
      </c>
      <c r="G452" s="166"/>
      <c r="H452" s="166"/>
      <c r="I452" s="166"/>
      <c r="J452" s="171"/>
      <c r="K452" s="173"/>
      <c r="L452" s="173"/>
      <c r="M452" s="173"/>
      <c r="N452" s="173"/>
      <c r="O452" s="173"/>
      <c r="P452" s="173"/>
      <c r="Q452" s="173"/>
      <c r="R452" s="173"/>
      <c r="S452" s="455"/>
    </row>
    <row r="453" spans="2:19" ht="18" hidden="1" customHeight="1" x14ac:dyDescent="0.25">
      <c r="B453" s="452"/>
      <c r="C453" s="112"/>
      <c r="D453" s="112"/>
      <c r="E453" s="453"/>
      <c r="F453" s="165">
        <f>BiodieselProduction!E$19</f>
        <v>0</v>
      </c>
      <c r="G453" s="166"/>
      <c r="H453" s="166"/>
      <c r="I453" s="166"/>
      <c r="J453" s="171"/>
      <c r="K453" s="173"/>
      <c r="L453" s="173"/>
      <c r="M453" s="173"/>
      <c r="N453" s="173"/>
      <c r="O453" s="173"/>
      <c r="P453" s="173"/>
      <c r="Q453" s="173"/>
      <c r="R453" s="173"/>
      <c r="S453" s="455"/>
    </row>
    <row r="454" spans="2:19" ht="18" hidden="1" customHeight="1" x14ac:dyDescent="0.25">
      <c r="B454" s="452"/>
      <c r="C454" s="446" t="s">
        <v>535</v>
      </c>
      <c r="D454" s="446"/>
      <c r="E454" s="453"/>
      <c r="F454" s="165">
        <f>BiodieselProduction!E$20</f>
        <v>0</v>
      </c>
      <c r="G454" s="166"/>
      <c r="H454" s="166"/>
      <c r="I454" s="166"/>
      <c r="J454" s="171"/>
      <c r="K454" s="173"/>
      <c r="L454" s="173"/>
      <c r="M454" s="173"/>
      <c r="N454" s="173"/>
      <c r="O454" s="173"/>
      <c r="P454" s="173"/>
      <c r="Q454" s="173"/>
      <c r="R454" s="173"/>
      <c r="S454" s="455"/>
    </row>
    <row r="455" spans="2:19" ht="18" hidden="1" customHeight="1" x14ac:dyDescent="0.25">
      <c r="B455" s="452"/>
      <c r="C455" s="172" t="s">
        <v>14</v>
      </c>
      <c r="D455" s="149">
        <f>SUMPRODUCT(K441:K464,L441:L464)</f>
        <v>0</v>
      </c>
      <c r="E455" s="453"/>
      <c r="F455" s="165">
        <f>BiodieselProduction!E$21</f>
        <v>0</v>
      </c>
      <c r="G455" s="166"/>
      <c r="H455" s="166"/>
      <c r="I455" s="166"/>
      <c r="J455" s="171"/>
      <c r="K455" s="173"/>
      <c r="L455" s="173"/>
      <c r="M455" s="173"/>
      <c r="N455" s="173"/>
      <c r="O455" s="173"/>
      <c r="P455" s="173"/>
      <c r="Q455" s="173"/>
      <c r="R455" s="173"/>
      <c r="S455" s="455"/>
    </row>
    <row r="456" spans="2:19" ht="18" hidden="1" customHeight="1" x14ac:dyDescent="0.25">
      <c r="B456" s="452"/>
      <c r="C456" s="172" t="s">
        <v>15</v>
      </c>
      <c r="D456" s="149">
        <f>SUMPRODUCT(M441:M464,N441:N464)</f>
        <v>0</v>
      </c>
      <c r="E456" s="453"/>
      <c r="F456" s="165">
        <f>BiodieselProduction!E$22</f>
        <v>0</v>
      </c>
      <c r="G456" s="166"/>
      <c r="H456" s="166"/>
      <c r="I456" s="166"/>
      <c r="J456" s="171"/>
      <c r="K456" s="173"/>
      <c r="L456" s="173"/>
      <c r="M456" s="173"/>
      <c r="N456" s="173"/>
      <c r="O456" s="173"/>
      <c r="P456" s="173"/>
      <c r="Q456" s="173"/>
      <c r="R456" s="173"/>
      <c r="S456" s="455"/>
    </row>
    <row r="457" spans="2:19" ht="18" hidden="1" customHeight="1" x14ac:dyDescent="0.25">
      <c r="B457" s="452"/>
      <c r="C457" s="172" t="s">
        <v>16</v>
      </c>
      <c r="D457" s="149">
        <f>SUMPRODUCT(O441:O464,P441:P464)</f>
        <v>0</v>
      </c>
      <c r="E457" s="453"/>
      <c r="F457" s="165">
        <f>BiodieselProduction!E$23</f>
        <v>0</v>
      </c>
      <c r="G457" s="166"/>
      <c r="H457" s="166"/>
      <c r="I457" s="166"/>
      <c r="J457" s="171"/>
      <c r="K457" s="173"/>
      <c r="L457" s="173"/>
      <c r="M457" s="173"/>
      <c r="N457" s="173"/>
      <c r="O457" s="173"/>
      <c r="P457" s="173"/>
      <c r="Q457" s="173"/>
      <c r="R457" s="173"/>
      <c r="S457" s="455"/>
    </row>
    <row r="458" spans="2:19" ht="18" hidden="1" customHeight="1" x14ac:dyDescent="0.25">
      <c r="B458" s="452"/>
      <c r="C458" s="172" t="s">
        <v>17</v>
      </c>
      <c r="D458" s="149">
        <f>SUMPRODUCT(Q441:Q464,R441:R464)</f>
        <v>0</v>
      </c>
      <c r="E458" s="453"/>
      <c r="F458" s="165">
        <f>BiodieselProduction!E$24</f>
        <v>0</v>
      </c>
      <c r="G458" s="166"/>
      <c r="H458" s="166"/>
      <c r="I458" s="166"/>
      <c r="J458" s="171"/>
      <c r="K458" s="173"/>
      <c r="L458" s="173"/>
      <c r="M458" s="173"/>
      <c r="N458" s="173"/>
      <c r="O458" s="173"/>
      <c r="P458" s="173"/>
      <c r="Q458" s="173"/>
      <c r="R458" s="173"/>
      <c r="S458" s="455"/>
    </row>
    <row r="459" spans="2:19" ht="18" hidden="1" customHeight="1" x14ac:dyDescent="0.25">
      <c r="B459" s="452"/>
      <c r="C459" s="172" t="s">
        <v>421</v>
      </c>
      <c r="D459" s="149" cm="1">
        <f t="array" ref="D459">IFERROR((D455*Background!E$12+D456*Background!E$13+D457*Background!E$14+IFERROR(D458*D448,0))/SUMPRODUCT(I441:I464,1-J441:J464),0)</f>
        <v>0</v>
      </c>
      <c r="E459" s="453"/>
      <c r="F459" s="165">
        <f>BiodieselProduction!E$25</f>
        <v>0</v>
      </c>
      <c r="G459" s="166"/>
      <c r="H459" s="166"/>
      <c r="I459" s="166"/>
      <c r="J459" s="171"/>
      <c r="K459" s="173"/>
      <c r="L459" s="173"/>
      <c r="M459" s="173"/>
      <c r="N459" s="173"/>
      <c r="O459" s="173"/>
      <c r="P459" s="173"/>
      <c r="Q459" s="173"/>
      <c r="R459" s="173"/>
      <c r="S459" s="455"/>
    </row>
    <row r="460" spans="2:19" ht="18" hidden="1" customHeight="1" x14ac:dyDescent="0.25">
      <c r="B460" s="452"/>
      <c r="C460" s="458"/>
      <c r="D460" s="458"/>
      <c r="E460" s="453"/>
      <c r="F460" s="165">
        <f>BiodieselProduction!E$26</f>
        <v>0</v>
      </c>
      <c r="G460" s="166"/>
      <c r="H460" s="166"/>
      <c r="I460" s="166"/>
      <c r="J460" s="171"/>
      <c r="K460" s="173"/>
      <c r="L460" s="173"/>
      <c r="M460" s="173"/>
      <c r="N460" s="173"/>
      <c r="O460" s="173"/>
      <c r="P460" s="173"/>
      <c r="Q460" s="173"/>
      <c r="R460" s="173"/>
      <c r="S460" s="455"/>
    </row>
    <row r="461" spans="2:19" ht="18" hidden="1" customHeight="1" x14ac:dyDescent="0.25">
      <c r="B461" s="452"/>
      <c r="C461" s="446" t="s">
        <v>550</v>
      </c>
      <c r="D461" s="446"/>
      <c r="E461" s="453"/>
      <c r="F461" s="165">
        <f>BiodieselProduction!E$27</f>
        <v>0</v>
      </c>
      <c r="G461" s="166"/>
      <c r="H461" s="166"/>
      <c r="I461" s="166"/>
      <c r="J461" s="171"/>
      <c r="K461" s="173"/>
      <c r="L461" s="173"/>
      <c r="M461" s="173"/>
      <c r="N461" s="173"/>
      <c r="O461" s="173"/>
      <c r="P461" s="173"/>
      <c r="Q461" s="173"/>
      <c r="R461" s="173"/>
      <c r="S461" s="455"/>
    </row>
    <row r="462" spans="2:19" ht="18" hidden="1" customHeight="1" x14ac:dyDescent="0.25">
      <c r="B462" s="452"/>
      <c r="C462" s="172" t="s">
        <v>61</v>
      </c>
      <c r="D462" s="149" cm="1">
        <f t="array" ref="D462">SUMPRODUCT(I441:I464,1-J441:J464)</f>
        <v>0</v>
      </c>
      <c r="E462" s="453"/>
      <c r="F462" s="165">
        <f>BiodieselProduction!E$28</f>
        <v>0</v>
      </c>
      <c r="G462" s="166"/>
      <c r="H462" s="166"/>
      <c r="I462" s="166"/>
      <c r="J462" s="171"/>
      <c r="K462" s="173"/>
      <c r="L462" s="173"/>
      <c r="M462" s="173"/>
      <c r="N462" s="173"/>
      <c r="O462" s="173"/>
      <c r="P462" s="173"/>
      <c r="Q462" s="173"/>
      <c r="R462" s="173"/>
      <c r="S462" s="455"/>
    </row>
    <row r="463" spans="2:19" ht="18" hidden="1" customHeight="1" x14ac:dyDescent="0.25">
      <c r="B463" s="452"/>
      <c r="C463" s="172" t="s">
        <v>62</v>
      </c>
      <c r="D463" s="149" cm="1">
        <f t="array" ref="D463">SUMPRODUCT(H441:H464-G441:G464,1-J441:J464)</f>
        <v>0</v>
      </c>
      <c r="E463" s="453"/>
      <c r="F463" s="165">
        <f>BiodieselProduction!E$29</f>
        <v>0</v>
      </c>
      <c r="G463" s="166"/>
      <c r="H463" s="166"/>
      <c r="I463" s="166"/>
      <c r="J463" s="171"/>
      <c r="K463" s="173"/>
      <c r="L463" s="173"/>
      <c r="M463" s="173"/>
      <c r="N463" s="173"/>
      <c r="O463" s="173"/>
      <c r="P463" s="173"/>
      <c r="Q463" s="173"/>
      <c r="R463" s="173"/>
      <c r="S463" s="455"/>
    </row>
    <row r="464" spans="2:19" ht="18" hidden="1" customHeight="1" x14ac:dyDescent="0.25">
      <c r="B464" s="452"/>
      <c r="C464" s="172" t="s">
        <v>63</v>
      </c>
      <c r="D464" s="149">
        <f>D462-D463</f>
        <v>0</v>
      </c>
      <c r="E464" s="453"/>
      <c r="F464" s="165">
        <f>BiodieselProduction!E$30</f>
        <v>0</v>
      </c>
      <c r="G464" s="166"/>
      <c r="H464" s="166"/>
      <c r="I464" s="166"/>
      <c r="J464" s="171"/>
      <c r="K464" s="173"/>
      <c r="L464" s="173"/>
      <c r="M464" s="173"/>
      <c r="N464" s="173"/>
      <c r="O464" s="173"/>
      <c r="P464" s="173"/>
      <c r="Q464" s="173"/>
      <c r="R464" s="173"/>
      <c r="S464" s="455"/>
    </row>
    <row r="465" spans="2:19" ht="18" hidden="1" customHeight="1" x14ac:dyDescent="0.25">
      <c r="B465" s="415"/>
      <c r="C465" s="416"/>
      <c r="D465" s="416"/>
      <c r="E465" s="416"/>
      <c r="F465" s="416"/>
      <c r="G465" s="416"/>
      <c r="H465" s="416"/>
      <c r="I465" s="416"/>
      <c r="J465" s="416"/>
      <c r="K465" s="416"/>
      <c r="L465" s="416"/>
      <c r="M465" s="416"/>
      <c r="N465" s="416"/>
      <c r="O465" s="416"/>
      <c r="P465" s="416"/>
      <c r="Q465" s="416"/>
      <c r="R465" s="416"/>
      <c r="S465" s="417"/>
    </row>
    <row r="466" spans="2:19" ht="18" hidden="1" customHeight="1" x14ac:dyDescent="0.25"/>
    <row r="467" spans="2:19" ht="18" hidden="1" customHeight="1" x14ac:dyDescent="0.25">
      <c r="B467" s="449"/>
      <c r="C467" s="450"/>
      <c r="D467" s="450"/>
      <c r="E467" s="450"/>
      <c r="F467" s="450"/>
      <c r="G467" s="450"/>
      <c r="H467" s="450"/>
      <c r="I467" s="450"/>
      <c r="J467" s="450"/>
      <c r="K467" s="450"/>
      <c r="L467" s="450"/>
      <c r="M467" s="450"/>
      <c r="N467" s="450"/>
      <c r="O467" s="450"/>
      <c r="P467" s="450"/>
      <c r="Q467" s="450"/>
      <c r="R467" s="450"/>
      <c r="S467" s="451"/>
    </row>
    <row r="468" spans="2:19" ht="18" hidden="1" customHeight="1" x14ac:dyDescent="0.25">
      <c r="B468" s="452"/>
      <c r="C468" s="446" t="s">
        <v>55</v>
      </c>
      <c r="D468" s="446"/>
      <c r="E468" s="453" t="b">
        <v>1</v>
      </c>
      <c r="F468" s="454" t="s">
        <v>8</v>
      </c>
      <c r="G468" s="454"/>
      <c r="H468" s="454"/>
      <c r="I468" s="454"/>
      <c r="J468" s="454"/>
      <c r="K468" s="454"/>
      <c r="L468" s="454"/>
      <c r="M468" s="454"/>
      <c r="N468" s="454"/>
      <c r="O468" s="454"/>
      <c r="P468" s="454"/>
      <c r="Q468" s="454"/>
      <c r="R468" s="454"/>
      <c r="S468" s="455" t="s">
        <v>9</v>
      </c>
    </row>
    <row r="469" spans="2:19" ht="18" hidden="1" customHeight="1" x14ac:dyDescent="0.25">
      <c r="B469" s="452"/>
      <c r="C469" s="456" t="str">
        <f>IF(AND(D472&gt;0,D474&gt;0),CONCATENATE(IF(D474="Other (Specify Below)",D475,D474)," ",IF(D472="Other (Specify Below)",D473,D472)),"")</f>
        <v/>
      </c>
      <c r="D469" s="456"/>
      <c r="E469" s="453"/>
      <c r="F469" s="445"/>
      <c r="G469" s="445" t="s">
        <v>10</v>
      </c>
      <c r="H469" s="445"/>
      <c r="I469" s="445"/>
      <c r="J469" s="445"/>
      <c r="K469" s="445" t="s">
        <v>11</v>
      </c>
      <c r="L469" s="445"/>
      <c r="M469" s="445"/>
      <c r="N469" s="445"/>
      <c r="O469" s="445"/>
      <c r="P469" s="445"/>
      <c r="Q469" s="445"/>
      <c r="R469" s="445"/>
      <c r="S469" s="455"/>
    </row>
    <row r="470" spans="2:19" ht="18" hidden="1" customHeight="1" x14ac:dyDescent="0.25">
      <c r="B470" s="452"/>
      <c r="C470" s="457"/>
      <c r="D470" s="457"/>
      <c r="E470" s="453"/>
      <c r="F470" s="445"/>
      <c r="G470" s="445" t="s">
        <v>12</v>
      </c>
      <c r="H470" s="445"/>
      <c r="I470" s="445" t="s">
        <v>13</v>
      </c>
      <c r="J470" s="445"/>
      <c r="K470" s="445" t="s">
        <v>14</v>
      </c>
      <c r="L470" s="445"/>
      <c r="M470" s="445" t="s">
        <v>15</v>
      </c>
      <c r="N470" s="445"/>
      <c r="O470" s="445" t="s">
        <v>16</v>
      </c>
      <c r="P470" s="445"/>
      <c r="Q470" s="445" t="s">
        <v>17</v>
      </c>
      <c r="R470" s="445"/>
      <c r="S470" s="455"/>
    </row>
    <row r="471" spans="2:19" ht="18" hidden="1" customHeight="1" x14ac:dyDescent="0.25">
      <c r="B471" s="452"/>
      <c r="C471" s="446" t="s">
        <v>19</v>
      </c>
      <c r="D471" s="446"/>
      <c r="E471" s="453"/>
      <c r="F471" s="160" t="s">
        <v>233</v>
      </c>
      <c r="G471" s="160" t="s">
        <v>234</v>
      </c>
      <c r="H471" s="160" t="s">
        <v>235</v>
      </c>
      <c r="I471" s="160" t="s">
        <v>236</v>
      </c>
      <c r="J471" s="160" t="s">
        <v>237</v>
      </c>
      <c r="K471" s="160" t="s">
        <v>238</v>
      </c>
      <c r="L471" s="160" t="s">
        <v>239</v>
      </c>
      <c r="M471" s="160" t="s">
        <v>240</v>
      </c>
      <c r="N471" s="160" t="s">
        <v>241</v>
      </c>
      <c r="O471" s="160" t="s">
        <v>242</v>
      </c>
      <c r="P471" s="160" t="s">
        <v>243</v>
      </c>
      <c r="Q471" s="160" t="s">
        <v>244</v>
      </c>
      <c r="R471" s="160" t="s">
        <v>245</v>
      </c>
      <c r="S471" s="455"/>
    </row>
    <row r="472" spans="2:19" ht="18" hidden="1" customHeight="1" x14ac:dyDescent="0.25">
      <c r="B472" s="452"/>
      <c r="C472" s="411" t="s">
        <v>598</v>
      </c>
      <c r="D472" s="161"/>
      <c r="E472" s="453"/>
      <c r="F472" s="162" t="s">
        <v>34</v>
      </c>
      <c r="G472" s="162" t="s">
        <v>35</v>
      </c>
      <c r="H472" s="162" t="s">
        <v>36</v>
      </c>
      <c r="I472" s="162" t="s">
        <v>37</v>
      </c>
      <c r="J472" s="162" t="s">
        <v>38</v>
      </c>
      <c r="K472" s="162" t="s">
        <v>37</v>
      </c>
      <c r="L472" s="162" t="s">
        <v>39</v>
      </c>
      <c r="M472" s="162" t="str">
        <f t="shared" ref="M472:R472" si="14">K472</f>
        <v>Weight</v>
      </c>
      <c r="N472" s="162" t="str">
        <f t="shared" si="14"/>
        <v>Distance</v>
      </c>
      <c r="O472" s="162" t="str">
        <f t="shared" si="14"/>
        <v>Weight</v>
      </c>
      <c r="P472" s="162" t="str">
        <f t="shared" si="14"/>
        <v>Distance</v>
      </c>
      <c r="Q472" s="162" t="str">
        <f t="shared" si="14"/>
        <v>Weight</v>
      </c>
      <c r="R472" s="162" t="str">
        <f t="shared" si="14"/>
        <v>Distance</v>
      </c>
      <c r="S472" s="455"/>
    </row>
    <row r="473" spans="2:19" ht="18" hidden="1" customHeight="1" x14ac:dyDescent="0.25">
      <c r="B473" s="452"/>
      <c r="C473" s="412"/>
      <c r="D473" s="163"/>
      <c r="E473" s="453"/>
      <c r="F473" s="159" t="s">
        <v>41</v>
      </c>
      <c r="G473" s="159" t="s">
        <v>549</v>
      </c>
      <c r="H473" s="159" t="s">
        <v>549</v>
      </c>
      <c r="I473" s="159" t="s">
        <v>549</v>
      </c>
      <c r="J473" s="159" t="s">
        <v>42</v>
      </c>
      <c r="K473" s="159" t="s">
        <v>549</v>
      </c>
      <c r="L473" s="159" t="s">
        <v>534</v>
      </c>
      <c r="M473" s="159" t="str">
        <f>K473</f>
        <v>lb</v>
      </c>
      <c r="N473" s="159" t="str">
        <f>L473</f>
        <v>mile</v>
      </c>
      <c r="O473" s="159" t="str">
        <f>M473</f>
        <v>lb</v>
      </c>
      <c r="P473" s="159" t="str">
        <f>L473</f>
        <v>mile</v>
      </c>
      <c r="Q473" s="159" t="str">
        <f>K473</f>
        <v>lb</v>
      </c>
      <c r="R473" s="159" t="str">
        <f>L473</f>
        <v>mile</v>
      </c>
      <c r="S473" s="455"/>
    </row>
    <row r="474" spans="2:19" ht="18" hidden="1" customHeight="1" x14ac:dyDescent="0.25">
      <c r="B474" s="452"/>
      <c r="C474" s="447" t="s">
        <v>599</v>
      </c>
      <c r="D474" s="164"/>
      <c r="E474" s="453"/>
      <c r="F474" s="165">
        <f>BiodieselProduction!E$7</f>
        <v>0</v>
      </c>
      <c r="G474" s="166"/>
      <c r="H474" s="166"/>
      <c r="I474" s="166"/>
      <c r="J474" s="171"/>
      <c r="K474" s="173"/>
      <c r="L474" s="173"/>
      <c r="M474" s="173"/>
      <c r="N474" s="173"/>
      <c r="O474" s="173"/>
      <c r="P474" s="173"/>
      <c r="Q474" s="173"/>
      <c r="R474" s="173"/>
      <c r="S474" s="455"/>
    </row>
    <row r="475" spans="2:19" ht="18" hidden="1" customHeight="1" x14ac:dyDescent="0.25">
      <c r="B475" s="452"/>
      <c r="C475" s="448"/>
      <c r="D475" s="163"/>
      <c r="E475" s="453"/>
      <c r="F475" s="165">
        <f>BiodieselProduction!E$8</f>
        <v>0</v>
      </c>
      <c r="G475" s="166"/>
      <c r="H475" s="166"/>
      <c r="I475" s="166"/>
      <c r="J475" s="171"/>
      <c r="K475" s="173"/>
      <c r="L475" s="173"/>
      <c r="M475" s="173"/>
      <c r="N475" s="173"/>
      <c r="O475" s="173"/>
      <c r="P475" s="173"/>
      <c r="Q475" s="173"/>
      <c r="R475" s="173"/>
      <c r="S475" s="455"/>
    </row>
    <row r="476" spans="2:19" ht="18" hidden="1" customHeight="1" x14ac:dyDescent="0.25">
      <c r="B476" s="452"/>
      <c r="C476" s="447" t="s">
        <v>448</v>
      </c>
      <c r="D476" s="164"/>
      <c r="E476" s="453"/>
      <c r="F476" s="165">
        <f>BiodieselProduction!E$9</f>
        <v>0</v>
      </c>
      <c r="G476" s="166"/>
      <c r="H476" s="166"/>
      <c r="I476" s="166"/>
      <c r="J476" s="171"/>
      <c r="K476" s="173"/>
      <c r="L476" s="173"/>
      <c r="M476" s="173"/>
      <c r="N476" s="173"/>
      <c r="O476" s="173"/>
      <c r="P476" s="173"/>
      <c r="Q476" s="173"/>
      <c r="R476" s="173"/>
      <c r="S476" s="455"/>
    </row>
    <row r="477" spans="2:19" ht="18" hidden="1" customHeight="1" x14ac:dyDescent="0.25">
      <c r="B477" s="452"/>
      <c r="C477" s="448"/>
      <c r="D477" s="167"/>
      <c r="E477" s="453"/>
      <c r="F477" s="165">
        <f>BiodieselProduction!E$10</f>
        <v>0</v>
      </c>
      <c r="G477" s="166"/>
      <c r="H477" s="166"/>
      <c r="I477" s="166"/>
      <c r="J477" s="171"/>
      <c r="K477" s="173"/>
      <c r="L477" s="173"/>
      <c r="M477" s="173"/>
      <c r="N477" s="173"/>
      <c r="O477" s="173"/>
      <c r="P477" s="173"/>
      <c r="Q477" s="173"/>
      <c r="R477" s="173"/>
      <c r="S477" s="455"/>
    </row>
    <row r="478" spans="2:19" ht="18" hidden="1" customHeight="1" x14ac:dyDescent="0.25">
      <c r="B478" s="452"/>
      <c r="C478" s="411" t="s">
        <v>600</v>
      </c>
      <c r="D478" s="168"/>
      <c r="E478" s="453"/>
      <c r="F478" s="165">
        <f>BiodieselProduction!E$11</f>
        <v>0</v>
      </c>
      <c r="G478" s="166"/>
      <c r="H478" s="166"/>
      <c r="I478" s="166"/>
      <c r="J478" s="171"/>
      <c r="K478" s="173"/>
      <c r="L478" s="173"/>
      <c r="M478" s="173"/>
      <c r="N478" s="173"/>
      <c r="O478" s="173"/>
      <c r="P478" s="173"/>
      <c r="Q478" s="173"/>
      <c r="R478" s="173"/>
      <c r="S478" s="455"/>
    </row>
    <row r="479" spans="2:19" ht="18" hidden="1" customHeight="1" x14ac:dyDescent="0.25">
      <c r="B479" s="452"/>
      <c r="C479" s="412"/>
      <c r="D479" s="169"/>
      <c r="E479" s="453"/>
      <c r="F479" s="165">
        <f>BiodieselProduction!E$12</f>
        <v>0</v>
      </c>
      <c r="G479" s="166"/>
      <c r="H479" s="166"/>
      <c r="I479" s="166"/>
      <c r="J479" s="171"/>
      <c r="K479" s="173"/>
      <c r="L479" s="173"/>
      <c r="M479" s="173"/>
      <c r="N479" s="173"/>
      <c r="O479" s="173"/>
      <c r="P479" s="173"/>
      <c r="Q479" s="173"/>
      <c r="R479" s="173"/>
      <c r="S479" s="455"/>
    </row>
    <row r="480" spans="2:19" ht="18" hidden="1" customHeight="1" x14ac:dyDescent="0.25">
      <c r="B480" s="452"/>
      <c r="C480" s="411" t="s">
        <v>449</v>
      </c>
      <c r="D480" s="174"/>
      <c r="E480" s="453"/>
      <c r="F480" s="165">
        <f>BiodieselProduction!E$13</f>
        <v>0</v>
      </c>
      <c r="G480" s="166"/>
      <c r="H480" s="166"/>
      <c r="I480" s="166"/>
      <c r="J480" s="171"/>
      <c r="K480" s="173"/>
      <c r="L480" s="173"/>
      <c r="M480" s="173"/>
      <c r="N480" s="173"/>
      <c r="O480" s="173"/>
      <c r="P480" s="173"/>
      <c r="Q480" s="173"/>
      <c r="R480" s="173"/>
      <c r="S480" s="455"/>
    </row>
    <row r="481" spans="2:19" ht="18" hidden="1" customHeight="1" x14ac:dyDescent="0.25">
      <c r="B481" s="452"/>
      <c r="C481" s="412"/>
      <c r="D481" s="170"/>
      <c r="E481" s="453"/>
      <c r="F481" s="165">
        <f>BiodieselProduction!E$14</f>
        <v>0</v>
      </c>
      <c r="G481" s="166"/>
      <c r="H481" s="166"/>
      <c r="I481" s="166"/>
      <c r="J481" s="171"/>
      <c r="K481" s="173"/>
      <c r="L481" s="173"/>
      <c r="M481" s="173"/>
      <c r="N481" s="173"/>
      <c r="O481" s="173"/>
      <c r="P481" s="173"/>
      <c r="Q481" s="173"/>
      <c r="R481" s="173"/>
      <c r="S481" s="455"/>
    </row>
    <row r="482" spans="2:19" ht="18" hidden="1" customHeight="1" x14ac:dyDescent="0.25">
      <c r="B482" s="452"/>
      <c r="C482" s="116" t="s">
        <v>53</v>
      </c>
      <c r="D482" s="117" t="str" cm="1">
        <f t="array" ref="D482:D483">_xlfn._xlws.FILTER(C482:C483,C482:C483&lt;&gt;"")</f>
        <v>Site-Specific</v>
      </c>
      <c r="E482" s="453"/>
      <c r="F482" s="165">
        <f>BiodieselProduction!E$15</f>
        <v>0</v>
      </c>
      <c r="G482" s="166"/>
      <c r="H482" s="166"/>
      <c r="I482" s="166"/>
      <c r="J482" s="171"/>
      <c r="K482" s="173"/>
      <c r="L482" s="173"/>
      <c r="M482" s="173"/>
      <c r="N482" s="173"/>
      <c r="O482" s="173"/>
      <c r="P482" s="173"/>
      <c r="Q482" s="173"/>
      <c r="R482" s="173"/>
      <c r="S482" s="455"/>
    </row>
    <row r="483" spans="2:19" ht="18" hidden="1" customHeight="1" x14ac:dyDescent="0.25">
      <c r="B483" s="452"/>
      <c r="C483" s="117" t="s">
        <v>46</v>
      </c>
      <c r="D483" s="116" t="str">
        <v>Default</v>
      </c>
      <c r="E483" s="453" t="b">
        <v>0</v>
      </c>
      <c r="F483" s="165">
        <f>BiodieselProduction!E$16</f>
        <v>0</v>
      </c>
      <c r="G483" s="166"/>
      <c r="H483" s="166"/>
      <c r="I483" s="166"/>
      <c r="J483" s="171"/>
      <c r="K483" s="173"/>
      <c r="L483" s="173"/>
      <c r="M483" s="173"/>
      <c r="N483" s="173"/>
      <c r="O483" s="173"/>
      <c r="P483" s="173"/>
      <c r="Q483" s="173"/>
      <c r="R483" s="173"/>
      <c r="S483" s="455"/>
    </row>
    <row r="484" spans="2:19" ht="18" hidden="1" customHeight="1" x14ac:dyDescent="0.25">
      <c r="B484" s="452"/>
      <c r="C484" s="119"/>
      <c r="D484" s="119"/>
      <c r="E484" s="453"/>
      <c r="F484" s="165">
        <f>BiodieselProduction!E$17</f>
        <v>0</v>
      </c>
      <c r="G484" s="166"/>
      <c r="H484" s="166"/>
      <c r="I484" s="166"/>
      <c r="J484" s="171"/>
      <c r="K484" s="173"/>
      <c r="L484" s="173"/>
      <c r="M484" s="173"/>
      <c r="N484" s="173"/>
      <c r="O484" s="173"/>
      <c r="P484" s="173"/>
      <c r="Q484" s="173"/>
      <c r="R484" s="173"/>
      <c r="S484" s="455"/>
    </row>
    <row r="485" spans="2:19" ht="18" hidden="1" customHeight="1" x14ac:dyDescent="0.25">
      <c r="B485" s="452"/>
      <c r="C485" s="119"/>
      <c r="D485" s="119"/>
      <c r="E485" s="453" t="b">
        <v>0</v>
      </c>
      <c r="F485" s="165">
        <f>BiodieselProduction!E$18</f>
        <v>0</v>
      </c>
      <c r="G485" s="166"/>
      <c r="H485" s="166"/>
      <c r="I485" s="166"/>
      <c r="J485" s="171"/>
      <c r="K485" s="173"/>
      <c r="L485" s="173"/>
      <c r="M485" s="173"/>
      <c r="N485" s="173"/>
      <c r="O485" s="173"/>
      <c r="P485" s="173"/>
      <c r="Q485" s="173"/>
      <c r="R485" s="173"/>
      <c r="S485" s="455"/>
    </row>
    <row r="486" spans="2:19" ht="18" hidden="1" customHeight="1" x14ac:dyDescent="0.25">
      <c r="B486" s="452"/>
      <c r="C486" s="112"/>
      <c r="D486" s="112"/>
      <c r="E486" s="453"/>
      <c r="F486" s="165">
        <f>BiodieselProduction!E$19</f>
        <v>0</v>
      </c>
      <c r="G486" s="166"/>
      <c r="H486" s="166"/>
      <c r="I486" s="166"/>
      <c r="J486" s="171"/>
      <c r="K486" s="173"/>
      <c r="L486" s="173"/>
      <c r="M486" s="173"/>
      <c r="N486" s="173"/>
      <c r="O486" s="173"/>
      <c r="P486" s="173"/>
      <c r="Q486" s="173"/>
      <c r="R486" s="173"/>
      <c r="S486" s="455"/>
    </row>
    <row r="487" spans="2:19" ht="18" hidden="1" customHeight="1" x14ac:dyDescent="0.25">
      <c r="B487" s="452"/>
      <c r="C487" s="446" t="s">
        <v>535</v>
      </c>
      <c r="D487" s="446"/>
      <c r="E487" s="453"/>
      <c r="F487" s="165">
        <f>BiodieselProduction!E$20</f>
        <v>0</v>
      </c>
      <c r="G487" s="166"/>
      <c r="H487" s="166"/>
      <c r="I487" s="166"/>
      <c r="J487" s="171"/>
      <c r="K487" s="173"/>
      <c r="L487" s="173"/>
      <c r="M487" s="173"/>
      <c r="N487" s="173"/>
      <c r="O487" s="173"/>
      <c r="P487" s="173"/>
      <c r="Q487" s="173"/>
      <c r="R487" s="173"/>
      <c r="S487" s="455"/>
    </row>
    <row r="488" spans="2:19" ht="18" hidden="1" customHeight="1" x14ac:dyDescent="0.25">
      <c r="B488" s="452"/>
      <c r="C488" s="172" t="s">
        <v>14</v>
      </c>
      <c r="D488" s="149">
        <f>SUMPRODUCT(K474:K497,L474:L497)</f>
        <v>0</v>
      </c>
      <c r="E488" s="453"/>
      <c r="F488" s="165">
        <f>BiodieselProduction!E$21</f>
        <v>0</v>
      </c>
      <c r="G488" s="166"/>
      <c r="H488" s="166"/>
      <c r="I488" s="166"/>
      <c r="J488" s="171"/>
      <c r="K488" s="173"/>
      <c r="L488" s="173"/>
      <c r="M488" s="173"/>
      <c r="N488" s="173"/>
      <c r="O488" s="173"/>
      <c r="P488" s="173"/>
      <c r="Q488" s="173"/>
      <c r="R488" s="173"/>
      <c r="S488" s="455"/>
    </row>
    <row r="489" spans="2:19" ht="18" hidden="1" customHeight="1" x14ac:dyDescent="0.25">
      <c r="B489" s="452"/>
      <c r="C489" s="172" t="s">
        <v>15</v>
      </c>
      <c r="D489" s="149">
        <f>SUMPRODUCT(M474:M497,N474:N497)</f>
        <v>0</v>
      </c>
      <c r="E489" s="453"/>
      <c r="F489" s="165">
        <f>BiodieselProduction!E$22</f>
        <v>0</v>
      </c>
      <c r="G489" s="166"/>
      <c r="H489" s="166"/>
      <c r="I489" s="166"/>
      <c r="J489" s="171"/>
      <c r="K489" s="173"/>
      <c r="L489" s="173"/>
      <c r="M489" s="173"/>
      <c r="N489" s="173"/>
      <c r="O489" s="173"/>
      <c r="P489" s="173"/>
      <c r="Q489" s="173"/>
      <c r="R489" s="173"/>
      <c r="S489" s="455"/>
    </row>
    <row r="490" spans="2:19" ht="18" hidden="1" customHeight="1" x14ac:dyDescent="0.25">
      <c r="B490" s="452"/>
      <c r="C490" s="172" t="s">
        <v>16</v>
      </c>
      <c r="D490" s="149">
        <f>SUMPRODUCT(O474:O497,P474:P497)</f>
        <v>0</v>
      </c>
      <c r="E490" s="453"/>
      <c r="F490" s="165">
        <f>BiodieselProduction!E$23</f>
        <v>0</v>
      </c>
      <c r="G490" s="166"/>
      <c r="H490" s="166"/>
      <c r="I490" s="166"/>
      <c r="J490" s="171"/>
      <c r="K490" s="173"/>
      <c r="L490" s="173"/>
      <c r="M490" s="173"/>
      <c r="N490" s="173"/>
      <c r="O490" s="173"/>
      <c r="P490" s="173"/>
      <c r="Q490" s="173"/>
      <c r="R490" s="173"/>
      <c r="S490" s="455"/>
    </row>
    <row r="491" spans="2:19" ht="18" hidden="1" customHeight="1" x14ac:dyDescent="0.25">
      <c r="B491" s="452"/>
      <c r="C491" s="172" t="s">
        <v>17</v>
      </c>
      <c r="D491" s="149">
        <f>SUMPRODUCT(Q474:Q497,R474:R497)</f>
        <v>0</v>
      </c>
      <c r="E491" s="453"/>
      <c r="F491" s="165">
        <f>BiodieselProduction!E$24</f>
        <v>0</v>
      </c>
      <c r="G491" s="166"/>
      <c r="H491" s="166"/>
      <c r="I491" s="166"/>
      <c r="J491" s="171"/>
      <c r="K491" s="173"/>
      <c r="L491" s="173"/>
      <c r="M491" s="173"/>
      <c r="N491" s="173"/>
      <c r="O491" s="173"/>
      <c r="P491" s="173"/>
      <c r="Q491" s="173"/>
      <c r="R491" s="173"/>
      <c r="S491" s="455"/>
    </row>
    <row r="492" spans="2:19" ht="18" hidden="1" customHeight="1" x14ac:dyDescent="0.25">
      <c r="B492" s="452"/>
      <c r="C492" s="172" t="s">
        <v>421</v>
      </c>
      <c r="D492" s="149" cm="1">
        <f t="array" ref="D492">IFERROR((D488*Background!E$12+D489*Background!E$13+D490*Background!E$14+IFERROR(D491*D481,0))/SUMPRODUCT(I474:I497,1-J474:J497),0)</f>
        <v>0</v>
      </c>
      <c r="E492" s="453"/>
      <c r="F492" s="165">
        <f>BiodieselProduction!E$25</f>
        <v>0</v>
      </c>
      <c r="G492" s="166"/>
      <c r="H492" s="166"/>
      <c r="I492" s="166"/>
      <c r="J492" s="171"/>
      <c r="K492" s="173"/>
      <c r="L492" s="173"/>
      <c r="M492" s="173"/>
      <c r="N492" s="173"/>
      <c r="O492" s="173"/>
      <c r="P492" s="173"/>
      <c r="Q492" s="173"/>
      <c r="R492" s="173"/>
      <c r="S492" s="455"/>
    </row>
    <row r="493" spans="2:19" ht="18" hidden="1" customHeight="1" x14ac:dyDescent="0.25">
      <c r="B493" s="452"/>
      <c r="C493" s="458"/>
      <c r="D493" s="458"/>
      <c r="E493" s="453"/>
      <c r="F493" s="165">
        <f>BiodieselProduction!E$26</f>
        <v>0</v>
      </c>
      <c r="G493" s="166"/>
      <c r="H493" s="166"/>
      <c r="I493" s="166"/>
      <c r="J493" s="171"/>
      <c r="K493" s="173"/>
      <c r="L493" s="173"/>
      <c r="M493" s="173"/>
      <c r="N493" s="173"/>
      <c r="O493" s="173"/>
      <c r="P493" s="173"/>
      <c r="Q493" s="173"/>
      <c r="R493" s="173"/>
      <c r="S493" s="455"/>
    </row>
    <row r="494" spans="2:19" ht="18" hidden="1" customHeight="1" x14ac:dyDescent="0.25">
      <c r="B494" s="452"/>
      <c r="C494" s="446" t="s">
        <v>550</v>
      </c>
      <c r="D494" s="446"/>
      <c r="E494" s="453"/>
      <c r="F494" s="165">
        <f>BiodieselProduction!E$27</f>
        <v>0</v>
      </c>
      <c r="G494" s="166"/>
      <c r="H494" s="166"/>
      <c r="I494" s="166"/>
      <c r="J494" s="171"/>
      <c r="K494" s="173"/>
      <c r="L494" s="173"/>
      <c r="M494" s="173"/>
      <c r="N494" s="173"/>
      <c r="O494" s="173"/>
      <c r="P494" s="173"/>
      <c r="Q494" s="173"/>
      <c r="R494" s="173"/>
      <c r="S494" s="455"/>
    </row>
    <row r="495" spans="2:19" ht="18" hidden="1" customHeight="1" x14ac:dyDescent="0.25">
      <c r="B495" s="452"/>
      <c r="C495" s="172" t="s">
        <v>61</v>
      </c>
      <c r="D495" s="149" cm="1">
        <f t="array" ref="D495">SUMPRODUCT(I474:I497,1-J474:J497)</f>
        <v>0</v>
      </c>
      <c r="E495" s="453"/>
      <c r="F495" s="165">
        <f>BiodieselProduction!E$28</f>
        <v>0</v>
      </c>
      <c r="G495" s="166"/>
      <c r="H495" s="166"/>
      <c r="I495" s="166"/>
      <c r="J495" s="171"/>
      <c r="K495" s="173"/>
      <c r="L495" s="173"/>
      <c r="M495" s="173"/>
      <c r="N495" s="173"/>
      <c r="O495" s="173"/>
      <c r="P495" s="173"/>
      <c r="Q495" s="173"/>
      <c r="R495" s="173"/>
      <c r="S495" s="455"/>
    </row>
    <row r="496" spans="2:19" ht="18" hidden="1" customHeight="1" x14ac:dyDescent="0.25">
      <c r="B496" s="452"/>
      <c r="C496" s="172" t="s">
        <v>62</v>
      </c>
      <c r="D496" s="149" cm="1">
        <f t="array" ref="D496">SUMPRODUCT(H474:H497-G474:G497,1-J474:J497)</f>
        <v>0</v>
      </c>
      <c r="E496" s="453"/>
      <c r="F496" s="165">
        <f>BiodieselProduction!E$29</f>
        <v>0</v>
      </c>
      <c r="G496" s="166"/>
      <c r="H496" s="166"/>
      <c r="I496" s="166"/>
      <c r="J496" s="171"/>
      <c r="K496" s="173"/>
      <c r="L496" s="173"/>
      <c r="M496" s="173"/>
      <c r="N496" s="173"/>
      <c r="O496" s="173"/>
      <c r="P496" s="173"/>
      <c r="Q496" s="173"/>
      <c r="R496" s="173"/>
      <c r="S496" s="455"/>
    </row>
    <row r="497" spans="2:19" ht="18" hidden="1" customHeight="1" x14ac:dyDescent="0.25">
      <c r="B497" s="452"/>
      <c r="C497" s="172" t="s">
        <v>63</v>
      </c>
      <c r="D497" s="149">
        <f>D495-D496</f>
        <v>0</v>
      </c>
      <c r="E497" s="453"/>
      <c r="F497" s="165">
        <f>BiodieselProduction!E$30</f>
        <v>0</v>
      </c>
      <c r="G497" s="166"/>
      <c r="H497" s="166"/>
      <c r="I497" s="166"/>
      <c r="J497" s="171"/>
      <c r="K497" s="173"/>
      <c r="L497" s="173"/>
      <c r="M497" s="173"/>
      <c r="N497" s="173"/>
      <c r="O497" s="173"/>
      <c r="P497" s="173"/>
      <c r="Q497" s="173"/>
      <c r="R497" s="173"/>
      <c r="S497" s="455"/>
    </row>
    <row r="498" spans="2:19" ht="18" hidden="1" customHeight="1" x14ac:dyDescent="0.25">
      <c r="B498" s="415"/>
      <c r="C498" s="416"/>
      <c r="D498" s="416"/>
      <c r="E498" s="416"/>
      <c r="F498" s="416"/>
      <c r="G498" s="416"/>
      <c r="H498" s="416"/>
      <c r="I498" s="416"/>
      <c r="J498" s="416"/>
      <c r="K498" s="416"/>
      <c r="L498" s="416"/>
      <c r="M498" s="416"/>
      <c r="N498" s="416"/>
      <c r="O498" s="416"/>
      <c r="P498" s="416"/>
      <c r="Q498" s="416"/>
      <c r="R498" s="416"/>
      <c r="S498" s="417"/>
    </row>
    <row r="499" spans="2:19" ht="18" hidden="1" customHeight="1" x14ac:dyDescent="0.25"/>
    <row r="500" spans="2:19" ht="18" hidden="1" customHeight="1" x14ac:dyDescent="0.25">
      <c r="B500" s="449"/>
      <c r="C500" s="450"/>
      <c r="D500" s="450"/>
      <c r="E500" s="450"/>
      <c r="F500" s="450"/>
      <c r="G500" s="450"/>
      <c r="H500" s="450"/>
      <c r="I500" s="450"/>
      <c r="J500" s="450"/>
      <c r="K500" s="450"/>
      <c r="L500" s="450"/>
      <c r="M500" s="450"/>
      <c r="N500" s="450"/>
      <c r="O500" s="450"/>
      <c r="P500" s="450"/>
      <c r="Q500" s="450"/>
      <c r="R500" s="450"/>
      <c r="S500" s="451"/>
    </row>
    <row r="501" spans="2:19" ht="18" hidden="1" customHeight="1" x14ac:dyDescent="0.25">
      <c r="B501" s="452"/>
      <c r="C501" s="446" t="s">
        <v>56</v>
      </c>
      <c r="D501" s="446"/>
      <c r="E501" s="453" t="b">
        <v>1</v>
      </c>
      <c r="F501" s="454" t="s">
        <v>8</v>
      </c>
      <c r="G501" s="454"/>
      <c r="H501" s="454"/>
      <c r="I501" s="454"/>
      <c r="J501" s="454"/>
      <c r="K501" s="454"/>
      <c r="L501" s="454"/>
      <c r="M501" s="454"/>
      <c r="N501" s="454"/>
      <c r="O501" s="454"/>
      <c r="P501" s="454"/>
      <c r="Q501" s="454"/>
      <c r="R501" s="454"/>
      <c r="S501" s="455" t="s">
        <v>9</v>
      </c>
    </row>
    <row r="502" spans="2:19" ht="18" hidden="1" customHeight="1" x14ac:dyDescent="0.25">
      <c r="B502" s="452"/>
      <c r="C502" s="456" t="str">
        <f>IF(AND(D505&gt;0,D507&gt;0),CONCATENATE(IF(D507="Other (Specify Below)", D508,D507), " ",IF(D505="Other (Specify Below)",D506,D505)),"")</f>
        <v/>
      </c>
      <c r="D502" s="456"/>
      <c r="E502" s="453"/>
      <c r="F502" s="445"/>
      <c r="G502" s="445" t="s">
        <v>10</v>
      </c>
      <c r="H502" s="445"/>
      <c r="I502" s="445"/>
      <c r="J502" s="445"/>
      <c r="K502" s="445" t="s">
        <v>11</v>
      </c>
      <c r="L502" s="445"/>
      <c r="M502" s="445"/>
      <c r="N502" s="445"/>
      <c r="O502" s="445"/>
      <c r="P502" s="445"/>
      <c r="Q502" s="445"/>
      <c r="R502" s="445"/>
      <c r="S502" s="455"/>
    </row>
    <row r="503" spans="2:19" ht="18" hidden="1" customHeight="1" x14ac:dyDescent="0.25">
      <c r="B503" s="452"/>
      <c r="C503" s="457"/>
      <c r="D503" s="457"/>
      <c r="E503" s="453"/>
      <c r="F503" s="445"/>
      <c r="G503" s="445" t="s">
        <v>12</v>
      </c>
      <c r="H503" s="445"/>
      <c r="I503" s="445" t="s">
        <v>13</v>
      </c>
      <c r="J503" s="445"/>
      <c r="K503" s="445" t="s">
        <v>14</v>
      </c>
      <c r="L503" s="445"/>
      <c r="M503" s="445" t="s">
        <v>15</v>
      </c>
      <c r="N503" s="445"/>
      <c r="O503" s="445" t="s">
        <v>16</v>
      </c>
      <c r="P503" s="445"/>
      <c r="Q503" s="445" t="s">
        <v>17</v>
      </c>
      <c r="R503" s="445"/>
      <c r="S503" s="455"/>
    </row>
    <row r="504" spans="2:19" ht="18" hidden="1" customHeight="1" x14ac:dyDescent="0.25">
      <c r="B504" s="452"/>
      <c r="C504" s="446" t="s">
        <v>19</v>
      </c>
      <c r="D504" s="446"/>
      <c r="E504" s="453"/>
      <c r="F504" s="160" t="s">
        <v>246</v>
      </c>
      <c r="G504" s="160" t="s">
        <v>247</v>
      </c>
      <c r="H504" s="160" t="s">
        <v>248</v>
      </c>
      <c r="I504" s="160" t="s">
        <v>249</v>
      </c>
      <c r="J504" s="160" t="s">
        <v>250</v>
      </c>
      <c r="K504" s="160" t="s">
        <v>251</v>
      </c>
      <c r="L504" s="160" t="s">
        <v>252</v>
      </c>
      <c r="M504" s="160" t="s">
        <v>253</v>
      </c>
      <c r="N504" s="160" t="s">
        <v>254</v>
      </c>
      <c r="O504" s="160" t="s">
        <v>255</v>
      </c>
      <c r="P504" s="160" t="s">
        <v>256</v>
      </c>
      <c r="Q504" s="160" t="s">
        <v>257</v>
      </c>
      <c r="R504" s="160" t="s">
        <v>258</v>
      </c>
      <c r="S504" s="455"/>
    </row>
    <row r="505" spans="2:19" ht="18" hidden="1" customHeight="1" x14ac:dyDescent="0.25">
      <c r="B505" s="452"/>
      <c r="C505" s="411" t="s">
        <v>601</v>
      </c>
      <c r="D505" s="161"/>
      <c r="E505" s="453"/>
      <c r="F505" s="162" t="s">
        <v>34</v>
      </c>
      <c r="G505" s="162" t="s">
        <v>35</v>
      </c>
      <c r="H505" s="162" t="s">
        <v>36</v>
      </c>
      <c r="I505" s="162" t="s">
        <v>37</v>
      </c>
      <c r="J505" s="162" t="s">
        <v>38</v>
      </c>
      <c r="K505" s="162" t="s">
        <v>37</v>
      </c>
      <c r="L505" s="162" t="s">
        <v>39</v>
      </c>
      <c r="M505" s="162" t="str">
        <f t="shared" ref="M505:R505" si="15">K505</f>
        <v>Weight</v>
      </c>
      <c r="N505" s="162" t="str">
        <f t="shared" si="15"/>
        <v>Distance</v>
      </c>
      <c r="O505" s="162" t="str">
        <f t="shared" si="15"/>
        <v>Weight</v>
      </c>
      <c r="P505" s="162" t="str">
        <f t="shared" si="15"/>
        <v>Distance</v>
      </c>
      <c r="Q505" s="162" t="str">
        <f t="shared" si="15"/>
        <v>Weight</v>
      </c>
      <c r="R505" s="162" t="str">
        <f t="shared" si="15"/>
        <v>Distance</v>
      </c>
      <c r="S505" s="455"/>
    </row>
    <row r="506" spans="2:19" ht="18" hidden="1" customHeight="1" x14ac:dyDescent="0.25">
      <c r="B506" s="452"/>
      <c r="C506" s="412"/>
      <c r="D506" s="163"/>
      <c r="E506" s="453"/>
      <c r="F506" s="159" t="s">
        <v>41</v>
      </c>
      <c r="G506" s="159" t="s">
        <v>549</v>
      </c>
      <c r="H506" s="159" t="s">
        <v>549</v>
      </c>
      <c r="I506" s="159" t="s">
        <v>549</v>
      </c>
      <c r="J506" s="159" t="s">
        <v>42</v>
      </c>
      <c r="K506" s="159" t="s">
        <v>549</v>
      </c>
      <c r="L506" s="159" t="s">
        <v>534</v>
      </c>
      <c r="M506" s="159" t="str">
        <f>K506</f>
        <v>lb</v>
      </c>
      <c r="N506" s="159" t="str">
        <f>L506</f>
        <v>mile</v>
      </c>
      <c r="O506" s="159" t="str">
        <f>M506</f>
        <v>lb</v>
      </c>
      <c r="P506" s="159" t="str">
        <f>L506</f>
        <v>mile</v>
      </c>
      <c r="Q506" s="159" t="str">
        <f>K506</f>
        <v>lb</v>
      </c>
      <c r="R506" s="159" t="str">
        <f>L506</f>
        <v>mile</v>
      </c>
      <c r="S506" s="455"/>
    </row>
    <row r="507" spans="2:19" ht="18" hidden="1" customHeight="1" x14ac:dyDescent="0.25">
      <c r="B507" s="452"/>
      <c r="C507" s="447" t="s">
        <v>602</v>
      </c>
      <c r="D507" s="164"/>
      <c r="E507" s="453"/>
      <c r="F507" s="165">
        <f>BiodieselProduction!E$7</f>
        <v>0</v>
      </c>
      <c r="G507" s="166"/>
      <c r="H507" s="166"/>
      <c r="I507" s="166"/>
      <c r="J507" s="171"/>
      <c r="K507" s="173"/>
      <c r="L507" s="173"/>
      <c r="M507" s="173"/>
      <c r="N507" s="173"/>
      <c r="O507" s="173"/>
      <c r="P507" s="173"/>
      <c r="Q507" s="173"/>
      <c r="R507" s="173"/>
      <c r="S507" s="455"/>
    </row>
    <row r="508" spans="2:19" ht="18" hidden="1" customHeight="1" x14ac:dyDescent="0.25">
      <c r="B508" s="452"/>
      <c r="C508" s="448"/>
      <c r="D508" s="163"/>
      <c r="E508" s="453"/>
      <c r="F508" s="165">
        <f>BiodieselProduction!E$8</f>
        <v>0</v>
      </c>
      <c r="G508" s="166"/>
      <c r="H508" s="166"/>
      <c r="I508" s="166"/>
      <c r="J508" s="171"/>
      <c r="K508" s="173"/>
      <c r="L508" s="173"/>
      <c r="M508" s="173"/>
      <c r="N508" s="173"/>
      <c r="O508" s="173"/>
      <c r="P508" s="173"/>
      <c r="Q508" s="173"/>
      <c r="R508" s="173"/>
      <c r="S508" s="455"/>
    </row>
    <row r="509" spans="2:19" ht="18" hidden="1" customHeight="1" x14ac:dyDescent="0.25">
      <c r="B509" s="452"/>
      <c r="C509" s="447" t="s">
        <v>450</v>
      </c>
      <c r="D509" s="164"/>
      <c r="E509" s="453"/>
      <c r="F509" s="165">
        <f>BiodieselProduction!E$9</f>
        <v>0</v>
      </c>
      <c r="G509" s="166"/>
      <c r="H509" s="166"/>
      <c r="I509" s="166"/>
      <c r="J509" s="171"/>
      <c r="K509" s="173"/>
      <c r="L509" s="173"/>
      <c r="M509" s="173"/>
      <c r="N509" s="173"/>
      <c r="O509" s="173"/>
      <c r="P509" s="173"/>
      <c r="Q509" s="173"/>
      <c r="R509" s="173"/>
      <c r="S509" s="455"/>
    </row>
    <row r="510" spans="2:19" ht="18" hidden="1" customHeight="1" x14ac:dyDescent="0.25">
      <c r="B510" s="452"/>
      <c r="C510" s="448"/>
      <c r="D510" s="167"/>
      <c r="E510" s="453"/>
      <c r="F510" s="165">
        <f>BiodieselProduction!E$10</f>
        <v>0</v>
      </c>
      <c r="G510" s="166"/>
      <c r="H510" s="166"/>
      <c r="I510" s="166"/>
      <c r="J510" s="171"/>
      <c r="K510" s="173"/>
      <c r="L510" s="173"/>
      <c r="M510" s="173"/>
      <c r="N510" s="173"/>
      <c r="O510" s="173"/>
      <c r="P510" s="173"/>
      <c r="Q510" s="173"/>
      <c r="R510" s="173"/>
      <c r="S510" s="455"/>
    </row>
    <row r="511" spans="2:19" ht="18" hidden="1" customHeight="1" x14ac:dyDescent="0.25">
      <c r="B511" s="452"/>
      <c r="C511" s="411" t="s">
        <v>603</v>
      </c>
      <c r="D511" s="168"/>
      <c r="E511" s="453"/>
      <c r="F511" s="165">
        <f>BiodieselProduction!E$11</f>
        <v>0</v>
      </c>
      <c r="G511" s="166"/>
      <c r="H511" s="166"/>
      <c r="I511" s="166"/>
      <c r="J511" s="171"/>
      <c r="K511" s="173"/>
      <c r="L511" s="173"/>
      <c r="M511" s="173"/>
      <c r="N511" s="173"/>
      <c r="O511" s="173"/>
      <c r="P511" s="173"/>
      <c r="Q511" s="173"/>
      <c r="R511" s="173"/>
      <c r="S511" s="455"/>
    </row>
    <row r="512" spans="2:19" ht="18" hidden="1" customHeight="1" x14ac:dyDescent="0.25">
      <c r="B512" s="452"/>
      <c r="C512" s="412"/>
      <c r="D512" s="169"/>
      <c r="E512" s="453"/>
      <c r="F512" s="165">
        <f>BiodieselProduction!E$12</f>
        <v>0</v>
      </c>
      <c r="G512" s="166"/>
      <c r="H512" s="166"/>
      <c r="I512" s="166"/>
      <c r="J512" s="171"/>
      <c r="K512" s="173"/>
      <c r="L512" s="173"/>
      <c r="M512" s="173"/>
      <c r="N512" s="173"/>
      <c r="O512" s="173"/>
      <c r="P512" s="173"/>
      <c r="Q512" s="173"/>
      <c r="R512" s="173"/>
      <c r="S512" s="455"/>
    </row>
    <row r="513" spans="2:19" ht="18" hidden="1" customHeight="1" x14ac:dyDescent="0.25">
      <c r="B513" s="452"/>
      <c r="C513" s="411" t="s">
        <v>451</v>
      </c>
      <c r="D513" s="174"/>
      <c r="E513" s="453"/>
      <c r="F513" s="165">
        <f>BiodieselProduction!E$13</f>
        <v>0</v>
      </c>
      <c r="G513" s="166"/>
      <c r="H513" s="166"/>
      <c r="I513" s="166"/>
      <c r="J513" s="171"/>
      <c r="K513" s="173"/>
      <c r="L513" s="173"/>
      <c r="M513" s="173"/>
      <c r="N513" s="173"/>
      <c r="O513" s="173"/>
      <c r="P513" s="173"/>
      <c r="Q513" s="173"/>
      <c r="R513" s="173"/>
      <c r="S513" s="455"/>
    </row>
    <row r="514" spans="2:19" ht="18" hidden="1" customHeight="1" x14ac:dyDescent="0.25">
      <c r="B514" s="452"/>
      <c r="C514" s="412"/>
      <c r="D514" s="170"/>
      <c r="E514" s="453"/>
      <c r="F514" s="165">
        <f>BiodieselProduction!E$14</f>
        <v>0</v>
      </c>
      <c r="G514" s="166"/>
      <c r="H514" s="166"/>
      <c r="I514" s="166"/>
      <c r="J514" s="171"/>
      <c r="K514" s="173"/>
      <c r="L514" s="173"/>
      <c r="M514" s="173"/>
      <c r="N514" s="173"/>
      <c r="O514" s="173"/>
      <c r="P514" s="173"/>
      <c r="Q514" s="173"/>
      <c r="R514" s="173"/>
      <c r="S514" s="455"/>
    </row>
    <row r="515" spans="2:19" ht="18" hidden="1" customHeight="1" x14ac:dyDescent="0.25">
      <c r="B515" s="452"/>
      <c r="C515" s="116" t="s">
        <v>53</v>
      </c>
      <c r="D515" s="117" t="str" cm="1">
        <f t="array" ref="D515:D516">_xlfn._xlws.FILTER(C515:C516,C515:C516&lt;&gt;"")</f>
        <v>Site-Specific</v>
      </c>
      <c r="E515" s="453"/>
      <c r="F515" s="165">
        <f>BiodieselProduction!E$15</f>
        <v>0</v>
      </c>
      <c r="G515" s="166"/>
      <c r="H515" s="166"/>
      <c r="I515" s="166"/>
      <c r="J515" s="171"/>
      <c r="K515" s="173"/>
      <c r="L515" s="173"/>
      <c r="M515" s="173"/>
      <c r="N515" s="173"/>
      <c r="O515" s="173"/>
      <c r="P515" s="173"/>
      <c r="Q515" s="173"/>
      <c r="R515" s="173"/>
      <c r="S515" s="455"/>
    </row>
    <row r="516" spans="2:19" ht="18" hidden="1" customHeight="1" x14ac:dyDescent="0.25">
      <c r="B516" s="452"/>
      <c r="C516" s="117" t="s">
        <v>46</v>
      </c>
      <c r="D516" s="116" t="str">
        <v>Default</v>
      </c>
      <c r="E516" s="453" t="b">
        <v>0</v>
      </c>
      <c r="F516" s="165">
        <f>BiodieselProduction!E$16</f>
        <v>0</v>
      </c>
      <c r="G516" s="166"/>
      <c r="H516" s="166"/>
      <c r="I516" s="166"/>
      <c r="J516" s="171"/>
      <c r="K516" s="173"/>
      <c r="L516" s="173"/>
      <c r="M516" s="173"/>
      <c r="N516" s="173"/>
      <c r="O516" s="173"/>
      <c r="P516" s="173"/>
      <c r="Q516" s="173"/>
      <c r="R516" s="173"/>
      <c r="S516" s="455"/>
    </row>
    <row r="517" spans="2:19" ht="18" hidden="1" customHeight="1" x14ac:dyDescent="0.25">
      <c r="B517" s="452"/>
      <c r="C517" s="119"/>
      <c r="D517" s="119"/>
      <c r="E517" s="453"/>
      <c r="F517" s="165">
        <f>BiodieselProduction!E$17</f>
        <v>0</v>
      </c>
      <c r="G517" s="166"/>
      <c r="H517" s="166"/>
      <c r="I517" s="166"/>
      <c r="J517" s="171"/>
      <c r="K517" s="173"/>
      <c r="L517" s="173"/>
      <c r="M517" s="173"/>
      <c r="N517" s="173"/>
      <c r="O517" s="173"/>
      <c r="P517" s="173"/>
      <c r="Q517" s="173"/>
      <c r="R517" s="173"/>
      <c r="S517" s="455"/>
    </row>
    <row r="518" spans="2:19" ht="18" hidden="1" customHeight="1" x14ac:dyDescent="0.25">
      <c r="B518" s="452"/>
      <c r="C518" s="119"/>
      <c r="D518" s="119"/>
      <c r="E518" s="453" t="b">
        <v>0</v>
      </c>
      <c r="F518" s="165">
        <f>BiodieselProduction!E$18</f>
        <v>0</v>
      </c>
      <c r="G518" s="166"/>
      <c r="H518" s="166"/>
      <c r="I518" s="166"/>
      <c r="J518" s="171"/>
      <c r="K518" s="173"/>
      <c r="L518" s="173"/>
      <c r="M518" s="173"/>
      <c r="N518" s="173"/>
      <c r="O518" s="173"/>
      <c r="P518" s="173"/>
      <c r="Q518" s="173"/>
      <c r="R518" s="173"/>
      <c r="S518" s="455"/>
    </row>
    <row r="519" spans="2:19" ht="18" hidden="1" customHeight="1" x14ac:dyDescent="0.25">
      <c r="B519" s="452"/>
      <c r="C519" s="112"/>
      <c r="D519" s="112"/>
      <c r="E519" s="453"/>
      <c r="F519" s="165">
        <f>BiodieselProduction!E$19</f>
        <v>0</v>
      </c>
      <c r="G519" s="166"/>
      <c r="H519" s="166"/>
      <c r="I519" s="166"/>
      <c r="J519" s="171"/>
      <c r="K519" s="173"/>
      <c r="L519" s="173"/>
      <c r="M519" s="173"/>
      <c r="N519" s="173"/>
      <c r="O519" s="173"/>
      <c r="P519" s="173"/>
      <c r="Q519" s="173"/>
      <c r="R519" s="173"/>
      <c r="S519" s="455"/>
    </row>
    <row r="520" spans="2:19" ht="18" hidden="1" customHeight="1" x14ac:dyDescent="0.25">
      <c r="B520" s="452"/>
      <c r="C520" s="446" t="s">
        <v>535</v>
      </c>
      <c r="D520" s="446"/>
      <c r="E520" s="453"/>
      <c r="F520" s="165">
        <f>BiodieselProduction!E$20</f>
        <v>0</v>
      </c>
      <c r="G520" s="166"/>
      <c r="H520" s="166"/>
      <c r="I520" s="166"/>
      <c r="J520" s="171"/>
      <c r="K520" s="173"/>
      <c r="L520" s="173"/>
      <c r="M520" s="173"/>
      <c r="N520" s="173"/>
      <c r="O520" s="173"/>
      <c r="P520" s="173"/>
      <c r="Q520" s="173"/>
      <c r="R520" s="173"/>
      <c r="S520" s="455"/>
    </row>
    <row r="521" spans="2:19" ht="18" hidden="1" customHeight="1" x14ac:dyDescent="0.25">
      <c r="B521" s="452"/>
      <c r="C521" s="172" t="s">
        <v>14</v>
      </c>
      <c r="D521" s="149">
        <f>SUMPRODUCT(K507:K530,L507:L530)</f>
        <v>0</v>
      </c>
      <c r="E521" s="453"/>
      <c r="F521" s="165">
        <f>BiodieselProduction!E$21</f>
        <v>0</v>
      </c>
      <c r="G521" s="166"/>
      <c r="H521" s="166"/>
      <c r="I521" s="166"/>
      <c r="J521" s="171"/>
      <c r="K521" s="173"/>
      <c r="L521" s="173"/>
      <c r="M521" s="173"/>
      <c r="N521" s="173"/>
      <c r="O521" s="173"/>
      <c r="P521" s="173"/>
      <c r="Q521" s="173"/>
      <c r="R521" s="173"/>
      <c r="S521" s="455"/>
    </row>
    <row r="522" spans="2:19" ht="18" hidden="1" customHeight="1" x14ac:dyDescent="0.25">
      <c r="B522" s="452"/>
      <c r="C522" s="172" t="s">
        <v>15</v>
      </c>
      <c r="D522" s="149">
        <f>SUMPRODUCT(M507:M530,N507:N530)</f>
        <v>0</v>
      </c>
      <c r="E522" s="453"/>
      <c r="F522" s="165">
        <f>BiodieselProduction!E$22</f>
        <v>0</v>
      </c>
      <c r="G522" s="166"/>
      <c r="H522" s="166"/>
      <c r="I522" s="166"/>
      <c r="J522" s="171"/>
      <c r="K522" s="173"/>
      <c r="L522" s="173"/>
      <c r="M522" s="173"/>
      <c r="N522" s="173"/>
      <c r="O522" s="173"/>
      <c r="P522" s="173"/>
      <c r="Q522" s="173"/>
      <c r="R522" s="173"/>
      <c r="S522" s="455"/>
    </row>
    <row r="523" spans="2:19" ht="18" hidden="1" customHeight="1" x14ac:dyDescent="0.25">
      <c r="B523" s="452"/>
      <c r="C523" s="172" t="s">
        <v>16</v>
      </c>
      <c r="D523" s="149">
        <f>SUMPRODUCT(O507:O530,P507:P530)</f>
        <v>0</v>
      </c>
      <c r="E523" s="453"/>
      <c r="F523" s="165">
        <f>BiodieselProduction!E$23</f>
        <v>0</v>
      </c>
      <c r="G523" s="166"/>
      <c r="H523" s="166"/>
      <c r="I523" s="166"/>
      <c r="J523" s="171"/>
      <c r="K523" s="173"/>
      <c r="L523" s="173"/>
      <c r="M523" s="173"/>
      <c r="N523" s="173"/>
      <c r="O523" s="173"/>
      <c r="P523" s="173"/>
      <c r="Q523" s="173"/>
      <c r="R523" s="173"/>
      <c r="S523" s="455"/>
    </row>
    <row r="524" spans="2:19" ht="18" hidden="1" customHeight="1" x14ac:dyDescent="0.25">
      <c r="B524" s="452"/>
      <c r="C524" s="172" t="s">
        <v>17</v>
      </c>
      <c r="D524" s="149">
        <f>SUMPRODUCT(Q507:Q530,R507:R530)</f>
        <v>0</v>
      </c>
      <c r="E524" s="453"/>
      <c r="F524" s="165">
        <f>BiodieselProduction!E$24</f>
        <v>0</v>
      </c>
      <c r="G524" s="166"/>
      <c r="H524" s="166"/>
      <c r="I524" s="166"/>
      <c r="J524" s="171"/>
      <c r="K524" s="173"/>
      <c r="L524" s="173"/>
      <c r="M524" s="173"/>
      <c r="N524" s="173"/>
      <c r="O524" s="173"/>
      <c r="P524" s="173"/>
      <c r="Q524" s="173"/>
      <c r="R524" s="173"/>
      <c r="S524" s="455"/>
    </row>
    <row r="525" spans="2:19" ht="18" hidden="1" customHeight="1" x14ac:dyDescent="0.25">
      <c r="B525" s="452"/>
      <c r="C525" s="172" t="s">
        <v>421</v>
      </c>
      <c r="D525" s="149" cm="1">
        <f t="array" ref="D525">IFERROR((D521*Background!E$12+D522*Background!E$13+D523*Background!E$14+IFERROR(D524*D514,0))/SUMPRODUCT(I507:I530,1-J507:J530),0)</f>
        <v>0</v>
      </c>
      <c r="E525" s="453"/>
      <c r="F525" s="165">
        <f>BiodieselProduction!E$25</f>
        <v>0</v>
      </c>
      <c r="G525" s="166"/>
      <c r="H525" s="166"/>
      <c r="I525" s="166"/>
      <c r="J525" s="171"/>
      <c r="K525" s="173"/>
      <c r="L525" s="173"/>
      <c r="M525" s="173"/>
      <c r="N525" s="173"/>
      <c r="O525" s="173"/>
      <c r="P525" s="173"/>
      <c r="Q525" s="173"/>
      <c r="R525" s="173"/>
      <c r="S525" s="455"/>
    </row>
    <row r="526" spans="2:19" ht="18" hidden="1" customHeight="1" x14ac:dyDescent="0.25">
      <c r="B526" s="452"/>
      <c r="C526" s="458"/>
      <c r="D526" s="458"/>
      <c r="E526" s="453"/>
      <c r="F526" s="165">
        <f>BiodieselProduction!E$26</f>
        <v>0</v>
      </c>
      <c r="G526" s="166"/>
      <c r="H526" s="166"/>
      <c r="I526" s="166"/>
      <c r="J526" s="171"/>
      <c r="K526" s="173"/>
      <c r="L526" s="173"/>
      <c r="M526" s="173"/>
      <c r="N526" s="173"/>
      <c r="O526" s="173"/>
      <c r="P526" s="173"/>
      <c r="Q526" s="173"/>
      <c r="R526" s="173"/>
      <c r="S526" s="455"/>
    </row>
    <row r="527" spans="2:19" ht="18" hidden="1" customHeight="1" x14ac:dyDescent="0.25">
      <c r="B527" s="452"/>
      <c r="C527" s="446" t="s">
        <v>550</v>
      </c>
      <c r="D527" s="446"/>
      <c r="E527" s="453"/>
      <c r="F527" s="165">
        <f>BiodieselProduction!E$27</f>
        <v>0</v>
      </c>
      <c r="G527" s="166"/>
      <c r="H527" s="166"/>
      <c r="I527" s="166"/>
      <c r="J527" s="171"/>
      <c r="K527" s="173"/>
      <c r="L527" s="173"/>
      <c r="M527" s="173"/>
      <c r="N527" s="173"/>
      <c r="O527" s="173"/>
      <c r="P527" s="173"/>
      <c r="Q527" s="173"/>
      <c r="R527" s="173"/>
      <c r="S527" s="455"/>
    </row>
    <row r="528" spans="2:19" ht="18" hidden="1" customHeight="1" x14ac:dyDescent="0.25">
      <c r="B528" s="452"/>
      <c r="C528" s="172" t="s">
        <v>61</v>
      </c>
      <c r="D528" s="149" cm="1">
        <f t="array" ref="D528">SUMPRODUCT(I507:I530,1-J507:J530)</f>
        <v>0</v>
      </c>
      <c r="E528" s="453"/>
      <c r="F528" s="165">
        <f>BiodieselProduction!E$28</f>
        <v>0</v>
      </c>
      <c r="G528" s="166"/>
      <c r="H528" s="166"/>
      <c r="I528" s="166"/>
      <c r="J528" s="171"/>
      <c r="K528" s="173"/>
      <c r="L528" s="173"/>
      <c r="M528" s="173"/>
      <c r="N528" s="173"/>
      <c r="O528" s="173"/>
      <c r="P528" s="173"/>
      <c r="Q528" s="173"/>
      <c r="R528" s="173"/>
      <c r="S528" s="455"/>
    </row>
    <row r="529" spans="2:19" ht="18" hidden="1" customHeight="1" x14ac:dyDescent="0.25">
      <c r="B529" s="452"/>
      <c r="C529" s="172" t="s">
        <v>62</v>
      </c>
      <c r="D529" s="149" cm="1">
        <f t="array" ref="D529">SUMPRODUCT(H507:H530-G507:G530,1-J507:J530)</f>
        <v>0</v>
      </c>
      <c r="E529" s="453"/>
      <c r="F529" s="165">
        <f>BiodieselProduction!E$29</f>
        <v>0</v>
      </c>
      <c r="G529" s="166"/>
      <c r="H529" s="166"/>
      <c r="I529" s="166"/>
      <c r="J529" s="171"/>
      <c r="K529" s="173"/>
      <c r="L529" s="173"/>
      <c r="M529" s="173"/>
      <c r="N529" s="173"/>
      <c r="O529" s="173"/>
      <c r="P529" s="173"/>
      <c r="Q529" s="173"/>
      <c r="R529" s="173"/>
      <c r="S529" s="455"/>
    </row>
    <row r="530" spans="2:19" ht="18" hidden="1" customHeight="1" x14ac:dyDescent="0.25">
      <c r="B530" s="452"/>
      <c r="C530" s="172" t="s">
        <v>63</v>
      </c>
      <c r="D530" s="149">
        <f>D528-D529</f>
        <v>0</v>
      </c>
      <c r="E530" s="453"/>
      <c r="F530" s="165">
        <f>BiodieselProduction!E$30</f>
        <v>0</v>
      </c>
      <c r="G530" s="166"/>
      <c r="H530" s="166"/>
      <c r="I530" s="166"/>
      <c r="J530" s="171"/>
      <c r="K530" s="173"/>
      <c r="L530" s="173"/>
      <c r="M530" s="173"/>
      <c r="N530" s="173"/>
      <c r="O530" s="173"/>
      <c r="P530" s="173"/>
      <c r="Q530" s="173"/>
      <c r="R530" s="173"/>
      <c r="S530" s="455"/>
    </row>
    <row r="531" spans="2:19" ht="18" hidden="1" customHeight="1" x14ac:dyDescent="0.25">
      <c r="B531" s="415"/>
      <c r="C531" s="416"/>
      <c r="D531" s="416"/>
      <c r="E531" s="416"/>
      <c r="F531" s="416"/>
      <c r="G531" s="416"/>
      <c r="H531" s="416"/>
      <c r="I531" s="416"/>
      <c r="J531" s="416"/>
      <c r="K531" s="416"/>
      <c r="L531" s="416"/>
      <c r="M531" s="416"/>
      <c r="N531" s="416"/>
      <c r="O531" s="416"/>
      <c r="P531" s="416"/>
      <c r="Q531" s="416"/>
      <c r="R531" s="416"/>
      <c r="S531" s="417"/>
    </row>
    <row r="532" spans="2:19" ht="18" hidden="1" customHeight="1" x14ac:dyDescent="0.25"/>
    <row r="533" spans="2:19" ht="18" hidden="1" customHeight="1" x14ac:dyDescent="0.25">
      <c r="B533" s="449"/>
      <c r="C533" s="450"/>
      <c r="D533" s="450"/>
      <c r="E533" s="450"/>
      <c r="F533" s="450"/>
      <c r="G533" s="450"/>
      <c r="H533" s="450"/>
      <c r="I533" s="450"/>
      <c r="J533" s="450"/>
      <c r="K533" s="450"/>
      <c r="L533" s="450"/>
      <c r="M533" s="450"/>
      <c r="N533" s="450"/>
      <c r="O533" s="450"/>
      <c r="P533" s="450"/>
      <c r="Q533" s="450"/>
      <c r="R533" s="450"/>
      <c r="S533" s="451"/>
    </row>
    <row r="534" spans="2:19" ht="18" hidden="1" customHeight="1" x14ac:dyDescent="0.25">
      <c r="B534" s="452"/>
      <c r="C534" s="446" t="s">
        <v>57</v>
      </c>
      <c r="D534" s="446"/>
      <c r="E534" s="453" t="b">
        <v>1</v>
      </c>
      <c r="F534" s="454" t="s">
        <v>8</v>
      </c>
      <c r="G534" s="454"/>
      <c r="H534" s="454"/>
      <c r="I534" s="454"/>
      <c r="J534" s="454"/>
      <c r="K534" s="454"/>
      <c r="L534" s="454"/>
      <c r="M534" s="454"/>
      <c r="N534" s="454"/>
      <c r="O534" s="454"/>
      <c r="P534" s="454"/>
      <c r="Q534" s="454"/>
      <c r="R534" s="454"/>
      <c r="S534" s="455" t="s">
        <v>9</v>
      </c>
    </row>
    <row r="535" spans="2:19" ht="18" hidden="1" customHeight="1" x14ac:dyDescent="0.25">
      <c r="B535" s="452"/>
      <c r="C535" s="456" t="str">
        <f>IF(AND(D538&gt;0,D540&gt;0),CONCATENATE(IF(D540="Other (Specify Below)",D541,D540)," ",IF(D538="Other (Specify Below)",D539,D538)),"")</f>
        <v/>
      </c>
      <c r="D535" s="456"/>
      <c r="E535" s="453"/>
      <c r="F535" s="445"/>
      <c r="G535" s="445" t="s">
        <v>10</v>
      </c>
      <c r="H535" s="445"/>
      <c r="I535" s="445"/>
      <c r="J535" s="445"/>
      <c r="K535" s="445" t="s">
        <v>11</v>
      </c>
      <c r="L535" s="445"/>
      <c r="M535" s="445"/>
      <c r="N535" s="445"/>
      <c r="O535" s="445"/>
      <c r="P535" s="445"/>
      <c r="Q535" s="445"/>
      <c r="R535" s="445"/>
      <c r="S535" s="455"/>
    </row>
    <row r="536" spans="2:19" ht="18" hidden="1" customHeight="1" x14ac:dyDescent="0.25">
      <c r="B536" s="452"/>
      <c r="C536" s="457"/>
      <c r="D536" s="457"/>
      <c r="E536" s="453"/>
      <c r="F536" s="445"/>
      <c r="G536" s="445" t="s">
        <v>12</v>
      </c>
      <c r="H536" s="445"/>
      <c r="I536" s="445" t="s">
        <v>13</v>
      </c>
      <c r="J536" s="445"/>
      <c r="K536" s="445" t="s">
        <v>14</v>
      </c>
      <c r="L536" s="445"/>
      <c r="M536" s="445" t="s">
        <v>15</v>
      </c>
      <c r="N536" s="445"/>
      <c r="O536" s="445" t="s">
        <v>16</v>
      </c>
      <c r="P536" s="445"/>
      <c r="Q536" s="445" t="s">
        <v>17</v>
      </c>
      <c r="R536" s="445"/>
      <c r="S536" s="455"/>
    </row>
    <row r="537" spans="2:19" ht="18" hidden="1" customHeight="1" x14ac:dyDescent="0.25">
      <c r="B537" s="452"/>
      <c r="C537" s="446" t="s">
        <v>19</v>
      </c>
      <c r="D537" s="446"/>
      <c r="E537" s="453"/>
      <c r="F537" s="160" t="s">
        <v>259</v>
      </c>
      <c r="G537" s="160" t="s">
        <v>260</v>
      </c>
      <c r="H537" s="160" t="s">
        <v>261</v>
      </c>
      <c r="I537" s="160" t="s">
        <v>262</v>
      </c>
      <c r="J537" s="160" t="s">
        <v>263</v>
      </c>
      <c r="K537" s="160" t="s">
        <v>264</v>
      </c>
      <c r="L537" s="160" t="s">
        <v>265</v>
      </c>
      <c r="M537" s="160" t="s">
        <v>266</v>
      </c>
      <c r="N537" s="160" t="s">
        <v>267</v>
      </c>
      <c r="O537" s="160" t="s">
        <v>268</v>
      </c>
      <c r="P537" s="160" t="s">
        <v>269</v>
      </c>
      <c r="Q537" s="160" t="s">
        <v>270</v>
      </c>
      <c r="R537" s="160" t="s">
        <v>271</v>
      </c>
      <c r="S537" s="455"/>
    </row>
    <row r="538" spans="2:19" ht="18" hidden="1" customHeight="1" x14ac:dyDescent="0.25">
      <c r="B538" s="452"/>
      <c r="C538" s="411" t="s">
        <v>604</v>
      </c>
      <c r="D538" s="161"/>
      <c r="E538" s="453"/>
      <c r="F538" s="162" t="s">
        <v>34</v>
      </c>
      <c r="G538" s="162" t="s">
        <v>35</v>
      </c>
      <c r="H538" s="162" t="s">
        <v>36</v>
      </c>
      <c r="I538" s="162" t="s">
        <v>37</v>
      </c>
      <c r="J538" s="162" t="s">
        <v>38</v>
      </c>
      <c r="K538" s="162" t="s">
        <v>37</v>
      </c>
      <c r="L538" s="162" t="s">
        <v>39</v>
      </c>
      <c r="M538" s="162" t="str">
        <f t="shared" ref="M538:R538" si="16">K538</f>
        <v>Weight</v>
      </c>
      <c r="N538" s="162" t="str">
        <f t="shared" si="16"/>
        <v>Distance</v>
      </c>
      <c r="O538" s="162" t="str">
        <f t="shared" si="16"/>
        <v>Weight</v>
      </c>
      <c r="P538" s="162" t="str">
        <f t="shared" si="16"/>
        <v>Distance</v>
      </c>
      <c r="Q538" s="162" t="str">
        <f t="shared" si="16"/>
        <v>Weight</v>
      </c>
      <c r="R538" s="162" t="str">
        <f t="shared" si="16"/>
        <v>Distance</v>
      </c>
      <c r="S538" s="455"/>
    </row>
    <row r="539" spans="2:19" ht="18" hidden="1" customHeight="1" x14ac:dyDescent="0.25">
      <c r="B539" s="452"/>
      <c r="C539" s="412"/>
      <c r="D539" s="163"/>
      <c r="E539" s="453"/>
      <c r="F539" s="159" t="s">
        <v>41</v>
      </c>
      <c r="G539" s="159" t="s">
        <v>549</v>
      </c>
      <c r="H539" s="159" t="s">
        <v>549</v>
      </c>
      <c r="I539" s="159" t="s">
        <v>549</v>
      </c>
      <c r="J539" s="159" t="s">
        <v>42</v>
      </c>
      <c r="K539" s="159" t="s">
        <v>549</v>
      </c>
      <c r="L539" s="159" t="s">
        <v>534</v>
      </c>
      <c r="M539" s="159" t="str">
        <f>K539</f>
        <v>lb</v>
      </c>
      <c r="N539" s="159" t="str">
        <f>L539</f>
        <v>mile</v>
      </c>
      <c r="O539" s="159" t="str">
        <f>M539</f>
        <v>lb</v>
      </c>
      <c r="P539" s="159" t="str">
        <f>L539</f>
        <v>mile</v>
      </c>
      <c r="Q539" s="159" t="str">
        <f>K539</f>
        <v>lb</v>
      </c>
      <c r="R539" s="159" t="str">
        <f>L539</f>
        <v>mile</v>
      </c>
      <c r="S539" s="455"/>
    </row>
    <row r="540" spans="2:19" ht="18" hidden="1" customHeight="1" x14ac:dyDescent="0.25">
      <c r="B540" s="452"/>
      <c r="C540" s="447" t="s">
        <v>605</v>
      </c>
      <c r="D540" s="164"/>
      <c r="E540" s="453"/>
      <c r="F540" s="165">
        <f>BiodieselProduction!E$7</f>
        <v>0</v>
      </c>
      <c r="G540" s="166"/>
      <c r="H540" s="166"/>
      <c r="I540" s="166"/>
      <c r="J540" s="171"/>
      <c r="K540" s="173"/>
      <c r="L540" s="173"/>
      <c r="M540" s="173"/>
      <c r="N540" s="173"/>
      <c r="O540" s="173"/>
      <c r="P540" s="173"/>
      <c r="Q540" s="173"/>
      <c r="R540" s="173"/>
      <c r="S540" s="455"/>
    </row>
    <row r="541" spans="2:19" ht="18" hidden="1" customHeight="1" x14ac:dyDescent="0.25">
      <c r="B541" s="452"/>
      <c r="C541" s="448"/>
      <c r="D541" s="163"/>
      <c r="E541" s="453"/>
      <c r="F541" s="165">
        <f>BiodieselProduction!E$8</f>
        <v>0</v>
      </c>
      <c r="G541" s="166"/>
      <c r="H541" s="166"/>
      <c r="I541" s="166"/>
      <c r="J541" s="171"/>
      <c r="K541" s="173"/>
      <c r="L541" s="173"/>
      <c r="M541" s="173"/>
      <c r="N541" s="173"/>
      <c r="O541" s="173"/>
      <c r="P541" s="173"/>
      <c r="Q541" s="173"/>
      <c r="R541" s="173"/>
      <c r="S541" s="455"/>
    </row>
    <row r="542" spans="2:19" ht="18" hidden="1" customHeight="1" x14ac:dyDescent="0.25">
      <c r="B542" s="452"/>
      <c r="C542" s="447" t="s">
        <v>452</v>
      </c>
      <c r="D542" s="164"/>
      <c r="E542" s="453"/>
      <c r="F542" s="165">
        <f>BiodieselProduction!E$9</f>
        <v>0</v>
      </c>
      <c r="G542" s="166"/>
      <c r="H542" s="166"/>
      <c r="I542" s="166"/>
      <c r="J542" s="171"/>
      <c r="K542" s="173"/>
      <c r="L542" s="173"/>
      <c r="M542" s="173"/>
      <c r="N542" s="173"/>
      <c r="O542" s="173"/>
      <c r="P542" s="173"/>
      <c r="Q542" s="173"/>
      <c r="R542" s="173"/>
      <c r="S542" s="455"/>
    </row>
    <row r="543" spans="2:19" ht="18" hidden="1" customHeight="1" x14ac:dyDescent="0.25">
      <c r="B543" s="452"/>
      <c r="C543" s="448"/>
      <c r="D543" s="167"/>
      <c r="E543" s="453"/>
      <c r="F543" s="165">
        <f>BiodieselProduction!E$10</f>
        <v>0</v>
      </c>
      <c r="G543" s="166"/>
      <c r="H543" s="166"/>
      <c r="I543" s="166"/>
      <c r="J543" s="171"/>
      <c r="K543" s="173"/>
      <c r="L543" s="173"/>
      <c r="M543" s="173"/>
      <c r="N543" s="173"/>
      <c r="O543" s="173"/>
      <c r="P543" s="173"/>
      <c r="Q543" s="173"/>
      <c r="R543" s="173"/>
      <c r="S543" s="455"/>
    </row>
    <row r="544" spans="2:19" ht="18" hidden="1" customHeight="1" x14ac:dyDescent="0.25">
      <c r="B544" s="452"/>
      <c r="C544" s="411" t="s">
        <v>606</v>
      </c>
      <c r="D544" s="168"/>
      <c r="E544" s="453"/>
      <c r="F544" s="165">
        <f>BiodieselProduction!E$11</f>
        <v>0</v>
      </c>
      <c r="G544" s="166"/>
      <c r="H544" s="166"/>
      <c r="I544" s="166"/>
      <c r="J544" s="171"/>
      <c r="K544" s="173"/>
      <c r="L544" s="173"/>
      <c r="M544" s="173"/>
      <c r="N544" s="173"/>
      <c r="O544" s="173"/>
      <c r="P544" s="173"/>
      <c r="Q544" s="173"/>
      <c r="R544" s="173"/>
      <c r="S544" s="455"/>
    </row>
    <row r="545" spans="2:19" ht="18" hidden="1" customHeight="1" x14ac:dyDescent="0.25">
      <c r="B545" s="452"/>
      <c r="C545" s="412"/>
      <c r="D545" s="169"/>
      <c r="E545" s="453"/>
      <c r="F545" s="165">
        <f>BiodieselProduction!E$12</f>
        <v>0</v>
      </c>
      <c r="G545" s="166"/>
      <c r="H545" s="166"/>
      <c r="I545" s="166"/>
      <c r="J545" s="171"/>
      <c r="K545" s="173"/>
      <c r="L545" s="173"/>
      <c r="M545" s="173"/>
      <c r="N545" s="173"/>
      <c r="O545" s="173"/>
      <c r="P545" s="173"/>
      <c r="Q545" s="173"/>
      <c r="R545" s="173"/>
      <c r="S545" s="455"/>
    </row>
    <row r="546" spans="2:19" ht="18" hidden="1" customHeight="1" x14ac:dyDescent="0.25">
      <c r="B546" s="452"/>
      <c r="C546" s="411" t="s">
        <v>453</v>
      </c>
      <c r="D546" s="174"/>
      <c r="E546" s="453"/>
      <c r="F546" s="165">
        <f>BiodieselProduction!E$13</f>
        <v>0</v>
      </c>
      <c r="G546" s="166"/>
      <c r="H546" s="166"/>
      <c r="I546" s="166"/>
      <c r="J546" s="171"/>
      <c r="K546" s="173"/>
      <c r="L546" s="173"/>
      <c r="M546" s="173"/>
      <c r="N546" s="173"/>
      <c r="O546" s="173"/>
      <c r="P546" s="173"/>
      <c r="Q546" s="173"/>
      <c r="R546" s="173"/>
      <c r="S546" s="455"/>
    </row>
    <row r="547" spans="2:19" ht="18" hidden="1" customHeight="1" x14ac:dyDescent="0.25">
      <c r="B547" s="452"/>
      <c r="C547" s="412"/>
      <c r="D547" s="170"/>
      <c r="E547" s="453"/>
      <c r="F547" s="165">
        <f>BiodieselProduction!E$14</f>
        <v>0</v>
      </c>
      <c r="G547" s="166"/>
      <c r="H547" s="166"/>
      <c r="I547" s="166"/>
      <c r="J547" s="171"/>
      <c r="K547" s="173"/>
      <c r="L547" s="173"/>
      <c r="M547" s="173"/>
      <c r="N547" s="173"/>
      <c r="O547" s="173"/>
      <c r="P547" s="173"/>
      <c r="Q547" s="173"/>
      <c r="R547" s="173"/>
      <c r="S547" s="455"/>
    </row>
    <row r="548" spans="2:19" ht="18" hidden="1" customHeight="1" x14ac:dyDescent="0.25">
      <c r="B548" s="452"/>
      <c r="C548" s="116" t="s">
        <v>53</v>
      </c>
      <c r="D548" s="117" t="str" cm="1">
        <f t="array" ref="D548:D549">_xlfn._xlws.FILTER(C548:C549,C548:C549&lt;&gt;"")</f>
        <v>Site-Specific</v>
      </c>
      <c r="E548" s="453"/>
      <c r="F548" s="165">
        <f>BiodieselProduction!E$15</f>
        <v>0</v>
      </c>
      <c r="G548" s="166"/>
      <c r="H548" s="166"/>
      <c r="I548" s="166"/>
      <c r="J548" s="171"/>
      <c r="K548" s="173"/>
      <c r="L548" s="173"/>
      <c r="M548" s="173"/>
      <c r="N548" s="173"/>
      <c r="O548" s="173"/>
      <c r="P548" s="173"/>
      <c r="Q548" s="173"/>
      <c r="R548" s="173"/>
      <c r="S548" s="455"/>
    </row>
    <row r="549" spans="2:19" ht="18" hidden="1" customHeight="1" x14ac:dyDescent="0.25">
      <c r="B549" s="452"/>
      <c r="C549" s="117" t="s">
        <v>46</v>
      </c>
      <c r="D549" s="116" t="str">
        <v>Default</v>
      </c>
      <c r="E549" s="453" t="b">
        <v>0</v>
      </c>
      <c r="F549" s="165">
        <f>BiodieselProduction!E$16</f>
        <v>0</v>
      </c>
      <c r="G549" s="166"/>
      <c r="H549" s="166"/>
      <c r="I549" s="166"/>
      <c r="J549" s="171"/>
      <c r="K549" s="173"/>
      <c r="L549" s="173"/>
      <c r="M549" s="173"/>
      <c r="N549" s="173"/>
      <c r="O549" s="173"/>
      <c r="P549" s="173"/>
      <c r="Q549" s="173"/>
      <c r="R549" s="173"/>
      <c r="S549" s="455"/>
    </row>
    <row r="550" spans="2:19" ht="18" hidden="1" customHeight="1" x14ac:dyDescent="0.25">
      <c r="B550" s="452"/>
      <c r="C550" s="119"/>
      <c r="D550" s="119"/>
      <c r="E550" s="453"/>
      <c r="F550" s="165">
        <f>BiodieselProduction!E$17</f>
        <v>0</v>
      </c>
      <c r="G550" s="166"/>
      <c r="H550" s="166"/>
      <c r="I550" s="166"/>
      <c r="J550" s="171"/>
      <c r="K550" s="173"/>
      <c r="L550" s="173"/>
      <c r="M550" s="173"/>
      <c r="N550" s="173"/>
      <c r="O550" s="173"/>
      <c r="P550" s="173"/>
      <c r="Q550" s="173"/>
      <c r="R550" s="173"/>
      <c r="S550" s="455"/>
    </row>
    <row r="551" spans="2:19" ht="18" hidden="1" customHeight="1" x14ac:dyDescent="0.25">
      <c r="B551" s="452"/>
      <c r="C551" s="119"/>
      <c r="D551" s="119"/>
      <c r="E551" s="453" t="b">
        <v>0</v>
      </c>
      <c r="F551" s="165">
        <f>BiodieselProduction!E$18</f>
        <v>0</v>
      </c>
      <c r="G551" s="166"/>
      <c r="H551" s="166"/>
      <c r="I551" s="166"/>
      <c r="J551" s="171"/>
      <c r="K551" s="173"/>
      <c r="L551" s="173"/>
      <c r="M551" s="173"/>
      <c r="N551" s="173"/>
      <c r="O551" s="173"/>
      <c r="P551" s="173"/>
      <c r="Q551" s="173"/>
      <c r="R551" s="173"/>
      <c r="S551" s="455"/>
    </row>
    <row r="552" spans="2:19" ht="18" hidden="1" customHeight="1" x14ac:dyDescent="0.25">
      <c r="B552" s="452"/>
      <c r="C552" s="112"/>
      <c r="D552" s="112"/>
      <c r="E552" s="453"/>
      <c r="F552" s="165">
        <f>BiodieselProduction!E$19</f>
        <v>0</v>
      </c>
      <c r="G552" s="166"/>
      <c r="H552" s="166"/>
      <c r="I552" s="166"/>
      <c r="J552" s="171"/>
      <c r="K552" s="173"/>
      <c r="L552" s="173"/>
      <c r="M552" s="173"/>
      <c r="N552" s="173"/>
      <c r="O552" s="173"/>
      <c r="P552" s="173"/>
      <c r="Q552" s="173"/>
      <c r="R552" s="173"/>
      <c r="S552" s="455"/>
    </row>
    <row r="553" spans="2:19" ht="18" hidden="1" customHeight="1" x14ac:dyDescent="0.25">
      <c r="B553" s="452"/>
      <c r="C553" s="446" t="s">
        <v>535</v>
      </c>
      <c r="D553" s="446"/>
      <c r="E553" s="453"/>
      <c r="F553" s="165">
        <f>BiodieselProduction!E$20</f>
        <v>0</v>
      </c>
      <c r="G553" s="166"/>
      <c r="H553" s="166"/>
      <c r="I553" s="166"/>
      <c r="J553" s="171"/>
      <c r="K553" s="173"/>
      <c r="L553" s="173"/>
      <c r="M553" s="173"/>
      <c r="N553" s="173"/>
      <c r="O553" s="173"/>
      <c r="P553" s="173"/>
      <c r="Q553" s="173"/>
      <c r="R553" s="173"/>
      <c r="S553" s="455"/>
    </row>
    <row r="554" spans="2:19" ht="18" hidden="1" customHeight="1" x14ac:dyDescent="0.25">
      <c r="B554" s="452"/>
      <c r="C554" s="172" t="s">
        <v>14</v>
      </c>
      <c r="D554" s="149">
        <f>SUMPRODUCT(K540:K563,L540:L563)</f>
        <v>0</v>
      </c>
      <c r="E554" s="453"/>
      <c r="F554" s="165">
        <f>BiodieselProduction!E$21</f>
        <v>0</v>
      </c>
      <c r="G554" s="166"/>
      <c r="H554" s="166"/>
      <c r="I554" s="166"/>
      <c r="J554" s="171"/>
      <c r="K554" s="173"/>
      <c r="L554" s="173"/>
      <c r="M554" s="173"/>
      <c r="N554" s="173"/>
      <c r="O554" s="173"/>
      <c r="P554" s="173"/>
      <c r="Q554" s="173"/>
      <c r="R554" s="173"/>
      <c r="S554" s="455"/>
    </row>
    <row r="555" spans="2:19" ht="18" hidden="1" customHeight="1" x14ac:dyDescent="0.25">
      <c r="B555" s="452"/>
      <c r="C555" s="172" t="s">
        <v>15</v>
      </c>
      <c r="D555" s="149">
        <f>SUMPRODUCT(M540:M563,N540:N563)</f>
        <v>0</v>
      </c>
      <c r="E555" s="453"/>
      <c r="F555" s="165">
        <f>BiodieselProduction!E$22</f>
        <v>0</v>
      </c>
      <c r="G555" s="166"/>
      <c r="H555" s="166"/>
      <c r="I555" s="166"/>
      <c r="J555" s="171"/>
      <c r="K555" s="173"/>
      <c r="L555" s="173"/>
      <c r="M555" s="173"/>
      <c r="N555" s="173"/>
      <c r="O555" s="173"/>
      <c r="P555" s="173"/>
      <c r="Q555" s="173"/>
      <c r="R555" s="173"/>
      <c r="S555" s="455"/>
    </row>
    <row r="556" spans="2:19" ht="18" hidden="1" customHeight="1" x14ac:dyDescent="0.25">
      <c r="B556" s="452"/>
      <c r="C556" s="172" t="s">
        <v>16</v>
      </c>
      <c r="D556" s="149">
        <f>SUMPRODUCT(O540:O563,P540:P563)</f>
        <v>0</v>
      </c>
      <c r="E556" s="453"/>
      <c r="F556" s="165">
        <f>BiodieselProduction!E$23</f>
        <v>0</v>
      </c>
      <c r="G556" s="166"/>
      <c r="H556" s="166"/>
      <c r="I556" s="166"/>
      <c r="J556" s="171"/>
      <c r="K556" s="173"/>
      <c r="L556" s="173"/>
      <c r="M556" s="173"/>
      <c r="N556" s="173"/>
      <c r="O556" s="173"/>
      <c r="P556" s="173"/>
      <c r="Q556" s="173"/>
      <c r="R556" s="173"/>
      <c r="S556" s="455"/>
    </row>
    <row r="557" spans="2:19" ht="18" hidden="1" customHeight="1" x14ac:dyDescent="0.25">
      <c r="B557" s="452"/>
      <c r="C557" s="172" t="s">
        <v>17</v>
      </c>
      <c r="D557" s="149">
        <f>SUMPRODUCT(Q540:Q563,R540:R563)</f>
        <v>0</v>
      </c>
      <c r="E557" s="453"/>
      <c r="F557" s="165">
        <f>BiodieselProduction!E$24</f>
        <v>0</v>
      </c>
      <c r="G557" s="166"/>
      <c r="H557" s="166"/>
      <c r="I557" s="166"/>
      <c r="J557" s="171"/>
      <c r="K557" s="173"/>
      <c r="L557" s="173"/>
      <c r="M557" s="173"/>
      <c r="N557" s="173"/>
      <c r="O557" s="173"/>
      <c r="P557" s="173"/>
      <c r="Q557" s="173"/>
      <c r="R557" s="173"/>
      <c r="S557" s="455"/>
    </row>
    <row r="558" spans="2:19" ht="18" hidden="1" customHeight="1" x14ac:dyDescent="0.25">
      <c r="B558" s="452"/>
      <c r="C558" s="172" t="s">
        <v>421</v>
      </c>
      <c r="D558" s="149" cm="1">
        <f t="array" ref="D558">IFERROR((D554*Background!E$12+D555*Background!E$13+D556*Background!E$14+IFERROR(D557*D547,0))/SUMPRODUCT(I540:I563,1-J540:J563),0)</f>
        <v>0</v>
      </c>
      <c r="E558" s="453"/>
      <c r="F558" s="165">
        <f>BiodieselProduction!E$25</f>
        <v>0</v>
      </c>
      <c r="G558" s="166"/>
      <c r="H558" s="166"/>
      <c r="I558" s="166"/>
      <c r="J558" s="171"/>
      <c r="K558" s="173"/>
      <c r="L558" s="173"/>
      <c r="M558" s="173"/>
      <c r="N558" s="173"/>
      <c r="O558" s="173"/>
      <c r="P558" s="173"/>
      <c r="Q558" s="173"/>
      <c r="R558" s="173"/>
      <c r="S558" s="455"/>
    </row>
    <row r="559" spans="2:19" ht="18" hidden="1" customHeight="1" x14ac:dyDescent="0.25">
      <c r="B559" s="452"/>
      <c r="C559" s="458"/>
      <c r="D559" s="458"/>
      <c r="E559" s="453"/>
      <c r="F559" s="165">
        <f>BiodieselProduction!E$26</f>
        <v>0</v>
      </c>
      <c r="G559" s="166"/>
      <c r="H559" s="166"/>
      <c r="I559" s="166"/>
      <c r="J559" s="171"/>
      <c r="K559" s="173"/>
      <c r="L559" s="173"/>
      <c r="M559" s="173"/>
      <c r="N559" s="173"/>
      <c r="O559" s="173"/>
      <c r="P559" s="173"/>
      <c r="Q559" s="173"/>
      <c r="R559" s="173"/>
      <c r="S559" s="455"/>
    </row>
    <row r="560" spans="2:19" ht="18" hidden="1" customHeight="1" x14ac:dyDescent="0.25">
      <c r="B560" s="452"/>
      <c r="C560" s="446" t="s">
        <v>550</v>
      </c>
      <c r="D560" s="446"/>
      <c r="E560" s="453"/>
      <c r="F560" s="165">
        <f>BiodieselProduction!E$27</f>
        <v>0</v>
      </c>
      <c r="G560" s="166"/>
      <c r="H560" s="166"/>
      <c r="I560" s="166"/>
      <c r="J560" s="171"/>
      <c r="K560" s="173"/>
      <c r="L560" s="173"/>
      <c r="M560" s="173"/>
      <c r="N560" s="173"/>
      <c r="O560" s="173"/>
      <c r="P560" s="173"/>
      <c r="Q560" s="173"/>
      <c r="R560" s="173"/>
      <c r="S560" s="455"/>
    </row>
    <row r="561" spans="2:19" ht="18" hidden="1" customHeight="1" x14ac:dyDescent="0.25">
      <c r="B561" s="452"/>
      <c r="C561" s="172" t="s">
        <v>61</v>
      </c>
      <c r="D561" s="149" cm="1">
        <f t="array" ref="D561">SUMPRODUCT(I540:I563,1-J540:J563)</f>
        <v>0</v>
      </c>
      <c r="E561" s="453"/>
      <c r="F561" s="165">
        <f>BiodieselProduction!E$28</f>
        <v>0</v>
      </c>
      <c r="G561" s="166"/>
      <c r="H561" s="166"/>
      <c r="I561" s="166"/>
      <c r="J561" s="171"/>
      <c r="K561" s="173"/>
      <c r="L561" s="173"/>
      <c r="M561" s="173"/>
      <c r="N561" s="173"/>
      <c r="O561" s="173"/>
      <c r="P561" s="173"/>
      <c r="Q561" s="173"/>
      <c r="R561" s="173"/>
      <c r="S561" s="455"/>
    </row>
    <row r="562" spans="2:19" ht="18" hidden="1" customHeight="1" x14ac:dyDescent="0.25">
      <c r="B562" s="452"/>
      <c r="C562" s="172" t="s">
        <v>62</v>
      </c>
      <c r="D562" s="149" cm="1">
        <f t="array" ref="D562">SUMPRODUCT(H540:H563-G540:G563,1-J540:J563)</f>
        <v>0</v>
      </c>
      <c r="E562" s="453"/>
      <c r="F562" s="165">
        <f>BiodieselProduction!E$29</f>
        <v>0</v>
      </c>
      <c r="G562" s="166"/>
      <c r="H562" s="166"/>
      <c r="I562" s="166"/>
      <c r="J562" s="171"/>
      <c r="K562" s="173"/>
      <c r="L562" s="173"/>
      <c r="M562" s="173"/>
      <c r="N562" s="173"/>
      <c r="O562" s="173"/>
      <c r="P562" s="173"/>
      <c r="Q562" s="173"/>
      <c r="R562" s="173"/>
      <c r="S562" s="455"/>
    </row>
    <row r="563" spans="2:19" ht="18" hidden="1" customHeight="1" x14ac:dyDescent="0.25">
      <c r="B563" s="452"/>
      <c r="C563" s="172" t="s">
        <v>63</v>
      </c>
      <c r="D563" s="149">
        <f>D561-D562</f>
        <v>0</v>
      </c>
      <c r="E563" s="453"/>
      <c r="F563" s="165">
        <f>BiodieselProduction!E$30</f>
        <v>0</v>
      </c>
      <c r="G563" s="166"/>
      <c r="H563" s="166"/>
      <c r="I563" s="166"/>
      <c r="J563" s="171"/>
      <c r="K563" s="173"/>
      <c r="L563" s="173"/>
      <c r="M563" s="173"/>
      <c r="N563" s="173"/>
      <c r="O563" s="173"/>
      <c r="P563" s="173"/>
      <c r="Q563" s="173"/>
      <c r="R563" s="173"/>
      <c r="S563" s="455"/>
    </row>
    <row r="564" spans="2:19" ht="18" hidden="1" customHeight="1" x14ac:dyDescent="0.25">
      <c r="B564" s="415"/>
      <c r="C564" s="416"/>
      <c r="D564" s="416"/>
      <c r="E564" s="416"/>
      <c r="F564" s="416"/>
      <c r="G564" s="416"/>
      <c r="H564" s="416"/>
      <c r="I564" s="416"/>
      <c r="J564" s="416"/>
      <c r="K564" s="416"/>
      <c r="L564" s="416"/>
      <c r="M564" s="416"/>
      <c r="N564" s="416"/>
      <c r="O564" s="416"/>
      <c r="P564" s="416"/>
      <c r="Q564" s="416"/>
      <c r="R564" s="416"/>
      <c r="S564" s="417"/>
    </row>
    <row r="565" spans="2:19" ht="18" hidden="1" customHeight="1" x14ac:dyDescent="0.25"/>
    <row r="566" spans="2:19" ht="18" hidden="1" customHeight="1" x14ac:dyDescent="0.25">
      <c r="B566" s="449"/>
      <c r="C566" s="450"/>
      <c r="D566" s="450"/>
      <c r="E566" s="450"/>
      <c r="F566" s="450"/>
      <c r="G566" s="450"/>
      <c r="H566" s="450"/>
      <c r="I566" s="450"/>
      <c r="J566" s="450"/>
      <c r="K566" s="450"/>
      <c r="L566" s="450"/>
      <c r="M566" s="450"/>
      <c r="N566" s="450"/>
      <c r="O566" s="450"/>
      <c r="P566" s="450"/>
      <c r="Q566" s="450"/>
      <c r="R566" s="450"/>
      <c r="S566" s="451"/>
    </row>
    <row r="567" spans="2:19" ht="18" hidden="1" customHeight="1" x14ac:dyDescent="0.25">
      <c r="B567" s="452"/>
      <c r="C567" s="446" t="s">
        <v>58</v>
      </c>
      <c r="D567" s="446"/>
      <c r="E567" s="453" t="b">
        <v>1</v>
      </c>
      <c r="F567" s="454" t="s">
        <v>8</v>
      </c>
      <c r="G567" s="454"/>
      <c r="H567" s="454"/>
      <c r="I567" s="454"/>
      <c r="J567" s="454"/>
      <c r="K567" s="454"/>
      <c r="L567" s="454"/>
      <c r="M567" s="454"/>
      <c r="N567" s="454"/>
      <c r="O567" s="454"/>
      <c r="P567" s="454"/>
      <c r="Q567" s="454"/>
      <c r="R567" s="454"/>
      <c r="S567" s="455" t="s">
        <v>9</v>
      </c>
    </row>
    <row r="568" spans="2:19" ht="18" hidden="1" customHeight="1" x14ac:dyDescent="0.25">
      <c r="B568" s="452"/>
      <c r="C568" s="456" t="str">
        <f>IF(AND(D571&gt;0,D573&gt;0),CONCATENATE(IF(D573="Other (Specify Below)",D574,D573)," ",IF(D571="Other (Specify Below)",D572,D571)),"")</f>
        <v/>
      </c>
      <c r="D568" s="456"/>
      <c r="E568" s="453"/>
      <c r="F568" s="445"/>
      <c r="G568" s="445" t="s">
        <v>10</v>
      </c>
      <c r="H568" s="445"/>
      <c r="I568" s="445"/>
      <c r="J568" s="445"/>
      <c r="K568" s="445" t="s">
        <v>11</v>
      </c>
      <c r="L568" s="445"/>
      <c r="M568" s="445"/>
      <c r="N568" s="445"/>
      <c r="O568" s="445"/>
      <c r="P568" s="445"/>
      <c r="Q568" s="445"/>
      <c r="R568" s="445"/>
      <c r="S568" s="455"/>
    </row>
    <row r="569" spans="2:19" ht="18" hidden="1" customHeight="1" x14ac:dyDescent="0.25">
      <c r="B569" s="452"/>
      <c r="C569" s="457"/>
      <c r="D569" s="457"/>
      <c r="E569" s="453"/>
      <c r="F569" s="445"/>
      <c r="G569" s="445" t="s">
        <v>12</v>
      </c>
      <c r="H569" s="445"/>
      <c r="I569" s="445" t="s">
        <v>13</v>
      </c>
      <c r="J569" s="445"/>
      <c r="K569" s="445" t="s">
        <v>14</v>
      </c>
      <c r="L569" s="445"/>
      <c r="M569" s="445" t="s">
        <v>15</v>
      </c>
      <c r="N569" s="445"/>
      <c r="O569" s="445" t="s">
        <v>16</v>
      </c>
      <c r="P569" s="445"/>
      <c r="Q569" s="445" t="s">
        <v>17</v>
      </c>
      <c r="R569" s="445"/>
      <c r="S569" s="455"/>
    </row>
    <row r="570" spans="2:19" ht="18" hidden="1" customHeight="1" x14ac:dyDescent="0.25">
      <c r="B570" s="452"/>
      <c r="C570" s="446" t="s">
        <v>19</v>
      </c>
      <c r="D570" s="446"/>
      <c r="E570" s="453"/>
      <c r="F570" s="160" t="s">
        <v>272</v>
      </c>
      <c r="G570" s="160" t="s">
        <v>273</v>
      </c>
      <c r="H570" s="160" t="s">
        <v>274</v>
      </c>
      <c r="I570" s="160" t="s">
        <v>275</v>
      </c>
      <c r="J570" s="160" t="s">
        <v>276</v>
      </c>
      <c r="K570" s="160" t="s">
        <v>277</v>
      </c>
      <c r="L570" s="160" t="s">
        <v>278</v>
      </c>
      <c r="M570" s="160" t="s">
        <v>279</v>
      </c>
      <c r="N570" s="160" t="s">
        <v>280</v>
      </c>
      <c r="O570" s="160" t="s">
        <v>281</v>
      </c>
      <c r="P570" s="160" t="s">
        <v>282</v>
      </c>
      <c r="Q570" s="160" t="s">
        <v>283</v>
      </c>
      <c r="R570" s="160" t="s">
        <v>284</v>
      </c>
      <c r="S570" s="455"/>
    </row>
    <row r="571" spans="2:19" ht="18" hidden="1" customHeight="1" x14ac:dyDescent="0.25">
      <c r="B571" s="452"/>
      <c r="C571" s="411" t="s">
        <v>607</v>
      </c>
      <c r="D571" s="161"/>
      <c r="E571" s="453"/>
      <c r="F571" s="162" t="s">
        <v>34</v>
      </c>
      <c r="G571" s="162" t="s">
        <v>35</v>
      </c>
      <c r="H571" s="162" t="s">
        <v>36</v>
      </c>
      <c r="I571" s="162" t="s">
        <v>37</v>
      </c>
      <c r="J571" s="162" t="s">
        <v>38</v>
      </c>
      <c r="K571" s="162" t="s">
        <v>37</v>
      </c>
      <c r="L571" s="162" t="s">
        <v>39</v>
      </c>
      <c r="M571" s="162" t="str">
        <f t="shared" ref="M571:R571" si="17">K571</f>
        <v>Weight</v>
      </c>
      <c r="N571" s="162" t="str">
        <f t="shared" si="17"/>
        <v>Distance</v>
      </c>
      <c r="O571" s="162" t="str">
        <f t="shared" si="17"/>
        <v>Weight</v>
      </c>
      <c r="P571" s="162" t="str">
        <f t="shared" si="17"/>
        <v>Distance</v>
      </c>
      <c r="Q571" s="162" t="str">
        <f t="shared" si="17"/>
        <v>Weight</v>
      </c>
      <c r="R571" s="162" t="str">
        <f t="shared" si="17"/>
        <v>Distance</v>
      </c>
      <c r="S571" s="455"/>
    </row>
    <row r="572" spans="2:19" ht="18" hidden="1" customHeight="1" x14ac:dyDescent="0.25">
      <c r="B572" s="452"/>
      <c r="C572" s="412"/>
      <c r="D572" s="163"/>
      <c r="E572" s="453"/>
      <c r="F572" s="159" t="s">
        <v>41</v>
      </c>
      <c r="G572" s="159" t="s">
        <v>549</v>
      </c>
      <c r="H572" s="159" t="s">
        <v>549</v>
      </c>
      <c r="I572" s="159" t="s">
        <v>549</v>
      </c>
      <c r="J572" s="159" t="s">
        <v>42</v>
      </c>
      <c r="K572" s="159" t="s">
        <v>549</v>
      </c>
      <c r="L572" s="159" t="s">
        <v>534</v>
      </c>
      <c r="M572" s="159" t="str">
        <f>K572</f>
        <v>lb</v>
      </c>
      <c r="N572" s="159" t="str">
        <f>L572</f>
        <v>mile</v>
      </c>
      <c r="O572" s="159" t="str">
        <f>M572</f>
        <v>lb</v>
      </c>
      <c r="P572" s="159" t="str">
        <f>L572</f>
        <v>mile</v>
      </c>
      <c r="Q572" s="159" t="str">
        <f>K572</f>
        <v>lb</v>
      </c>
      <c r="R572" s="159" t="str">
        <f>L572</f>
        <v>mile</v>
      </c>
      <c r="S572" s="455"/>
    </row>
    <row r="573" spans="2:19" ht="18" hidden="1" customHeight="1" x14ac:dyDescent="0.25">
      <c r="B573" s="452"/>
      <c r="C573" s="447" t="s">
        <v>608</v>
      </c>
      <c r="D573" s="164"/>
      <c r="E573" s="453"/>
      <c r="F573" s="165">
        <f>BiodieselProduction!E$7</f>
        <v>0</v>
      </c>
      <c r="G573" s="166"/>
      <c r="H573" s="166"/>
      <c r="I573" s="166"/>
      <c r="J573" s="171"/>
      <c r="K573" s="173"/>
      <c r="L573" s="173"/>
      <c r="M573" s="173"/>
      <c r="N573" s="173"/>
      <c r="O573" s="173"/>
      <c r="P573" s="173"/>
      <c r="Q573" s="173"/>
      <c r="R573" s="173"/>
      <c r="S573" s="455"/>
    </row>
    <row r="574" spans="2:19" ht="18" hidden="1" customHeight="1" x14ac:dyDescent="0.25">
      <c r="B574" s="452"/>
      <c r="C574" s="448"/>
      <c r="D574" s="163"/>
      <c r="E574" s="453"/>
      <c r="F574" s="165">
        <f>BiodieselProduction!E$8</f>
        <v>0</v>
      </c>
      <c r="G574" s="166"/>
      <c r="H574" s="166"/>
      <c r="I574" s="166"/>
      <c r="J574" s="171"/>
      <c r="K574" s="173"/>
      <c r="L574" s="173"/>
      <c r="M574" s="173"/>
      <c r="N574" s="173"/>
      <c r="O574" s="173"/>
      <c r="P574" s="173"/>
      <c r="Q574" s="173"/>
      <c r="R574" s="173"/>
      <c r="S574" s="455"/>
    </row>
    <row r="575" spans="2:19" ht="18" hidden="1" customHeight="1" x14ac:dyDescent="0.25">
      <c r="B575" s="452"/>
      <c r="C575" s="447" t="s">
        <v>454</v>
      </c>
      <c r="D575" s="164"/>
      <c r="E575" s="453"/>
      <c r="F575" s="165">
        <f>BiodieselProduction!E$9</f>
        <v>0</v>
      </c>
      <c r="G575" s="166"/>
      <c r="H575" s="166"/>
      <c r="I575" s="166"/>
      <c r="J575" s="171"/>
      <c r="K575" s="173"/>
      <c r="L575" s="173"/>
      <c r="M575" s="173"/>
      <c r="N575" s="173"/>
      <c r="O575" s="173"/>
      <c r="P575" s="173"/>
      <c r="Q575" s="173"/>
      <c r="R575" s="173"/>
      <c r="S575" s="455"/>
    </row>
    <row r="576" spans="2:19" ht="18" hidden="1" customHeight="1" x14ac:dyDescent="0.25">
      <c r="B576" s="452"/>
      <c r="C576" s="448"/>
      <c r="D576" s="167"/>
      <c r="E576" s="453"/>
      <c r="F576" s="165">
        <f>BiodieselProduction!E$10</f>
        <v>0</v>
      </c>
      <c r="G576" s="166"/>
      <c r="H576" s="166"/>
      <c r="I576" s="166"/>
      <c r="J576" s="171"/>
      <c r="K576" s="173"/>
      <c r="L576" s="173"/>
      <c r="M576" s="173"/>
      <c r="N576" s="173"/>
      <c r="O576" s="173"/>
      <c r="P576" s="173"/>
      <c r="Q576" s="173"/>
      <c r="R576" s="173"/>
      <c r="S576" s="455"/>
    </row>
    <row r="577" spans="2:19" ht="18" hidden="1" customHeight="1" x14ac:dyDescent="0.25">
      <c r="B577" s="452"/>
      <c r="C577" s="411" t="s">
        <v>609</v>
      </c>
      <c r="D577" s="168"/>
      <c r="E577" s="453"/>
      <c r="F577" s="165">
        <f>BiodieselProduction!E$11</f>
        <v>0</v>
      </c>
      <c r="G577" s="166"/>
      <c r="H577" s="166"/>
      <c r="I577" s="166"/>
      <c r="J577" s="171"/>
      <c r="K577" s="173"/>
      <c r="L577" s="173"/>
      <c r="M577" s="173"/>
      <c r="N577" s="173"/>
      <c r="O577" s="173"/>
      <c r="P577" s="173"/>
      <c r="Q577" s="173"/>
      <c r="R577" s="173"/>
      <c r="S577" s="455"/>
    </row>
    <row r="578" spans="2:19" ht="18" hidden="1" customHeight="1" x14ac:dyDescent="0.25">
      <c r="B578" s="452"/>
      <c r="C578" s="412"/>
      <c r="D578" s="169"/>
      <c r="E578" s="453"/>
      <c r="F578" s="165">
        <f>BiodieselProduction!E$12</f>
        <v>0</v>
      </c>
      <c r="G578" s="166"/>
      <c r="H578" s="166"/>
      <c r="I578" s="166"/>
      <c r="J578" s="171"/>
      <c r="K578" s="173"/>
      <c r="L578" s="173"/>
      <c r="M578" s="173"/>
      <c r="N578" s="173"/>
      <c r="O578" s="173"/>
      <c r="P578" s="173"/>
      <c r="Q578" s="173"/>
      <c r="R578" s="173"/>
      <c r="S578" s="455"/>
    </row>
    <row r="579" spans="2:19" ht="18" hidden="1" customHeight="1" x14ac:dyDescent="0.25">
      <c r="B579" s="452"/>
      <c r="C579" s="411" t="s">
        <v>455</v>
      </c>
      <c r="D579" s="174"/>
      <c r="E579" s="453"/>
      <c r="F579" s="165">
        <f>BiodieselProduction!E$13</f>
        <v>0</v>
      </c>
      <c r="G579" s="166"/>
      <c r="H579" s="166"/>
      <c r="I579" s="166"/>
      <c r="J579" s="171"/>
      <c r="K579" s="173"/>
      <c r="L579" s="173"/>
      <c r="M579" s="173"/>
      <c r="N579" s="173"/>
      <c r="O579" s="173"/>
      <c r="P579" s="173"/>
      <c r="Q579" s="173"/>
      <c r="R579" s="173"/>
      <c r="S579" s="455"/>
    </row>
    <row r="580" spans="2:19" ht="18" hidden="1" customHeight="1" x14ac:dyDescent="0.25">
      <c r="B580" s="452"/>
      <c r="C580" s="412"/>
      <c r="D580" s="170"/>
      <c r="E580" s="453"/>
      <c r="F580" s="165">
        <f>BiodieselProduction!E$14</f>
        <v>0</v>
      </c>
      <c r="G580" s="166"/>
      <c r="H580" s="166"/>
      <c r="I580" s="166"/>
      <c r="J580" s="171"/>
      <c r="K580" s="173"/>
      <c r="L580" s="173"/>
      <c r="M580" s="173"/>
      <c r="N580" s="173"/>
      <c r="O580" s="173"/>
      <c r="P580" s="173"/>
      <c r="Q580" s="173"/>
      <c r="R580" s="173"/>
      <c r="S580" s="455"/>
    </row>
    <row r="581" spans="2:19" ht="18" hidden="1" customHeight="1" x14ac:dyDescent="0.25">
      <c r="B581" s="452"/>
      <c r="C581" s="116" t="s">
        <v>53</v>
      </c>
      <c r="D581" s="117" t="str" cm="1">
        <f t="array" ref="D581:D582">_xlfn._xlws.FILTER(C581:C582,C581:C582&lt;&gt;"")</f>
        <v>Site-Specific</v>
      </c>
      <c r="E581" s="453"/>
      <c r="F581" s="165">
        <f>BiodieselProduction!E$15</f>
        <v>0</v>
      </c>
      <c r="G581" s="166"/>
      <c r="H581" s="166"/>
      <c r="I581" s="166"/>
      <c r="J581" s="171"/>
      <c r="K581" s="173"/>
      <c r="L581" s="173"/>
      <c r="M581" s="173"/>
      <c r="N581" s="173"/>
      <c r="O581" s="173"/>
      <c r="P581" s="173"/>
      <c r="Q581" s="173"/>
      <c r="R581" s="173"/>
      <c r="S581" s="455"/>
    </row>
    <row r="582" spans="2:19" ht="18" hidden="1" customHeight="1" x14ac:dyDescent="0.25">
      <c r="B582" s="452"/>
      <c r="C582" s="117" t="s">
        <v>46</v>
      </c>
      <c r="D582" s="116" t="str">
        <v>Default</v>
      </c>
      <c r="E582" s="453" t="b">
        <v>0</v>
      </c>
      <c r="F582" s="165">
        <f>BiodieselProduction!E$16</f>
        <v>0</v>
      </c>
      <c r="G582" s="166"/>
      <c r="H582" s="166"/>
      <c r="I582" s="166"/>
      <c r="J582" s="171"/>
      <c r="K582" s="173"/>
      <c r="L582" s="173"/>
      <c r="M582" s="173"/>
      <c r="N582" s="173"/>
      <c r="O582" s="173"/>
      <c r="P582" s="173"/>
      <c r="Q582" s="173"/>
      <c r="R582" s="173"/>
      <c r="S582" s="455"/>
    </row>
    <row r="583" spans="2:19" ht="18" hidden="1" customHeight="1" x14ac:dyDescent="0.25">
      <c r="B583" s="452"/>
      <c r="C583" s="119"/>
      <c r="D583" s="119"/>
      <c r="E583" s="453"/>
      <c r="F583" s="165">
        <f>BiodieselProduction!E$17</f>
        <v>0</v>
      </c>
      <c r="G583" s="166"/>
      <c r="H583" s="166"/>
      <c r="I583" s="166"/>
      <c r="J583" s="171"/>
      <c r="K583" s="173"/>
      <c r="L583" s="173"/>
      <c r="M583" s="173"/>
      <c r="N583" s="173"/>
      <c r="O583" s="173"/>
      <c r="P583" s="173"/>
      <c r="Q583" s="173"/>
      <c r="R583" s="173"/>
      <c r="S583" s="455"/>
    </row>
    <row r="584" spans="2:19" ht="18" hidden="1" customHeight="1" x14ac:dyDescent="0.25">
      <c r="B584" s="452"/>
      <c r="C584" s="119"/>
      <c r="D584" s="119"/>
      <c r="E584" s="453" t="b">
        <v>0</v>
      </c>
      <c r="F584" s="165">
        <f>BiodieselProduction!E$18</f>
        <v>0</v>
      </c>
      <c r="G584" s="166"/>
      <c r="H584" s="166"/>
      <c r="I584" s="166"/>
      <c r="J584" s="171"/>
      <c r="K584" s="173"/>
      <c r="L584" s="173"/>
      <c r="M584" s="173"/>
      <c r="N584" s="173"/>
      <c r="O584" s="173"/>
      <c r="P584" s="173"/>
      <c r="Q584" s="173"/>
      <c r="R584" s="173"/>
      <c r="S584" s="455"/>
    </row>
    <row r="585" spans="2:19" ht="18" hidden="1" customHeight="1" x14ac:dyDescent="0.25">
      <c r="B585" s="452"/>
      <c r="C585" s="112"/>
      <c r="D585" s="112"/>
      <c r="E585" s="453"/>
      <c r="F585" s="165">
        <f>BiodieselProduction!E$19</f>
        <v>0</v>
      </c>
      <c r="G585" s="166"/>
      <c r="H585" s="166"/>
      <c r="I585" s="166"/>
      <c r="J585" s="171"/>
      <c r="K585" s="173"/>
      <c r="L585" s="173"/>
      <c r="M585" s="173"/>
      <c r="N585" s="173"/>
      <c r="O585" s="173"/>
      <c r="P585" s="173"/>
      <c r="Q585" s="173"/>
      <c r="R585" s="173"/>
      <c r="S585" s="455"/>
    </row>
    <row r="586" spans="2:19" ht="18" hidden="1" customHeight="1" x14ac:dyDescent="0.25">
      <c r="B586" s="452"/>
      <c r="C586" s="446" t="s">
        <v>535</v>
      </c>
      <c r="D586" s="446"/>
      <c r="E586" s="453"/>
      <c r="F586" s="165">
        <f>BiodieselProduction!E$20</f>
        <v>0</v>
      </c>
      <c r="G586" s="166"/>
      <c r="H586" s="166"/>
      <c r="I586" s="166"/>
      <c r="J586" s="171"/>
      <c r="K586" s="173"/>
      <c r="L586" s="173"/>
      <c r="M586" s="173"/>
      <c r="N586" s="173"/>
      <c r="O586" s="173"/>
      <c r="P586" s="173"/>
      <c r="Q586" s="173"/>
      <c r="R586" s="173"/>
      <c r="S586" s="455"/>
    </row>
    <row r="587" spans="2:19" ht="18" hidden="1" customHeight="1" x14ac:dyDescent="0.25">
      <c r="B587" s="452"/>
      <c r="C587" s="172" t="s">
        <v>14</v>
      </c>
      <c r="D587" s="149">
        <f>SUMPRODUCT(K573:K596,L573:L596)</f>
        <v>0</v>
      </c>
      <c r="E587" s="453"/>
      <c r="F587" s="165">
        <f>BiodieselProduction!E$21</f>
        <v>0</v>
      </c>
      <c r="G587" s="166"/>
      <c r="H587" s="166"/>
      <c r="I587" s="166"/>
      <c r="J587" s="171"/>
      <c r="K587" s="173"/>
      <c r="L587" s="173"/>
      <c r="M587" s="173"/>
      <c r="N587" s="173"/>
      <c r="O587" s="173"/>
      <c r="P587" s="173"/>
      <c r="Q587" s="173"/>
      <c r="R587" s="173"/>
      <c r="S587" s="455"/>
    </row>
    <row r="588" spans="2:19" ht="18" hidden="1" customHeight="1" x14ac:dyDescent="0.25">
      <c r="B588" s="452"/>
      <c r="C588" s="172" t="s">
        <v>15</v>
      </c>
      <c r="D588" s="149">
        <f>SUMPRODUCT(M573:M596,N573:N596)</f>
        <v>0</v>
      </c>
      <c r="E588" s="453"/>
      <c r="F588" s="165">
        <f>BiodieselProduction!E$22</f>
        <v>0</v>
      </c>
      <c r="G588" s="166"/>
      <c r="H588" s="166"/>
      <c r="I588" s="166"/>
      <c r="J588" s="171"/>
      <c r="K588" s="173"/>
      <c r="L588" s="173"/>
      <c r="M588" s="173"/>
      <c r="N588" s="173"/>
      <c r="O588" s="173"/>
      <c r="P588" s="173"/>
      <c r="Q588" s="173"/>
      <c r="R588" s="173"/>
      <c r="S588" s="455"/>
    </row>
    <row r="589" spans="2:19" ht="18" hidden="1" customHeight="1" x14ac:dyDescent="0.25">
      <c r="B589" s="452"/>
      <c r="C589" s="172" t="s">
        <v>16</v>
      </c>
      <c r="D589" s="149">
        <f>SUMPRODUCT(O573:O596,P573:P596)</f>
        <v>0</v>
      </c>
      <c r="E589" s="453"/>
      <c r="F589" s="165">
        <f>BiodieselProduction!E$23</f>
        <v>0</v>
      </c>
      <c r="G589" s="166"/>
      <c r="H589" s="166"/>
      <c r="I589" s="166"/>
      <c r="J589" s="171"/>
      <c r="K589" s="173"/>
      <c r="L589" s="173"/>
      <c r="M589" s="173"/>
      <c r="N589" s="173"/>
      <c r="O589" s="173"/>
      <c r="P589" s="173"/>
      <c r="Q589" s="173"/>
      <c r="R589" s="173"/>
      <c r="S589" s="455"/>
    </row>
    <row r="590" spans="2:19" ht="18" hidden="1" customHeight="1" x14ac:dyDescent="0.25">
      <c r="B590" s="452"/>
      <c r="C590" s="172" t="s">
        <v>17</v>
      </c>
      <c r="D590" s="149">
        <f>SUMPRODUCT(Q573:Q596,R573:R596)</f>
        <v>0</v>
      </c>
      <c r="E590" s="453"/>
      <c r="F590" s="165">
        <f>BiodieselProduction!E$24</f>
        <v>0</v>
      </c>
      <c r="G590" s="166"/>
      <c r="H590" s="166"/>
      <c r="I590" s="166"/>
      <c r="J590" s="171"/>
      <c r="K590" s="173"/>
      <c r="L590" s="173"/>
      <c r="M590" s="173"/>
      <c r="N590" s="173"/>
      <c r="O590" s="173"/>
      <c r="P590" s="173"/>
      <c r="Q590" s="173"/>
      <c r="R590" s="173"/>
      <c r="S590" s="455"/>
    </row>
    <row r="591" spans="2:19" ht="18" hidden="1" customHeight="1" x14ac:dyDescent="0.25">
      <c r="B591" s="452"/>
      <c r="C591" s="172" t="s">
        <v>421</v>
      </c>
      <c r="D591" s="149" cm="1">
        <f t="array" ref="D591">IFERROR((D587*Background!E$12+D588*Background!E$13+D589*Background!E$14+IFERROR(D590*D580,0))/SUMPRODUCT(I573:I596,1-J573:J596),0)</f>
        <v>0</v>
      </c>
      <c r="E591" s="453"/>
      <c r="F591" s="165">
        <f>BiodieselProduction!E$25</f>
        <v>0</v>
      </c>
      <c r="G591" s="166"/>
      <c r="H591" s="166"/>
      <c r="I591" s="166"/>
      <c r="J591" s="171"/>
      <c r="K591" s="173"/>
      <c r="L591" s="173"/>
      <c r="M591" s="173"/>
      <c r="N591" s="173"/>
      <c r="O591" s="173"/>
      <c r="P591" s="173"/>
      <c r="Q591" s="173"/>
      <c r="R591" s="173"/>
      <c r="S591" s="455"/>
    </row>
    <row r="592" spans="2:19" ht="18" hidden="1" customHeight="1" x14ac:dyDescent="0.25">
      <c r="B592" s="452"/>
      <c r="C592" s="458"/>
      <c r="D592" s="458"/>
      <c r="E592" s="453"/>
      <c r="F592" s="165">
        <f>BiodieselProduction!E$26</f>
        <v>0</v>
      </c>
      <c r="G592" s="166"/>
      <c r="H592" s="166"/>
      <c r="I592" s="166"/>
      <c r="J592" s="171"/>
      <c r="K592" s="173"/>
      <c r="L592" s="173"/>
      <c r="M592" s="173"/>
      <c r="N592" s="173"/>
      <c r="O592" s="173"/>
      <c r="P592" s="173"/>
      <c r="Q592" s="173"/>
      <c r="R592" s="173"/>
      <c r="S592" s="455"/>
    </row>
    <row r="593" spans="2:19" ht="18" hidden="1" customHeight="1" x14ac:dyDescent="0.25">
      <c r="B593" s="452"/>
      <c r="C593" s="446" t="s">
        <v>550</v>
      </c>
      <c r="D593" s="446"/>
      <c r="E593" s="453"/>
      <c r="F593" s="165">
        <f>BiodieselProduction!E$27</f>
        <v>0</v>
      </c>
      <c r="G593" s="166"/>
      <c r="H593" s="166"/>
      <c r="I593" s="166"/>
      <c r="J593" s="171"/>
      <c r="K593" s="173"/>
      <c r="L593" s="173"/>
      <c r="M593" s="173"/>
      <c r="N593" s="173"/>
      <c r="O593" s="173"/>
      <c r="P593" s="173"/>
      <c r="Q593" s="173"/>
      <c r="R593" s="173"/>
      <c r="S593" s="455"/>
    </row>
    <row r="594" spans="2:19" ht="18" hidden="1" customHeight="1" x14ac:dyDescent="0.25">
      <c r="B594" s="452"/>
      <c r="C594" s="172" t="s">
        <v>61</v>
      </c>
      <c r="D594" s="149" cm="1">
        <f t="array" ref="D594">SUMPRODUCT(I573:I596,1-J573:J596)</f>
        <v>0</v>
      </c>
      <c r="E594" s="453"/>
      <c r="F594" s="165">
        <f>BiodieselProduction!E$28</f>
        <v>0</v>
      </c>
      <c r="G594" s="166"/>
      <c r="H594" s="166"/>
      <c r="I594" s="166"/>
      <c r="J594" s="171"/>
      <c r="K594" s="173"/>
      <c r="L594" s="173"/>
      <c r="M594" s="173"/>
      <c r="N594" s="173"/>
      <c r="O594" s="173"/>
      <c r="P594" s="173"/>
      <c r="Q594" s="173"/>
      <c r="R594" s="173"/>
      <c r="S594" s="455"/>
    </row>
    <row r="595" spans="2:19" ht="18" hidden="1" customHeight="1" x14ac:dyDescent="0.25">
      <c r="B595" s="452"/>
      <c r="C595" s="172" t="s">
        <v>62</v>
      </c>
      <c r="D595" s="149" cm="1">
        <f t="array" ref="D595">SUMPRODUCT(H573:H596-G573:G596,1-J573:J596)</f>
        <v>0</v>
      </c>
      <c r="E595" s="453"/>
      <c r="F595" s="165">
        <f>BiodieselProduction!E$29</f>
        <v>0</v>
      </c>
      <c r="G595" s="166"/>
      <c r="H595" s="166"/>
      <c r="I595" s="166"/>
      <c r="J595" s="171"/>
      <c r="K595" s="173"/>
      <c r="L595" s="173"/>
      <c r="M595" s="173"/>
      <c r="N595" s="173"/>
      <c r="O595" s="173"/>
      <c r="P595" s="173"/>
      <c r="Q595" s="173"/>
      <c r="R595" s="173"/>
      <c r="S595" s="455"/>
    </row>
    <row r="596" spans="2:19" ht="18" hidden="1" customHeight="1" x14ac:dyDescent="0.25">
      <c r="B596" s="452"/>
      <c r="C596" s="172" t="s">
        <v>63</v>
      </c>
      <c r="D596" s="149">
        <f>D594-D595</f>
        <v>0</v>
      </c>
      <c r="E596" s="453"/>
      <c r="F596" s="165">
        <f>BiodieselProduction!E$30</f>
        <v>0</v>
      </c>
      <c r="G596" s="166"/>
      <c r="H596" s="166"/>
      <c r="I596" s="166"/>
      <c r="J596" s="171"/>
      <c r="K596" s="173"/>
      <c r="L596" s="173"/>
      <c r="M596" s="173"/>
      <c r="N596" s="173"/>
      <c r="O596" s="173"/>
      <c r="P596" s="173"/>
      <c r="Q596" s="173"/>
      <c r="R596" s="173"/>
      <c r="S596" s="455"/>
    </row>
    <row r="597" spans="2:19" ht="18" hidden="1" customHeight="1" x14ac:dyDescent="0.25">
      <c r="B597" s="415"/>
      <c r="C597" s="416"/>
      <c r="D597" s="416"/>
      <c r="E597" s="416"/>
      <c r="F597" s="416"/>
      <c r="G597" s="416"/>
      <c r="H597" s="416"/>
      <c r="I597" s="416"/>
      <c r="J597" s="416"/>
      <c r="K597" s="416"/>
      <c r="L597" s="416"/>
      <c r="M597" s="416"/>
      <c r="N597" s="416"/>
      <c r="O597" s="416"/>
      <c r="P597" s="416"/>
      <c r="Q597" s="416"/>
      <c r="R597" s="416"/>
      <c r="S597" s="417"/>
    </row>
    <row r="598" spans="2:19" ht="18" hidden="1" customHeight="1" x14ac:dyDescent="0.25"/>
    <row r="599" spans="2:19" ht="18" hidden="1" customHeight="1" x14ac:dyDescent="0.25">
      <c r="B599" s="449"/>
      <c r="C599" s="450"/>
      <c r="D599" s="450"/>
      <c r="E599" s="450"/>
      <c r="F599" s="450"/>
      <c r="G599" s="450"/>
      <c r="H599" s="450"/>
      <c r="I599" s="450"/>
      <c r="J599" s="450"/>
      <c r="K599" s="450"/>
      <c r="L599" s="450"/>
      <c r="M599" s="450"/>
      <c r="N599" s="450"/>
      <c r="O599" s="450"/>
      <c r="P599" s="450"/>
      <c r="Q599" s="450"/>
      <c r="R599" s="450"/>
      <c r="S599" s="451"/>
    </row>
    <row r="600" spans="2:19" ht="18" hidden="1" customHeight="1" x14ac:dyDescent="0.25">
      <c r="B600" s="452"/>
      <c r="C600" s="446" t="s">
        <v>59</v>
      </c>
      <c r="D600" s="446"/>
      <c r="E600" s="453" t="b">
        <v>1</v>
      </c>
      <c r="F600" s="454" t="s">
        <v>8</v>
      </c>
      <c r="G600" s="454"/>
      <c r="H600" s="454"/>
      <c r="I600" s="454"/>
      <c r="J600" s="454"/>
      <c r="K600" s="454"/>
      <c r="L600" s="454"/>
      <c r="M600" s="454"/>
      <c r="N600" s="454"/>
      <c r="O600" s="454"/>
      <c r="P600" s="454"/>
      <c r="Q600" s="454"/>
      <c r="R600" s="454"/>
      <c r="S600" s="455" t="s">
        <v>9</v>
      </c>
    </row>
    <row r="601" spans="2:19" ht="18" hidden="1" customHeight="1" x14ac:dyDescent="0.25">
      <c r="B601" s="452"/>
      <c r="C601" s="456" t="str">
        <f>IF(AND(D604&gt;0,D606&gt;0),CONCATENATE(IF(D606="Other (Specify Below)",D607,D606)," ",IF(D604="Other (Specify Below)",D605,D604)),"")</f>
        <v/>
      </c>
      <c r="D601" s="456"/>
      <c r="E601" s="453"/>
      <c r="F601" s="445"/>
      <c r="G601" s="445" t="s">
        <v>10</v>
      </c>
      <c r="H601" s="445"/>
      <c r="I601" s="445"/>
      <c r="J601" s="445"/>
      <c r="K601" s="445" t="s">
        <v>11</v>
      </c>
      <c r="L601" s="445"/>
      <c r="M601" s="445"/>
      <c r="N601" s="445"/>
      <c r="O601" s="445"/>
      <c r="P601" s="445"/>
      <c r="Q601" s="445"/>
      <c r="R601" s="445"/>
      <c r="S601" s="455"/>
    </row>
    <row r="602" spans="2:19" ht="18" hidden="1" customHeight="1" x14ac:dyDescent="0.25">
      <c r="B602" s="452"/>
      <c r="C602" s="457"/>
      <c r="D602" s="457"/>
      <c r="E602" s="453"/>
      <c r="F602" s="445"/>
      <c r="G602" s="445" t="s">
        <v>12</v>
      </c>
      <c r="H602" s="445"/>
      <c r="I602" s="445" t="s">
        <v>13</v>
      </c>
      <c r="J602" s="445"/>
      <c r="K602" s="445" t="s">
        <v>14</v>
      </c>
      <c r="L602" s="445"/>
      <c r="M602" s="445" t="s">
        <v>15</v>
      </c>
      <c r="N602" s="445"/>
      <c r="O602" s="445" t="s">
        <v>16</v>
      </c>
      <c r="P602" s="445"/>
      <c r="Q602" s="445" t="s">
        <v>17</v>
      </c>
      <c r="R602" s="445"/>
      <c r="S602" s="455"/>
    </row>
    <row r="603" spans="2:19" ht="18" hidden="1" customHeight="1" x14ac:dyDescent="0.25">
      <c r="B603" s="452"/>
      <c r="C603" s="446" t="s">
        <v>19</v>
      </c>
      <c r="D603" s="446"/>
      <c r="E603" s="453"/>
      <c r="F603" s="160" t="s">
        <v>285</v>
      </c>
      <c r="G603" s="160" t="s">
        <v>286</v>
      </c>
      <c r="H603" s="160" t="s">
        <v>287</v>
      </c>
      <c r="I603" s="160" t="s">
        <v>288</v>
      </c>
      <c r="J603" s="160" t="s">
        <v>289</v>
      </c>
      <c r="K603" s="160" t="s">
        <v>290</v>
      </c>
      <c r="L603" s="160" t="s">
        <v>291</v>
      </c>
      <c r="M603" s="160" t="s">
        <v>292</v>
      </c>
      <c r="N603" s="160" t="s">
        <v>293</v>
      </c>
      <c r="O603" s="160" t="s">
        <v>294</v>
      </c>
      <c r="P603" s="160" t="s">
        <v>295</v>
      </c>
      <c r="Q603" s="160" t="s">
        <v>296</v>
      </c>
      <c r="R603" s="160" t="s">
        <v>297</v>
      </c>
      <c r="S603" s="455"/>
    </row>
    <row r="604" spans="2:19" ht="18" hidden="1" customHeight="1" x14ac:dyDescent="0.25">
      <c r="B604" s="452"/>
      <c r="C604" s="411" t="s">
        <v>610</v>
      </c>
      <c r="D604" s="161"/>
      <c r="E604" s="453"/>
      <c r="F604" s="162" t="s">
        <v>34</v>
      </c>
      <c r="G604" s="162" t="s">
        <v>35</v>
      </c>
      <c r="H604" s="162" t="s">
        <v>36</v>
      </c>
      <c r="I604" s="162" t="s">
        <v>37</v>
      </c>
      <c r="J604" s="162" t="s">
        <v>38</v>
      </c>
      <c r="K604" s="162" t="s">
        <v>37</v>
      </c>
      <c r="L604" s="162" t="s">
        <v>39</v>
      </c>
      <c r="M604" s="162" t="str">
        <f t="shared" ref="M604:R604" si="18">K604</f>
        <v>Weight</v>
      </c>
      <c r="N604" s="162" t="str">
        <f t="shared" si="18"/>
        <v>Distance</v>
      </c>
      <c r="O604" s="162" t="str">
        <f t="shared" si="18"/>
        <v>Weight</v>
      </c>
      <c r="P604" s="162" t="str">
        <f t="shared" si="18"/>
        <v>Distance</v>
      </c>
      <c r="Q604" s="162" t="str">
        <f t="shared" si="18"/>
        <v>Weight</v>
      </c>
      <c r="R604" s="162" t="str">
        <f t="shared" si="18"/>
        <v>Distance</v>
      </c>
      <c r="S604" s="455"/>
    </row>
    <row r="605" spans="2:19" ht="18" hidden="1" customHeight="1" x14ac:dyDescent="0.25">
      <c r="B605" s="452"/>
      <c r="C605" s="412"/>
      <c r="D605" s="163"/>
      <c r="E605" s="453"/>
      <c r="F605" s="159" t="s">
        <v>41</v>
      </c>
      <c r="G605" s="159" t="s">
        <v>549</v>
      </c>
      <c r="H605" s="159" t="s">
        <v>549</v>
      </c>
      <c r="I605" s="159" t="s">
        <v>549</v>
      </c>
      <c r="J605" s="159" t="s">
        <v>42</v>
      </c>
      <c r="K605" s="159" t="s">
        <v>549</v>
      </c>
      <c r="L605" s="159" t="s">
        <v>534</v>
      </c>
      <c r="M605" s="159" t="str">
        <f>K605</f>
        <v>lb</v>
      </c>
      <c r="N605" s="159" t="str">
        <f>L605</f>
        <v>mile</v>
      </c>
      <c r="O605" s="159" t="str">
        <f>M605</f>
        <v>lb</v>
      </c>
      <c r="P605" s="159" t="str">
        <f>L605</f>
        <v>mile</v>
      </c>
      <c r="Q605" s="159" t="str">
        <f>K605</f>
        <v>lb</v>
      </c>
      <c r="R605" s="159" t="str">
        <f>L605</f>
        <v>mile</v>
      </c>
      <c r="S605" s="455"/>
    </row>
    <row r="606" spans="2:19" ht="18" hidden="1" customHeight="1" x14ac:dyDescent="0.25">
      <c r="B606" s="452"/>
      <c r="C606" s="447" t="s">
        <v>611</v>
      </c>
      <c r="D606" s="164"/>
      <c r="E606" s="453"/>
      <c r="F606" s="165">
        <f>BiodieselProduction!E$7</f>
        <v>0</v>
      </c>
      <c r="G606" s="166"/>
      <c r="H606" s="166"/>
      <c r="I606" s="166"/>
      <c r="J606" s="171"/>
      <c r="K606" s="173"/>
      <c r="L606" s="173"/>
      <c r="M606" s="173"/>
      <c r="N606" s="173"/>
      <c r="O606" s="173"/>
      <c r="P606" s="173"/>
      <c r="Q606" s="173"/>
      <c r="R606" s="173"/>
      <c r="S606" s="455"/>
    </row>
    <row r="607" spans="2:19" ht="18" hidden="1" customHeight="1" x14ac:dyDescent="0.25">
      <c r="B607" s="452"/>
      <c r="C607" s="448"/>
      <c r="D607" s="163"/>
      <c r="E607" s="453"/>
      <c r="F607" s="165">
        <f>BiodieselProduction!E$8</f>
        <v>0</v>
      </c>
      <c r="G607" s="166"/>
      <c r="H607" s="166"/>
      <c r="I607" s="166"/>
      <c r="J607" s="171"/>
      <c r="K607" s="173"/>
      <c r="L607" s="173"/>
      <c r="M607" s="173"/>
      <c r="N607" s="173"/>
      <c r="O607" s="173"/>
      <c r="P607" s="173"/>
      <c r="Q607" s="173"/>
      <c r="R607" s="173"/>
      <c r="S607" s="455"/>
    </row>
    <row r="608" spans="2:19" ht="18" hidden="1" customHeight="1" x14ac:dyDescent="0.25">
      <c r="B608" s="452"/>
      <c r="C608" s="447" t="s">
        <v>456</v>
      </c>
      <c r="D608" s="164"/>
      <c r="E608" s="453"/>
      <c r="F608" s="165">
        <f>BiodieselProduction!E$9</f>
        <v>0</v>
      </c>
      <c r="G608" s="166"/>
      <c r="H608" s="166"/>
      <c r="I608" s="166"/>
      <c r="J608" s="171"/>
      <c r="K608" s="173"/>
      <c r="L608" s="173"/>
      <c r="M608" s="173"/>
      <c r="N608" s="173"/>
      <c r="O608" s="173"/>
      <c r="P608" s="173"/>
      <c r="Q608" s="173"/>
      <c r="R608" s="173"/>
      <c r="S608" s="455"/>
    </row>
    <row r="609" spans="2:19" ht="18" hidden="1" customHeight="1" x14ac:dyDescent="0.25">
      <c r="B609" s="452"/>
      <c r="C609" s="448"/>
      <c r="D609" s="167"/>
      <c r="E609" s="453"/>
      <c r="F609" s="165">
        <f>BiodieselProduction!E$10</f>
        <v>0</v>
      </c>
      <c r="G609" s="166"/>
      <c r="H609" s="166"/>
      <c r="I609" s="166"/>
      <c r="J609" s="171"/>
      <c r="K609" s="173"/>
      <c r="L609" s="173"/>
      <c r="M609" s="173"/>
      <c r="N609" s="173"/>
      <c r="O609" s="173"/>
      <c r="P609" s="173"/>
      <c r="Q609" s="173"/>
      <c r="R609" s="173"/>
      <c r="S609" s="455"/>
    </row>
    <row r="610" spans="2:19" ht="18" hidden="1" customHeight="1" x14ac:dyDescent="0.25">
      <c r="B610" s="452"/>
      <c r="C610" s="411" t="s">
        <v>612</v>
      </c>
      <c r="D610" s="168"/>
      <c r="E610" s="453"/>
      <c r="F610" s="165">
        <f>BiodieselProduction!E$11</f>
        <v>0</v>
      </c>
      <c r="G610" s="166"/>
      <c r="H610" s="166"/>
      <c r="I610" s="166"/>
      <c r="J610" s="171"/>
      <c r="K610" s="173"/>
      <c r="L610" s="173"/>
      <c r="M610" s="173"/>
      <c r="N610" s="173"/>
      <c r="O610" s="173"/>
      <c r="P610" s="173"/>
      <c r="Q610" s="173"/>
      <c r="R610" s="173"/>
      <c r="S610" s="455"/>
    </row>
    <row r="611" spans="2:19" ht="18" hidden="1" customHeight="1" x14ac:dyDescent="0.25">
      <c r="B611" s="452"/>
      <c r="C611" s="412"/>
      <c r="D611" s="169"/>
      <c r="E611" s="453"/>
      <c r="F611" s="165">
        <f>BiodieselProduction!E$12</f>
        <v>0</v>
      </c>
      <c r="G611" s="166"/>
      <c r="H611" s="166"/>
      <c r="I611" s="166"/>
      <c r="J611" s="171"/>
      <c r="K611" s="173"/>
      <c r="L611" s="173"/>
      <c r="M611" s="173"/>
      <c r="N611" s="173"/>
      <c r="O611" s="173"/>
      <c r="P611" s="173"/>
      <c r="Q611" s="173"/>
      <c r="R611" s="173"/>
      <c r="S611" s="455"/>
    </row>
    <row r="612" spans="2:19" ht="18" hidden="1" customHeight="1" x14ac:dyDescent="0.25">
      <c r="B612" s="452"/>
      <c r="C612" s="411" t="s">
        <v>457</v>
      </c>
      <c r="D612" s="174"/>
      <c r="E612" s="453"/>
      <c r="F612" s="165">
        <f>BiodieselProduction!E$13</f>
        <v>0</v>
      </c>
      <c r="G612" s="166"/>
      <c r="H612" s="166"/>
      <c r="I612" s="166"/>
      <c r="J612" s="171"/>
      <c r="K612" s="173"/>
      <c r="L612" s="173"/>
      <c r="M612" s="173"/>
      <c r="N612" s="173"/>
      <c r="O612" s="173"/>
      <c r="P612" s="173"/>
      <c r="Q612" s="173"/>
      <c r="R612" s="173"/>
      <c r="S612" s="455"/>
    </row>
    <row r="613" spans="2:19" ht="18" hidden="1" customHeight="1" x14ac:dyDescent="0.25">
      <c r="B613" s="452"/>
      <c r="C613" s="412"/>
      <c r="D613" s="170"/>
      <c r="E613" s="453"/>
      <c r="F613" s="165">
        <f>BiodieselProduction!E$14</f>
        <v>0</v>
      </c>
      <c r="G613" s="166"/>
      <c r="H613" s="166"/>
      <c r="I613" s="166"/>
      <c r="J613" s="171"/>
      <c r="K613" s="173"/>
      <c r="L613" s="173"/>
      <c r="M613" s="173"/>
      <c r="N613" s="173"/>
      <c r="O613" s="173"/>
      <c r="P613" s="173"/>
      <c r="Q613" s="173"/>
      <c r="R613" s="173"/>
      <c r="S613" s="455"/>
    </row>
    <row r="614" spans="2:19" ht="18" hidden="1" customHeight="1" x14ac:dyDescent="0.25">
      <c r="B614" s="452"/>
      <c r="C614" s="116" t="s">
        <v>53</v>
      </c>
      <c r="D614" s="117" t="str" cm="1">
        <f t="array" ref="D614:D615">_xlfn._xlws.FILTER(C614:C615,C614:C615&lt;&gt;"")</f>
        <v>Site-Specific</v>
      </c>
      <c r="E614" s="453"/>
      <c r="F614" s="165">
        <f>BiodieselProduction!E$15</f>
        <v>0</v>
      </c>
      <c r="G614" s="166"/>
      <c r="H614" s="166"/>
      <c r="I614" s="166"/>
      <c r="J614" s="171"/>
      <c r="K614" s="173"/>
      <c r="L614" s="173"/>
      <c r="M614" s="173"/>
      <c r="N614" s="173"/>
      <c r="O614" s="173"/>
      <c r="P614" s="173"/>
      <c r="Q614" s="173"/>
      <c r="R614" s="173"/>
      <c r="S614" s="455"/>
    </row>
    <row r="615" spans="2:19" ht="18" hidden="1" customHeight="1" x14ac:dyDescent="0.25">
      <c r="B615" s="452"/>
      <c r="C615" s="117" t="s">
        <v>46</v>
      </c>
      <c r="D615" s="116" t="str">
        <v>Default</v>
      </c>
      <c r="E615" s="453" t="b">
        <v>0</v>
      </c>
      <c r="F615" s="165">
        <f>BiodieselProduction!E$16</f>
        <v>0</v>
      </c>
      <c r="G615" s="166"/>
      <c r="H615" s="166"/>
      <c r="I615" s="166"/>
      <c r="J615" s="171"/>
      <c r="K615" s="173"/>
      <c r="L615" s="173"/>
      <c r="M615" s="173"/>
      <c r="N615" s="173"/>
      <c r="O615" s="173"/>
      <c r="P615" s="173"/>
      <c r="Q615" s="173"/>
      <c r="R615" s="173"/>
      <c r="S615" s="455"/>
    </row>
    <row r="616" spans="2:19" ht="18" hidden="1" customHeight="1" x14ac:dyDescent="0.25">
      <c r="B616" s="452"/>
      <c r="C616" s="119"/>
      <c r="D616" s="119"/>
      <c r="E616" s="453"/>
      <c r="F616" s="165">
        <f>BiodieselProduction!E$17</f>
        <v>0</v>
      </c>
      <c r="G616" s="166"/>
      <c r="H616" s="166"/>
      <c r="I616" s="166"/>
      <c r="J616" s="171"/>
      <c r="K616" s="173"/>
      <c r="L616" s="173"/>
      <c r="M616" s="173"/>
      <c r="N616" s="173"/>
      <c r="O616" s="173"/>
      <c r="P616" s="173"/>
      <c r="Q616" s="173"/>
      <c r="R616" s="173"/>
      <c r="S616" s="455"/>
    </row>
    <row r="617" spans="2:19" ht="18" hidden="1" customHeight="1" x14ac:dyDescent="0.25">
      <c r="B617" s="452"/>
      <c r="C617" s="119"/>
      <c r="D617" s="119"/>
      <c r="E617" s="453" t="b">
        <v>0</v>
      </c>
      <c r="F617" s="165">
        <f>BiodieselProduction!E$18</f>
        <v>0</v>
      </c>
      <c r="G617" s="166"/>
      <c r="H617" s="166"/>
      <c r="I617" s="166"/>
      <c r="J617" s="171"/>
      <c r="K617" s="173"/>
      <c r="L617" s="173"/>
      <c r="M617" s="173"/>
      <c r="N617" s="173"/>
      <c r="O617" s="173"/>
      <c r="P617" s="173"/>
      <c r="Q617" s="173"/>
      <c r="R617" s="173"/>
      <c r="S617" s="455"/>
    </row>
    <row r="618" spans="2:19" ht="18" hidden="1" customHeight="1" x14ac:dyDescent="0.25">
      <c r="B618" s="452"/>
      <c r="C618" s="112"/>
      <c r="D618" s="112"/>
      <c r="E618" s="453"/>
      <c r="F618" s="165">
        <f>BiodieselProduction!E$19</f>
        <v>0</v>
      </c>
      <c r="G618" s="166"/>
      <c r="H618" s="166"/>
      <c r="I618" s="166"/>
      <c r="J618" s="171"/>
      <c r="K618" s="173"/>
      <c r="L618" s="173"/>
      <c r="M618" s="173"/>
      <c r="N618" s="173"/>
      <c r="O618" s="173"/>
      <c r="P618" s="173"/>
      <c r="Q618" s="173"/>
      <c r="R618" s="173"/>
      <c r="S618" s="455"/>
    </row>
    <row r="619" spans="2:19" ht="18" hidden="1" customHeight="1" x14ac:dyDescent="0.25">
      <c r="B619" s="452"/>
      <c r="C619" s="446" t="s">
        <v>535</v>
      </c>
      <c r="D619" s="446"/>
      <c r="E619" s="453"/>
      <c r="F619" s="165">
        <f>BiodieselProduction!E$20</f>
        <v>0</v>
      </c>
      <c r="G619" s="166"/>
      <c r="H619" s="166"/>
      <c r="I619" s="166"/>
      <c r="J619" s="171"/>
      <c r="K619" s="173"/>
      <c r="L619" s="173"/>
      <c r="M619" s="173"/>
      <c r="N619" s="173"/>
      <c r="O619" s="173"/>
      <c r="P619" s="173"/>
      <c r="Q619" s="173"/>
      <c r="R619" s="173"/>
      <c r="S619" s="455"/>
    </row>
    <row r="620" spans="2:19" ht="18" hidden="1" customHeight="1" x14ac:dyDescent="0.25">
      <c r="B620" s="452"/>
      <c r="C620" s="172" t="s">
        <v>14</v>
      </c>
      <c r="D620" s="149">
        <f>SUMPRODUCT(K606:K629,L606:L629)</f>
        <v>0</v>
      </c>
      <c r="E620" s="453"/>
      <c r="F620" s="165">
        <f>BiodieselProduction!E$21</f>
        <v>0</v>
      </c>
      <c r="G620" s="166"/>
      <c r="H620" s="166"/>
      <c r="I620" s="166"/>
      <c r="J620" s="171"/>
      <c r="K620" s="173"/>
      <c r="L620" s="173"/>
      <c r="M620" s="173"/>
      <c r="N620" s="173"/>
      <c r="O620" s="173"/>
      <c r="P620" s="173"/>
      <c r="Q620" s="173"/>
      <c r="R620" s="173"/>
      <c r="S620" s="455"/>
    </row>
    <row r="621" spans="2:19" ht="18" hidden="1" customHeight="1" x14ac:dyDescent="0.25">
      <c r="B621" s="452"/>
      <c r="C621" s="172" t="s">
        <v>15</v>
      </c>
      <c r="D621" s="149">
        <f>SUMPRODUCT(M606:M629,N606:N629)</f>
        <v>0</v>
      </c>
      <c r="E621" s="453"/>
      <c r="F621" s="165">
        <f>BiodieselProduction!E$22</f>
        <v>0</v>
      </c>
      <c r="G621" s="166"/>
      <c r="H621" s="166"/>
      <c r="I621" s="166"/>
      <c r="J621" s="171"/>
      <c r="K621" s="173"/>
      <c r="L621" s="173"/>
      <c r="M621" s="173"/>
      <c r="N621" s="173"/>
      <c r="O621" s="173"/>
      <c r="P621" s="173"/>
      <c r="Q621" s="173"/>
      <c r="R621" s="173"/>
      <c r="S621" s="455"/>
    </row>
    <row r="622" spans="2:19" ht="18" hidden="1" customHeight="1" x14ac:dyDescent="0.25">
      <c r="B622" s="452"/>
      <c r="C622" s="172" t="s">
        <v>16</v>
      </c>
      <c r="D622" s="149">
        <f>SUMPRODUCT(O606:O629,P606:P629)</f>
        <v>0</v>
      </c>
      <c r="E622" s="453"/>
      <c r="F622" s="165">
        <f>BiodieselProduction!E$23</f>
        <v>0</v>
      </c>
      <c r="G622" s="166"/>
      <c r="H622" s="166"/>
      <c r="I622" s="166"/>
      <c r="J622" s="171"/>
      <c r="K622" s="173"/>
      <c r="L622" s="173"/>
      <c r="M622" s="173"/>
      <c r="N622" s="173"/>
      <c r="O622" s="173"/>
      <c r="P622" s="173"/>
      <c r="Q622" s="173"/>
      <c r="R622" s="173"/>
      <c r="S622" s="455"/>
    </row>
    <row r="623" spans="2:19" ht="18" hidden="1" customHeight="1" x14ac:dyDescent="0.25">
      <c r="B623" s="452"/>
      <c r="C623" s="172" t="s">
        <v>17</v>
      </c>
      <c r="D623" s="149">
        <f>SUMPRODUCT(Q606:Q629,R606:R629)</f>
        <v>0</v>
      </c>
      <c r="E623" s="453"/>
      <c r="F623" s="165">
        <f>BiodieselProduction!E$24</f>
        <v>0</v>
      </c>
      <c r="G623" s="166"/>
      <c r="H623" s="166"/>
      <c r="I623" s="166"/>
      <c r="J623" s="171"/>
      <c r="K623" s="173"/>
      <c r="L623" s="173"/>
      <c r="M623" s="173"/>
      <c r="N623" s="173"/>
      <c r="O623" s="173"/>
      <c r="P623" s="173"/>
      <c r="Q623" s="173"/>
      <c r="R623" s="173"/>
      <c r="S623" s="455"/>
    </row>
    <row r="624" spans="2:19" ht="18" hidden="1" customHeight="1" x14ac:dyDescent="0.25">
      <c r="B624" s="452"/>
      <c r="C624" s="172" t="s">
        <v>421</v>
      </c>
      <c r="D624" s="149" cm="1">
        <f t="array" ref="D624">IFERROR((D620*Background!E$12+D621*Background!E$13+D622*Background!E$14+IFERROR(D623*D613,0))/SUMPRODUCT(I606:I629,1-J606:J629),0)</f>
        <v>0</v>
      </c>
      <c r="E624" s="453"/>
      <c r="F624" s="165">
        <f>BiodieselProduction!E$25</f>
        <v>0</v>
      </c>
      <c r="G624" s="166"/>
      <c r="H624" s="166"/>
      <c r="I624" s="166"/>
      <c r="J624" s="171"/>
      <c r="K624" s="173"/>
      <c r="L624" s="173"/>
      <c r="M624" s="173"/>
      <c r="N624" s="173"/>
      <c r="O624" s="173"/>
      <c r="P624" s="173"/>
      <c r="Q624" s="173"/>
      <c r="R624" s="173"/>
      <c r="S624" s="455"/>
    </row>
    <row r="625" spans="2:19" ht="18" hidden="1" customHeight="1" x14ac:dyDescent="0.25">
      <c r="B625" s="452"/>
      <c r="C625" s="458"/>
      <c r="D625" s="458"/>
      <c r="E625" s="453"/>
      <c r="F625" s="165">
        <f>BiodieselProduction!E$26</f>
        <v>0</v>
      </c>
      <c r="G625" s="166"/>
      <c r="H625" s="166"/>
      <c r="I625" s="166"/>
      <c r="J625" s="171"/>
      <c r="K625" s="173"/>
      <c r="L625" s="173"/>
      <c r="M625" s="173"/>
      <c r="N625" s="173"/>
      <c r="O625" s="173"/>
      <c r="P625" s="173"/>
      <c r="Q625" s="173"/>
      <c r="R625" s="173"/>
      <c r="S625" s="455"/>
    </row>
    <row r="626" spans="2:19" ht="18" hidden="1" customHeight="1" x14ac:dyDescent="0.25">
      <c r="B626" s="452"/>
      <c r="C626" s="446" t="s">
        <v>550</v>
      </c>
      <c r="D626" s="446"/>
      <c r="E626" s="453"/>
      <c r="F626" s="165">
        <f>BiodieselProduction!E$27</f>
        <v>0</v>
      </c>
      <c r="G626" s="166"/>
      <c r="H626" s="166"/>
      <c r="I626" s="166"/>
      <c r="J626" s="171"/>
      <c r="K626" s="173"/>
      <c r="L626" s="173"/>
      <c r="M626" s="173"/>
      <c r="N626" s="173"/>
      <c r="O626" s="173"/>
      <c r="P626" s="173"/>
      <c r="Q626" s="173"/>
      <c r="R626" s="173"/>
      <c r="S626" s="455"/>
    </row>
    <row r="627" spans="2:19" ht="18" hidden="1" customHeight="1" x14ac:dyDescent="0.25">
      <c r="B627" s="452"/>
      <c r="C627" s="172" t="s">
        <v>61</v>
      </c>
      <c r="D627" s="175" cm="1">
        <f t="array" ref="D627">SUMPRODUCT(I606:I629,1-J606:J629)</f>
        <v>0</v>
      </c>
      <c r="E627" s="453"/>
      <c r="F627" s="165">
        <f>BiodieselProduction!E$28</f>
        <v>0</v>
      </c>
      <c r="G627" s="166"/>
      <c r="H627" s="166"/>
      <c r="I627" s="166"/>
      <c r="J627" s="171"/>
      <c r="K627" s="173"/>
      <c r="L627" s="173"/>
      <c r="M627" s="173"/>
      <c r="N627" s="173"/>
      <c r="O627" s="173"/>
      <c r="P627" s="173"/>
      <c r="Q627" s="173"/>
      <c r="R627" s="173"/>
      <c r="S627" s="455"/>
    </row>
    <row r="628" spans="2:19" ht="18" hidden="1" customHeight="1" x14ac:dyDescent="0.25">
      <c r="B628" s="452"/>
      <c r="C628" s="172" t="s">
        <v>62</v>
      </c>
      <c r="D628" s="175" cm="1">
        <f t="array" ref="D628">SUMPRODUCT(H606:H629-G606:G629,1-J606:J629)</f>
        <v>0</v>
      </c>
      <c r="E628" s="453"/>
      <c r="F628" s="165">
        <f>BiodieselProduction!E$29</f>
        <v>0</v>
      </c>
      <c r="G628" s="166"/>
      <c r="H628" s="166"/>
      <c r="I628" s="166"/>
      <c r="J628" s="171"/>
      <c r="K628" s="173"/>
      <c r="L628" s="173"/>
      <c r="M628" s="173"/>
      <c r="N628" s="173"/>
      <c r="O628" s="173"/>
      <c r="P628" s="173"/>
      <c r="Q628" s="173"/>
      <c r="R628" s="173"/>
      <c r="S628" s="455"/>
    </row>
    <row r="629" spans="2:19" ht="18" hidden="1" customHeight="1" x14ac:dyDescent="0.25">
      <c r="B629" s="452"/>
      <c r="C629" s="172" t="s">
        <v>63</v>
      </c>
      <c r="D629" s="175">
        <f>D627-D628</f>
        <v>0</v>
      </c>
      <c r="E629" s="453"/>
      <c r="F629" s="165">
        <f>BiodieselProduction!E$30</f>
        <v>0</v>
      </c>
      <c r="G629" s="166"/>
      <c r="H629" s="166"/>
      <c r="I629" s="166"/>
      <c r="J629" s="171"/>
      <c r="K629" s="173"/>
      <c r="L629" s="173"/>
      <c r="M629" s="173"/>
      <c r="N629" s="173"/>
      <c r="O629" s="173"/>
      <c r="P629" s="173"/>
      <c r="Q629" s="173"/>
      <c r="R629" s="173"/>
      <c r="S629" s="455"/>
    </row>
    <row r="630" spans="2:19" ht="18" hidden="1" customHeight="1" x14ac:dyDescent="0.25">
      <c r="B630" s="415"/>
      <c r="C630" s="416"/>
      <c r="D630" s="416"/>
      <c r="E630" s="416"/>
      <c r="F630" s="416"/>
      <c r="G630" s="416"/>
      <c r="H630" s="416"/>
      <c r="I630" s="416"/>
      <c r="J630" s="416"/>
      <c r="K630" s="416"/>
      <c r="L630" s="416"/>
      <c r="M630" s="416"/>
      <c r="N630" s="416"/>
      <c r="O630" s="416"/>
      <c r="P630" s="416"/>
      <c r="Q630" s="416"/>
      <c r="R630" s="416"/>
      <c r="S630" s="417"/>
    </row>
    <row r="631" spans="2:19" ht="18" hidden="1" customHeight="1" x14ac:dyDescent="0.25"/>
    <row r="632" spans="2:19" ht="18" hidden="1" customHeight="1" x14ac:dyDescent="0.25">
      <c r="B632" s="449"/>
      <c r="C632" s="450"/>
      <c r="D632" s="450"/>
      <c r="E632" s="450"/>
      <c r="F632" s="450"/>
      <c r="G632" s="450"/>
      <c r="H632" s="450"/>
      <c r="I632" s="450"/>
      <c r="J632" s="450"/>
      <c r="K632" s="450"/>
      <c r="L632" s="450"/>
      <c r="M632" s="450"/>
      <c r="N632" s="450"/>
      <c r="O632" s="450"/>
      <c r="P632" s="450"/>
      <c r="Q632" s="450"/>
      <c r="R632" s="450"/>
      <c r="S632" s="451"/>
    </row>
    <row r="633" spans="2:19" ht="18" hidden="1" customHeight="1" x14ac:dyDescent="0.25">
      <c r="B633" s="452"/>
      <c r="C633" s="446" t="s">
        <v>60</v>
      </c>
      <c r="D633" s="446"/>
      <c r="E633" s="453" t="b">
        <v>1</v>
      </c>
      <c r="F633" s="454" t="s">
        <v>8</v>
      </c>
      <c r="G633" s="454"/>
      <c r="H633" s="454"/>
      <c r="I633" s="454"/>
      <c r="J633" s="454"/>
      <c r="K633" s="454"/>
      <c r="L633" s="454"/>
      <c r="M633" s="454"/>
      <c r="N633" s="454"/>
      <c r="O633" s="454"/>
      <c r="P633" s="454"/>
      <c r="Q633" s="454"/>
      <c r="R633" s="454"/>
      <c r="S633" s="455" t="s">
        <v>9</v>
      </c>
    </row>
    <row r="634" spans="2:19" ht="18" hidden="1" customHeight="1" x14ac:dyDescent="0.25">
      <c r="B634" s="452"/>
      <c r="C634" s="456" t="str">
        <f>IF(AND(D637&gt;0,D639&gt;0),CONCATENATE(IF(D639="Other (Specify Below)",D640,D639)," ",IF(D637="Other (Specify Below)",D638,D637)),"")</f>
        <v/>
      </c>
      <c r="D634" s="456"/>
      <c r="E634" s="453"/>
      <c r="F634" s="445"/>
      <c r="G634" s="445" t="s">
        <v>10</v>
      </c>
      <c r="H634" s="445"/>
      <c r="I634" s="445"/>
      <c r="J634" s="445"/>
      <c r="K634" s="445" t="s">
        <v>11</v>
      </c>
      <c r="L634" s="445"/>
      <c r="M634" s="445"/>
      <c r="N634" s="445"/>
      <c r="O634" s="445"/>
      <c r="P634" s="445"/>
      <c r="Q634" s="445"/>
      <c r="R634" s="445"/>
      <c r="S634" s="455"/>
    </row>
    <row r="635" spans="2:19" ht="18" hidden="1" customHeight="1" x14ac:dyDescent="0.25">
      <c r="B635" s="452"/>
      <c r="C635" s="457"/>
      <c r="D635" s="457"/>
      <c r="E635" s="453"/>
      <c r="F635" s="445"/>
      <c r="G635" s="445" t="s">
        <v>12</v>
      </c>
      <c r="H635" s="445"/>
      <c r="I635" s="445" t="s">
        <v>13</v>
      </c>
      <c r="J635" s="445"/>
      <c r="K635" s="445" t="s">
        <v>14</v>
      </c>
      <c r="L635" s="445"/>
      <c r="M635" s="445" t="s">
        <v>15</v>
      </c>
      <c r="N635" s="445"/>
      <c r="O635" s="445" t="s">
        <v>16</v>
      </c>
      <c r="P635" s="445"/>
      <c r="Q635" s="445" t="s">
        <v>17</v>
      </c>
      <c r="R635" s="445"/>
      <c r="S635" s="455"/>
    </row>
    <row r="636" spans="2:19" ht="18" hidden="1" customHeight="1" x14ac:dyDescent="0.25">
      <c r="B636" s="452"/>
      <c r="C636" s="446" t="s">
        <v>19</v>
      </c>
      <c r="D636" s="446"/>
      <c r="E636" s="453"/>
      <c r="F636" s="160" t="s">
        <v>298</v>
      </c>
      <c r="G636" s="160" t="s">
        <v>299</v>
      </c>
      <c r="H636" s="160" t="s">
        <v>300</v>
      </c>
      <c r="I636" s="160" t="s">
        <v>301</v>
      </c>
      <c r="J636" s="160" t="s">
        <v>302</v>
      </c>
      <c r="K636" s="160" t="s">
        <v>303</v>
      </c>
      <c r="L636" s="160" t="s">
        <v>304</v>
      </c>
      <c r="M636" s="160" t="s">
        <v>305</v>
      </c>
      <c r="N636" s="160" t="s">
        <v>306</v>
      </c>
      <c r="O636" s="160" t="s">
        <v>307</v>
      </c>
      <c r="P636" s="160" t="s">
        <v>308</v>
      </c>
      <c r="Q636" s="160" t="s">
        <v>309</v>
      </c>
      <c r="R636" s="160" t="s">
        <v>310</v>
      </c>
      <c r="S636" s="455"/>
    </row>
    <row r="637" spans="2:19" ht="18" hidden="1" customHeight="1" x14ac:dyDescent="0.25">
      <c r="B637" s="452"/>
      <c r="C637" s="411" t="s">
        <v>613</v>
      </c>
      <c r="D637" s="161"/>
      <c r="E637" s="453"/>
      <c r="F637" s="162" t="s">
        <v>34</v>
      </c>
      <c r="G637" s="162" t="s">
        <v>35</v>
      </c>
      <c r="H637" s="162" t="s">
        <v>36</v>
      </c>
      <c r="I637" s="162" t="s">
        <v>37</v>
      </c>
      <c r="J637" s="162" t="s">
        <v>38</v>
      </c>
      <c r="K637" s="162" t="s">
        <v>37</v>
      </c>
      <c r="L637" s="162" t="s">
        <v>39</v>
      </c>
      <c r="M637" s="162" t="str">
        <f t="shared" ref="M637:R637" si="19">K637</f>
        <v>Weight</v>
      </c>
      <c r="N637" s="162" t="str">
        <f t="shared" si="19"/>
        <v>Distance</v>
      </c>
      <c r="O637" s="162" t="str">
        <f t="shared" si="19"/>
        <v>Weight</v>
      </c>
      <c r="P637" s="162" t="str">
        <f t="shared" si="19"/>
        <v>Distance</v>
      </c>
      <c r="Q637" s="162" t="str">
        <f t="shared" si="19"/>
        <v>Weight</v>
      </c>
      <c r="R637" s="162" t="str">
        <f t="shared" si="19"/>
        <v>Distance</v>
      </c>
      <c r="S637" s="455"/>
    </row>
    <row r="638" spans="2:19" ht="18" hidden="1" customHeight="1" x14ac:dyDescent="0.25">
      <c r="B638" s="452"/>
      <c r="C638" s="412"/>
      <c r="D638" s="163"/>
      <c r="E638" s="453"/>
      <c r="F638" s="159" t="s">
        <v>41</v>
      </c>
      <c r="G638" s="159" t="s">
        <v>549</v>
      </c>
      <c r="H638" s="159" t="s">
        <v>549</v>
      </c>
      <c r="I638" s="159" t="s">
        <v>549</v>
      </c>
      <c r="J638" s="159" t="s">
        <v>42</v>
      </c>
      <c r="K638" s="159" t="s">
        <v>549</v>
      </c>
      <c r="L638" s="159" t="s">
        <v>534</v>
      </c>
      <c r="M638" s="159" t="str">
        <f>K638</f>
        <v>lb</v>
      </c>
      <c r="N638" s="159" t="str">
        <f>L638</f>
        <v>mile</v>
      </c>
      <c r="O638" s="159" t="str">
        <f>M638</f>
        <v>lb</v>
      </c>
      <c r="P638" s="159" t="str">
        <f>L638</f>
        <v>mile</v>
      </c>
      <c r="Q638" s="159" t="str">
        <f>K638</f>
        <v>lb</v>
      </c>
      <c r="R638" s="159" t="str">
        <f>L638</f>
        <v>mile</v>
      </c>
      <c r="S638" s="455"/>
    </row>
    <row r="639" spans="2:19" ht="18" hidden="1" customHeight="1" x14ac:dyDescent="0.25">
      <c r="B639" s="452"/>
      <c r="C639" s="447" t="s">
        <v>614</v>
      </c>
      <c r="D639" s="164"/>
      <c r="E639" s="453"/>
      <c r="F639" s="165">
        <f>BiodieselProduction!E$7</f>
        <v>0</v>
      </c>
      <c r="G639" s="166"/>
      <c r="H639" s="166"/>
      <c r="I639" s="166"/>
      <c r="J639" s="171"/>
      <c r="K639" s="173"/>
      <c r="L639" s="173"/>
      <c r="M639" s="173"/>
      <c r="N639" s="173"/>
      <c r="O639" s="173"/>
      <c r="P639" s="173"/>
      <c r="Q639" s="173"/>
      <c r="R639" s="173"/>
      <c r="S639" s="455"/>
    </row>
    <row r="640" spans="2:19" ht="18" hidden="1" customHeight="1" x14ac:dyDescent="0.25">
      <c r="B640" s="452"/>
      <c r="C640" s="448"/>
      <c r="D640" s="163"/>
      <c r="E640" s="453"/>
      <c r="F640" s="165">
        <f>BiodieselProduction!E$8</f>
        <v>0</v>
      </c>
      <c r="G640" s="166"/>
      <c r="H640" s="166"/>
      <c r="I640" s="166"/>
      <c r="J640" s="171"/>
      <c r="K640" s="173"/>
      <c r="L640" s="173"/>
      <c r="M640" s="173"/>
      <c r="N640" s="173"/>
      <c r="O640" s="173"/>
      <c r="P640" s="173"/>
      <c r="Q640" s="173"/>
      <c r="R640" s="173"/>
      <c r="S640" s="455"/>
    </row>
    <row r="641" spans="2:19" ht="18" hidden="1" customHeight="1" x14ac:dyDescent="0.25">
      <c r="B641" s="452"/>
      <c r="C641" s="447" t="s">
        <v>458</v>
      </c>
      <c r="D641" s="164"/>
      <c r="E641" s="453"/>
      <c r="F641" s="165">
        <f>BiodieselProduction!E$9</f>
        <v>0</v>
      </c>
      <c r="G641" s="166"/>
      <c r="H641" s="166"/>
      <c r="I641" s="166"/>
      <c r="J641" s="171"/>
      <c r="K641" s="173"/>
      <c r="L641" s="173"/>
      <c r="M641" s="173"/>
      <c r="N641" s="173"/>
      <c r="O641" s="173"/>
      <c r="P641" s="173"/>
      <c r="Q641" s="173"/>
      <c r="R641" s="173"/>
      <c r="S641" s="455"/>
    </row>
    <row r="642" spans="2:19" ht="18" hidden="1" customHeight="1" x14ac:dyDescent="0.25">
      <c r="B642" s="452"/>
      <c r="C642" s="448"/>
      <c r="D642" s="167"/>
      <c r="E642" s="453"/>
      <c r="F642" s="165">
        <f>BiodieselProduction!E$10</f>
        <v>0</v>
      </c>
      <c r="G642" s="166"/>
      <c r="H642" s="166"/>
      <c r="I642" s="166"/>
      <c r="J642" s="171"/>
      <c r="K642" s="173"/>
      <c r="L642" s="173"/>
      <c r="M642" s="173"/>
      <c r="N642" s="173"/>
      <c r="O642" s="173"/>
      <c r="P642" s="173"/>
      <c r="Q642" s="173"/>
      <c r="R642" s="173"/>
      <c r="S642" s="455"/>
    </row>
    <row r="643" spans="2:19" ht="18" hidden="1" customHeight="1" x14ac:dyDescent="0.25">
      <c r="B643" s="452"/>
      <c r="C643" s="411" t="s">
        <v>615</v>
      </c>
      <c r="D643" s="168"/>
      <c r="E643" s="453"/>
      <c r="F643" s="165">
        <f>BiodieselProduction!E$11</f>
        <v>0</v>
      </c>
      <c r="G643" s="166"/>
      <c r="H643" s="166"/>
      <c r="I643" s="166"/>
      <c r="J643" s="171"/>
      <c r="K643" s="173"/>
      <c r="L643" s="173"/>
      <c r="M643" s="173"/>
      <c r="N643" s="173"/>
      <c r="O643" s="173"/>
      <c r="P643" s="173"/>
      <c r="Q643" s="173"/>
      <c r="R643" s="173"/>
      <c r="S643" s="455"/>
    </row>
    <row r="644" spans="2:19" ht="18" hidden="1" customHeight="1" x14ac:dyDescent="0.25">
      <c r="B644" s="452"/>
      <c r="C644" s="412"/>
      <c r="D644" s="169"/>
      <c r="E644" s="453"/>
      <c r="F644" s="165">
        <f>BiodieselProduction!E$12</f>
        <v>0</v>
      </c>
      <c r="G644" s="166"/>
      <c r="H644" s="166"/>
      <c r="I644" s="166"/>
      <c r="J644" s="171"/>
      <c r="K644" s="173"/>
      <c r="L644" s="173"/>
      <c r="M644" s="173"/>
      <c r="N644" s="173"/>
      <c r="O644" s="173"/>
      <c r="P644" s="173"/>
      <c r="Q644" s="173"/>
      <c r="R644" s="173"/>
      <c r="S644" s="455"/>
    </row>
    <row r="645" spans="2:19" ht="18" hidden="1" customHeight="1" x14ac:dyDescent="0.25">
      <c r="B645" s="452"/>
      <c r="C645" s="411" t="s">
        <v>459</v>
      </c>
      <c r="D645" s="174"/>
      <c r="E645" s="453"/>
      <c r="F645" s="165">
        <f>BiodieselProduction!E$13</f>
        <v>0</v>
      </c>
      <c r="G645" s="166"/>
      <c r="H645" s="166"/>
      <c r="I645" s="166"/>
      <c r="J645" s="171"/>
      <c r="K645" s="173"/>
      <c r="L645" s="173"/>
      <c r="M645" s="173"/>
      <c r="N645" s="173"/>
      <c r="O645" s="173"/>
      <c r="P645" s="173"/>
      <c r="Q645" s="173"/>
      <c r="R645" s="173"/>
      <c r="S645" s="455"/>
    </row>
    <row r="646" spans="2:19" ht="18" hidden="1" customHeight="1" x14ac:dyDescent="0.25">
      <c r="B646" s="452"/>
      <c r="C646" s="412"/>
      <c r="D646" s="176"/>
      <c r="E646" s="453"/>
      <c r="F646" s="165">
        <f>BiodieselProduction!E$14</f>
        <v>0</v>
      </c>
      <c r="G646" s="166"/>
      <c r="H646" s="166"/>
      <c r="I646" s="166"/>
      <c r="J646" s="171"/>
      <c r="K646" s="173"/>
      <c r="L646" s="173"/>
      <c r="M646" s="173"/>
      <c r="N646" s="173"/>
      <c r="O646" s="173"/>
      <c r="P646" s="173"/>
      <c r="Q646" s="173"/>
      <c r="R646" s="173"/>
      <c r="S646" s="455"/>
    </row>
    <row r="647" spans="2:19" ht="18" hidden="1" customHeight="1" x14ac:dyDescent="0.25">
      <c r="B647" s="452"/>
      <c r="C647" s="116" t="s">
        <v>53</v>
      </c>
      <c r="D647" s="117" t="str" cm="1">
        <f t="array" ref="D647:D648">_xlfn._xlws.FILTER(C647:C648,C647:C648&lt;&gt;"")</f>
        <v>Site-Specific</v>
      </c>
      <c r="E647" s="453"/>
      <c r="F647" s="165">
        <f>BiodieselProduction!E$15</f>
        <v>0</v>
      </c>
      <c r="G647" s="166"/>
      <c r="H647" s="166"/>
      <c r="I647" s="166"/>
      <c r="J647" s="171"/>
      <c r="K647" s="173"/>
      <c r="L647" s="173"/>
      <c r="M647" s="173"/>
      <c r="N647" s="173"/>
      <c r="O647" s="173"/>
      <c r="P647" s="173"/>
      <c r="Q647" s="173"/>
      <c r="R647" s="173"/>
      <c r="S647" s="455"/>
    </row>
    <row r="648" spans="2:19" ht="18" hidden="1" customHeight="1" x14ac:dyDescent="0.25">
      <c r="B648" s="452"/>
      <c r="C648" s="117" t="s">
        <v>46</v>
      </c>
      <c r="D648" s="116" t="str">
        <v>Default</v>
      </c>
      <c r="E648" s="453" t="b">
        <v>0</v>
      </c>
      <c r="F648" s="165">
        <f>BiodieselProduction!E$16</f>
        <v>0</v>
      </c>
      <c r="G648" s="166"/>
      <c r="H648" s="166"/>
      <c r="I648" s="166"/>
      <c r="J648" s="171"/>
      <c r="K648" s="173"/>
      <c r="L648" s="173"/>
      <c r="M648" s="173"/>
      <c r="N648" s="173"/>
      <c r="O648" s="173"/>
      <c r="P648" s="173"/>
      <c r="Q648" s="173"/>
      <c r="R648" s="173"/>
      <c r="S648" s="455"/>
    </row>
    <row r="649" spans="2:19" ht="18" hidden="1" customHeight="1" x14ac:dyDescent="0.25">
      <c r="B649" s="452"/>
      <c r="C649" s="119"/>
      <c r="D649" s="119"/>
      <c r="E649" s="453"/>
      <c r="F649" s="165">
        <f>BiodieselProduction!E$17</f>
        <v>0</v>
      </c>
      <c r="G649" s="166"/>
      <c r="H649" s="166"/>
      <c r="I649" s="166"/>
      <c r="J649" s="171"/>
      <c r="K649" s="173"/>
      <c r="L649" s="173"/>
      <c r="M649" s="173"/>
      <c r="N649" s="173"/>
      <c r="O649" s="173"/>
      <c r="P649" s="173"/>
      <c r="Q649" s="173"/>
      <c r="R649" s="173"/>
      <c r="S649" s="455"/>
    </row>
    <row r="650" spans="2:19" ht="18" hidden="1" customHeight="1" x14ac:dyDescent="0.25">
      <c r="B650" s="452"/>
      <c r="C650" s="119"/>
      <c r="D650" s="119"/>
      <c r="E650" s="453" t="b">
        <v>0</v>
      </c>
      <c r="F650" s="165">
        <f>BiodieselProduction!E$18</f>
        <v>0</v>
      </c>
      <c r="G650" s="166"/>
      <c r="H650" s="166"/>
      <c r="I650" s="166"/>
      <c r="J650" s="171"/>
      <c r="K650" s="173"/>
      <c r="L650" s="173"/>
      <c r="M650" s="173"/>
      <c r="N650" s="173"/>
      <c r="O650" s="173"/>
      <c r="P650" s="173"/>
      <c r="Q650" s="173"/>
      <c r="R650" s="173"/>
      <c r="S650" s="455"/>
    </row>
    <row r="651" spans="2:19" ht="18" hidden="1" customHeight="1" x14ac:dyDescent="0.25">
      <c r="B651" s="452"/>
      <c r="C651" s="112"/>
      <c r="D651" s="112"/>
      <c r="E651" s="453"/>
      <c r="F651" s="165">
        <f>BiodieselProduction!E$19</f>
        <v>0</v>
      </c>
      <c r="G651" s="166"/>
      <c r="H651" s="166"/>
      <c r="I651" s="166"/>
      <c r="J651" s="171"/>
      <c r="K651" s="173"/>
      <c r="L651" s="173"/>
      <c r="M651" s="173"/>
      <c r="N651" s="173"/>
      <c r="O651" s="173"/>
      <c r="P651" s="173"/>
      <c r="Q651" s="173"/>
      <c r="R651" s="173"/>
      <c r="S651" s="455"/>
    </row>
    <row r="652" spans="2:19" ht="18" hidden="1" customHeight="1" x14ac:dyDescent="0.25">
      <c r="B652" s="452"/>
      <c r="C652" s="446" t="s">
        <v>535</v>
      </c>
      <c r="D652" s="446"/>
      <c r="E652" s="453"/>
      <c r="F652" s="165">
        <f>BiodieselProduction!E$20</f>
        <v>0</v>
      </c>
      <c r="G652" s="166"/>
      <c r="H652" s="166"/>
      <c r="I652" s="166"/>
      <c r="J652" s="171"/>
      <c r="K652" s="173"/>
      <c r="L652" s="173"/>
      <c r="M652" s="173"/>
      <c r="N652" s="173"/>
      <c r="O652" s="173"/>
      <c r="P652" s="173"/>
      <c r="Q652" s="173"/>
      <c r="R652" s="173"/>
      <c r="S652" s="455"/>
    </row>
    <row r="653" spans="2:19" ht="18" hidden="1" customHeight="1" x14ac:dyDescent="0.25">
      <c r="B653" s="452"/>
      <c r="C653" s="172" t="s">
        <v>14</v>
      </c>
      <c r="D653" s="149">
        <f>SUMPRODUCT(K639:K662,L639:L662)</f>
        <v>0</v>
      </c>
      <c r="E653" s="453"/>
      <c r="F653" s="165">
        <f>BiodieselProduction!E$21</f>
        <v>0</v>
      </c>
      <c r="G653" s="166"/>
      <c r="H653" s="166"/>
      <c r="I653" s="166"/>
      <c r="J653" s="171"/>
      <c r="K653" s="173"/>
      <c r="L653" s="173"/>
      <c r="M653" s="173"/>
      <c r="N653" s="173"/>
      <c r="O653" s="173"/>
      <c r="P653" s="173"/>
      <c r="Q653" s="173"/>
      <c r="R653" s="173"/>
      <c r="S653" s="455"/>
    </row>
    <row r="654" spans="2:19" ht="18" hidden="1" customHeight="1" x14ac:dyDescent="0.25">
      <c r="B654" s="452"/>
      <c r="C654" s="172" t="s">
        <v>15</v>
      </c>
      <c r="D654" s="149">
        <f>SUMPRODUCT(M639:M662,N639:N662)</f>
        <v>0</v>
      </c>
      <c r="E654" s="453"/>
      <c r="F654" s="165">
        <f>BiodieselProduction!E$22</f>
        <v>0</v>
      </c>
      <c r="G654" s="166"/>
      <c r="H654" s="166"/>
      <c r="I654" s="166"/>
      <c r="J654" s="171"/>
      <c r="K654" s="173"/>
      <c r="L654" s="173"/>
      <c r="M654" s="173"/>
      <c r="N654" s="173"/>
      <c r="O654" s="173"/>
      <c r="P654" s="173"/>
      <c r="Q654" s="173"/>
      <c r="R654" s="173"/>
      <c r="S654" s="455"/>
    </row>
    <row r="655" spans="2:19" ht="18" hidden="1" customHeight="1" x14ac:dyDescent="0.25">
      <c r="B655" s="452"/>
      <c r="C655" s="172" t="s">
        <v>16</v>
      </c>
      <c r="D655" s="149">
        <f>SUMPRODUCT(O639:O662,P639:P662)</f>
        <v>0</v>
      </c>
      <c r="E655" s="453"/>
      <c r="F655" s="165">
        <f>BiodieselProduction!E$23</f>
        <v>0</v>
      </c>
      <c r="G655" s="166"/>
      <c r="H655" s="166"/>
      <c r="I655" s="166"/>
      <c r="J655" s="171"/>
      <c r="K655" s="173"/>
      <c r="L655" s="173"/>
      <c r="M655" s="173"/>
      <c r="N655" s="173"/>
      <c r="O655" s="173"/>
      <c r="P655" s="173"/>
      <c r="Q655" s="173"/>
      <c r="R655" s="173"/>
      <c r="S655" s="455"/>
    </row>
    <row r="656" spans="2:19" ht="18" hidden="1" customHeight="1" x14ac:dyDescent="0.25">
      <c r="B656" s="452"/>
      <c r="C656" s="172" t="s">
        <v>17</v>
      </c>
      <c r="D656" s="149">
        <f>SUMPRODUCT(Q639:Q662,R639:R662)</f>
        <v>0</v>
      </c>
      <c r="E656" s="453"/>
      <c r="F656" s="165">
        <f>BiodieselProduction!E$24</f>
        <v>0</v>
      </c>
      <c r="G656" s="166"/>
      <c r="H656" s="166"/>
      <c r="I656" s="166"/>
      <c r="J656" s="171"/>
      <c r="K656" s="173"/>
      <c r="L656" s="173"/>
      <c r="M656" s="173"/>
      <c r="N656" s="173"/>
      <c r="O656" s="173"/>
      <c r="P656" s="173"/>
      <c r="Q656" s="173"/>
      <c r="R656" s="173"/>
      <c r="S656" s="455"/>
    </row>
    <row r="657" spans="2:19" ht="18" hidden="1" customHeight="1" x14ac:dyDescent="0.25">
      <c r="B657" s="452"/>
      <c r="C657" s="172" t="s">
        <v>421</v>
      </c>
      <c r="D657" s="149" cm="1">
        <f t="array" ref="D657">IFERROR((D653*Background!E$12+D654*Background!E$13+D655*Background!E$14+IFERROR(D656*D646,0))/SUMPRODUCT(I639:I662,1-J639:J662),0)</f>
        <v>0</v>
      </c>
      <c r="E657" s="453"/>
      <c r="F657" s="165">
        <f>BiodieselProduction!E$25</f>
        <v>0</v>
      </c>
      <c r="G657" s="166"/>
      <c r="H657" s="166"/>
      <c r="I657" s="166"/>
      <c r="J657" s="171"/>
      <c r="K657" s="173"/>
      <c r="L657" s="173"/>
      <c r="M657" s="173"/>
      <c r="N657" s="173"/>
      <c r="O657" s="173"/>
      <c r="P657" s="173"/>
      <c r="Q657" s="173"/>
      <c r="R657" s="173"/>
      <c r="S657" s="455"/>
    </row>
    <row r="658" spans="2:19" ht="18" hidden="1" customHeight="1" x14ac:dyDescent="0.25">
      <c r="B658" s="452"/>
      <c r="C658" s="458"/>
      <c r="D658" s="458"/>
      <c r="E658" s="453"/>
      <c r="F658" s="165">
        <f>BiodieselProduction!E$26</f>
        <v>0</v>
      </c>
      <c r="G658" s="166"/>
      <c r="H658" s="166"/>
      <c r="I658" s="166"/>
      <c r="J658" s="171"/>
      <c r="K658" s="173"/>
      <c r="L658" s="173"/>
      <c r="M658" s="173"/>
      <c r="N658" s="173"/>
      <c r="O658" s="173"/>
      <c r="P658" s="173"/>
      <c r="Q658" s="173"/>
      <c r="R658" s="173"/>
      <c r="S658" s="455"/>
    </row>
    <row r="659" spans="2:19" ht="18" hidden="1" customHeight="1" x14ac:dyDescent="0.25">
      <c r="B659" s="452"/>
      <c r="C659" s="446" t="s">
        <v>550</v>
      </c>
      <c r="D659" s="446"/>
      <c r="E659" s="453"/>
      <c r="F659" s="165">
        <f>BiodieselProduction!E$27</f>
        <v>0</v>
      </c>
      <c r="G659" s="166"/>
      <c r="H659" s="166"/>
      <c r="I659" s="166"/>
      <c r="J659" s="171"/>
      <c r="K659" s="173"/>
      <c r="L659" s="173"/>
      <c r="M659" s="173"/>
      <c r="N659" s="173"/>
      <c r="O659" s="173"/>
      <c r="P659" s="173"/>
      <c r="Q659" s="173"/>
      <c r="R659" s="173"/>
      <c r="S659" s="455"/>
    </row>
    <row r="660" spans="2:19" ht="18" hidden="1" customHeight="1" x14ac:dyDescent="0.25">
      <c r="B660" s="452"/>
      <c r="C660" s="172" t="s">
        <v>61</v>
      </c>
      <c r="D660" s="149" cm="1">
        <f t="array" ref="D660">SUMPRODUCT(I639:I662,1-J639:J662)</f>
        <v>0</v>
      </c>
      <c r="E660" s="453"/>
      <c r="F660" s="165">
        <f>BiodieselProduction!E$28</f>
        <v>0</v>
      </c>
      <c r="G660" s="166"/>
      <c r="H660" s="166"/>
      <c r="I660" s="166"/>
      <c r="J660" s="171"/>
      <c r="K660" s="173"/>
      <c r="L660" s="173"/>
      <c r="M660" s="173"/>
      <c r="N660" s="173"/>
      <c r="O660" s="173"/>
      <c r="P660" s="173"/>
      <c r="Q660" s="173"/>
      <c r="R660" s="173"/>
      <c r="S660" s="455"/>
    </row>
    <row r="661" spans="2:19" ht="18" hidden="1" customHeight="1" x14ac:dyDescent="0.25">
      <c r="B661" s="452"/>
      <c r="C661" s="172" t="s">
        <v>62</v>
      </c>
      <c r="D661" s="149" cm="1">
        <f t="array" ref="D661">SUMPRODUCT(H639:H662-G639:G662,1-J639:J662)</f>
        <v>0</v>
      </c>
      <c r="E661" s="453"/>
      <c r="F661" s="165">
        <f>BiodieselProduction!E$29</f>
        <v>0</v>
      </c>
      <c r="G661" s="166"/>
      <c r="H661" s="166"/>
      <c r="I661" s="166"/>
      <c r="J661" s="171"/>
      <c r="K661" s="173"/>
      <c r="L661" s="173"/>
      <c r="M661" s="173"/>
      <c r="N661" s="173"/>
      <c r="O661" s="173"/>
      <c r="P661" s="173"/>
      <c r="Q661" s="173"/>
      <c r="R661" s="173"/>
      <c r="S661" s="455"/>
    </row>
    <row r="662" spans="2:19" ht="18" hidden="1" customHeight="1" x14ac:dyDescent="0.25">
      <c r="B662" s="452"/>
      <c r="C662" s="172" t="s">
        <v>63</v>
      </c>
      <c r="D662" s="149">
        <f>D660-D661</f>
        <v>0</v>
      </c>
      <c r="E662" s="453"/>
      <c r="F662" s="165">
        <f>BiodieselProduction!E$30</f>
        <v>0</v>
      </c>
      <c r="G662" s="166"/>
      <c r="H662" s="166"/>
      <c r="I662" s="166"/>
      <c r="J662" s="171"/>
      <c r="K662" s="173"/>
      <c r="L662" s="173"/>
      <c r="M662" s="173"/>
      <c r="N662" s="173"/>
      <c r="O662" s="173"/>
      <c r="P662" s="173"/>
      <c r="Q662" s="173"/>
      <c r="R662" s="173"/>
      <c r="S662" s="455"/>
    </row>
    <row r="663" spans="2:19" ht="18" hidden="1" customHeight="1" x14ac:dyDescent="0.25">
      <c r="B663" s="415"/>
      <c r="C663" s="416"/>
      <c r="D663" s="416"/>
      <c r="E663" s="416"/>
      <c r="F663" s="416"/>
      <c r="G663" s="416"/>
      <c r="H663" s="416"/>
      <c r="I663" s="416"/>
      <c r="J663" s="416"/>
      <c r="K663" s="416"/>
      <c r="L663" s="416"/>
      <c r="M663" s="416"/>
      <c r="N663" s="416"/>
      <c r="O663" s="416"/>
      <c r="P663" s="416"/>
      <c r="Q663" s="416"/>
      <c r="R663" s="416"/>
      <c r="S663" s="417"/>
    </row>
    <row r="664" spans="2:19" ht="18" hidden="1" customHeight="1" x14ac:dyDescent="0.25"/>
  </sheetData>
  <sheetProtection formatCells="0" formatColumns="0" formatRows="0"/>
  <mergeCells count="541">
    <mergeCell ref="G2:I2"/>
    <mergeCell ref="B5:S5"/>
    <mergeCell ref="B6:B35"/>
    <mergeCell ref="C6:D6"/>
    <mergeCell ref="E6:E35"/>
    <mergeCell ref="F6:R6"/>
    <mergeCell ref="S6:S35"/>
    <mergeCell ref="C7:D7"/>
    <mergeCell ref="F7:F8"/>
    <mergeCell ref="G7:J7"/>
    <mergeCell ref="C9:D9"/>
    <mergeCell ref="C10:C11"/>
    <mergeCell ref="C12:C13"/>
    <mergeCell ref="C14:C15"/>
    <mergeCell ref="C16:C17"/>
    <mergeCell ref="C18:C19"/>
    <mergeCell ref="K7:R7"/>
    <mergeCell ref="C8:D8"/>
    <mergeCell ref="G8:H8"/>
    <mergeCell ref="I8:J8"/>
    <mergeCell ref="K8:L8"/>
    <mergeCell ref="M8:N8"/>
    <mergeCell ref="O8:P8"/>
    <mergeCell ref="Q8:R8"/>
    <mergeCell ref="C25:D25"/>
    <mergeCell ref="C31:D31"/>
    <mergeCell ref="C32:D32"/>
    <mergeCell ref="B36:S36"/>
    <mergeCell ref="B38:S38"/>
    <mergeCell ref="B39:B68"/>
    <mergeCell ref="C39:D39"/>
    <mergeCell ref="E39:E68"/>
    <mergeCell ref="F39:R39"/>
    <mergeCell ref="S39:S68"/>
    <mergeCell ref="C40:D40"/>
    <mergeCell ref="F40:F41"/>
    <mergeCell ref="G40:J40"/>
    <mergeCell ref="K40:R40"/>
    <mergeCell ref="C41:D41"/>
    <mergeCell ref="G41:H41"/>
    <mergeCell ref="I41:J41"/>
    <mergeCell ref="K41:L41"/>
    <mergeCell ref="M41:N41"/>
    <mergeCell ref="O41:P41"/>
    <mergeCell ref="C51:C52"/>
    <mergeCell ref="C58:D58"/>
    <mergeCell ref="C64:D64"/>
    <mergeCell ref="C65:D65"/>
    <mergeCell ref="B69:S69"/>
    <mergeCell ref="B71:S71"/>
    <mergeCell ref="Q41:R41"/>
    <mergeCell ref="C42:D42"/>
    <mergeCell ref="C43:C44"/>
    <mergeCell ref="C45:C46"/>
    <mergeCell ref="C47:C48"/>
    <mergeCell ref="C49:C50"/>
    <mergeCell ref="M74:N74"/>
    <mergeCell ref="O74:P74"/>
    <mergeCell ref="Q74:R74"/>
    <mergeCell ref="B72:B101"/>
    <mergeCell ref="C72:D72"/>
    <mergeCell ref="E72:E101"/>
    <mergeCell ref="F72:R72"/>
    <mergeCell ref="S72:S101"/>
    <mergeCell ref="C73:D73"/>
    <mergeCell ref="F73:F74"/>
    <mergeCell ref="G73:J73"/>
    <mergeCell ref="K73:R73"/>
    <mergeCell ref="C74:D74"/>
    <mergeCell ref="C75:D75"/>
    <mergeCell ref="C76:C77"/>
    <mergeCell ref="C78:C79"/>
    <mergeCell ref="C80:C81"/>
    <mergeCell ref="C82:C83"/>
    <mergeCell ref="C84:C85"/>
    <mergeCell ref="G74:H74"/>
    <mergeCell ref="I74:J74"/>
    <mergeCell ref="K74:L74"/>
    <mergeCell ref="C91:D91"/>
    <mergeCell ref="C97:D97"/>
    <mergeCell ref="C98:D98"/>
    <mergeCell ref="B102:S102"/>
    <mergeCell ref="B104:S104"/>
    <mergeCell ref="B105:B134"/>
    <mergeCell ref="C105:D105"/>
    <mergeCell ref="E105:E134"/>
    <mergeCell ref="F105:R105"/>
    <mergeCell ref="S105:S134"/>
    <mergeCell ref="C106:D106"/>
    <mergeCell ref="F106:F107"/>
    <mergeCell ref="G106:J106"/>
    <mergeCell ref="K106:R106"/>
    <mergeCell ref="C107:D107"/>
    <mergeCell ref="G107:H107"/>
    <mergeCell ref="I107:J107"/>
    <mergeCell ref="K107:L107"/>
    <mergeCell ref="M107:N107"/>
    <mergeCell ref="O107:P107"/>
    <mergeCell ref="C117:C118"/>
    <mergeCell ref="C124:D124"/>
    <mergeCell ref="C130:D130"/>
    <mergeCell ref="C131:D131"/>
    <mergeCell ref="B135:S135"/>
    <mergeCell ref="B137:S137"/>
    <mergeCell ref="Q107:R107"/>
    <mergeCell ref="C108:D108"/>
    <mergeCell ref="C109:C110"/>
    <mergeCell ref="C111:C112"/>
    <mergeCell ref="C113:C114"/>
    <mergeCell ref="C115:C116"/>
    <mergeCell ref="M140:N140"/>
    <mergeCell ref="O140:P140"/>
    <mergeCell ref="Q140:R140"/>
    <mergeCell ref="B138:B167"/>
    <mergeCell ref="C138:D138"/>
    <mergeCell ref="E138:E167"/>
    <mergeCell ref="F138:R138"/>
    <mergeCell ref="S138:S167"/>
    <mergeCell ref="C139:D139"/>
    <mergeCell ref="F139:F140"/>
    <mergeCell ref="G139:J139"/>
    <mergeCell ref="K139:R139"/>
    <mergeCell ref="C140:D140"/>
    <mergeCell ref="C141:D141"/>
    <mergeCell ref="C142:C143"/>
    <mergeCell ref="C144:C145"/>
    <mergeCell ref="C146:C147"/>
    <mergeCell ref="C148:C149"/>
    <mergeCell ref="C150:C151"/>
    <mergeCell ref="G140:H140"/>
    <mergeCell ref="I140:J140"/>
    <mergeCell ref="K140:L140"/>
    <mergeCell ref="C157:D157"/>
    <mergeCell ref="C163:D163"/>
    <mergeCell ref="C164:D164"/>
    <mergeCell ref="B168:S168"/>
    <mergeCell ref="B170:S170"/>
    <mergeCell ref="B171:B200"/>
    <mergeCell ref="C171:D171"/>
    <mergeCell ref="E171:E200"/>
    <mergeCell ref="F171:R171"/>
    <mergeCell ref="S171:S200"/>
    <mergeCell ref="C172:D172"/>
    <mergeCell ref="F172:F173"/>
    <mergeCell ref="G172:J172"/>
    <mergeCell ref="K172:R172"/>
    <mergeCell ref="C173:D173"/>
    <mergeCell ref="G173:H173"/>
    <mergeCell ref="I173:J173"/>
    <mergeCell ref="K173:L173"/>
    <mergeCell ref="M173:N173"/>
    <mergeCell ref="O173:P173"/>
    <mergeCell ref="C183:C184"/>
    <mergeCell ref="C190:D190"/>
    <mergeCell ref="C196:D196"/>
    <mergeCell ref="C197:D197"/>
    <mergeCell ref="B201:S201"/>
    <mergeCell ref="B203:S203"/>
    <mergeCell ref="Q173:R173"/>
    <mergeCell ref="C174:D174"/>
    <mergeCell ref="C175:C176"/>
    <mergeCell ref="C177:C178"/>
    <mergeCell ref="C179:C180"/>
    <mergeCell ref="C181:C182"/>
    <mergeCell ref="M206:N206"/>
    <mergeCell ref="O206:P206"/>
    <mergeCell ref="Q206:R206"/>
    <mergeCell ref="B204:B233"/>
    <mergeCell ref="C204:D204"/>
    <mergeCell ref="E204:E233"/>
    <mergeCell ref="F204:R204"/>
    <mergeCell ref="S204:S233"/>
    <mergeCell ref="C205:D205"/>
    <mergeCell ref="F205:F206"/>
    <mergeCell ref="G205:J205"/>
    <mergeCell ref="K205:R205"/>
    <mergeCell ref="C206:D206"/>
    <mergeCell ref="C207:D207"/>
    <mergeCell ref="C208:C209"/>
    <mergeCell ref="C210:C211"/>
    <mergeCell ref="C212:C213"/>
    <mergeCell ref="C214:C215"/>
    <mergeCell ref="C216:C217"/>
    <mergeCell ref="G206:H206"/>
    <mergeCell ref="I206:J206"/>
    <mergeCell ref="K206:L206"/>
    <mergeCell ref="C223:D223"/>
    <mergeCell ref="C229:D229"/>
    <mergeCell ref="C230:D230"/>
    <mergeCell ref="B234:S234"/>
    <mergeCell ref="B236:S236"/>
    <mergeCell ref="B237:B266"/>
    <mergeCell ref="C237:D237"/>
    <mergeCell ref="E237:E266"/>
    <mergeCell ref="F237:R237"/>
    <mergeCell ref="S237:S266"/>
    <mergeCell ref="C238:D238"/>
    <mergeCell ref="F238:F239"/>
    <mergeCell ref="G238:J238"/>
    <mergeCell ref="K238:R238"/>
    <mergeCell ref="C239:D239"/>
    <mergeCell ref="G239:H239"/>
    <mergeCell ref="I239:J239"/>
    <mergeCell ref="K239:L239"/>
    <mergeCell ref="M239:N239"/>
    <mergeCell ref="O239:P239"/>
    <mergeCell ref="C249:C250"/>
    <mergeCell ref="C256:D256"/>
    <mergeCell ref="C262:D262"/>
    <mergeCell ref="C263:D263"/>
    <mergeCell ref="B267:S267"/>
    <mergeCell ref="B269:S269"/>
    <mergeCell ref="Q239:R239"/>
    <mergeCell ref="C240:D240"/>
    <mergeCell ref="C241:C242"/>
    <mergeCell ref="C243:C244"/>
    <mergeCell ref="C245:C246"/>
    <mergeCell ref="C247:C248"/>
    <mergeCell ref="M272:N272"/>
    <mergeCell ref="O272:P272"/>
    <mergeCell ref="Q272:R272"/>
    <mergeCell ref="B270:B299"/>
    <mergeCell ref="C270:D270"/>
    <mergeCell ref="E270:E299"/>
    <mergeCell ref="F270:R270"/>
    <mergeCell ref="S270:S299"/>
    <mergeCell ref="C271:D271"/>
    <mergeCell ref="F271:F272"/>
    <mergeCell ref="G271:J271"/>
    <mergeCell ref="K271:R271"/>
    <mergeCell ref="C272:D272"/>
    <mergeCell ref="C273:D273"/>
    <mergeCell ref="C274:C275"/>
    <mergeCell ref="C276:C277"/>
    <mergeCell ref="C278:C279"/>
    <mergeCell ref="C280:C281"/>
    <mergeCell ref="C282:C283"/>
    <mergeCell ref="G272:H272"/>
    <mergeCell ref="I272:J272"/>
    <mergeCell ref="K272:L272"/>
    <mergeCell ref="C289:D289"/>
    <mergeCell ref="C295:D295"/>
    <mergeCell ref="C296:D296"/>
    <mergeCell ref="B300:S300"/>
    <mergeCell ref="B302:S302"/>
    <mergeCell ref="B303:B332"/>
    <mergeCell ref="C303:D303"/>
    <mergeCell ref="E303:E332"/>
    <mergeCell ref="F303:R303"/>
    <mergeCell ref="S303:S332"/>
    <mergeCell ref="C304:D304"/>
    <mergeCell ref="F304:F305"/>
    <mergeCell ref="G304:J304"/>
    <mergeCell ref="K304:R304"/>
    <mergeCell ref="C305:D305"/>
    <mergeCell ref="G305:H305"/>
    <mergeCell ref="I305:J305"/>
    <mergeCell ref="K305:L305"/>
    <mergeCell ref="M305:N305"/>
    <mergeCell ref="O305:P305"/>
    <mergeCell ref="C315:C316"/>
    <mergeCell ref="C322:D322"/>
    <mergeCell ref="C328:D328"/>
    <mergeCell ref="C329:D329"/>
    <mergeCell ref="B333:S333"/>
    <mergeCell ref="B335:S335"/>
    <mergeCell ref="Q305:R305"/>
    <mergeCell ref="C306:D306"/>
    <mergeCell ref="C307:C308"/>
    <mergeCell ref="C309:C310"/>
    <mergeCell ref="C311:C312"/>
    <mergeCell ref="C313:C314"/>
    <mergeCell ref="M338:N338"/>
    <mergeCell ref="O338:P338"/>
    <mergeCell ref="Q338:R338"/>
    <mergeCell ref="B336:B365"/>
    <mergeCell ref="C336:D336"/>
    <mergeCell ref="E336:E365"/>
    <mergeCell ref="F336:R336"/>
    <mergeCell ref="S336:S365"/>
    <mergeCell ref="C337:D337"/>
    <mergeCell ref="F337:F338"/>
    <mergeCell ref="G337:J337"/>
    <mergeCell ref="K337:R337"/>
    <mergeCell ref="C338:D338"/>
    <mergeCell ref="C339:D339"/>
    <mergeCell ref="C340:C341"/>
    <mergeCell ref="C342:C343"/>
    <mergeCell ref="C344:C345"/>
    <mergeCell ref="C346:C347"/>
    <mergeCell ref="C348:C349"/>
    <mergeCell ref="G338:H338"/>
    <mergeCell ref="I338:J338"/>
    <mergeCell ref="K338:L338"/>
    <mergeCell ref="C355:D355"/>
    <mergeCell ref="C361:D361"/>
    <mergeCell ref="C362:D362"/>
    <mergeCell ref="B366:S366"/>
    <mergeCell ref="B368:S368"/>
    <mergeCell ref="B369:B398"/>
    <mergeCell ref="C369:D369"/>
    <mergeCell ref="E369:E398"/>
    <mergeCell ref="F369:R369"/>
    <mergeCell ref="S369:S398"/>
    <mergeCell ref="C370:D370"/>
    <mergeCell ref="F370:F371"/>
    <mergeCell ref="G370:J370"/>
    <mergeCell ref="K370:R370"/>
    <mergeCell ref="C371:D371"/>
    <mergeCell ref="G371:H371"/>
    <mergeCell ref="I371:J371"/>
    <mergeCell ref="K371:L371"/>
    <mergeCell ref="M371:N371"/>
    <mergeCell ref="O371:P371"/>
    <mergeCell ref="C381:C382"/>
    <mergeCell ref="C388:D388"/>
    <mergeCell ref="C394:D394"/>
    <mergeCell ref="C395:D395"/>
    <mergeCell ref="B399:S399"/>
    <mergeCell ref="B401:S401"/>
    <mergeCell ref="Q371:R371"/>
    <mergeCell ref="C372:D372"/>
    <mergeCell ref="C373:C374"/>
    <mergeCell ref="C375:C376"/>
    <mergeCell ref="C377:C378"/>
    <mergeCell ref="C379:C380"/>
    <mergeCell ref="M404:N404"/>
    <mergeCell ref="O404:P404"/>
    <mergeCell ref="Q404:R404"/>
    <mergeCell ref="B402:B431"/>
    <mergeCell ref="C402:D402"/>
    <mergeCell ref="E402:E431"/>
    <mergeCell ref="F402:R402"/>
    <mergeCell ref="S402:S431"/>
    <mergeCell ref="C403:D403"/>
    <mergeCell ref="F403:F404"/>
    <mergeCell ref="G403:J403"/>
    <mergeCell ref="K403:R403"/>
    <mergeCell ref="C404:D404"/>
    <mergeCell ref="C405:D405"/>
    <mergeCell ref="C406:C407"/>
    <mergeCell ref="C408:C409"/>
    <mergeCell ref="C410:C411"/>
    <mergeCell ref="C412:C413"/>
    <mergeCell ref="C414:C415"/>
    <mergeCell ref="G404:H404"/>
    <mergeCell ref="I404:J404"/>
    <mergeCell ref="K404:L404"/>
    <mergeCell ref="C421:D421"/>
    <mergeCell ref="C427:D427"/>
    <mergeCell ref="C428:D428"/>
    <mergeCell ref="B432:S432"/>
    <mergeCell ref="B434:S434"/>
    <mergeCell ref="B435:B464"/>
    <mergeCell ref="C435:D435"/>
    <mergeCell ref="E435:E464"/>
    <mergeCell ref="F435:R435"/>
    <mergeCell ref="S435:S464"/>
    <mergeCell ref="C436:D436"/>
    <mergeCell ref="F436:F437"/>
    <mergeCell ref="G436:J436"/>
    <mergeCell ref="K436:R436"/>
    <mergeCell ref="C437:D437"/>
    <mergeCell ref="G437:H437"/>
    <mergeCell ref="I437:J437"/>
    <mergeCell ref="K437:L437"/>
    <mergeCell ref="M437:N437"/>
    <mergeCell ref="O437:P437"/>
    <mergeCell ref="C447:C448"/>
    <mergeCell ref="C454:D454"/>
    <mergeCell ref="C460:D460"/>
    <mergeCell ref="C461:D461"/>
    <mergeCell ref="B465:S465"/>
    <mergeCell ref="B467:S467"/>
    <mergeCell ref="Q437:R437"/>
    <mergeCell ref="C438:D438"/>
    <mergeCell ref="C439:C440"/>
    <mergeCell ref="C441:C442"/>
    <mergeCell ref="C443:C444"/>
    <mergeCell ref="C445:C446"/>
    <mergeCell ref="M470:N470"/>
    <mergeCell ref="O470:P470"/>
    <mergeCell ref="Q470:R470"/>
    <mergeCell ref="B468:B497"/>
    <mergeCell ref="C468:D468"/>
    <mergeCell ref="E468:E497"/>
    <mergeCell ref="F468:R468"/>
    <mergeCell ref="S468:S497"/>
    <mergeCell ref="C469:D469"/>
    <mergeCell ref="F469:F470"/>
    <mergeCell ref="G469:J469"/>
    <mergeCell ref="K469:R469"/>
    <mergeCell ref="C470:D470"/>
    <mergeCell ref="C471:D471"/>
    <mergeCell ref="C472:C473"/>
    <mergeCell ref="C474:C475"/>
    <mergeCell ref="C476:C477"/>
    <mergeCell ref="C478:C479"/>
    <mergeCell ref="C480:C481"/>
    <mergeCell ref="G470:H470"/>
    <mergeCell ref="I470:J470"/>
    <mergeCell ref="K470:L470"/>
    <mergeCell ref="C487:D487"/>
    <mergeCell ref="C493:D493"/>
    <mergeCell ref="C494:D494"/>
    <mergeCell ref="B498:S498"/>
    <mergeCell ref="B500:S500"/>
    <mergeCell ref="B501:B530"/>
    <mergeCell ref="C501:D501"/>
    <mergeCell ref="E501:E530"/>
    <mergeCell ref="F501:R501"/>
    <mergeCell ref="S501:S530"/>
    <mergeCell ref="C502:D502"/>
    <mergeCell ref="F502:F503"/>
    <mergeCell ref="G502:J502"/>
    <mergeCell ref="K502:R502"/>
    <mergeCell ref="C503:D503"/>
    <mergeCell ref="G503:H503"/>
    <mergeCell ref="I503:J503"/>
    <mergeCell ref="K503:L503"/>
    <mergeCell ref="M503:N503"/>
    <mergeCell ref="O503:P503"/>
    <mergeCell ref="C513:C514"/>
    <mergeCell ref="C520:D520"/>
    <mergeCell ref="C526:D526"/>
    <mergeCell ref="C527:D527"/>
    <mergeCell ref="B531:S531"/>
    <mergeCell ref="B533:S533"/>
    <mergeCell ref="Q503:R503"/>
    <mergeCell ref="C504:D504"/>
    <mergeCell ref="C505:C506"/>
    <mergeCell ref="C507:C508"/>
    <mergeCell ref="C509:C510"/>
    <mergeCell ref="C511:C512"/>
    <mergeCell ref="M536:N536"/>
    <mergeCell ref="O536:P536"/>
    <mergeCell ref="Q536:R536"/>
    <mergeCell ref="B534:B563"/>
    <mergeCell ref="C534:D534"/>
    <mergeCell ref="E534:E563"/>
    <mergeCell ref="F534:R534"/>
    <mergeCell ref="S534:S563"/>
    <mergeCell ref="C535:D535"/>
    <mergeCell ref="F535:F536"/>
    <mergeCell ref="G535:J535"/>
    <mergeCell ref="K535:R535"/>
    <mergeCell ref="C536:D536"/>
    <mergeCell ref="C537:D537"/>
    <mergeCell ref="C538:C539"/>
    <mergeCell ref="C540:C541"/>
    <mergeCell ref="C542:C543"/>
    <mergeCell ref="C544:C545"/>
    <mergeCell ref="C546:C547"/>
    <mergeCell ref="G536:H536"/>
    <mergeCell ref="I536:J536"/>
    <mergeCell ref="K536:L536"/>
    <mergeCell ref="C553:D553"/>
    <mergeCell ref="C559:D559"/>
    <mergeCell ref="C560:D560"/>
    <mergeCell ref="B564:S564"/>
    <mergeCell ref="B566:S566"/>
    <mergeCell ref="B567:B596"/>
    <mergeCell ref="C567:D567"/>
    <mergeCell ref="E567:E596"/>
    <mergeCell ref="F567:R567"/>
    <mergeCell ref="S567:S596"/>
    <mergeCell ref="C568:D568"/>
    <mergeCell ref="F568:F569"/>
    <mergeCell ref="G568:J568"/>
    <mergeCell ref="K568:R568"/>
    <mergeCell ref="C569:D569"/>
    <mergeCell ref="G569:H569"/>
    <mergeCell ref="I569:J569"/>
    <mergeCell ref="K569:L569"/>
    <mergeCell ref="M569:N569"/>
    <mergeCell ref="O569:P569"/>
    <mergeCell ref="C579:C580"/>
    <mergeCell ref="C586:D586"/>
    <mergeCell ref="C592:D592"/>
    <mergeCell ref="C593:D593"/>
    <mergeCell ref="K602:L602"/>
    <mergeCell ref="C619:D619"/>
    <mergeCell ref="C625:D625"/>
    <mergeCell ref="C626:D626"/>
    <mergeCell ref="B597:S597"/>
    <mergeCell ref="B599:S599"/>
    <mergeCell ref="Q569:R569"/>
    <mergeCell ref="C570:D570"/>
    <mergeCell ref="C571:C572"/>
    <mergeCell ref="C573:C574"/>
    <mergeCell ref="C575:C576"/>
    <mergeCell ref="C577:C578"/>
    <mergeCell ref="M602:N602"/>
    <mergeCell ref="O602:P602"/>
    <mergeCell ref="Q602:R602"/>
    <mergeCell ref="B600:B629"/>
    <mergeCell ref="C600:D600"/>
    <mergeCell ref="E600:E629"/>
    <mergeCell ref="F600:R600"/>
    <mergeCell ref="S600:S629"/>
    <mergeCell ref="C601:D601"/>
    <mergeCell ref="F601:F602"/>
    <mergeCell ref="G601:J601"/>
    <mergeCell ref="K601:R601"/>
    <mergeCell ref="C645:C646"/>
    <mergeCell ref="C652:D652"/>
    <mergeCell ref="C658:D658"/>
    <mergeCell ref="C659:D659"/>
    <mergeCell ref="C608:C609"/>
    <mergeCell ref="C610:C611"/>
    <mergeCell ref="C612:C613"/>
    <mergeCell ref="G602:H602"/>
    <mergeCell ref="I602:J602"/>
    <mergeCell ref="C602:D602"/>
    <mergeCell ref="C603:D603"/>
    <mergeCell ref="C604:C605"/>
    <mergeCell ref="C606:C607"/>
    <mergeCell ref="B663:S663"/>
    <mergeCell ref="Q635:R635"/>
    <mergeCell ref="C636:D636"/>
    <mergeCell ref="C637:C638"/>
    <mergeCell ref="C639:C640"/>
    <mergeCell ref="C641:C642"/>
    <mergeCell ref="C643:C644"/>
    <mergeCell ref="B630:S630"/>
    <mergeCell ref="B632:S632"/>
    <mergeCell ref="B633:B662"/>
    <mergeCell ref="C633:D633"/>
    <mergeCell ref="E633:E662"/>
    <mergeCell ref="F633:R633"/>
    <mergeCell ref="S633:S662"/>
    <mergeCell ref="C634:D634"/>
    <mergeCell ref="F634:F635"/>
    <mergeCell ref="G634:J634"/>
    <mergeCell ref="K634:R634"/>
    <mergeCell ref="C635:D635"/>
    <mergeCell ref="G635:H635"/>
    <mergeCell ref="I635:J635"/>
    <mergeCell ref="K635:L635"/>
    <mergeCell ref="M635:N635"/>
    <mergeCell ref="O635:P635"/>
  </mergeCells>
  <dataValidations count="6">
    <dataValidation type="list" allowBlank="1" showInputMessage="1" showErrorMessage="1" sqref="G2:I2" xr:uid="{7FF22E29-3A7F-4A8D-9BC4-E72F05547B6A}">
      <formula1>$W$7:$W$26</formula1>
    </dataValidation>
    <dataValidation type="list" allowBlank="1" showInputMessage="1" showErrorMessage="1" sqref="D10 D604 D43 D76 D109 D142 D175 D208 D241 D274 D307 D340 D373 D406 D439 D472 D505 D538 D571 D637" xr:uid="{8E29930F-9C6D-4A21-837E-78D10178A50B}">
      <formula1>"Soybean Oil, Canola Oil, Distiller's Oil, Used Cooking Oil, Animal Fat, Other (Specify Below)"</formula1>
    </dataValidation>
    <dataValidation type="list" allowBlank="1" showInputMessage="1" showErrorMessage="1" sqref="D14 D608 D47 D80 D113 D146 D179 D212 D245 D278 D311 D344 D377 D410 D443 D476 D509 D542 D575 D641" xr:uid="{BF4FDE11-592D-4C5D-815E-5ECA8319F25F}">
      <formula1>OFFSET($D20,0,0,COUNTA($D20:$D21)-0,1)</formula1>
    </dataValidation>
    <dataValidation type="list" allowBlank="1" showInputMessage="1" showErrorMessage="1" sqref="D2" xr:uid="{9E7C0476-19FD-4132-961D-B598249D359C}">
      <formula1>"1,2,3,4,5,6,7,8,9,10,11,12,13,14,15,16,17,18,19,20"</formula1>
    </dataValidation>
    <dataValidation type="list" allowBlank="1" showInputMessage="1" showErrorMessage="1" sqref="D12 D144 D45 D78 D111 D177 D210 D243 D276 D309 D342 D375 D408 D441 D474 D507 D540 D573 D606 D639" xr:uid="{654338C8-4CF0-4ABC-9858-49755549AED5}">
      <formula1>"USA / Canada, Other (Specify Below)"</formula1>
    </dataValidation>
    <dataValidation type="list" allowBlank="1" showInputMessage="1" showErrorMessage="1" sqref="D18 D51 D84 D117 D150 D183 D216 D249 D282 D315 D348 D381 D414 D447 D480 D513 D546 D579 D612 D645" xr:uid="{92732B32-6FCD-4671-A2B2-EF0CF8715AEB}">
      <formula1>"12500 DWT, 22500 DWT, Other (Specify Below)"</formula1>
    </dataValidation>
  </dataValidations>
  <pageMargins left="0.7" right="0.7" top="0.75" bottom="0.75" header="0.3" footer="0.3"/>
  <pageSetup orientation="portrait" r:id="rId1"/>
  <drawing r:id="rId2"/>
  <legacyDrawing r:id="rId3"/>
  <controls>
    <mc:AlternateContent xmlns:mc="http://schemas.openxmlformats.org/markup-compatibility/2006">
      <mc:Choice Requires="x14">
        <control shapeId="6224" r:id="rId4" name="FS_Tanker_20">
          <controlPr defaultSize="0" autoLine="0" r:id="rId5">
            <anchor moveWithCells="1" sizeWithCells="1">
              <from>
                <xdr:col>3</xdr:col>
                <xdr:colOff>104775</xdr:colOff>
                <xdr:row>643</xdr:row>
                <xdr:rowOff>0</xdr:rowOff>
              </from>
              <to>
                <xdr:col>3</xdr:col>
                <xdr:colOff>1152525</xdr:colOff>
                <xdr:row>644</xdr:row>
                <xdr:rowOff>0</xdr:rowOff>
              </to>
            </anchor>
          </controlPr>
        </control>
      </mc:Choice>
      <mc:Fallback>
        <control shapeId="6224" r:id="rId4" name="FS_Tanker_20"/>
      </mc:Fallback>
    </mc:AlternateContent>
    <mc:AlternateContent xmlns:mc="http://schemas.openxmlformats.org/markup-compatibility/2006">
      <mc:Choice Requires="x14">
        <control shapeId="6223" r:id="rId6" name="FS_Barge_20">
          <controlPr defaultSize="0" autoLine="0" r:id="rId7">
            <anchor moveWithCells="1" sizeWithCells="1">
              <from>
                <xdr:col>3</xdr:col>
                <xdr:colOff>1181100</xdr:colOff>
                <xdr:row>642</xdr:row>
                <xdr:rowOff>219075</xdr:rowOff>
              </from>
              <to>
                <xdr:col>3</xdr:col>
                <xdr:colOff>1790700</xdr:colOff>
                <xdr:row>643</xdr:row>
                <xdr:rowOff>219075</xdr:rowOff>
              </to>
            </anchor>
          </controlPr>
        </control>
      </mc:Choice>
      <mc:Fallback>
        <control shapeId="6223" r:id="rId6" name="FS_Barge_20"/>
      </mc:Fallback>
    </mc:AlternateContent>
    <mc:AlternateContent xmlns:mc="http://schemas.openxmlformats.org/markup-compatibility/2006">
      <mc:Choice Requires="x14">
        <control shapeId="6222" r:id="rId8" name="FS_Rail_20">
          <controlPr defaultSize="0" autoLine="0" r:id="rId9">
            <anchor moveWithCells="1" sizeWithCells="1">
              <from>
                <xdr:col>3</xdr:col>
                <xdr:colOff>1181100</xdr:colOff>
                <xdr:row>642</xdr:row>
                <xdr:rowOff>0</xdr:rowOff>
              </from>
              <to>
                <xdr:col>3</xdr:col>
                <xdr:colOff>1762125</xdr:colOff>
                <xdr:row>643</xdr:row>
                <xdr:rowOff>0</xdr:rowOff>
              </to>
            </anchor>
          </controlPr>
        </control>
      </mc:Choice>
      <mc:Fallback>
        <control shapeId="6222" r:id="rId8" name="FS_Rail_20"/>
      </mc:Fallback>
    </mc:AlternateContent>
    <mc:AlternateContent xmlns:mc="http://schemas.openxmlformats.org/markup-compatibility/2006">
      <mc:Choice Requires="x14">
        <control shapeId="6221" r:id="rId10" name="FS_Truck_20">
          <controlPr defaultSize="0" autoLine="0" r:id="rId11">
            <anchor moveWithCells="1" sizeWithCells="1">
              <from>
                <xdr:col>3</xdr:col>
                <xdr:colOff>104775</xdr:colOff>
                <xdr:row>642</xdr:row>
                <xdr:rowOff>9525</xdr:rowOff>
              </from>
              <to>
                <xdr:col>3</xdr:col>
                <xdr:colOff>1019175</xdr:colOff>
                <xdr:row>643</xdr:row>
                <xdr:rowOff>9525</xdr:rowOff>
              </to>
            </anchor>
          </controlPr>
        </control>
      </mc:Choice>
      <mc:Fallback>
        <control shapeId="6221" r:id="rId10" name="FS_Truck_20"/>
      </mc:Fallback>
    </mc:AlternateContent>
    <mc:AlternateContent xmlns:mc="http://schemas.openxmlformats.org/markup-compatibility/2006">
      <mc:Choice Requires="x14">
        <control shapeId="6220" r:id="rId12" name="FS_Tanker_19">
          <controlPr defaultSize="0" autoLine="0" r:id="rId5">
            <anchor moveWithCells="1" sizeWithCells="1">
              <from>
                <xdr:col>3</xdr:col>
                <xdr:colOff>104775</xdr:colOff>
                <xdr:row>610</xdr:row>
                <xdr:rowOff>0</xdr:rowOff>
              </from>
              <to>
                <xdr:col>3</xdr:col>
                <xdr:colOff>1152525</xdr:colOff>
                <xdr:row>611</xdr:row>
                <xdr:rowOff>0</xdr:rowOff>
              </to>
            </anchor>
          </controlPr>
        </control>
      </mc:Choice>
      <mc:Fallback>
        <control shapeId="6220" r:id="rId12" name="FS_Tanker_19"/>
      </mc:Fallback>
    </mc:AlternateContent>
    <mc:AlternateContent xmlns:mc="http://schemas.openxmlformats.org/markup-compatibility/2006">
      <mc:Choice Requires="x14">
        <control shapeId="6219" r:id="rId13" name="FS_Barge_19">
          <controlPr defaultSize="0" autoLine="0" r:id="rId7">
            <anchor moveWithCells="1" sizeWithCells="1">
              <from>
                <xdr:col>3</xdr:col>
                <xdr:colOff>1181100</xdr:colOff>
                <xdr:row>609</xdr:row>
                <xdr:rowOff>219075</xdr:rowOff>
              </from>
              <to>
                <xdr:col>3</xdr:col>
                <xdr:colOff>1790700</xdr:colOff>
                <xdr:row>610</xdr:row>
                <xdr:rowOff>219075</xdr:rowOff>
              </to>
            </anchor>
          </controlPr>
        </control>
      </mc:Choice>
      <mc:Fallback>
        <control shapeId="6219" r:id="rId13" name="FS_Barge_19"/>
      </mc:Fallback>
    </mc:AlternateContent>
    <mc:AlternateContent xmlns:mc="http://schemas.openxmlformats.org/markup-compatibility/2006">
      <mc:Choice Requires="x14">
        <control shapeId="6218" r:id="rId14" name="FS_Rail_19">
          <controlPr defaultSize="0" autoLine="0" r:id="rId9">
            <anchor moveWithCells="1" sizeWithCells="1">
              <from>
                <xdr:col>3</xdr:col>
                <xdr:colOff>1181100</xdr:colOff>
                <xdr:row>609</xdr:row>
                <xdr:rowOff>0</xdr:rowOff>
              </from>
              <to>
                <xdr:col>3</xdr:col>
                <xdr:colOff>1762125</xdr:colOff>
                <xdr:row>610</xdr:row>
                <xdr:rowOff>0</xdr:rowOff>
              </to>
            </anchor>
          </controlPr>
        </control>
      </mc:Choice>
      <mc:Fallback>
        <control shapeId="6218" r:id="rId14" name="FS_Rail_19"/>
      </mc:Fallback>
    </mc:AlternateContent>
    <mc:AlternateContent xmlns:mc="http://schemas.openxmlformats.org/markup-compatibility/2006">
      <mc:Choice Requires="x14">
        <control shapeId="6217" r:id="rId15" name="FS_Truck_19">
          <controlPr defaultSize="0" autoLine="0" r:id="rId11">
            <anchor moveWithCells="1" sizeWithCells="1">
              <from>
                <xdr:col>3</xdr:col>
                <xdr:colOff>104775</xdr:colOff>
                <xdr:row>609</xdr:row>
                <xdr:rowOff>9525</xdr:rowOff>
              </from>
              <to>
                <xdr:col>3</xdr:col>
                <xdr:colOff>1019175</xdr:colOff>
                <xdr:row>610</xdr:row>
                <xdr:rowOff>9525</xdr:rowOff>
              </to>
            </anchor>
          </controlPr>
        </control>
      </mc:Choice>
      <mc:Fallback>
        <control shapeId="6217" r:id="rId15" name="FS_Truck_19"/>
      </mc:Fallback>
    </mc:AlternateContent>
    <mc:AlternateContent xmlns:mc="http://schemas.openxmlformats.org/markup-compatibility/2006">
      <mc:Choice Requires="x14">
        <control shapeId="6216" r:id="rId16" name="FS_Tanker_18">
          <controlPr defaultSize="0" autoLine="0" r:id="rId5">
            <anchor moveWithCells="1" sizeWithCells="1">
              <from>
                <xdr:col>3</xdr:col>
                <xdr:colOff>104775</xdr:colOff>
                <xdr:row>577</xdr:row>
                <xdr:rowOff>0</xdr:rowOff>
              </from>
              <to>
                <xdr:col>3</xdr:col>
                <xdr:colOff>1152525</xdr:colOff>
                <xdr:row>578</xdr:row>
                <xdr:rowOff>0</xdr:rowOff>
              </to>
            </anchor>
          </controlPr>
        </control>
      </mc:Choice>
      <mc:Fallback>
        <control shapeId="6216" r:id="rId16" name="FS_Tanker_18"/>
      </mc:Fallback>
    </mc:AlternateContent>
    <mc:AlternateContent xmlns:mc="http://schemas.openxmlformats.org/markup-compatibility/2006">
      <mc:Choice Requires="x14">
        <control shapeId="6215" r:id="rId17" name="FS_Barge_18">
          <controlPr defaultSize="0" autoLine="0" r:id="rId7">
            <anchor moveWithCells="1" sizeWithCells="1">
              <from>
                <xdr:col>3</xdr:col>
                <xdr:colOff>1181100</xdr:colOff>
                <xdr:row>576</xdr:row>
                <xdr:rowOff>219075</xdr:rowOff>
              </from>
              <to>
                <xdr:col>3</xdr:col>
                <xdr:colOff>1790700</xdr:colOff>
                <xdr:row>577</xdr:row>
                <xdr:rowOff>219075</xdr:rowOff>
              </to>
            </anchor>
          </controlPr>
        </control>
      </mc:Choice>
      <mc:Fallback>
        <control shapeId="6215" r:id="rId17" name="FS_Barge_18"/>
      </mc:Fallback>
    </mc:AlternateContent>
    <mc:AlternateContent xmlns:mc="http://schemas.openxmlformats.org/markup-compatibility/2006">
      <mc:Choice Requires="x14">
        <control shapeId="6214" r:id="rId18" name="FS_Rail_18">
          <controlPr defaultSize="0" autoLine="0" r:id="rId9">
            <anchor moveWithCells="1" sizeWithCells="1">
              <from>
                <xdr:col>3</xdr:col>
                <xdr:colOff>1181100</xdr:colOff>
                <xdr:row>576</xdr:row>
                <xdr:rowOff>0</xdr:rowOff>
              </from>
              <to>
                <xdr:col>3</xdr:col>
                <xdr:colOff>1762125</xdr:colOff>
                <xdr:row>577</xdr:row>
                <xdr:rowOff>0</xdr:rowOff>
              </to>
            </anchor>
          </controlPr>
        </control>
      </mc:Choice>
      <mc:Fallback>
        <control shapeId="6214" r:id="rId18" name="FS_Rail_18"/>
      </mc:Fallback>
    </mc:AlternateContent>
    <mc:AlternateContent xmlns:mc="http://schemas.openxmlformats.org/markup-compatibility/2006">
      <mc:Choice Requires="x14">
        <control shapeId="6213" r:id="rId19" name="FS_Truck_18">
          <controlPr defaultSize="0" autoLine="0" r:id="rId11">
            <anchor moveWithCells="1" sizeWithCells="1">
              <from>
                <xdr:col>3</xdr:col>
                <xdr:colOff>104775</xdr:colOff>
                <xdr:row>576</xdr:row>
                <xdr:rowOff>9525</xdr:rowOff>
              </from>
              <to>
                <xdr:col>3</xdr:col>
                <xdr:colOff>1019175</xdr:colOff>
                <xdr:row>577</xdr:row>
                <xdr:rowOff>9525</xdr:rowOff>
              </to>
            </anchor>
          </controlPr>
        </control>
      </mc:Choice>
      <mc:Fallback>
        <control shapeId="6213" r:id="rId19" name="FS_Truck_18"/>
      </mc:Fallback>
    </mc:AlternateContent>
    <mc:AlternateContent xmlns:mc="http://schemas.openxmlformats.org/markup-compatibility/2006">
      <mc:Choice Requires="x14">
        <control shapeId="6212" r:id="rId20" name="FS_Tanker_17">
          <controlPr defaultSize="0" autoLine="0" r:id="rId5">
            <anchor moveWithCells="1" sizeWithCells="1">
              <from>
                <xdr:col>3</xdr:col>
                <xdr:colOff>104775</xdr:colOff>
                <xdr:row>544</xdr:row>
                <xdr:rowOff>0</xdr:rowOff>
              </from>
              <to>
                <xdr:col>3</xdr:col>
                <xdr:colOff>1152525</xdr:colOff>
                <xdr:row>545</xdr:row>
                <xdr:rowOff>0</xdr:rowOff>
              </to>
            </anchor>
          </controlPr>
        </control>
      </mc:Choice>
      <mc:Fallback>
        <control shapeId="6212" r:id="rId20" name="FS_Tanker_17"/>
      </mc:Fallback>
    </mc:AlternateContent>
    <mc:AlternateContent xmlns:mc="http://schemas.openxmlformats.org/markup-compatibility/2006">
      <mc:Choice Requires="x14">
        <control shapeId="6211" r:id="rId21" name="FS_Barge_17">
          <controlPr defaultSize="0" autoLine="0" r:id="rId7">
            <anchor moveWithCells="1" sizeWithCells="1">
              <from>
                <xdr:col>3</xdr:col>
                <xdr:colOff>1181100</xdr:colOff>
                <xdr:row>543</xdr:row>
                <xdr:rowOff>219075</xdr:rowOff>
              </from>
              <to>
                <xdr:col>3</xdr:col>
                <xdr:colOff>1790700</xdr:colOff>
                <xdr:row>544</xdr:row>
                <xdr:rowOff>219075</xdr:rowOff>
              </to>
            </anchor>
          </controlPr>
        </control>
      </mc:Choice>
      <mc:Fallback>
        <control shapeId="6211" r:id="rId21" name="FS_Barge_17"/>
      </mc:Fallback>
    </mc:AlternateContent>
    <mc:AlternateContent xmlns:mc="http://schemas.openxmlformats.org/markup-compatibility/2006">
      <mc:Choice Requires="x14">
        <control shapeId="6210" r:id="rId22" name="FS_Rail_17">
          <controlPr defaultSize="0" autoLine="0" r:id="rId9">
            <anchor moveWithCells="1" sizeWithCells="1">
              <from>
                <xdr:col>3</xdr:col>
                <xdr:colOff>1181100</xdr:colOff>
                <xdr:row>543</xdr:row>
                <xdr:rowOff>0</xdr:rowOff>
              </from>
              <to>
                <xdr:col>3</xdr:col>
                <xdr:colOff>1762125</xdr:colOff>
                <xdr:row>544</xdr:row>
                <xdr:rowOff>0</xdr:rowOff>
              </to>
            </anchor>
          </controlPr>
        </control>
      </mc:Choice>
      <mc:Fallback>
        <control shapeId="6210" r:id="rId22" name="FS_Rail_17"/>
      </mc:Fallback>
    </mc:AlternateContent>
    <mc:AlternateContent xmlns:mc="http://schemas.openxmlformats.org/markup-compatibility/2006">
      <mc:Choice Requires="x14">
        <control shapeId="6209" r:id="rId23" name="FS_Truck_17">
          <controlPr defaultSize="0" autoLine="0" r:id="rId11">
            <anchor moveWithCells="1" sizeWithCells="1">
              <from>
                <xdr:col>3</xdr:col>
                <xdr:colOff>104775</xdr:colOff>
                <xdr:row>543</xdr:row>
                <xdr:rowOff>9525</xdr:rowOff>
              </from>
              <to>
                <xdr:col>3</xdr:col>
                <xdr:colOff>1019175</xdr:colOff>
                <xdr:row>544</xdr:row>
                <xdr:rowOff>9525</xdr:rowOff>
              </to>
            </anchor>
          </controlPr>
        </control>
      </mc:Choice>
      <mc:Fallback>
        <control shapeId="6209" r:id="rId23" name="FS_Truck_17"/>
      </mc:Fallback>
    </mc:AlternateContent>
    <mc:AlternateContent xmlns:mc="http://schemas.openxmlformats.org/markup-compatibility/2006">
      <mc:Choice Requires="x14">
        <control shapeId="6208" r:id="rId24" name="FS_Tanker_16">
          <controlPr defaultSize="0" autoLine="0" r:id="rId5">
            <anchor moveWithCells="1" sizeWithCells="1">
              <from>
                <xdr:col>3</xdr:col>
                <xdr:colOff>104775</xdr:colOff>
                <xdr:row>511</xdr:row>
                <xdr:rowOff>0</xdr:rowOff>
              </from>
              <to>
                <xdr:col>3</xdr:col>
                <xdr:colOff>1152525</xdr:colOff>
                <xdr:row>512</xdr:row>
                <xdr:rowOff>0</xdr:rowOff>
              </to>
            </anchor>
          </controlPr>
        </control>
      </mc:Choice>
      <mc:Fallback>
        <control shapeId="6208" r:id="rId24" name="FS_Tanker_16"/>
      </mc:Fallback>
    </mc:AlternateContent>
    <mc:AlternateContent xmlns:mc="http://schemas.openxmlformats.org/markup-compatibility/2006">
      <mc:Choice Requires="x14">
        <control shapeId="6207" r:id="rId25" name="FS_Barge_16">
          <controlPr defaultSize="0" autoLine="0" r:id="rId26">
            <anchor moveWithCells="1" sizeWithCells="1">
              <from>
                <xdr:col>3</xdr:col>
                <xdr:colOff>1181100</xdr:colOff>
                <xdr:row>510</xdr:row>
                <xdr:rowOff>219075</xdr:rowOff>
              </from>
              <to>
                <xdr:col>3</xdr:col>
                <xdr:colOff>1790700</xdr:colOff>
                <xdr:row>511</xdr:row>
                <xdr:rowOff>219075</xdr:rowOff>
              </to>
            </anchor>
          </controlPr>
        </control>
      </mc:Choice>
      <mc:Fallback>
        <control shapeId="6207" r:id="rId25" name="FS_Barge_16"/>
      </mc:Fallback>
    </mc:AlternateContent>
    <mc:AlternateContent xmlns:mc="http://schemas.openxmlformats.org/markup-compatibility/2006">
      <mc:Choice Requires="x14">
        <control shapeId="6206" r:id="rId27" name="FS_Rail_16">
          <controlPr defaultSize="0" autoLine="0" r:id="rId9">
            <anchor moveWithCells="1" sizeWithCells="1">
              <from>
                <xdr:col>3</xdr:col>
                <xdr:colOff>1181100</xdr:colOff>
                <xdr:row>510</xdr:row>
                <xdr:rowOff>0</xdr:rowOff>
              </from>
              <to>
                <xdr:col>3</xdr:col>
                <xdr:colOff>1762125</xdr:colOff>
                <xdr:row>511</xdr:row>
                <xdr:rowOff>0</xdr:rowOff>
              </to>
            </anchor>
          </controlPr>
        </control>
      </mc:Choice>
      <mc:Fallback>
        <control shapeId="6206" r:id="rId27" name="FS_Rail_16"/>
      </mc:Fallback>
    </mc:AlternateContent>
    <mc:AlternateContent xmlns:mc="http://schemas.openxmlformats.org/markup-compatibility/2006">
      <mc:Choice Requires="x14">
        <control shapeId="6205" r:id="rId28" name="FS_Truck_16">
          <controlPr defaultSize="0" autoLine="0" r:id="rId11">
            <anchor moveWithCells="1" sizeWithCells="1">
              <from>
                <xdr:col>3</xdr:col>
                <xdr:colOff>104775</xdr:colOff>
                <xdr:row>510</xdr:row>
                <xdr:rowOff>9525</xdr:rowOff>
              </from>
              <to>
                <xdr:col>3</xdr:col>
                <xdr:colOff>1019175</xdr:colOff>
                <xdr:row>511</xdr:row>
                <xdr:rowOff>9525</xdr:rowOff>
              </to>
            </anchor>
          </controlPr>
        </control>
      </mc:Choice>
      <mc:Fallback>
        <control shapeId="6205" r:id="rId28" name="FS_Truck_16"/>
      </mc:Fallback>
    </mc:AlternateContent>
    <mc:AlternateContent xmlns:mc="http://schemas.openxmlformats.org/markup-compatibility/2006">
      <mc:Choice Requires="x14">
        <control shapeId="6204" r:id="rId29" name="FS_Tanker_15">
          <controlPr defaultSize="0" autoLine="0" r:id="rId5">
            <anchor moveWithCells="1" sizeWithCells="1">
              <from>
                <xdr:col>3</xdr:col>
                <xdr:colOff>104775</xdr:colOff>
                <xdr:row>478</xdr:row>
                <xdr:rowOff>0</xdr:rowOff>
              </from>
              <to>
                <xdr:col>3</xdr:col>
                <xdr:colOff>1152525</xdr:colOff>
                <xdr:row>479</xdr:row>
                <xdr:rowOff>0</xdr:rowOff>
              </to>
            </anchor>
          </controlPr>
        </control>
      </mc:Choice>
      <mc:Fallback>
        <control shapeId="6204" r:id="rId29" name="FS_Tanker_15"/>
      </mc:Fallback>
    </mc:AlternateContent>
    <mc:AlternateContent xmlns:mc="http://schemas.openxmlformats.org/markup-compatibility/2006">
      <mc:Choice Requires="x14">
        <control shapeId="6203" r:id="rId30" name="FS_Barge_15">
          <controlPr defaultSize="0" autoLine="0" r:id="rId31">
            <anchor moveWithCells="1" sizeWithCells="1">
              <from>
                <xdr:col>3</xdr:col>
                <xdr:colOff>1181100</xdr:colOff>
                <xdr:row>477</xdr:row>
                <xdr:rowOff>219075</xdr:rowOff>
              </from>
              <to>
                <xdr:col>3</xdr:col>
                <xdr:colOff>1790700</xdr:colOff>
                <xdr:row>478</xdr:row>
                <xdr:rowOff>219075</xdr:rowOff>
              </to>
            </anchor>
          </controlPr>
        </control>
      </mc:Choice>
      <mc:Fallback>
        <control shapeId="6203" r:id="rId30" name="FS_Barge_15"/>
      </mc:Fallback>
    </mc:AlternateContent>
    <mc:AlternateContent xmlns:mc="http://schemas.openxmlformats.org/markup-compatibility/2006">
      <mc:Choice Requires="x14">
        <control shapeId="6202" r:id="rId32" name="FS_Rail_15">
          <controlPr defaultSize="0" autoLine="0" r:id="rId9">
            <anchor moveWithCells="1" sizeWithCells="1">
              <from>
                <xdr:col>3</xdr:col>
                <xdr:colOff>1181100</xdr:colOff>
                <xdr:row>477</xdr:row>
                <xdr:rowOff>0</xdr:rowOff>
              </from>
              <to>
                <xdr:col>3</xdr:col>
                <xdr:colOff>1762125</xdr:colOff>
                <xdr:row>478</xdr:row>
                <xdr:rowOff>0</xdr:rowOff>
              </to>
            </anchor>
          </controlPr>
        </control>
      </mc:Choice>
      <mc:Fallback>
        <control shapeId="6202" r:id="rId32" name="FS_Rail_15"/>
      </mc:Fallback>
    </mc:AlternateContent>
    <mc:AlternateContent xmlns:mc="http://schemas.openxmlformats.org/markup-compatibility/2006">
      <mc:Choice Requires="x14">
        <control shapeId="6201" r:id="rId33" name="FS_Truck_15">
          <controlPr defaultSize="0" autoLine="0" r:id="rId11">
            <anchor moveWithCells="1" sizeWithCells="1">
              <from>
                <xdr:col>3</xdr:col>
                <xdr:colOff>104775</xdr:colOff>
                <xdr:row>477</xdr:row>
                <xdr:rowOff>9525</xdr:rowOff>
              </from>
              <to>
                <xdr:col>3</xdr:col>
                <xdr:colOff>1019175</xdr:colOff>
                <xdr:row>478</xdr:row>
                <xdr:rowOff>9525</xdr:rowOff>
              </to>
            </anchor>
          </controlPr>
        </control>
      </mc:Choice>
      <mc:Fallback>
        <control shapeId="6201" r:id="rId33" name="FS_Truck_15"/>
      </mc:Fallback>
    </mc:AlternateContent>
    <mc:AlternateContent xmlns:mc="http://schemas.openxmlformats.org/markup-compatibility/2006">
      <mc:Choice Requires="x14">
        <control shapeId="6200" r:id="rId34" name="FS_Tanker_14">
          <controlPr defaultSize="0" autoLine="0" r:id="rId5">
            <anchor moveWithCells="1" sizeWithCells="1">
              <from>
                <xdr:col>3</xdr:col>
                <xdr:colOff>104775</xdr:colOff>
                <xdr:row>444</xdr:row>
                <xdr:rowOff>228600</xdr:rowOff>
              </from>
              <to>
                <xdr:col>3</xdr:col>
                <xdr:colOff>1152525</xdr:colOff>
                <xdr:row>445</xdr:row>
                <xdr:rowOff>228600</xdr:rowOff>
              </to>
            </anchor>
          </controlPr>
        </control>
      </mc:Choice>
      <mc:Fallback>
        <control shapeId="6200" r:id="rId34" name="FS_Tanker_14"/>
      </mc:Fallback>
    </mc:AlternateContent>
    <mc:AlternateContent xmlns:mc="http://schemas.openxmlformats.org/markup-compatibility/2006">
      <mc:Choice Requires="x14">
        <control shapeId="6199" r:id="rId35" name="FS_Barge_14">
          <controlPr defaultSize="0" autoLine="0" r:id="rId7">
            <anchor moveWithCells="1" sizeWithCells="1">
              <from>
                <xdr:col>3</xdr:col>
                <xdr:colOff>1181100</xdr:colOff>
                <xdr:row>444</xdr:row>
                <xdr:rowOff>219075</xdr:rowOff>
              </from>
              <to>
                <xdr:col>3</xdr:col>
                <xdr:colOff>1790700</xdr:colOff>
                <xdr:row>445</xdr:row>
                <xdr:rowOff>219075</xdr:rowOff>
              </to>
            </anchor>
          </controlPr>
        </control>
      </mc:Choice>
      <mc:Fallback>
        <control shapeId="6199" r:id="rId35" name="FS_Barge_14"/>
      </mc:Fallback>
    </mc:AlternateContent>
    <mc:AlternateContent xmlns:mc="http://schemas.openxmlformats.org/markup-compatibility/2006">
      <mc:Choice Requires="x14">
        <control shapeId="6198" r:id="rId36" name="FS_Rail_14">
          <controlPr defaultSize="0" autoLine="0" r:id="rId9">
            <anchor moveWithCells="1" sizeWithCells="1">
              <from>
                <xdr:col>3</xdr:col>
                <xdr:colOff>1181100</xdr:colOff>
                <xdr:row>444</xdr:row>
                <xdr:rowOff>0</xdr:rowOff>
              </from>
              <to>
                <xdr:col>3</xdr:col>
                <xdr:colOff>1762125</xdr:colOff>
                <xdr:row>445</xdr:row>
                <xdr:rowOff>0</xdr:rowOff>
              </to>
            </anchor>
          </controlPr>
        </control>
      </mc:Choice>
      <mc:Fallback>
        <control shapeId="6198" r:id="rId36" name="FS_Rail_14"/>
      </mc:Fallback>
    </mc:AlternateContent>
    <mc:AlternateContent xmlns:mc="http://schemas.openxmlformats.org/markup-compatibility/2006">
      <mc:Choice Requires="x14">
        <control shapeId="6197" r:id="rId37" name="FS_Truck_14">
          <controlPr defaultSize="0" autoLine="0" r:id="rId11">
            <anchor moveWithCells="1" sizeWithCells="1">
              <from>
                <xdr:col>3</xdr:col>
                <xdr:colOff>104775</xdr:colOff>
                <xdr:row>444</xdr:row>
                <xdr:rowOff>9525</xdr:rowOff>
              </from>
              <to>
                <xdr:col>3</xdr:col>
                <xdr:colOff>1019175</xdr:colOff>
                <xdr:row>445</xdr:row>
                <xdr:rowOff>9525</xdr:rowOff>
              </to>
            </anchor>
          </controlPr>
        </control>
      </mc:Choice>
      <mc:Fallback>
        <control shapeId="6197" r:id="rId37" name="FS_Truck_14"/>
      </mc:Fallback>
    </mc:AlternateContent>
    <mc:AlternateContent xmlns:mc="http://schemas.openxmlformats.org/markup-compatibility/2006">
      <mc:Choice Requires="x14">
        <control shapeId="6196" r:id="rId38" name="FS_Tanker_13">
          <controlPr defaultSize="0" autoLine="0" r:id="rId5">
            <anchor moveWithCells="1" sizeWithCells="1">
              <from>
                <xdr:col>3</xdr:col>
                <xdr:colOff>104775</xdr:colOff>
                <xdr:row>411</xdr:row>
                <xdr:rowOff>228600</xdr:rowOff>
              </from>
              <to>
                <xdr:col>3</xdr:col>
                <xdr:colOff>1152525</xdr:colOff>
                <xdr:row>412</xdr:row>
                <xdr:rowOff>228600</xdr:rowOff>
              </to>
            </anchor>
          </controlPr>
        </control>
      </mc:Choice>
      <mc:Fallback>
        <control shapeId="6196" r:id="rId38" name="FS_Tanker_13"/>
      </mc:Fallback>
    </mc:AlternateContent>
    <mc:AlternateContent xmlns:mc="http://schemas.openxmlformats.org/markup-compatibility/2006">
      <mc:Choice Requires="x14">
        <control shapeId="6195" r:id="rId39" name="FS_Barge_13">
          <controlPr defaultSize="0" autoLine="0" r:id="rId7">
            <anchor moveWithCells="1" sizeWithCells="1">
              <from>
                <xdr:col>3</xdr:col>
                <xdr:colOff>1181100</xdr:colOff>
                <xdr:row>411</xdr:row>
                <xdr:rowOff>219075</xdr:rowOff>
              </from>
              <to>
                <xdr:col>3</xdr:col>
                <xdr:colOff>1790700</xdr:colOff>
                <xdr:row>412</xdr:row>
                <xdr:rowOff>219075</xdr:rowOff>
              </to>
            </anchor>
          </controlPr>
        </control>
      </mc:Choice>
      <mc:Fallback>
        <control shapeId="6195" r:id="rId39" name="FS_Barge_13"/>
      </mc:Fallback>
    </mc:AlternateContent>
    <mc:AlternateContent xmlns:mc="http://schemas.openxmlformats.org/markup-compatibility/2006">
      <mc:Choice Requires="x14">
        <control shapeId="6194" r:id="rId40" name="FS_Rail_13">
          <controlPr defaultSize="0" autoLine="0" r:id="rId9">
            <anchor moveWithCells="1" sizeWithCells="1">
              <from>
                <xdr:col>3</xdr:col>
                <xdr:colOff>1181100</xdr:colOff>
                <xdr:row>411</xdr:row>
                <xdr:rowOff>0</xdr:rowOff>
              </from>
              <to>
                <xdr:col>3</xdr:col>
                <xdr:colOff>1762125</xdr:colOff>
                <xdr:row>412</xdr:row>
                <xdr:rowOff>0</xdr:rowOff>
              </to>
            </anchor>
          </controlPr>
        </control>
      </mc:Choice>
      <mc:Fallback>
        <control shapeId="6194" r:id="rId40" name="FS_Rail_13"/>
      </mc:Fallback>
    </mc:AlternateContent>
    <mc:AlternateContent xmlns:mc="http://schemas.openxmlformats.org/markup-compatibility/2006">
      <mc:Choice Requires="x14">
        <control shapeId="6193" r:id="rId41" name="FS_Truck_13">
          <controlPr defaultSize="0" autoLine="0" r:id="rId11">
            <anchor moveWithCells="1" sizeWithCells="1">
              <from>
                <xdr:col>3</xdr:col>
                <xdr:colOff>104775</xdr:colOff>
                <xdr:row>411</xdr:row>
                <xdr:rowOff>9525</xdr:rowOff>
              </from>
              <to>
                <xdr:col>3</xdr:col>
                <xdr:colOff>1019175</xdr:colOff>
                <xdr:row>412</xdr:row>
                <xdr:rowOff>9525</xdr:rowOff>
              </to>
            </anchor>
          </controlPr>
        </control>
      </mc:Choice>
      <mc:Fallback>
        <control shapeId="6193" r:id="rId41" name="FS_Truck_13"/>
      </mc:Fallback>
    </mc:AlternateContent>
    <mc:AlternateContent xmlns:mc="http://schemas.openxmlformats.org/markup-compatibility/2006">
      <mc:Choice Requires="x14">
        <control shapeId="6192" r:id="rId42" name="FS_Tanker_12">
          <controlPr defaultSize="0" autoLine="0" r:id="rId5">
            <anchor moveWithCells="1" sizeWithCells="1">
              <from>
                <xdr:col>3</xdr:col>
                <xdr:colOff>104775</xdr:colOff>
                <xdr:row>378</xdr:row>
                <xdr:rowOff>228600</xdr:rowOff>
              </from>
              <to>
                <xdr:col>3</xdr:col>
                <xdr:colOff>1152525</xdr:colOff>
                <xdr:row>379</xdr:row>
                <xdr:rowOff>228600</xdr:rowOff>
              </to>
            </anchor>
          </controlPr>
        </control>
      </mc:Choice>
      <mc:Fallback>
        <control shapeId="6192" r:id="rId42" name="FS_Tanker_12"/>
      </mc:Fallback>
    </mc:AlternateContent>
    <mc:AlternateContent xmlns:mc="http://schemas.openxmlformats.org/markup-compatibility/2006">
      <mc:Choice Requires="x14">
        <control shapeId="6191" r:id="rId43" name="FS_Barge_12">
          <controlPr defaultSize="0" autoLine="0" r:id="rId26">
            <anchor moveWithCells="1" sizeWithCells="1">
              <from>
                <xdr:col>3</xdr:col>
                <xdr:colOff>1181100</xdr:colOff>
                <xdr:row>378</xdr:row>
                <xdr:rowOff>219075</xdr:rowOff>
              </from>
              <to>
                <xdr:col>3</xdr:col>
                <xdr:colOff>1790700</xdr:colOff>
                <xdr:row>379</xdr:row>
                <xdr:rowOff>219075</xdr:rowOff>
              </to>
            </anchor>
          </controlPr>
        </control>
      </mc:Choice>
      <mc:Fallback>
        <control shapeId="6191" r:id="rId43" name="FS_Barge_12"/>
      </mc:Fallback>
    </mc:AlternateContent>
    <mc:AlternateContent xmlns:mc="http://schemas.openxmlformats.org/markup-compatibility/2006">
      <mc:Choice Requires="x14">
        <control shapeId="6190" r:id="rId44" name="FS_Rail_12">
          <controlPr defaultSize="0" autoLine="0" r:id="rId9">
            <anchor moveWithCells="1" sizeWithCells="1">
              <from>
                <xdr:col>3</xdr:col>
                <xdr:colOff>1181100</xdr:colOff>
                <xdr:row>378</xdr:row>
                <xdr:rowOff>0</xdr:rowOff>
              </from>
              <to>
                <xdr:col>3</xdr:col>
                <xdr:colOff>1762125</xdr:colOff>
                <xdr:row>379</xdr:row>
                <xdr:rowOff>0</xdr:rowOff>
              </to>
            </anchor>
          </controlPr>
        </control>
      </mc:Choice>
      <mc:Fallback>
        <control shapeId="6190" r:id="rId44" name="FS_Rail_12"/>
      </mc:Fallback>
    </mc:AlternateContent>
    <mc:AlternateContent xmlns:mc="http://schemas.openxmlformats.org/markup-compatibility/2006">
      <mc:Choice Requires="x14">
        <control shapeId="6189" r:id="rId45" name="FS_Truck_12">
          <controlPr defaultSize="0" autoLine="0" r:id="rId11">
            <anchor moveWithCells="1" sizeWithCells="1">
              <from>
                <xdr:col>3</xdr:col>
                <xdr:colOff>104775</xdr:colOff>
                <xdr:row>378</xdr:row>
                <xdr:rowOff>9525</xdr:rowOff>
              </from>
              <to>
                <xdr:col>3</xdr:col>
                <xdr:colOff>1019175</xdr:colOff>
                <xdr:row>379</xdr:row>
                <xdr:rowOff>9525</xdr:rowOff>
              </to>
            </anchor>
          </controlPr>
        </control>
      </mc:Choice>
      <mc:Fallback>
        <control shapeId="6189" r:id="rId45" name="FS_Truck_12"/>
      </mc:Fallback>
    </mc:AlternateContent>
    <mc:AlternateContent xmlns:mc="http://schemas.openxmlformats.org/markup-compatibility/2006">
      <mc:Choice Requires="x14">
        <control shapeId="6188" r:id="rId46" name="FS_Tanker_11">
          <controlPr defaultSize="0" autoLine="0" r:id="rId5">
            <anchor moveWithCells="1" sizeWithCells="1">
              <from>
                <xdr:col>3</xdr:col>
                <xdr:colOff>104775</xdr:colOff>
                <xdr:row>345</xdr:row>
                <xdr:rowOff>228600</xdr:rowOff>
              </from>
              <to>
                <xdr:col>3</xdr:col>
                <xdr:colOff>1152525</xdr:colOff>
                <xdr:row>346</xdr:row>
                <xdr:rowOff>228600</xdr:rowOff>
              </to>
            </anchor>
          </controlPr>
        </control>
      </mc:Choice>
      <mc:Fallback>
        <control shapeId="6188" r:id="rId46" name="FS_Tanker_11"/>
      </mc:Fallback>
    </mc:AlternateContent>
    <mc:AlternateContent xmlns:mc="http://schemas.openxmlformats.org/markup-compatibility/2006">
      <mc:Choice Requires="x14">
        <control shapeId="6187" r:id="rId47" name="FS_Barge_11">
          <controlPr defaultSize="0" autoLine="0" r:id="rId48">
            <anchor moveWithCells="1" sizeWithCells="1">
              <from>
                <xdr:col>3</xdr:col>
                <xdr:colOff>1171575</xdr:colOff>
                <xdr:row>346</xdr:row>
                <xdr:rowOff>0</xdr:rowOff>
              </from>
              <to>
                <xdr:col>3</xdr:col>
                <xdr:colOff>1781175</xdr:colOff>
                <xdr:row>347</xdr:row>
                <xdr:rowOff>0</xdr:rowOff>
              </to>
            </anchor>
          </controlPr>
        </control>
      </mc:Choice>
      <mc:Fallback>
        <control shapeId="6187" r:id="rId47" name="FS_Barge_11"/>
      </mc:Fallback>
    </mc:AlternateContent>
    <mc:AlternateContent xmlns:mc="http://schemas.openxmlformats.org/markup-compatibility/2006">
      <mc:Choice Requires="x14">
        <control shapeId="6186" r:id="rId49" name="FS_Rail_11">
          <controlPr defaultSize="0" autoLine="0" r:id="rId9">
            <anchor moveWithCells="1" sizeWithCells="1">
              <from>
                <xdr:col>3</xdr:col>
                <xdr:colOff>1171575</xdr:colOff>
                <xdr:row>345</xdr:row>
                <xdr:rowOff>9525</xdr:rowOff>
              </from>
              <to>
                <xdr:col>3</xdr:col>
                <xdr:colOff>1752600</xdr:colOff>
                <xdr:row>346</xdr:row>
                <xdr:rowOff>9525</xdr:rowOff>
              </to>
            </anchor>
          </controlPr>
        </control>
      </mc:Choice>
      <mc:Fallback>
        <control shapeId="6186" r:id="rId49" name="FS_Rail_11"/>
      </mc:Fallback>
    </mc:AlternateContent>
    <mc:AlternateContent xmlns:mc="http://schemas.openxmlformats.org/markup-compatibility/2006">
      <mc:Choice Requires="x14">
        <control shapeId="6185" r:id="rId50" name="FS_Truck_11">
          <controlPr defaultSize="0" autoLine="0" r:id="rId51">
            <anchor moveWithCells="1" sizeWithCells="1">
              <from>
                <xdr:col>3</xdr:col>
                <xdr:colOff>104775</xdr:colOff>
                <xdr:row>345</xdr:row>
                <xdr:rowOff>9525</xdr:rowOff>
              </from>
              <to>
                <xdr:col>3</xdr:col>
                <xdr:colOff>1019175</xdr:colOff>
                <xdr:row>346</xdr:row>
                <xdr:rowOff>9525</xdr:rowOff>
              </to>
            </anchor>
          </controlPr>
        </control>
      </mc:Choice>
      <mc:Fallback>
        <control shapeId="6185" r:id="rId50" name="FS_Truck_11"/>
      </mc:Fallback>
    </mc:AlternateContent>
    <mc:AlternateContent xmlns:mc="http://schemas.openxmlformats.org/markup-compatibility/2006">
      <mc:Choice Requires="x14">
        <control shapeId="6184" r:id="rId52" name="FS_Tanker_10">
          <controlPr defaultSize="0" autoLine="0" r:id="rId5">
            <anchor moveWithCells="1" sizeWithCells="1">
              <from>
                <xdr:col>3</xdr:col>
                <xdr:colOff>104775</xdr:colOff>
                <xdr:row>313</xdr:row>
                <xdr:rowOff>0</xdr:rowOff>
              </from>
              <to>
                <xdr:col>3</xdr:col>
                <xdr:colOff>1152525</xdr:colOff>
                <xdr:row>314</xdr:row>
                <xdr:rowOff>0</xdr:rowOff>
              </to>
            </anchor>
          </controlPr>
        </control>
      </mc:Choice>
      <mc:Fallback>
        <control shapeId="6184" r:id="rId52" name="FS_Tanker_10"/>
      </mc:Fallback>
    </mc:AlternateContent>
    <mc:AlternateContent xmlns:mc="http://schemas.openxmlformats.org/markup-compatibility/2006">
      <mc:Choice Requires="x14">
        <control shapeId="6183" r:id="rId53" name="FS_Barge_10">
          <controlPr defaultSize="0" autoLine="0" r:id="rId26">
            <anchor moveWithCells="1" sizeWithCells="1">
              <from>
                <xdr:col>3</xdr:col>
                <xdr:colOff>1181100</xdr:colOff>
                <xdr:row>312</xdr:row>
                <xdr:rowOff>219075</xdr:rowOff>
              </from>
              <to>
                <xdr:col>3</xdr:col>
                <xdr:colOff>1790700</xdr:colOff>
                <xdr:row>313</xdr:row>
                <xdr:rowOff>219075</xdr:rowOff>
              </to>
            </anchor>
          </controlPr>
        </control>
      </mc:Choice>
      <mc:Fallback>
        <control shapeId="6183" r:id="rId53" name="FS_Barge_10"/>
      </mc:Fallback>
    </mc:AlternateContent>
    <mc:AlternateContent xmlns:mc="http://schemas.openxmlformats.org/markup-compatibility/2006">
      <mc:Choice Requires="x14">
        <control shapeId="6182" r:id="rId54" name="FS_Rail_10">
          <controlPr defaultSize="0" autoLine="0" r:id="rId9">
            <anchor moveWithCells="1" sizeWithCells="1">
              <from>
                <xdr:col>3</xdr:col>
                <xdr:colOff>1181100</xdr:colOff>
                <xdr:row>312</xdr:row>
                <xdr:rowOff>0</xdr:rowOff>
              </from>
              <to>
                <xdr:col>3</xdr:col>
                <xdr:colOff>1762125</xdr:colOff>
                <xdr:row>313</xdr:row>
                <xdr:rowOff>0</xdr:rowOff>
              </to>
            </anchor>
          </controlPr>
        </control>
      </mc:Choice>
      <mc:Fallback>
        <control shapeId="6182" r:id="rId54" name="FS_Rail_10"/>
      </mc:Fallback>
    </mc:AlternateContent>
    <mc:AlternateContent xmlns:mc="http://schemas.openxmlformats.org/markup-compatibility/2006">
      <mc:Choice Requires="x14">
        <control shapeId="6181" r:id="rId55" name="FS_Truck_10">
          <controlPr defaultSize="0" autoLine="0" r:id="rId11">
            <anchor moveWithCells="1" sizeWithCells="1">
              <from>
                <xdr:col>3</xdr:col>
                <xdr:colOff>104775</xdr:colOff>
                <xdr:row>312</xdr:row>
                <xdr:rowOff>9525</xdr:rowOff>
              </from>
              <to>
                <xdr:col>3</xdr:col>
                <xdr:colOff>1019175</xdr:colOff>
                <xdr:row>313</xdr:row>
                <xdr:rowOff>9525</xdr:rowOff>
              </to>
            </anchor>
          </controlPr>
        </control>
      </mc:Choice>
      <mc:Fallback>
        <control shapeId="6181" r:id="rId55" name="FS_Truck_10"/>
      </mc:Fallback>
    </mc:AlternateContent>
    <mc:AlternateContent xmlns:mc="http://schemas.openxmlformats.org/markup-compatibility/2006">
      <mc:Choice Requires="x14">
        <control shapeId="6180" r:id="rId56" name="FS_Tanker_9">
          <controlPr defaultSize="0" autoLine="0" r:id="rId57">
            <anchor moveWithCells="1" sizeWithCells="1">
              <from>
                <xdr:col>3</xdr:col>
                <xdr:colOff>104775</xdr:colOff>
                <xdr:row>280</xdr:row>
                <xdr:rowOff>0</xdr:rowOff>
              </from>
              <to>
                <xdr:col>3</xdr:col>
                <xdr:colOff>1152525</xdr:colOff>
                <xdr:row>281</xdr:row>
                <xdr:rowOff>0</xdr:rowOff>
              </to>
            </anchor>
          </controlPr>
        </control>
      </mc:Choice>
      <mc:Fallback>
        <control shapeId="6180" r:id="rId56" name="FS_Tanker_9"/>
      </mc:Fallback>
    </mc:AlternateContent>
    <mc:AlternateContent xmlns:mc="http://schemas.openxmlformats.org/markup-compatibility/2006">
      <mc:Choice Requires="x14">
        <control shapeId="6179" r:id="rId58" name="FS_Barge_9">
          <controlPr defaultSize="0" autoLine="0" r:id="rId59">
            <anchor moveWithCells="1" sizeWithCells="1">
              <from>
                <xdr:col>3</xdr:col>
                <xdr:colOff>1181100</xdr:colOff>
                <xdr:row>279</xdr:row>
                <xdr:rowOff>219075</xdr:rowOff>
              </from>
              <to>
                <xdr:col>3</xdr:col>
                <xdr:colOff>1790700</xdr:colOff>
                <xdr:row>280</xdr:row>
                <xdr:rowOff>219075</xdr:rowOff>
              </to>
            </anchor>
          </controlPr>
        </control>
      </mc:Choice>
      <mc:Fallback>
        <control shapeId="6179" r:id="rId58" name="FS_Barge_9"/>
      </mc:Fallback>
    </mc:AlternateContent>
    <mc:AlternateContent xmlns:mc="http://schemas.openxmlformats.org/markup-compatibility/2006">
      <mc:Choice Requires="x14">
        <control shapeId="6178" r:id="rId60" name="FS_Rail_9">
          <controlPr defaultSize="0" autoLine="0" r:id="rId61">
            <anchor moveWithCells="1" sizeWithCells="1">
              <from>
                <xdr:col>3</xdr:col>
                <xdr:colOff>1181100</xdr:colOff>
                <xdr:row>279</xdr:row>
                <xdr:rowOff>0</xdr:rowOff>
              </from>
              <to>
                <xdr:col>3</xdr:col>
                <xdr:colOff>1762125</xdr:colOff>
                <xdr:row>280</xdr:row>
                <xdr:rowOff>0</xdr:rowOff>
              </to>
            </anchor>
          </controlPr>
        </control>
      </mc:Choice>
      <mc:Fallback>
        <control shapeId="6178" r:id="rId60" name="FS_Rail_9"/>
      </mc:Fallback>
    </mc:AlternateContent>
    <mc:AlternateContent xmlns:mc="http://schemas.openxmlformats.org/markup-compatibility/2006">
      <mc:Choice Requires="x14">
        <control shapeId="6177" r:id="rId62" name="FS_truck_9">
          <controlPr defaultSize="0" autoLine="0" r:id="rId63">
            <anchor moveWithCells="1" sizeWithCells="1">
              <from>
                <xdr:col>3</xdr:col>
                <xdr:colOff>104775</xdr:colOff>
                <xdr:row>279</xdr:row>
                <xdr:rowOff>9525</xdr:rowOff>
              </from>
              <to>
                <xdr:col>3</xdr:col>
                <xdr:colOff>1019175</xdr:colOff>
                <xdr:row>280</xdr:row>
                <xdr:rowOff>9525</xdr:rowOff>
              </to>
            </anchor>
          </controlPr>
        </control>
      </mc:Choice>
      <mc:Fallback>
        <control shapeId="6177" r:id="rId62" name="FS_truck_9"/>
      </mc:Fallback>
    </mc:AlternateContent>
    <mc:AlternateContent xmlns:mc="http://schemas.openxmlformats.org/markup-compatibility/2006">
      <mc:Choice Requires="x14">
        <control shapeId="6176" r:id="rId64" name="FS_Tanker_8">
          <controlPr defaultSize="0" autoLine="0" r:id="rId57">
            <anchor moveWithCells="1" sizeWithCells="1">
              <from>
                <xdr:col>3</xdr:col>
                <xdr:colOff>104775</xdr:colOff>
                <xdr:row>247</xdr:row>
                <xdr:rowOff>0</xdr:rowOff>
              </from>
              <to>
                <xdr:col>3</xdr:col>
                <xdr:colOff>1152525</xdr:colOff>
                <xdr:row>248</xdr:row>
                <xdr:rowOff>0</xdr:rowOff>
              </to>
            </anchor>
          </controlPr>
        </control>
      </mc:Choice>
      <mc:Fallback>
        <control shapeId="6176" r:id="rId64" name="FS_Tanker_8"/>
      </mc:Fallback>
    </mc:AlternateContent>
    <mc:AlternateContent xmlns:mc="http://schemas.openxmlformats.org/markup-compatibility/2006">
      <mc:Choice Requires="x14">
        <control shapeId="6175" r:id="rId65" name="FS_Barge_8">
          <controlPr defaultSize="0" autoLine="0" r:id="rId66">
            <anchor moveWithCells="1" sizeWithCells="1">
              <from>
                <xdr:col>3</xdr:col>
                <xdr:colOff>1181100</xdr:colOff>
                <xdr:row>246</xdr:row>
                <xdr:rowOff>219075</xdr:rowOff>
              </from>
              <to>
                <xdr:col>3</xdr:col>
                <xdr:colOff>1790700</xdr:colOff>
                <xdr:row>247</xdr:row>
                <xdr:rowOff>219075</xdr:rowOff>
              </to>
            </anchor>
          </controlPr>
        </control>
      </mc:Choice>
      <mc:Fallback>
        <control shapeId="6175" r:id="rId65" name="FS_Barge_8"/>
      </mc:Fallback>
    </mc:AlternateContent>
    <mc:AlternateContent xmlns:mc="http://schemas.openxmlformats.org/markup-compatibility/2006">
      <mc:Choice Requires="x14">
        <control shapeId="6174" r:id="rId67" name="FS_Rail_8">
          <controlPr defaultSize="0" autoLine="0" r:id="rId61">
            <anchor moveWithCells="1" sizeWithCells="1">
              <from>
                <xdr:col>3</xdr:col>
                <xdr:colOff>1181100</xdr:colOff>
                <xdr:row>246</xdr:row>
                <xdr:rowOff>0</xdr:rowOff>
              </from>
              <to>
                <xdr:col>3</xdr:col>
                <xdr:colOff>1762125</xdr:colOff>
                <xdr:row>247</xdr:row>
                <xdr:rowOff>0</xdr:rowOff>
              </to>
            </anchor>
          </controlPr>
        </control>
      </mc:Choice>
      <mc:Fallback>
        <control shapeId="6174" r:id="rId67" name="FS_Rail_8"/>
      </mc:Fallback>
    </mc:AlternateContent>
    <mc:AlternateContent xmlns:mc="http://schemas.openxmlformats.org/markup-compatibility/2006">
      <mc:Choice Requires="x14">
        <control shapeId="6173" r:id="rId68" name="FS_Truck_8">
          <controlPr defaultSize="0" autoLine="0" r:id="rId69">
            <anchor moveWithCells="1" sizeWithCells="1">
              <from>
                <xdr:col>3</xdr:col>
                <xdr:colOff>104775</xdr:colOff>
                <xdr:row>246</xdr:row>
                <xdr:rowOff>9525</xdr:rowOff>
              </from>
              <to>
                <xdr:col>3</xdr:col>
                <xdr:colOff>1019175</xdr:colOff>
                <xdr:row>247</xdr:row>
                <xdr:rowOff>9525</xdr:rowOff>
              </to>
            </anchor>
          </controlPr>
        </control>
      </mc:Choice>
      <mc:Fallback>
        <control shapeId="6173" r:id="rId68" name="FS_Truck_8"/>
      </mc:Fallback>
    </mc:AlternateContent>
    <mc:AlternateContent xmlns:mc="http://schemas.openxmlformats.org/markup-compatibility/2006">
      <mc:Choice Requires="x14">
        <control shapeId="6172" r:id="rId70" name="FS_Tanker_7">
          <controlPr defaultSize="0" autoLine="0" r:id="rId5">
            <anchor moveWithCells="1" sizeWithCells="1">
              <from>
                <xdr:col>3</xdr:col>
                <xdr:colOff>104775</xdr:colOff>
                <xdr:row>214</xdr:row>
                <xdr:rowOff>0</xdr:rowOff>
              </from>
              <to>
                <xdr:col>3</xdr:col>
                <xdr:colOff>1152525</xdr:colOff>
                <xdr:row>215</xdr:row>
                <xdr:rowOff>0</xdr:rowOff>
              </to>
            </anchor>
          </controlPr>
        </control>
      </mc:Choice>
      <mc:Fallback>
        <control shapeId="6172" r:id="rId70" name="FS_Tanker_7"/>
      </mc:Fallback>
    </mc:AlternateContent>
    <mc:AlternateContent xmlns:mc="http://schemas.openxmlformats.org/markup-compatibility/2006">
      <mc:Choice Requires="x14">
        <control shapeId="6171" r:id="rId71" name="FS_Barge_7">
          <controlPr defaultSize="0" autoLine="0" r:id="rId7">
            <anchor moveWithCells="1" sizeWithCells="1">
              <from>
                <xdr:col>3</xdr:col>
                <xdr:colOff>1181100</xdr:colOff>
                <xdr:row>213</xdr:row>
                <xdr:rowOff>219075</xdr:rowOff>
              </from>
              <to>
                <xdr:col>3</xdr:col>
                <xdr:colOff>1790700</xdr:colOff>
                <xdr:row>214</xdr:row>
                <xdr:rowOff>219075</xdr:rowOff>
              </to>
            </anchor>
          </controlPr>
        </control>
      </mc:Choice>
      <mc:Fallback>
        <control shapeId="6171" r:id="rId71" name="FS_Barge_7"/>
      </mc:Fallback>
    </mc:AlternateContent>
    <mc:AlternateContent xmlns:mc="http://schemas.openxmlformats.org/markup-compatibility/2006">
      <mc:Choice Requires="x14">
        <control shapeId="6170" r:id="rId72" name="FS_Rail_7">
          <controlPr defaultSize="0" autoLine="0" r:id="rId9">
            <anchor moveWithCells="1" sizeWithCells="1">
              <from>
                <xdr:col>3</xdr:col>
                <xdr:colOff>1181100</xdr:colOff>
                <xdr:row>213</xdr:row>
                <xdr:rowOff>0</xdr:rowOff>
              </from>
              <to>
                <xdr:col>3</xdr:col>
                <xdr:colOff>1762125</xdr:colOff>
                <xdr:row>214</xdr:row>
                <xdr:rowOff>0</xdr:rowOff>
              </to>
            </anchor>
          </controlPr>
        </control>
      </mc:Choice>
      <mc:Fallback>
        <control shapeId="6170" r:id="rId72" name="FS_Rail_7"/>
      </mc:Fallback>
    </mc:AlternateContent>
    <mc:AlternateContent xmlns:mc="http://schemas.openxmlformats.org/markup-compatibility/2006">
      <mc:Choice Requires="x14">
        <control shapeId="6169" r:id="rId73" name="FS_Truck_7">
          <controlPr defaultSize="0" autoLine="0" r:id="rId74">
            <anchor moveWithCells="1" sizeWithCells="1">
              <from>
                <xdr:col>3</xdr:col>
                <xdr:colOff>104775</xdr:colOff>
                <xdr:row>213</xdr:row>
                <xdr:rowOff>9525</xdr:rowOff>
              </from>
              <to>
                <xdr:col>3</xdr:col>
                <xdr:colOff>1019175</xdr:colOff>
                <xdr:row>214</xdr:row>
                <xdr:rowOff>9525</xdr:rowOff>
              </to>
            </anchor>
          </controlPr>
        </control>
      </mc:Choice>
      <mc:Fallback>
        <control shapeId="6169" r:id="rId73" name="FS_Truck_7"/>
      </mc:Fallback>
    </mc:AlternateContent>
    <mc:AlternateContent xmlns:mc="http://schemas.openxmlformats.org/markup-compatibility/2006">
      <mc:Choice Requires="x14">
        <control shapeId="6168" r:id="rId75" name="FS_Tanker_6">
          <controlPr defaultSize="0" autoLine="0" r:id="rId5">
            <anchor moveWithCells="1" sizeWithCells="1">
              <from>
                <xdr:col>3</xdr:col>
                <xdr:colOff>104775</xdr:colOff>
                <xdr:row>181</xdr:row>
                <xdr:rowOff>0</xdr:rowOff>
              </from>
              <to>
                <xdr:col>3</xdr:col>
                <xdr:colOff>1152525</xdr:colOff>
                <xdr:row>182</xdr:row>
                <xdr:rowOff>0</xdr:rowOff>
              </to>
            </anchor>
          </controlPr>
        </control>
      </mc:Choice>
      <mc:Fallback>
        <control shapeId="6168" r:id="rId75" name="FS_Tanker_6"/>
      </mc:Fallback>
    </mc:AlternateContent>
    <mc:AlternateContent xmlns:mc="http://schemas.openxmlformats.org/markup-compatibility/2006">
      <mc:Choice Requires="x14">
        <control shapeId="6167" r:id="rId76" name="FS_Barge_6">
          <controlPr defaultSize="0" autoLine="0" r:id="rId7">
            <anchor moveWithCells="1" sizeWithCells="1">
              <from>
                <xdr:col>3</xdr:col>
                <xdr:colOff>1181100</xdr:colOff>
                <xdr:row>180</xdr:row>
                <xdr:rowOff>219075</xdr:rowOff>
              </from>
              <to>
                <xdr:col>3</xdr:col>
                <xdr:colOff>1790700</xdr:colOff>
                <xdr:row>181</xdr:row>
                <xdr:rowOff>219075</xdr:rowOff>
              </to>
            </anchor>
          </controlPr>
        </control>
      </mc:Choice>
      <mc:Fallback>
        <control shapeId="6167" r:id="rId76" name="FS_Barge_6"/>
      </mc:Fallback>
    </mc:AlternateContent>
    <mc:AlternateContent xmlns:mc="http://schemas.openxmlformats.org/markup-compatibility/2006">
      <mc:Choice Requires="x14">
        <control shapeId="6166" r:id="rId77" name="FS_Rail_6">
          <controlPr defaultSize="0" autoLine="0" r:id="rId9">
            <anchor moveWithCells="1" sizeWithCells="1">
              <from>
                <xdr:col>3</xdr:col>
                <xdr:colOff>1181100</xdr:colOff>
                <xdr:row>180</xdr:row>
                <xdr:rowOff>0</xdr:rowOff>
              </from>
              <to>
                <xdr:col>3</xdr:col>
                <xdr:colOff>1762125</xdr:colOff>
                <xdr:row>181</xdr:row>
                <xdr:rowOff>0</xdr:rowOff>
              </to>
            </anchor>
          </controlPr>
        </control>
      </mc:Choice>
      <mc:Fallback>
        <control shapeId="6166" r:id="rId77" name="FS_Rail_6"/>
      </mc:Fallback>
    </mc:AlternateContent>
    <mc:AlternateContent xmlns:mc="http://schemas.openxmlformats.org/markup-compatibility/2006">
      <mc:Choice Requires="x14">
        <control shapeId="6165" r:id="rId78" name="FS_Truck_6">
          <controlPr defaultSize="0" autoLine="0" r:id="rId11">
            <anchor moveWithCells="1" sizeWithCells="1">
              <from>
                <xdr:col>3</xdr:col>
                <xdr:colOff>104775</xdr:colOff>
                <xdr:row>180</xdr:row>
                <xdr:rowOff>9525</xdr:rowOff>
              </from>
              <to>
                <xdr:col>3</xdr:col>
                <xdr:colOff>1019175</xdr:colOff>
                <xdr:row>181</xdr:row>
                <xdr:rowOff>9525</xdr:rowOff>
              </to>
            </anchor>
          </controlPr>
        </control>
      </mc:Choice>
      <mc:Fallback>
        <control shapeId="6165" r:id="rId78" name="FS_Truck_6"/>
      </mc:Fallback>
    </mc:AlternateContent>
    <mc:AlternateContent xmlns:mc="http://schemas.openxmlformats.org/markup-compatibility/2006">
      <mc:Choice Requires="x14">
        <control shapeId="6164" r:id="rId79" name="FS_Tanker_5">
          <controlPr defaultSize="0" autoLine="0" r:id="rId5">
            <anchor moveWithCells="1" sizeWithCells="1">
              <from>
                <xdr:col>3</xdr:col>
                <xdr:colOff>104775</xdr:colOff>
                <xdr:row>148</xdr:row>
                <xdr:rowOff>0</xdr:rowOff>
              </from>
              <to>
                <xdr:col>3</xdr:col>
                <xdr:colOff>1152525</xdr:colOff>
                <xdr:row>149</xdr:row>
                <xdr:rowOff>0</xdr:rowOff>
              </to>
            </anchor>
          </controlPr>
        </control>
      </mc:Choice>
      <mc:Fallback>
        <control shapeId="6164" r:id="rId79" name="FS_Tanker_5"/>
      </mc:Fallback>
    </mc:AlternateContent>
    <mc:AlternateContent xmlns:mc="http://schemas.openxmlformats.org/markup-compatibility/2006">
      <mc:Choice Requires="x14">
        <control shapeId="6163" r:id="rId80" name="FS_Barge_5">
          <controlPr defaultSize="0" autoLine="0" r:id="rId7">
            <anchor moveWithCells="1" sizeWithCells="1">
              <from>
                <xdr:col>3</xdr:col>
                <xdr:colOff>1181100</xdr:colOff>
                <xdr:row>147</xdr:row>
                <xdr:rowOff>219075</xdr:rowOff>
              </from>
              <to>
                <xdr:col>3</xdr:col>
                <xdr:colOff>1790700</xdr:colOff>
                <xdr:row>148</xdr:row>
                <xdr:rowOff>219075</xdr:rowOff>
              </to>
            </anchor>
          </controlPr>
        </control>
      </mc:Choice>
      <mc:Fallback>
        <control shapeId="6163" r:id="rId80" name="FS_Barge_5"/>
      </mc:Fallback>
    </mc:AlternateContent>
    <mc:AlternateContent xmlns:mc="http://schemas.openxmlformats.org/markup-compatibility/2006">
      <mc:Choice Requires="x14">
        <control shapeId="6162" r:id="rId81" name="FS_Rail_5">
          <controlPr defaultSize="0" autoLine="0" r:id="rId9">
            <anchor moveWithCells="1" sizeWithCells="1">
              <from>
                <xdr:col>3</xdr:col>
                <xdr:colOff>1181100</xdr:colOff>
                <xdr:row>147</xdr:row>
                <xdr:rowOff>0</xdr:rowOff>
              </from>
              <to>
                <xdr:col>3</xdr:col>
                <xdr:colOff>1762125</xdr:colOff>
                <xdr:row>148</xdr:row>
                <xdr:rowOff>0</xdr:rowOff>
              </to>
            </anchor>
          </controlPr>
        </control>
      </mc:Choice>
      <mc:Fallback>
        <control shapeId="6162" r:id="rId81" name="FS_Rail_5"/>
      </mc:Fallback>
    </mc:AlternateContent>
    <mc:AlternateContent xmlns:mc="http://schemas.openxmlformats.org/markup-compatibility/2006">
      <mc:Choice Requires="x14">
        <control shapeId="6161" r:id="rId82" name="FS_Truck_5">
          <controlPr defaultSize="0" autoLine="0" r:id="rId11">
            <anchor moveWithCells="1" sizeWithCells="1">
              <from>
                <xdr:col>3</xdr:col>
                <xdr:colOff>104775</xdr:colOff>
                <xdr:row>147</xdr:row>
                <xdr:rowOff>9525</xdr:rowOff>
              </from>
              <to>
                <xdr:col>3</xdr:col>
                <xdr:colOff>1019175</xdr:colOff>
                <xdr:row>148</xdr:row>
                <xdr:rowOff>9525</xdr:rowOff>
              </to>
            </anchor>
          </controlPr>
        </control>
      </mc:Choice>
      <mc:Fallback>
        <control shapeId="6161" r:id="rId82" name="FS_Truck_5"/>
      </mc:Fallback>
    </mc:AlternateContent>
    <mc:AlternateContent xmlns:mc="http://schemas.openxmlformats.org/markup-compatibility/2006">
      <mc:Choice Requires="x14">
        <control shapeId="6160" r:id="rId83" name="FS_Tanker_4">
          <controlPr defaultSize="0" autoLine="0" r:id="rId5">
            <anchor moveWithCells="1" sizeWithCells="1">
              <from>
                <xdr:col>3</xdr:col>
                <xdr:colOff>104775</xdr:colOff>
                <xdr:row>114</xdr:row>
                <xdr:rowOff>228600</xdr:rowOff>
              </from>
              <to>
                <xdr:col>3</xdr:col>
                <xdr:colOff>1152525</xdr:colOff>
                <xdr:row>115</xdr:row>
                <xdr:rowOff>228600</xdr:rowOff>
              </to>
            </anchor>
          </controlPr>
        </control>
      </mc:Choice>
      <mc:Fallback>
        <control shapeId="6160" r:id="rId83" name="FS_Tanker_4"/>
      </mc:Fallback>
    </mc:AlternateContent>
    <mc:AlternateContent xmlns:mc="http://schemas.openxmlformats.org/markup-compatibility/2006">
      <mc:Choice Requires="x14">
        <control shapeId="6159" r:id="rId84" name="FS_Barge_4">
          <controlPr defaultSize="0" autoLine="0" r:id="rId26">
            <anchor moveWithCells="1" sizeWithCells="1">
              <from>
                <xdr:col>3</xdr:col>
                <xdr:colOff>1181100</xdr:colOff>
                <xdr:row>114</xdr:row>
                <xdr:rowOff>219075</xdr:rowOff>
              </from>
              <to>
                <xdr:col>3</xdr:col>
                <xdr:colOff>1790700</xdr:colOff>
                <xdr:row>115</xdr:row>
                <xdr:rowOff>219075</xdr:rowOff>
              </to>
            </anchor>
          </controlPr>
        </control>
      </mc:Choice>
      <mc:Fallback>
        <control shapeId="6159" r:id="rId84" name="FS_Barge_4"/>
      </mc:Fallback>
    </mc:AlternateContent>
    <mc:AlternateContent xmlns:mc="http://schemas.openxmlformats.org/markup-compatibility/2006">
      <mc:Choice Requires="x14">
        <control shapeId="6158" r:id="rId85" name="FS_Rail_4">
          <controlPr defaultSize="0" autoLine="0" r:id="rId9">
            <anchor moveWithCells="1" sizeWithCells="1">
              <from>
                <xdr:col>3</xdr:col>
                <xdr:colOff>1181100</xdr:colOff>
                <xdr:row>114</xdr:row>
                <xdr:rowOff>0</xdr:rowOff>
              </from>
              <to>
                <xdr:col>3</xdr:col>
                <xdr:colOff>1762125</xdr:colOff>
                <xdr:row>115</xdr:row>
                <xdr:rowOff>0</xdr:rowOff>
              </to>
            </anchor>
          </controlPr>
        </control>
      </mc:Choice>
      <mc:Fallback>
        <control shapeId="6158" r:id="rId85" name="FS_Rail_4"/>
      </mc:Fallback>
    </mc:AlternateContent>
    <mc:AlternateContent xmlns:mc="http://schemas.openxmlformats.org/markup-compatibility/2006">
      <mc:Choice Requires="x14">
        <control shapeId="6157" r:id="rId86" name="FS_Truck_4">
          <controlPr defaultSize="0" autoLine="0" r:id="rId11">
            <anchor moveWithCells="1" sizeWithCells="1">
              <from>
                <xdr:col>3</xdr:col>
                <xdr:colOff>104775</xdr:colOff>
                <xdr:row>114</xdr:row>
                <xdr:rowOff>9525</xdr:rowOff>
              </from>
              <to>
                <xdr:col>3</xdr:col>
                <xdr:colOff>1019175</xdr:colOff>
                <xdr:row>115</xdr:row>
                <xdr:rowOff>9525</xdr:rowOff>
              </to>
            </anchor>
          </controlPr>
        </control>
      </mc:Choice>
      <mc:Fallback>
        <control shapeId="6157" r:id="rId86" name="FS_Truck_4"/>
      </mc:Fallback>
    </mc:AlternateContent>
    <mc:AlternateContent xmlns:mc="http://schemas.openxmlformats.org/markup-compatibility/2006">
      <mc:Choice Requires="x14">
        <control shapeId="6156" r:id="rId87" name="FS_Tanker_3">
          <controlPr defaultSize="0" autoLine="0" r:id="rId5">
            <anchor moveWithCells="1" sizeWithCells="1">
              <from>
                <xdr:col>3</xdr:col>
                <xdr:colOff>104775</xdr:colOff>
                <xdr:row>81</xdr:row>
                <xdr:rowOff>228600</xdr:rowOff>
              </from>
              <to>
                <xdr:col>3</xdr:col>
                <xdr:colOff>1152525</xdr:colOff>
                <xdr:row>82</xdr:row>
                <xdr:rowOff>228600</xdr:rowOff>
              </to>
            </anchor>
          </controlPr>
        </control>
      </mc:Choice>
      <mc:Fallback>
        <control shapeId="6156" r:id="rId87" name="FS_Tanker_3"/>
      </mc:Fallback>
    </mc:AlternateContent>
    <mc:AlternateContent xmlns:mc="http://schemas.openxmlformats.org/markup-compatibility/2006">
      <mc:Choice Requires="x14">
        <control shapeId="6155" r:id="rId88" name="FS_Barge_3">
          <controlPr defaultSize="0" autoLine="0" r:id="rId7">
            <anchor moveWithCells="1" sizeWithCells="1">
              <from>
                <xdr:col>3</xdr:col>
                <xdr:colOff>1181100</xdr:colOff>
                <xdr:row>81</xdr:row>
                <xdr:rowOff>219075</xdr:rowOff>
              </from>
              <to>
                <xdr:col>3</xdr:col>
                <xdr:colOff>1790700</xdr:colOff>
                <xdr:row>82</xdr:row>
                <xdr:rowOff>219075</xdr:rowOff>
              </to>
            </anchor>
          </controlPr>
        </control>
      </mc:Choice>
      <mc:Fallback>
        <control shapeId="6155" r:id="rId88" name="FS_Barge_3"/>
      </mc:Fallback>
    </mc:AlternateContent>
    <mc:AlternateContent xmlns:mc="http://schemas.openxmlformats.org/markup-compatibility/2006">
      <mc:Choice Requires="x14">
        <control shapeId="6154" r:id="rId89" name="FS_Rail_3">
          <controlPr defaultSize="0" autoLine="0" r:id="rId9">
            <anchor moveWithCells="1" sizeWithCells="1">
              <from>
                <xdr:col>3</xdr:col>
                <xdr:colOff>1181100</xdr:colOff>
                <xdr:row>81</xdr:row>
                <xdr:rowOff>0</xdr:rowOff>
              </from>
              <to>
                <xdr:col>3</xdr:col>
                <xdr:colOff>1762125</xdr:colOff>
                <xdr:row>82</xdr:row>
                <xdr:rowOff>0</xdr:rowOff>
              </to>
            </anchor>
          </controlPr>
        </control>
      </mc:Choice>
      <mc:Fallback>
        <control shapeId="6154" r:id="rId89" name="FS_Rail_3"/>
      </mc:Fallback>
    </mc:AlternateContent>
    <mc:AlternateContent xmlns:mc="http://schemas.openxmlformats.org/markup-compatibility/2006">
      <mc:Choice Requires="x14">
        <control shapeId="6153" r:id="rId90" name="FS_Truck_3">
          <controlPr defaultSize="0" autoLine="0" r:id="rId11">
            <anchor moveWithCells="1" sizeWithCells="1">
              <from>
                <xdr:col>3</xdr:col>
                <xdr:colOff>104775</xdr:colOff>
                <xdr:row>81</xdr:row>
                <xdr:rowOff>9525</xdr:rowOff>
              </from>
              <to>
                <xdr:col>3</xdr:col>
                <xdr:colOff>1019175</xdr:colOff>
                <xdr:row>82</xdr:row>
                <xdr:rowOff>9525</xdr:rowOff>
              </to>
            </anchor>
          </controlPr>
        </control>
      </mc:Choice>
      <mc:Fallback>
        <control shapeId="6153" r:id="rId90" name="FS_Truck_3"/>
      </mc:Fallback>
    </mc:AlternateContent>
    <mc:AlternateContent xmlns:mc="http://schemas.openxmlformats.org/markup-compatibility/2006">
      <mc:Choice Requires="x14">
        <control shapeId="6152" r:id="rId91" name="FS_Tanker_2">
          <controlPr defaultSize="0" autoLine="0" r:id="rId57">
            <anchor moveWithCells="1" sizeWithCells="1">
              <from>
                <xdr:col>3</xdr:col>
                <xdr:colOff>104775</xdr:colOff>
                <xdr:row>48</xdr:row>
                <xdr:rowOff>228600</xdr:rowOff>
              </from>
              <to>
                <xdr:col>3</xdr:col>
                <xdr:colOff>1152525</xdr:colOff>
                <xdr:row>49</xdr:row>
                <xdr:rowOff>228600</xdr:rowOff>
              </to>
            </anchor>
          </controlPr>
        </control>
      </mc:Choice>
      <mc:Fallback>
        <control shapeId="6152" r:id="rId91" name="FS_Tanker_2"/>
      </mc:Fallback>
    </mc:AlternateContent>
    <mc:AlternateContent xmlns:mc="http://schemas.openxmlformats.org/markup-compatibility/2006">
      <mc:Choice Requires="x14">
        <control shapeId="6151" r:id="rId92" name="FS_Barge_2">
          <controlPr defaultSize="0" autoLine="0" r:id="rId59">
            <anchor moveWithCells="1" sizeWithCells="1">
              <from>
                <xdr:col>3</xdr:col>
                <xdr:colOff>1181100</xdr:colOff>
                <xdr:row>48</xdr:row>
                <xdr:rowOff>219075</xdr:rowOff>
              </from>
              <to>
                <xdr:col>3</xdr:col>
                <xdr:colOff>1790700</xdr:colOff>
                <xdr:row>49</xdr:row>
                <xdr:rowOff>219075</xdr:rowOff>
              </to>
            </anchor>
          </controlPr>
        </control>
      </mc:Choice>
      <mc:Fallback>
        <control shapeId="6151" r:id="rId92" name="FS_Barge_2"/>
      </mc:Fallback>
    </mc:AlternateContent>
    <mc:AlternateContent xmlns:mc="http://schemas.openxmlformats.org/markup-compatibility/2006">
      <mc:Choice Requires="x14">
        <control shapeId="6150" r:id="rId93" name="FS_Rail_2">
          <controlPr defaultSize="0" autoLine="0" r:id="rId61">
            <anchor moveWithCells="1" sizeWithCells="1">
              <from>
                <xdr:col>3</xdr:col>
                <xdr:colOff>1181100</xdr:colOff>
                <xdr:row>48</xdr:row>
                <xdr:rowOff>0</xdr:rowOff>
              </from>
              <to>
                <xdr:col>3</xdr:col>
                <xdr:colOff>1762125</xdr:colOff>
                <xdr:row>49</xdr:row>
                <xdr:rowOff>0</xdr:rowOff>
              </to>
            </anchor>
          </controlPr>
        </control>
      </mc:Choice>
      <mc:Fallback>
        <control shapeId="6150" r:id="rId93" name="FS_Rail_2"/>
      </mc:Fallback>
    </mc:AlternateContent>
    <mc:AlternateContent xmlns:mc="http://schemas.openxmlformats.org/markup-compatibility/2006">
      <mc:Choice Requires="x14">
        <control shapeId="6149" r:id="rId94" name="FS_Truck_2">
          <controlPr defaultSize="0" autoLine="0" r:id="rId63">
            <anchor moveWithCells="1" sizeWithCells="1">
              <from>
                <xdr:col>3</xdr:col>
                <xdr:colOff>104775</xdr:colOff>
                <xdr:row>48</xdr:row>
                <xdr:rowOff>9525</xdr:rowOff>
              </from>
              <to>
                <xdr:col>3</xdr:col>
                <xdr:colOff>1019175</xdr:colOff>
                <xdr:row>49</xdr:row>
                <xdr:rowOff>9525</xdr:rowOff>
              </to>
            </anchor>
          </controlPr>
        </control>
      </mc:Choice>
      <mc:Fallback>
        <control shapeId="6149" r:id="rId94" name="FS_Truck_2"/>
      </mc:Fallback>
    </mc:AlternateContent>
    <mc:AlternateContent xmlns:mc="http://schemas.openxmlformats.org/markup-compatibility/2006">
      <mc:Choice Requires="x14">
        <control shapeId="6148" r:id="rId95" name="FS_Tanker_1">
          <controlPr defaultSize="0" autoLine="0" r:id="rId57">
            <anchor moveWithCells="1" sizeWithCells="1">
              <from>
                <xdr:col>3</xdr:col>
                <xdr:colOff>104775</xdr:colOff>
                <xdr:row>15</xdr:row>
                <xdr:rowOff>228600</xdr:rowOff>
              </from>
              <to>
                <xdr:col>3</xdr:col>
                <xdr:colOff>1152525</xdr:colOff>
                <xdr:row>16</xdr:row>
                <xdr:rowOff>228600</xdr:rowOff>
              </to>
            </anchor>
          </controlPr>
        </control>
      </mc:Choice>
      <mc:Fallback>
        <control shapeId="6148" r:id="rId95" name="FS_Tanker_1"/>
      </mc:Fallback>
    </mc:AlternateContent>
    <mc:AlternateContent xmlns:mc="http://schemas.openxmlformats.org/markup-compatibility/2006">
      <mc:Choice Requires="x14">
        <control shapeId="6147" r:id="rId96" name="FS_Barge_1">
          <controlPr defaultSize="0" autoLine="0" r:id="rId59">
            <anchor moveWithCells="1" sizeWithCells="1">
              <from>
                <xdr:col>3</xdr:col>
                <xdr:colOff>1171575</xdr:colOff>
                <xdr:row>16</xdr:row>
                <xdr:rowOff>0</xdr:rowOff>
              </from>
              <to>
                <xdr:col>3</xdr:col>
                <xdr:colOff>1781175</xdr:colOff>
                <xdr:row>17</xdr:row>
                <xdr:rowOff>0</xdr:rowOff>
              </to>
            </anchor>
          </controlPr>
        </control>
      </mc:Choice>
      <mc:Fallback>
        <control shapeId="6147" r:id="rId96" name="FS_Barge_1"/>
      </mc:Fallback>
    </mc:AlternateContent>
    <mc:AlternateContent xmlns:mc="http://schemas.openxmlformats.org/markup-compatibility/2006">
      <mc:Choice Requires="x14">
        <control shapeId="6146" r:id="rId97" name="FS_Rail_1">
          <controlPr defaultSize="0" autoLine="0" r:id="rId61">
            <anchor moveWithCells="1" sizeWithCells="1">
              <from>
                <xdr:col>3</xdr:col>
                <xdr:colOff>1171575</xdr:colOff>
                <xdr:row>15</xdr:row>
                <xdr:rowOff>9525</xdr:rowOff>
              </from>
              <to>
                <xdr:col>3</xdr:col>
                <xdr:colOff>1752600</xdr:colOff>
                <xdr:row>16</xdr:row>
                <xdr:rowOff>9525</xdr:rowOff>
              </to>
            </anchor>
          </controlPr>
        </control>
      </mc:Choice>
      <mc:Fallback>
        <control shapeId="6146" r:id="rId97" name="FS_Rail_1"/>
      </mc:Fallback>
    </mc:AlternateContent>
    <mc:AlternateContent xmlns:mc="http://schemas.openxmlformats.org/markup-compatibility/2006">
      <mc:Choice Requires="x14">
        <control shapeId="6145" r:id="rId98" name="FS_Truck_1">
          <controlPr defaultSize="0" autoLine="0" r:id="rId99">
            <anchor moveWithCells="1" sizeWithCells="1">
              <from>
                <xdr:col>3</xdr:col>
                <xdr:colOff>104775</xdr:colOff>
                <xdr:row>15</xdr:row>
                <xdr:rowOff>9525</xdr:rowOff>
              </from>
              <to>
                <xdr:col>3</xdr:col>
                <xdr:colOff>1019175</xdr:colOff>
                <xdr:row>16</xdr:row>
                <xdr:rowOff>9525</xdr:rowOff>
              </to>
            </anchor>
          </controlPr>
        </control>
      </mc:Choice>
      <mc:Fallback>
        <control shapeId="6145" r:id="rId98" name="FS_Truck_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46408-6CFC-40C2-BEC3-6B4735B29DDF}">
  <sheetPr codeName="BD_Production_Inputs">
    <tabColor rgb="FF1B8ABF"/>
  </sheetPr>
  <dimension ref="B1:AA137"/>
  <sheetViews>
    <sheetView zoomScale="90" zoomScaleNormal="90" workbookViewId="0">
      <pane ySplit="1" topLeftCell="A2" activePane="bottomLeft" state="frozen"/>
      <selection pane="bottomLeft" activeCell="C28" sqref="C28"/>
    </sheetView>
  </sheetViews>
  <sheetFormatPr defaultColWidth="20.7109375" defaultRowHeight="15" x14ac:dyDescent="0.25"/>
  <cols>
    <col min="1" max="1" width="4.28515625" style="1" customWidth="1"/>
    <col min="2" max="2" width="54.28515625" style="1" customWidth="1"/>
    <col min="3" max="3" width="43.85546875" style="1" customWidth="1"/>
    <col min="4" max="4" width="4.42578125" style="1" customWidth="1"/>
    <col min="5" max="12" width="25.7109375" style="1" customWidth="1"/>
    <col min="13" max="16" width="24.7109375" style="1" customWidth="1"/>
    <col min="17" max="17" width="25.7109375" style="1" customWidth="1"/>
    <col min="18" max="18" width="24" style="1" customWidth="1"/>
    <col min="19" max="19" width="25.7109375" style="1" customWidth="1"/>
    <col min="20" max="427" width="20.7109375" style="1" customWidth="1"/>
    <col min="428" max="16384" width="20.7109375" style="1"/>
  </cols>
  <sheetData>
    <row r="1" spans="2:27" ht="39.950000000000003" customHeight="1" x14ac:dyDescent="0.25"/>
    <row r="2" spans="2:27" ht="21" x14ac:dyDescent="0.25">
      <c r="B2" s="404" t="s">
        <v>311</v>
      </c>
      <c r="C2" s="405"/>
      <c r="D2" s="60"/>
      <c r="E2" s="404" t="s">
        <v>312</v>
      </c>
      <c r="F2" s="410"/>
      <c r="G2" s="410"/>
      <c r="H2" s="410"/>
      <c r="I2" s="410"/>
      <c r="J2" s="410"/>
      <c r="K2" s="410"/>
      <c r="L2" s="410"/>
      <c r="M2" s="410"/>
      <c r="N2" s="410"/>
      <c r="O2" s="410"/>
      <c r="P2" s="410"/>
      <c r="Q2" s="410"/>
      <c r="R2" s="410"/>
      <c r="S2" s="405"/>
      <c r="Z2" s="45"/>
      <c r="AA2" s="47"/>
    </row>
    <row r="3" spans="2:27" ht="21" x14ac:dyDescent="0.25">
      <c r="B3" s="177" t="s">
        <v>616</v>
      </c>
      <c r="C3" s="164"/>
      <c r="D3" s="60"/>
      <c r="E3" s="178"/>
      <c r="F3" s="406" t="s">
        <v>313</v>
      </c>
      <c r="G3" s="407"/>
      <c r="H3" s="407"/>
      <c r="I3" s="408"/>
      <c r="J3" s="406" t="s">
        <v>314</v>
      </c>
      <c r="K3" s="407"/>
      <c r="L3" s="408"/>
      <c r="M3" s="406" t="s">
        <v>315</v>
      </c>
      <c r="N3" s="407"/>
      <c r="O3" s="407"/>
      <c r="P3" s="408"/>
      <c r="Q3" s="406" t="s">
        <v>316</v>
      </c>
      <c r="R3" s="407"/>
      <c r="S3" s="408"/>
      <c r="Z3" s="45"/>
      <c r="AA3" s="47"/>
    </row>
    <row r="4" spans="2:27" s="50" customFormat="1" ht="18.75" x14ac:dyDescent="0.25">
      <c r="B4" s="177" t="s">
        <v>617</v>
      </c>
      <c r="C4" s="164"/>
      <c r="D4" s="2"/>
      <c r="E4" s="160">
        <v>6.1</v>
      </c>
      <c r="F4" s="160">
        <v>6.2</v>
      </c>
      <c r="G4" s="160">
        <v>6.3</v>
      </c>
      <c r="H4" s="160">
        <v>6.4</v>
      </c>
      <c r="I4" s="160">
        <v>6.5</v>
      </c>
      <c r="J4" s="160">
        <v>6.6</v>
      </c>
      <c r="K4" s="160">
        <v>6.7</v>
      </c>
      <c r="L4" s="160">
        <v>6.8</v>
      </c>
      <c r="M4" s="160">
        <v>6.9</v>
      </c>
      <c r="N4" s="179">
        <v>6.1</v>
      </c>
      <c r="O4" s="160">
        <v>6.11</v>
      </c>
      <c r="P4" s="179">
        <v>6.12</v>
      </c>
      <c r="Q4" s="160">
        <v>6.13</v>
      </c>
      <c r="R4" s="179">
        <v>6.14</v>
      </c>
      <c r="S4" s="160">
        <v>6.15</v>
      </c>
      <c r="Z4" s="45"/>
      <c r="AA4" s="51"/>
    </row>
    <row r="5" spans="2:27" s="50" customFormat="1" ht="31.5" x14ac:dyDescent="0.25">
      <c r="B5" s="177" t="s">
        <v>618</v>
      </c>
      <c r="C5" s="164"/>
      <c r="D5" s="2"/>
      <c r="E5" s="162" t="s">
        <v>34</v>
      </c>
      <c r="F5" s="162" t="s">
        <v>317</v>
      </c>
      <c r="G5" s="162" t="s">
        <v>318</v>
      </c>
      <c r="H5" s="162" t="s">
        <v>319</v>
      </c>
      <c r="I5" s="162" t="s">
        <v>320</v>
      </c>
      <c r="J5" s="162" t="s">
        <v>321</v>
      </c>
      <c r="K5" s="162" t="s">
        <v>322</v>
      </c>
      <c r="L5" s="162" t="s">
        <v>323</v>
      </c>
      <c r="M5" s="162" t="s">
        <v>324</v>
      </c>
      <c r="N5" s="162" t="s">
        <v>325</v>
      </c>
      <c r="O5" s="162" t="s">
        <v>326</v>
      </c>
      <c r="P5" s="162" t="s">
        <v>327</v>
      </c>
      <c r="Q5" s="162" t="s">
        <v>328</v>
      </c>
      <c r="R5" s="162" t="s">
        <v>329</v>
      </c>
      <c r="S5" s="162" t="s">
        <v>330</v>
      </c>
      <c r="Z5" s="61"/>
      <c r="AA5" s="51"/>
    </row>
    <row r="6" spans="2:27" ht="15.75" x14ac:dyDescent="0.25">
      <c r="B6" s="172" t="s">
        <v>619</v>
      </c>
      <c r="C6" s="180"/>
      <c r="D6" s="2"/>
      <c r="E6" s="162" t="s">
        <v>41</v>
      </c>
      <c r="F6" s="159" t="s">
        <v>470</v>
      </c>
      <c r="G6" s="159" t="s">
        <v>331</v>
      </c>
      <c r="H6" s="159" t="s">
        <v>331</v>
      </c>
      <c r="I6" s="159" t="s">
        <v>470</v>
      </c>
      <c r="J6" s="159" t="s">
        <v>551</v>
      </c>
      <c r="K6" s="159" t="s">
        <v>551</v>
      </c>
      <c r="L6" s="159" t="s">
        <v>551</v>
      </c>
      <c r="M6" s="159" t="s">
        <v>547</v>
      </c>
      <c r="N6" s="159" t="s">
        <v>547</v>
      </c>
      <c r="O6" s="159" t="s">
        <v>547</v>
      </c>
      <c r="P6" s="159" t="s">
        <v>547</v>
      </c>
      <c r="Q6" s="159" t="s">
        <v>551</v>
      </c>
      <c r="R6" s="159" t="s">
        <v>551</v>
      </c>
      <c r="S6" s="159" t="s">
        <v>551</v>
      </c>
      <c r="Z6" s="62"/>
      <c r="AA6" s="47"/>
    </row>
    <row r="7" spans="2:27" ht="18" customHeight="1" x14ac:dyDescent="0.25">
      <c r="C7" s="5"/>
      <c r="D7" s="2"/>
      <c r="E7" s="181"/>
      <c r="F7" s="182"/>
      <c r="G7" s="183"/>
      <c r="H7" s="183"/>
      <c r="I7" s="183"/>
      <c r="J7" s="182"/>
      <c r="K7" s="182"/>
      <c r="L7" s="182"/>
      <c r="M7" s="182"/>
      <c r="N7" s="182"/>
      <c r="O7" s="182"/>
      <c r="P7" s="182"/>
      <c r="Q7" s="184"/>
      <c r="R7" s="184"/>
      <c r="S7" s="184"/>
      <c r="Z7" s="63"/>
      <c r="AA7" s="47"/>
    </row>
    <row r="8" spans="2:27" ht="18" customHeight="1" x14ac:dyDescent="0.25">
      <c r="B8" s="404" t="s">
        <v>332</v>
      </c>
      <c r="C8" s="405"/>
      <c r="D8" s="2"/>
      <c r="E8" s="181"/>
      <c r="F8" s="182"/>
      <c r="G8" s="183"/>
      <c r="H8" s="183"/>
      <c r="I8" s="183"/>
      <c r="J8" s="182"/>
      <c r="K8" s="182"/>
      <c r="L8" s="182"/>
      <c r="M8" s="182"/>
      <c r="N8" s="182"/>
      <c r="O8" s="182"/>
      <c r="P8" s="182"/>
      <c r="Q8" s="184"/>
      <c r="R8" s="184"/>
      <c r="S8" s="184"/>
      <c r="Z8" s="63"/>
      <c r="AA8" s="47"/>
    </row>
    <row r="9" spans="2:27" ht="18" customHeight="1" x14ac:dyDescent="0.25">
      <c r="B9" s="411" t="s">
        <v>620</v>
      </c>
      <c r="C9" s="185"/>
      <c r="D9" s="2"/>
      <c r="E9" s="181"/>
      <c r="F9" s="182"/>
      <c r="G9" s="183"/>
      <c r="H9" s="183"/>
      <c r="I9" s="183"/>
      <c r="J9" s="182"/>
      <c r="K9" s="182"/>
      <c r="L9" s="182"/>
      <c r="M9" s="182"/>
      <c r="N9" s="182"/>
      <c r="O9" s="182"/>
      <c r="P9" s="182"/>
      <c r="Q9" s="184"/>
      <c r="R9" s="184"/>
      <c r="S9" s="184"/>
      <c r="Z9" s="63"/>
      <c r="AA9" s="47"/>
    </row>
    <row r="10" spans="2:27" ht="18" customHeight="1" x14ac:dyDescent="0.25">
      <c r="B10" s="412"/>
      <c r="C10" s="186"/>
      <c r="D10" s="64"/>
      <c r="E10" s="181"/>
      <c r="F10" s="182"/>
      <c r="G10" s="183"/>
      <c r="H10" s="183"/>
      <c r="I10" s="183"/>
      <c r="J10" s="182"/>
      <c r="K10" s="182"/>
      <c r="L10" s="182"/>
      <c r="M10" s="182"/>
      <c r="N10" s="182"/>
      <c r="O10" s="182"/>
      <c r="P10" s="182"/>
      <c r="Q10" s="184"/>
      <c r="R10" s="184"/>
      <c r="S10" s="184"/>
      <c r="Z10" s="5"/>
      <c r="AA10" s="5"/>
    </row>
    <row r="11" spans="2:27" ht="18" customHeight="1" x14ac:dyDescent="0.25">
      <c r="B11" s="411" t="s">
        <v>621</v>
      </c>
      <c r="C11" s="185"/>
      <c r="E11" s="181"/>
      <c r="F11" s="182"/>
      <c r="G11" s="183"/>
      <c r="H11" s="183"/>
      <c r="I11" s="183"/>
      <c r="J11" s="182"/>
      <c r="K11" s="182"/>
      <c r="L11" s="182"/>
      <c r="M11" s="182"/>
      <c r="N11" s="182"/>
      <c r="O11" s="182"/>
      <c r="P11" s="182"/>
      <c r="Q11" s="184"/>
      <c r="R11" s="184"/>
      <c r="S11" s="184"/>
      <c r="Z11" s="5"/>
      <c r="AA11" s="5"/>
    </row>
    <row r="12" spans="2:27" ht="18" customHeight="1" x14ac:dyDescent="0.25">
      <c r="B12" s="412"/>
      <c r="C12" s="186"/>
      <c r="E12" s="181"/>
      <c r="F12" s="182"/>
      <c r="G12" s="183"/>
      <c r="H12" s="183"/>
      <c r="I12" s="183"/>
      <c r="J12" s="182"/>
      <c r="K12" s="182"/>
      <c r="L12" s="182"/>
      <c r="M12" s="182"/>
      <c r="N12" s="182"/>
      <c r="O12" s="182"/>
      <c r="P12" s="182"/>
      <c r="Q12" s="184"/>
      <c r="R12" s="184"/>
      <c r="S12" s="184"/>
      <c r="Z12" s="5"/>
      <c r="AA12" s="5"/>
    </row>
    <row r="13" spans="2:27" s="3" customFormat="1" ht="18" customHeight="1" x14ac:dyDescent="0.25">
      <c r="B13" s="411" t="s">
        <v>622</v>
      </c>
      <c r="C13" s="185"/>
      <c r="E13" s="181"/>
      <c r="F13" s="182"/>
      <c r="G13" s="183"/>
      <c r="H13" s="183"/>
      <c r="I13" s="183"/>
      <c r="J13" s="182"/>
      <c r="K13" s="182"/>
      <c r="L13" s="182"/>
      <c r="M13" s="182"/>
      <c r="N13" s="182"/>
      <c r="O13" s="182"/>
      <c r="P13" s="182"/>
      <c r="Q13" s="184"/>
      <c r="R13" s="184"/>
      <c r="S13" s="184"/>
      <c r="Z13" s="5"/>
      <c r="AA13" s="5"/>
    </row>
    <row r="14" spans="2:27" s="3" customFormat="1" ht="18" customHeight="1" x14ac:dyDescent="0.25">
      <c r="B14" s="412"/>
      <c r="C14" s="186"/>
      <c r="D14" s="60"/>
      <c r="E14" s="181"/>
      <c r="F14" s="182"/>
      <c r="G14" s="183"/>
      <c r="H14" s="183"/>
      <c r="I14" s="183"/>
      <c r="J14" s="182"/>
      <c r="K14" s="182"/>
      <c r="L14" s="182"/>
      <c r="M14" s="182"/>
      <c r="N14" s="182"/>
      <c r="O14" s="182"/>
      <c r="P14" s="182"/>
      <c r="Q14" s="184"/>
      <c r="R14" s="184"/>
      <c r="S14" s="184"/>
      <c r="Z14" s="5"/>
      <c r="AA14" s="5"/>
    </row>
    <row r="15" spans="2:27" s="3" customFormat="1" ht="18" customHeight="1" x14ac:dyDescent="0.25">
      <c r="D15" s="65"/>
      <c r="E15" s="181"/>
      <c r="F15" s="182"/>
      <c r="G15" s="183"/>
      <c r="H15" s="183"/>
      <c r="I15" s="183"/>
      <c r="J15" s="182"/>
      <c r="K15" s="182"/>
      <c r="L15" s="182"/>
      <c r="M15" s="182"/>
      <c r="N15" s="182"/>
      <c r="O15" s="182"/>
      <c r="P15" s="182"/>
      <c r="Q15" s="184"/>
      <c r="R15" s="184"/>
      <c r="S15" s="184"/>
      <c r="Z15" s="5"/>
      <c r="AA15" s="5"/>
    </row>
    <row r="16" spans="2:27" s="3" customFormat="1" ht="18" customHeight="1" x14ac:dyDescent="0.25">
      <c r="B16" s="404" t="s">
        <v>333</v>
      </c>
      <c r="C16" s="405"/>
      <c r="D16" s="65"/>
      <c r="E16" s="181"/>
      <c r="F16" s="182"/>
      <c r="G16" s="183"/>
      <c r="H16" s="183"/>
      <c r="I16" s="183"/>
      <c r="J16" s="182"/>
      <c r="K16" s="182"/>
      <c r="L16" s="182"/>
      <c r="M16" s="182"/>
      <c r="N16" s="182"/>
      <c r="O16" s="182"/>
      <c r="P16" s="182"/>
      <c r="Q16" s="184"/>
      <c r="R16" s="184"/>
      <c r="S16" s="184"/>
      <c r="Z16" s="5"/>
      <c r="AA16" s="5"/>
    </row>
    <row r="17" spans="2:27" s="3" customFormat="1" ht="18" customHeight="1" x14ac:dyDescent="0.25">
      <c r="B17" s="177" t="s">
        <v>623</v>
      </c>
      <c r="C17" s="227" t="s">
        <v>498</v>
      </c>
      <c r="D17" s="65"/>
      <c r="E17" s="181"/>
      <c r="F17" s="182"/>
      <c r="G17" s="183"/>
      <c r="H17" s="183"/>
      <c r="I17" s="183"/>
      <c r="J17" s="182"/>
      <c r="K17" s="182"/>
      <c r="L17" s="182"/>
      <c r="M17" s="182"/>
      <c r="N17" s="182"/>
      <c r="O17" s="182"/>
      <c r="P17" s="182"/>
      <c r="Q17" s="184"/>
      <c r="R17" s="184"/>
      <c r="S17" s="184"/>
      <c r="Z17" s="5"/>
      <c r="AA17" s="5"/>
    </row>
    <row r="18" spans="2:27" s="3" customFormat="1" ht="18" customHeight="1" x14ac:dyDescent="0.25">
      <c r="B18" s="172" t="s">
        <v>544</v>
      </c>
      <c r="C18" s="224">
        <v>493.91436237711542</v>
      </c>
      <c r="D18" s="66"/>
      <c r="E18" s="181"/>
      <c r="F18" s="182"/>
      <c r="G18" s="183"/>
      <c r="H18" s="183"/>
      <c r="I18" s="183"/>
      <c r="J18" s="182"/>
      <c r="K18" s="182"/>
      <c r="L18" s="182"/>
      <c r="M18" s="182"/>
      <c r="N18" s="182"/>
      <c r="O18" s="182"/>
      <c r="P18" s="182"/>
      <c r="Q18" s="184"/>
      <c r="R18" s="184"/>
      <c r="S18" s="184"/>
      <c r="Z18" s="5"/>
      <c r="AA18" s="47"/>
    </row>
    <row r="19" spans="2:27" s="3" customFormat="1" ht="18" customHeight="1" x14ac:dyDescent="0.25">
      <c r="B19" s="172" t="s">
        <v>545</v>
      </c>
      <c r="C19" s="227"/>
      <c r="D19" s="64"/>
      <c r="E19" s="181"/>
      <c r="F19" s="182"/>
      <c r="G19" s="182"/>
      <c r="H19" s="182"/>
      <c r="I19" s="182"/>
      <c r="J19" s="182"/>
      <c r="K19" s="182"/>
      <c r="L19" s="182"/>
      <c r="M19" s="182"/>
      <c r="N19" s="182"/>
      <c r="O19" s="182"/>
      <c r="P19" s="182"/>
      <c r="Q19" s="184"/>
      <c r="R19" s="184"/>
      <c r="S19" s="184"/>
      <c r="Z19" s="47"/>
      <c r="AA19" s="47"/>
    </row>
    <row r="20" spans="2:27" s="3" customFormat="1" ht="18" customHeight="1" x14ac:dyDescent="0.25">
      <c r="B20" s="172" t="s">
        <v>624</v>
      </c>
      <c r="C20" s="227"/>
      <c r="D20" s="64"/>
      <c r="E20" s="181"/>
      <c r="F20" s="182"/>
      <c r="G20" s="182"/>
      <c r="H20" s="182"/>
      <c r="I20" s="182"/>
      <c r="J20" s="182"/>
      <c r="K20" s="182"/>
      <c r="L20" s="182"/>
      <c r="M20" s="182"/>
      <c r="N20" s="182"/>
      <c r="O20" s="182"/>
      <c r="P20" s="182"/>
      <c r="Q20" s="184"/>
      <c r="R20" s="184"/>
      <c r="S20" s="184"/>
      <c r="Z20" s="47"/>
      <c r="AA20" s="54"/>
    </row>
    <row r="21" spans="2:27" s="3" customFormat="1" ht="18" customHeight="1" x14ac:dyDescent="0.25">
      <c r="B21" s="172" t="s">
        <v>546</v>
      </c>
      <c r="C21" s="227"/>
      <c r="D21" s="64"/>
      <c r="E21" s="181"/>
      <c r="F21" s="182"/>
      <c r="G21" s="182"/>
      <c r="H21" s="182"/>
      <c r="I21" s="182"/>
      <c r="J21" s="182"/>
      <c r="K21" s="182"/>
      <c r="L21" s="182"/>
      <c r="M21" s="182"/>
      <c r="N21" s="182"/>
      <c r="O21" s="182"/>
      <c r="P21" s="182"/>
      <c r="Q21" s="184"/>
      <c r="R21" s="184"/>
      <c r="S21" s="184"/>
      <c r="Z21" s="54"/>
      <c r="AA21" s="54"/>
    </row>
    <row r="22" spans="2:27" s="3" customFormat="1" ht="18" customHeight="1" x14ac:dyDescent="0.25">
      <c r="B22" s="172" t="s">
        <v>625</v>
      </c>
      <c r="C22" s="227"/>
      <c r="D22" s="64"/>
      <c r="E22" s="181"/>
      <c r="F22" s="182"/>
      <c r="G22" s="182"/>
      <c r="H22" s="182"/>
      <c r="I22" s="182"/>
      <c r="J22" s="182"/>
      <c r="K22" s="182"/>
      <c r="L22" s="182"/>
      <c r="M22" s="182"/>
      <c r="N22" s="182"/>
      <c r="O22" s="182"/>
      <c r="P22" s="182"/>
      <c r="Q22" s="184"/>
      <c r="R22" s="184"/>
      <c r="S22" s="184"/>
      <c r="Z22" s="54"/>
      <c r="AA22" s="54"/>
    </row>
    <row r="23" spans="2:27" s="3" customFormat="1" ht="18" customHeight="1" x14ac:dyDescent="0.25">
      <c r="B23" s="172" t="s">
        <v>626</v>
      </c>
      <c r="C23" s="227"/>
      <c r="D23" s="64"/>
      <c r="E23" s="181"/>
      <c r="F23" s="182"/>
      <c r="G23" s="182"/>
      <c r="H23" s="182"/>
      <c r="I23" s="182"/>
      <c r="J23" s="182"/>
      <c r="K23" s="182"/>
      <c r="L23" s="182"/>
      <c r="M23" s="182"/>
      <c r="N23" s="182"/>
      <c r="O23" s="182"/>
      <c r="P23" s="182"/>
      <c r="Q23" s="184"/>
      <c r="R23" s="184"/>
      <c r="S23" s="184"/>
      <c r="Z23" s="47"/>
      <c r="AA23" s="54"/>
    </row>
    <row r="24" spans="2:27" s="3" customFormat="1" ht="15.75" x14ac:dyDescent="0.25">
      <c r="B24" s="187" t="s">
        <v>627</v>
      </c>
      <c r="C24" s="227"/>
      <c r="D24" s="64"/>
      <c r="E24" s="181"/>
      <c r="F24" s="182"/>
      <c r="G24" s="182"/>
      <c r="H24" s="182"/>
      <c r="I24" s="182"/>
      <c r="J24" s="182"/>
      <c r="K24" s="182"/>
      <c r="L24" s="182"/>
      <c r="M24" s="182"/>
      <c r="N24" s="182"/>
      <c r="O24" s="182"/>
      <c r="P24" s="182"/>
      <c r="Q24" s="184"/>
      <c r="R24" s="184"/>
      <c r="S24" s="184"/>
      <c r="Z24" s="1"/>
      <c r="AA24" s="54"/>
    </row>
    <row r="25" spans="2:27" s="3" customFormat="1" ht="18" customHeight="1" x14ac:dyDescent="0.25">
      <c r="B25" s="172" t="s">
        <v>536</v>
      </c>
      <c r="C25" s="224"/>
      <c r="D25" s="64"/>
      <c r="E25" s="181"/>
      <c r="F25" s="182"/>
      <c r="G25" s="182"/>
      <c r="H25" s="182"/>
      <c r="I25" s="182"/>
      <c r="J25" s="182"/>
      <c r="K25" s="182"/>
      <c r="L25" s="182"/>
      <c r="M25" s="182"/>
      <c r="N25" s="182"/>
      <c r="O25" s="182"/>
      <c r="P25" s="182"/>
      <c r="Q25" s="184"/>
      <c r="R25" s="184"/>
      <c r="S25" s="184"/>
      <c r="Z25" s="54"/>
      <c r="AA25" s="54"/>
    </row>
    <row r="26" spans="2:27" s="3" customFormat="1" ht="18" customHeight="1" x14ac:dyDescent="0.25">
      <c r="B26" s="172" t="s">
        <v>537</v>
      </c>
      <c r="C26" s="224"/>
      <c r="D26" s="64"/>
      <c r="E26" s="181"/>
      <c r="F26" s="182"/>
      <c r="G26" s="182"/>
      <c r="H26" s="182"/>
      <c r="I26" s="182"/>
      <c r="J26" s="182"/>
      <c r="K26" s="182"/>
      <c r="L26" s="182"/>
      <c r="M26" s="182"/>
      <c r="N26" s="182"/>
      <c r="O26" s="182"/>
      <c r="P26" s="182"/>
      <c r="Q26" s="184"/>
      <c r="R26" s="184"/>
      <c r="S26" s="184"/>
      <c r="Z26" s="54"/>
      <c r="AA26" s="54"/>
    </row>
    <row r="27" spans="2:27" s="3" customFormat="1" ht="18" customHeight="1" x14ac:dyDescent="0.25">
      <c r="B27" s="172" t="s">
        <v>538</v>
      </c>
      <c r="C27" s="224"/>
      <c r="E27" s="181"/>
      <c r="F27" s="182"/>
      <c r="G27" s="182"/>
      <c r="H27" s="182"/>
      <c r="I27" s="182"/>
      <c r="J27" s="182"/>
      <c r="K27" s="182"/>
      <c r="L27" s="182"/>
      <c r="M27" s="182"/>
      <c r="N27" s="182"/>
      <c r="O27" s="182"/>
      <c r="P27" s="182"/>
      <c r="Q27" s="184"/>
      <c r="R27" s="184"/>
      <c r="S27" s="184"/>
      <c r="Z27" s="54"/>
      <c r="AA27" s="54"/>
    </row>
    <row r="28" spans="2:27" s="3" customFormat="1" ht="18" customHeight="1" x14ac:dyDescent="0.25">
      <c r="B28" s="172" t="s">
        <v>539</v>
      </c>
      <c r="C28" s="224"/>
      <c r="E28" s="181"/>
      <c r="F28" s="182"/>
      <c r="G28" s="182"/>
      <c r="H28" s="182"/>
      <c r="I28" s="182"/>
      <c r="J28" s="182"/>
      <c r="K28" s="182"/>
      <c r="L28" s="182"/>
      <c r="M28" s="182"/>
      <c r="N28" s="182"/>
      <c r="O28" s="182"/>
      <c r="P28" s="182"/>
      <c r="Q28" s="184"/>
      <c r="R28" s="184"/>
      <c r="S28" s="184"/>
      <c r="Z28" s="54"/>
      <c r="AA28" s="54"/>
    </row>
    <row r="29" spans="2:27" s="3" customFormat="1" ht="18" customHeight="1" x14ac:dyDescent="0.25">
      <c r="B29" s="411" t="s">
        <v>543</v>
      </c>
      <c r="C29" s="403"/>
      <c r="E29" s="181"/>
      <c r="F29" s="182"/>
      <c r="G29" s="182"/>
      <c r="H29" s="182"/>
      <c r="I29" s="182"/>
      <c r="J29" s="182"/>
      <c r="K29" s="182"/>
      <c r="L29" s="182"/>
      <c r="M29" s="182"/>
      <c r="N29" s="182"/>
      <c r="O29" s="182"/>
      <c r="P29" s="182"/>
      <c r="Q29" s="184"/>
      <c r="R29" s="184"/>
      <c r="S29" s="184"/>
      <c r="Z29" s="4"/>
      <c r="AA29" s="4"/>
    </row>
    <row r="30" spans="2:27" s="3" customFormat="1" ht="18" customHeight="1" x14ac:dyDescent="0.25">
      <c r="B30" s="412"/>
      <c r="C30" s="324"/>
      <c r="E30" s="181"/>
      <c r="F30" s="182"/>
      <c r="G30" s="182"/>
      <c r="H30" s="182"/>
      <c r="I30" s="182"/>
      <c r="J30" s="182"/>
      <c r="K30" s="182"/>
      <c r="L30" s="182"/>
      <c r="M30" s="182"/>
      <c r="N30" s="182"/>
      <c r="O30" s="182"/>
      <c r="P30" s="182"/>
      <c r="Q30" s="184"/>
      <c r="R30" s="184"/>
      <c r="S30" s="184"/>
      <c r="Z30" s="409"/>
      <c r="AA30" s="409"/>
    </row>
    <row r="31" spans="2:27" s="4" customFormat="1" ht="18" customHeight="1" x14ac:dyDescent="0.25"/>
    <row r="32" spans="2:27" s="47" customFormat="1" ht="15.75" customHeight="1" x14ac:dyDescent="0.25"/>
    <row r="33" spans="2:19" s="47" customFormat="1" ht="18.75" x14ac:dyDescent="0.25">
      <c r="B33" s="1"/>
      <c r="C33" s="67"/>
      <c r="E33" s="45"/>
      <c r="F33" s="45"/>
      <c r="G33" s="45"/>
      <c r="H33" s="45"/>
      <c r="J33" s="128"/>
      <c r="K33" s="128"/>
      <c r="L33" s="128"/>
      <c r="N33" s="128"/>
      <c r="Q33" s="45"/>
      <c r="R33" s="45"/>
      <c r="S33" s="45"/>
    </row>
    <row r="34" spans="2:19" s="47" customFormat="1" ht="18.75" x14ac:dyDescent="0.25">
      <c r="B34" s="1"/>
      <c r="C34" s="1"/>
      <c r="E34" s="45"/>
      <c r="F34" s="68"/>
      <c r="G34" s="68"/>
      <c r="H34" s="68"/>
      <c r="I34" s="68"/>
      <c r="J34" s="68"/>
      <c r="K34" s="68"/>
      <c r="L34" s="68"/>
      <c r="N34" s="68"/>
      <c r="Q34" s="45"/>
      <c r="R34" s="128"/>
      <c r="S34" s="128"/>
    </row>
    <row r="35" spans="2:19" s="47" customFormat="1" ht="15.75" x14ac:dyDescent="0.25">
      <c r="B35" s="1"/>
      <c r="C35" s="69"/>
      <c r="E35" s="62"/>
      <c r="F35" s="62"/>
      <c r="G35" s="62"/>
      <c r="H35" s="62"/>
      <c r="J35" s="71"/>
      <c r="K35" s="71"/>
      <c r="L35" s="71"/>
      <c r="N35" s="71"/>
      <c r="R35" s="70"/>
      <c r="S35" s="70"/>
    </row>
    <row r="36" spans="2:19" s="47" customFormat="1" x14ac:dyDescent="0.25">
      <c r="B36" s="5"/>
      <c r="C36" s="5"/>
      <c r="E36" s="54"/>
      <c r="F36" s="46"/>
      <c r="G36" s="46"/>
      <c r="H36" s="46"/>
      <c r="J36" s="71"/>
      <c r="K36" s="71"/>
      <c r="L36" s="71"/>
      <c r="N36" s="71"/>
      <c r="Q36" s="71"/>
      <c r="R36" s="71"/>
      <c r="S36" s="71"/>
    </row>
    <row r="37" spans="2:19" s="5" customFormat="1" x14ac:dyDescent="0.25">
      <c r="F37" s="46"/>
      <c r="G37" s="46"/>
      <c r="H37" s="46"/>
      <c r="J37" s="71"/>
      <c r="K37" s="71"/>
      <c r="L37" s="71"/>
      <c r="N37" s="71"/>
      <c r="Q37" s="71"/>
      <c r="R37" s="71"/>
      <c r="S37" s="71"/>
    </row>
    <row r="38" spans="2:19" s="5" customFormat="1" x14ac:dyDescent="0.25">
      <c r="E38" s="54"/>
      <c r="F38" s="46"/>
      <c r="G38" s="46"/>
      <c r="H38" s="46"/>
      <c r="J38" s="72"/>
      <c r="K38" s="72"/>
      <c r="L38" s="72"/>
      <c r="N38" s="72"/>
      <c r="Q38" s="71"/>
      <c r="R38" s="71"/>
      <c r="S38" s="71"/>
    </row>
    <row r="39" spans="2:19" s="5" customFormat="1" x14ac:dyDescent="0.25">
      <c r="E39" s="54"/>
      <c r="F39" s="46"/>
      <c r="G39" s="46"/>
      <c r="H39" s="46"/>
      <c r="J39" s="71"/>
      <c r="K39" s="71"/>
      <c r="L39" s="71"/>
      <c r="N39" s="71"/>
      <c r="Q39" s="71"/>
      <c r="R39" s="71"/>
      <c r="S39" s="71"/>
    </row>
    <row r="40" spans="2:19" s="5" customFormat="1" x14ac:dyDescent="0.25">
      <c r="B40" s="47"/>
      <c r="C40" s="47"/>
      <c r="E40" s="54"/>
      <c r="F40" s="46"/>
      <c r="G40" s="46"/>
      <c r="H40" s="46"/>
      <c r="J40" s="71"/>
      <c r="K40" s="71"/>
      <c r="L40" s="71"/>
      <c r="N40" s="71"/>
      <c r="Q40" s="71"/>
      <c r="R40" s="71"/>
      <c r="S40" s="71"/>
    </row>
    <row r="41" spans="2:19" s="5" customFormat="1" x14ac:dyDescent="0.25">
      <c r="B41" s="47"/>
      <c r="C41" s="47"/>
      <c r="E41" s="54"/>
      <c r="F41" s="46"/>
      <c r="G41" s="46"/>
      <c r="H41" s="46"/>
      <c r="J41" s="1"/>
      <c r="K41" s="1"/>
      <c r="L41" s="1"/>
      <c r="N41" s="47"/>
      <c r="Q41" s="71"/>
      <c r="R41" s="71"/>
      <c r="S41" s="71"/>
    </row>
    <row r="42" spans="2:19" s="5" customFormat="1" x14ac:dyDescent="0.25">
      <c r="B42" s="47"/>
      <c r="C42" s="47"/>
      <c r="E42" s="54"/>
      <c r="F42" s="46"/>
      <c r="G42" s="46"/>
      <c r="H42" s="46"/>
      <c r="J42" s="1"/>
      <c r="K42" s="1"/>
      <c r="L42" s="1"/>
      <c r="N42" s="47"/>
      <c r="Q42" s="73"/>
      <c r="R42" s="73"/>
      <c r="S42" s="73"/>
    </row>
    <row r="43" spans="2:19" s="5" customFormat="1" x14ac:dyDescent="0.25">
      <c r="B43" s="47"/>
      <c r="C43" s="47"/>
      <c r="E43" s="54"/>
      <c r="F43" s="46"/>
      <c r="G43" s="46"/>
      <c r="H43" s="46"/>
      <c r="J43" s="1"/>
      <c r="K43" s="1"/>
      <c r="L43" s="1"/>
      <c r="N43" s="47"/>
      <c r="Q43" s="71"/>
      <c r="R43" s="71"/>
      <c r="S43" s="71"/>
    </row>
    <row r="44" spans="2:19" s="5" customFormat="1" x14ac:dyDescent="0.25">
      <c r="B44" s="47"/>
      <c r="C44" s="47"/>
      <c r="E44" s="54"/>
      <c r="F44" s="46"/>
      <c r="G44" s="46"/>
      <c r="H44" s="46"/>
      <c r="J44" s="1"/>
      <c r="K44" s="1"/>
      <c r="L44" s="1"/>
      <c r="N44" s="47"/>
      <c r="Q44" s="71"/>
      <c r="R44" s="71"/>
      <c r="S44" s="71"/>
    </row>
    <row r="45" spans="2:19" s="5" customFormat="1" x14ac:dyDescent="0.25">
      <c r="B45" s="47"/>
      <c r="C45" s="47"/>
      <c r="E45" s="54"/>
      <c r="F45" s="46"/>
      <c r="G45" s="46"/>
      <c r="H45" s="46"/>
      <c r="J45" s="1"/>
      <c r="K45" s="1"/>
      <c r="L45" s="1"/>
      <c r="N45" s="47"/>
      <c r="Q45" s="73"/>
      <c r="R45" s="73"/>
      <c r="S45" s="73"/>
    </row>
    <row r="46" spans="2:19" s="5" customFormat="1" x14ac:dyDescent="0.25">
      <c r="B46" s="47"/>
      <c r="C46" s="47"/>
      <c r="E46" s="54"/>
      <c r="F46" s="46"/>
      <c r="G46" s="46"/>
      <c r="H46" s="46"/>
      <c r="J46" s="1"/>
      <c r="K46" s="1"/>
      <c r="L46" s="1"/>
      <c r="N46" s="47"/>
      <c r="Q46" s="71"/>
      <c r="R46" s="71"/>
      <c r="S46" s="71"/>
    </row>
    <row r="47" spans="2:19" s="47" customFormat="1" x14ac:dyDescent="0.25">
      <c r="E47" s="54"/>
      <c r="F47" s="46"/>
      <c r="G47" s="46"/>
      <c r="H47" s="46"/>
      <c r="J47" s="1"/>
      <c r="K47" s="1"/>
      <c r="L47" s="1"/>
      <c r="Q47" s="71"/>
      <c r="R47" s="71"/>
      <c r="S47" s="71"/>
    </row>
    <row r="48" spans="2:19" s="47" customFormat="1" x14ac:dyDescent="0.25">
      <c r="B48" s="1"/>
      <c r="C48" s="1"/>
      <c r="E48" s="54"/>
      <c r="F48" s="46"/>
      <c r="G48" s="46"/>
      <c r="H48" s="46"/>
      <c r="Q48" s="71"/>
      <c r="R48" s="71"/>
      <c r="S48" s="71"/>
    </row>
    <row r="49" spans="2:19" s="47" customFormat="1" ht="18.75" x14ac:dyDescent="0.25">
      <c r="B49" s="4"/>
      <c r="C49" s="4"/>
      <c r="E49" s="54"/>
      <c r="F49" s="46"/>
      <c r="G49" s="46"/>
      <c r="H49" s="46"/>
      <c r="J49" s="128"/>
      <c r="K49" s="128"/>
      <c r="L49" s="128"/>
      <c r="N49" s="128"/>
      <c r="Q49" s="71"/>
      <c r="R49" s="71"/>
      <c r="S49" s="71"/>
    </row>
    <row r="50" spans="2:19" s="47" customFormat="1" x14ac:dyDescent="0.25">
      <c r="B50" s="4"/>
      <c r="C50" s="4"/>
      <c r="E50" s="54"/>
      <c r="F50" s="46"/>
      <c r="G50" s="46"/>
      <c r="H50" s="46"/>
      <c r="J50" s="53"/>
      <c r="K50" s="53"/>
      <c r="L50" s="53"/>
      <c r="N50" s="53"/>
      <c r="Q50" s="71"/>
      <c r="R50" s="71"/>
      <c r="S50" s="71"/>
    </row>
    <row r="51" spans="2:19" s="47" customFormat="1" x14ac:dyDescent="0.25">
      <c r="B51" s="4"/>
      <c r="C51" s="4"/>
      <c r="E51" s="54"/>
      <c r="F51" s="46"/>
      <c r="G51" s="46"/>
      <c r="H51" s="46"/>
      <c r="J51" s="53"/>
      <c r="K51" s="53"/>
      <c r="L51" s="53"/>
      <c r="N51" s="53"/>
      <c r="Q51" s="71"/>
      <c r="R51" s="71"/>
      <c r="S51" s="71"/>
    </row>
    <row r="52" spans="2:19" s="47" customFormat="1" x14ac:dyDescent="0.25">
      <c r="B52" s="4"/>
      <c r="C52" s="4"/>
      <c r="E52" s="54"/>
      <c r="F52" s="46"/>
      <c r="G52" s="46"/>
      <c r="H52" s="46"/>
      <c r="J52" s="53"/>
      <c r="K52" s="53"/>
      <c r="L52" s="53"/>
      <c r="N52" s="53"/>
      <c r="Q52" s="71"/>
      <c r="R52" s="71"/>
      <c r="S52" s="71"/>
    </row>
    <row r="53" spans="2:19" s="47" customFormat="1" x14ac:dyDescent="0.25">
      <c r="B53" s="4"/>
      <c r="C53" s="4"/>
      <c r="E53" s="54"/>
      <c r="F53" s="46"/>
      <c r="G53" s="46"/>
      <c r="H53" s="46"/>
      <c r="J53" s="53"/>
      <c r="K53" s="53"/>
      <c r="L53" s="53"/>
      <c r="N53" s="53"/>
      <c r="Q53" s="71"/>
      <c r="R53" s="71"/>
      <c r="S53" s="71"/>
    </row>
    <row r="54" spans="2:19" s="47" customFormat="1" x14ac:dyDescent="0.25">
      <c r="B54" s="4"/>
      <c r="C54" s="4"/>
      <c r="E54" s="54"/>
      <c r="F54" s="46"/>
      <c r="G54" s="46"/>
      <c r="H54" s="46"/>
      <c r="J54" s="53"/>
      <c r="K54" s="53"/>
      <c r="L54" s="53"/>
      <c r="N54" s="53"/>
      <c r="Q54" s="71"/>
      <c r="R54" s="71"/>
      <c r="S54" s="71"/>
    </row>
    <row r="55" spans="2:19" x14ac:dyDescent="0.25">
      <c r="B55" s="4"/>
      <c r="C55" s="4"/>
      <c r="E55" s="54"/>
      <c r="F55" s="46"/>
      <c r="G55" s="46"/>
      <c r="H55" s="46"/>
      <c r="J55" s="53"/>
      <c r="K55" s="53"/>
      <c r="L55" s="53"/>
      <c r="N55" s="53"/>
      <c r="Q55" s="71"/>
      <c r="R55" s="71"/>
      <c r="S55" s="71"/>
    </row>
    <row r="56" spans="2:19" s="4" customFormat="1" x14ac:dyDescent="0.25">
      <c r="E56" s="54"/>
      <c r="F56" s="46"/>
      <c r="G56" s="46"/>
      <c r="H56" s="46"/>
      <c r="J56" s="1"/>
      <c r="K56" s="1"/>
      <c r="L56" s="1"/>
      <c r="N56" s="1"/>
      <c r="Q56" s="71"/>
      <c r="R56" s="71"/>
      <c r="S56" s="71"/>
    </row>
    <row r="57" spans="2:19" s="4" customFormat="1" x14ac:dyDescent="0.25">
      <c r="E57" s="54"/>
      <c r="F57" s="46"/>
      <c r="G57" s="46"/>
      <c r="H57" s="46"/>
      <c r="Q57" s="72"/>
      <c r="R57" s="72"/>
      <c r="S57" s="72"/>
    </row>
    <row r="58" spans="2:19" s="4" customFormat="1" x14ac:dyDescent="0.25">
      <c r="E58" s="74"/>
      <c r="F58" s="46"/>
      <c r="G58" s="46"/>
      <c r="H58" s="46"/>
      <c r="Q58" s="71"/>
      <c r="R58" s="71"/>
      <c r="S58" s="71"/>
    </row>
    <row r="59" spans="2:19" s="4" customFormat="1" ht="18.75" x14ac:dyDescent="0.25">
      <c r="B59" s="1"/>
      <c r="C59" s="1"/>
      <c r="D59" s="7"/>
      <c r="E59" s="68"/>
      <c r="F59" s="48"/>
      <c r="G59" s="48"/>
      <c r="H59" s="48"/>
      <c r="Q59" s="68"/>
      <c r="R59" s="75"/>
      <c r="S59" s="75"/>
    </row>
    <row r="60" spans="2:19" s="4" customFormat="1" x14ac:dyDescent="0.25">
      <c r="B60" s="1"/>
      <c r="C60" s="1"/>
      <c r="D60" s="8"/>
      <c r="E60" s="76"/>
      <c r="F60" s="6"/>
      <c r="G60" s="6"/>
      <c r="H60" s="6"/>
      <c r="I60" s="127"/>
      <c r="J60" s="127"/>
      <c r="K60" s="127"/>
      <c r="L60" s="127"/>
      <c r="M60" s="127"/>
      <c r="N60" s="127"/>
      <c r="Q60" s="76"/>
      <c r="R60" s="76"/>
      <c r="S60" s="76"/>
    </row>
    <row r="61" spans="2:19" s="4" customFormat="1" x14ac:dyDescent="0.25">
      <c r="B61" s="15"/>
      <c r="C61" s="15"/>
      <c r="E61" s="77"/>
      <c r="F61" s="126"/>
      <c r="G61" s="126"/>
      <c r="H61" s="126"/>
      <c r="I61" s="9"/>
      <c r="J61" s="9"/>
      <c r="K61" s="9"/>
      <c r="L61" s="9"/>
      <c r="M61" s="9"/>
      <c r="N61" s="9"/>
      <c r="Q61" s="77"/>
      <c r="R61" s="77"/>
      <c r="S61" s="77"/>
    </row>
    <row r="62" spans="2:19" s="4" customFormat="1" x14ac:dyDescent="0.25">
      <c r="B62" s="15"/>
      <c r="C62" s="15"/>
      <c r="F62" s="78"/>
      <c r="G62" s="78"/>
      <c r="H62" s="78"/>
      <c r="I62" s="9"/>
      <c r="J62" s="9"/>
      <c r="K62" s="9"/>
      <c r="L62" s="9"/>
      <c r="M62" s="9"/>
      <c r="N62" s="9"/>
    </row>
    <row r="63" spans="2:19" s="4" customFormat="1" x14ac:dyDescent="0.25">
      <c r="B63" s="1"/>
      <c r="C63" s="1"/>
    </row>
    <row r="64" spans="2:19" s="4" customFormat="1" x14ac:dyDescent="0.25">
      <c r="B64" s="1"/>
      <c r="C64" s="1"/>
      <c r="D64" s="54"/>
      <c r="F64" s="47"/>
      <c r="G64" s="47"/>
      <c r="H64" s="47"/>
      <c r="I64" s="47"/>
      <c r="J64" s="47"/>
      <c r="K64" s="47"/>
      <c r="L64" s="47"/>
      <c r="M64" s="47"/>
      <c r="N64" s="47"/>
    </row>
    <row r="65" spans="2:19" s="4" customFormat="1" x14ac:dyDescent="0.25">
      <c r="B65" s="1"/>
      <c r="C65" s="1"/>
      <c r="F65" s="47"/>
      <c r="G65" s="47"/>
      <c r="H65" s="47"/>
      <c r="I65" s="47"/>
      <c r="J65" s="47"/>
      <c r="K65" s="47"/>
      <c r="L65" s="47"/>
      <c r="M65" s="47"/>
      <c r="N65" s="47"/>
    </row>
    <row r="66" spans="2:19" x14ac:dyDescent="0.25">
      <c r="F66" s="47"/>
      <c r="G66" s="47"/>
      <c r="H66" s="47"/>
      <c r="I66" s="47"/>
      <c r="J66" s="47"/>
      <c r="K66" s="47"/>
      <c r="L66" s="47"/>
      <c r="M66" s="47"/>
      <c r="N66" s="47"/>
    </row>
    <row r="67" spans="2:19" x14ac:dyDescent="0.25">
      <c r="B67" s="47"/>
      <c r="C67" s="47"/>
      <c r="F67" s="47"/>
      <c r="G67" s="47"/>
      <c r="H67" s="47"/>
      <c r="I67" s="47"/>
      <c r="J67" s="47"/>
      <c r="K67" s="47"/>
      <c r="L67" s="47"/>
      <c r="M67" s="47"/>
      <c r="N67" s="47"/>
    </row>
    <row r="68" spans="2:19" s="15" customFormat="1" x14ac:dyDescent="0.25">
      <c r="B68" s="1"/>
      <c r="C68" s="1"/>
      <c r="D68" s="54"/>
      <c r="F68" s="47"/>
      <c r="G68" s="47"/>
      <c r="H68" s="47"/>
      <c r="I68" s="47"/>
      <c r="J68" s="47"/>
      <c r="K68" s="47"/>
      <c r="L68" s="47"/>
      <c r="M68" s="47"/>
      <c r="N68" s="47"/>
    </row>
    <row r="69" spans="2:19" s="15" customFormat="1" x14ac:dyDescent="0.25">
      <c r="B69" s="1"/>
      <c r="C69" s="1"/>
      <c r="F69" s="47"/>
      <c r="G69" s="47"/>
      <c r="H69" s="47"/>
      <c r="I69" s="47"/>
      <c r="J69" s="47"/>
      <c r="K69" s="47"/>
      <c r="L69" s="47"/>
      <c r="M69" s="47"/>
      <c r="N69" s="47"/>
    </row>
    <row r="70" spans="2:19" x14ac:dyDescent="0.25">
      <c r="E70" s="54"/>
      <c r="F70" s="79"/>
      <c r="G70" s="79"/>
      <c r="H70" s="79"/>
      <c r="I70" s="9"/>
      <c r="J70" s="9"/>
      <c r="K70" s="9"/>
      <c r="L70" s="9"/>
      <c r="M70" s="9"/>
      <c r="N70" s="9"/>
      <c r="Q70" s="54"/>
      <c r="R70" s="54"/>
      <c r="S70" s="54"/>
    </row>
    <row r="71" spans="2:19" x14ac:dyDescent="0.25">
      <c r="E71" s="54"/>
      <c r="F71" s="79"/>
      <c r="G71" s="79"/>
      <c r="H71" s="79"/>
      <c r="I71" s="9"/>
      <c r="J71" s="9"/>
      <c r="K71" s="9"/>
      <c r="L71" s="9"/>
      <c r="M71" s="9"/>
      <c r="N71" s="9"/>
      <c r="Q71" s="54"/>
      <c r="R71" s="54"/>
      <c r="S71" s="54"/>
    </row>
    <row r="72" spans="2:19" x14ac:dyDescent="0.25">
      <c r="E72" s="54"/>
      <c r="F72" s="80"/>
      <c r="G72" s="80"/>
      <c r="H72" s="80"/>
      <c r="I72" s="9"/>
      <c r="J72" s="9"/>
      <c r="K72" s="9"/>
      <c r="L72" s="9"/>
      <c r="M72" s="9"/>
      <c r="N72" s="9"/>
      <c r="Q72" s="54"/>
      <c r="R72" s="54"/>
      <c r="S72" s="54"/>
    </row>
    <row r="73" spans="2:19" x14ac:dyDescent="0.25">
      <c r="E73" s="54"/>
      <c r="F73" s="81"/>
      <c r="G73" s="81"/>
      <c r="H73" s="81"/>
      <c r="I73" s="9"/>
      <c r="J73" s="9"/>
      <c r="K73" s="9"/>
      <c r="L73" s="9"/>
      <c r="M73" s="9"/>
      <c r="N73" s="9"/>
      <c r="Q73" s="54"/>
      <c r="R73" s="54"/>
      <c r="S73" s="54"/>
    </row>
    <row r="74" spans="2:19" s="47" customFormat="1" x14ac:dyDescent="0.25">
      <c r="B74" s="1"/>
      <c r="C74" s="1"/>
      <c r="E74" s="54"/>
      <c r="F74" s="82"/>
      <c r="G74" s="82"/>
      <c r="H74" s="82"/>
      <c r="I74" s="22"/>
      <c r="J74" s="22"/>
      <c r="K74" s="22"/>
      <c r="L74" s="22"/>
      <c r="M74" s="22"/>
      <c r="N74" s="22"/>
      <c r="Q74" s="54"/>
      <c r="R74" s="54"/>
      <c r="S74" s="54"/>
    </row>
    <row r="75" spans="2:19" x14ac:dyDescent="0.25">
      <c r="E75" s="54"/>
      <c r="F75" s="81"/>
      <c r="G75" s="81"/>
      <c r="H75" s="81"/>
      <c r="I75" s="9"/>
      <c r="J75" s="9"/>
      <c r="K75" s="9"/>
      <c r="L75" s="9"/>
      <c r="M75" s="9"/>
      <c r="N75" s="9"/>
      <c r="Q75" s="54"/>
      <c r="R75" s="54"/>
      <c r="S75" s="54"/>
    </row>
    <row r="76" spans="2:19" x14ac:dyDescent="0.25">
      <c r="E76" s="54"/>
      <c r="F76" s="23"/>
      <c r="G76" s="23"/>
      <c r="H76" s="23"/>
      <c r="I76" s="9"/>
      <c r="J76" s="9"/>
      <c r="K76" s="9"/>
      <c r="L76" s="9"/>
      <c r="M76" s="9"/>
      <c r="N76" s="9"/>
      <c r="Q76" s="54"/>
      <c r="R76" s="54"/>
      <c r="S76" s="54"/>
    </row>
    <row r="77" spans="2:19" x14ac:dyDescent="0.25">
      <c r="D77" s="9"/>
      <c r="E77" s="16"/>
      <c r="F77" s="25"/>
      <c r="G77" s="25"/>
      <c r="H77" s="25"/>
      <c r="I77" s="9"/>
      <c r="J77" s="9"/>
      <c r="K77" s="9"/>
      <c r="L77" s="9"/>
      <c r="M77" s="9"/>
      <c r="N77" s="9"/>
      <c r="Q77" s="16"/>
      <c r="R77" s="16"/>
      <c r="S77" s="16"/>
    </row>
    <row r="78" spans="2:19" x14ac:dyDescent="0.25">
      <c r="D78" s="9"/>
      <c r="E78" s="17"/>
      <c r="F78" s="27"/>
      <c r="G78" s="27"/>
      <c r="H78" s="27"/>
      <c r="I78" s="9"/>
      <c r="J78" s="9"/>
      <c r="K78" s="9"/>
      <c r="L78" s="9"/>
      <c r="M78" s="9"/>
      <c r="N78" s="9"/>
      <c r="Q78" s="17"/>
      <c r="R78" s="17"/>
      <c r="S78" s="17"/>
    </row>
    <row r="79" spans="2:19" x14ac:dyDescent="0.25">
      <c r="D79" s="28"/>
      <c r="E79" s="29"/>
      <c r="F79" s="4"/>
      <c r="G79" s="4"/>
      <c r="H79" s="4"/>
      <c r="I79" s="9"/>
      <c r="J79" s="9"/>
      <c r="K79" s="9"/>
      <c r="L79" s="9"/>
      <c r="M79" s="9"/>
      <c r="N79" s="9"/>
      <c r="Q79" s="29"/>
      <c r="R79" s="29"/>
      <c r="S79" s="29"/>
    </row>
    <row r="80" spans="2:19" x14ac:dyDescent="0.25">
      <c r="D80" s="28"/>
      <c r="E80" s="29"/>
      <c r="F80" s="30"/>
      <c r="G80" s="30"/>
      <c r="H80" s="30"/>
      <c r="I80" s="9"/>
      <c r="J80" s="9"/>
      <c r="K80" s="9"/>
      <c r="L80" s="9"/>
      <c r="M80" s="9"/>
      <c r="N80" s="9"/>
      <c r="Q80" s="29"/>
      <c r="R80" s="29"/>
      <c r="S80" s="29"/>
    </row>
    <row r="81" spans="4:19" x14ac:dyDescent="0.25">
      <c r="D81" s="28"/>
      <c r="E81" s="31"/>
      <c r="F81" s="26"/>
      <c r="G81" s="26"/>
      <c r="H81" s="26"/>
      <c r="I81" s="9"/>
      <c r="J81" s="9"/>
      <c r="K81" s="9"/>
      <c r="L81" s="9"/>
      <c r="M81" s="9"/>
      <c r="N81" s="9"/>
      <c r="Q81" s="31"/>
      <c r="R81" s="31"/>
      <c r="S81" s="31"/>
    </row>
    <row r="82" spans="4:19" x14ac:dyDescent="0.25">
      <c r="D82" s="32"/>
      <c r="E82" s="33"/>
      <c r="F82" s="34"/>
      <c r="G82" s="34"/>
      <c r="H82" s="34"/>
      <c r="I82" s="9"/>
      <c r="J82" s="9"/>
      <c r="K82" s="9"/>
      <c r="L82" s="9"/>
      <c r="M82" s="9"/>
      <c r="N82" s="9"/>
      <c r="Q82" s="33"/>
      <c r="R82" s="33"/>
      <c r="S82" s="33"/>
    </row>
    <row r="83" spans="4:19" x14ac:dyDescent="0.25">
      <c r="D83" s="35"/>
      <c r="E83" s="24"/>
      <c r="F83" s="36"/>
      <c r="G83" s="36"/>
      <c r="H83" s="36"/>
      <c r="I83" s="9"/>
      <c r="J83" s="9"/>
      <c r="K83" s="9"/>
      <c r="L83" s="9"/>
      <c r="M83" s="9"/>
      <c r="N83" s="9"/>
      <c r="Q83" s="24"/>
      <c r="R83" s="24"/>
      <c r="S83" s="24"/>
    </row>
    <row r="84" spans="4:19" x14ac:dyDescent="0.25">
      <c r="D84" s="32"/>
      <c r="E84" s="33"/>
      <c r="F84" s="23"/>
      <c r="G84" s="23"/>
      <c r="H84" s="23"/>
      <c r="I84" s="9"/>
      <c r="J84" s="9"/>
      <c r="K84" s="9"/>
      <c r="L84" s="9"/>
      <c r="M84" s="9"/>
      <c r="N84" s="9"/>
      <c r="Q84" s="33"/>
      <c r="R84" s="33"/>
      <c r="S84" s="33"/>
    </row>
    <row r="85" spans="4:19" x14ac:dyDescent="0.25">
      <c r="D85" s="35"/>
      <c r="E85" s="24"/>
      <c r="F85" s="36"/>
      <c r="G85" s="36"/>
      <c r="H85" s="36"/>
      <c r="I85" s="83"/>
      <c r="J85" s="83"/>
      <c r="K85" s="83"/>
      <c r="L85" s="83"/>
      <c r="M85" s="83"/>
      <c r="N85" s="83"/>
      <c r="Q85" s="24"/>
      <c r="R85" s="24"/>
      <c r="S85" s="24"/>
    </row>
    <row r="86" spans="4:19" x14ac:dyDescent="0.25">
      <c r="D86" s="18"/>
      <c r="E86" s="33"/>
      <c r="F86" s="23"/>
      <c r="G86" s="23"/>
      <c r="H86" s="23"/>
      <c r="I86" s="83"/>
      <c r="J86" s="83"/>
      <c r="K86" s="83"/>
      <c r="L86" s="83"/>
      <c r="M86" s="83"/>
      <c r="N86" s="83"/>
      <c r="Q86" s="33"/>
      <c r="R86" s="33"/>
      <c r="S86" s="33"/>
    </row>
    <row r="87" spans="4:19" x14ac:dyDescent="0.25">
      <c r="D87" s="35"/>
      <c r="E87" s="24"/>
      <c r="F87" s="26"/>
      <c r="G87" s="26"/>
      <c r="H87" s="26"/>
      <c r="I87" s="9"/>
      <c r="J87" s="9"/>
      <c r="K87" s="9"/>
      <c r="L87" s="9"/>
      <c r="M87" s="9"/>
      <c r="N87" s="9"/>
      <c r="Q87" s="24"/>
      <c r="R87" s="24"/>
      <c r="S87" s="24"/>
    </row>
    <row r="88" spans="4:19" x14ac:dyDescent="0.25">
      <c r="D88" s="32"/>
      <c r="E88" s="33"/>
      <c r="F88" s="26"/>
      <c r="G88" s="26"/>
      <c r="H88" s="26"/>
      <c r="I88" s="9"/>
      <c r="J88" s="9"/>
      <c r="K88" s="9"/>
      <c r="L88" s="9"/>
      <c r="M88" s="9"/>
      <c r="N88" s="9"/>
      <c r="Q88" s="33"/>
      <c r="R88" s="33"/>
      <c r="S88" s="33"/>
    </row>
    <row r="89" spans="4:19" x14ac:dyDescent="0.25">
      <c r="D89" s="35"/>
      <c r="E89" s="24"/>
      <c r="F89" s="26"/>
      <c r="G89" s="26"/>
      <c r="H89" s="26"/>
      <c r="I89" s="9"/>
      <c r="J89" s="9"/>
      <c r="K89" s="9"/>
      <c r="L89" s="9"/>
      <c r="M89" s="9"/>
      <c r="N89" s="9"/>
      <c r="Q89" s="24"/>
      <c r="R89" s="24"/>
      <c r="S89" s="24"/>
    </row>
    <row r="90" spans="4:19" x14ac:dyDescent="0.25">
      <c r="D90" s="32"/>
      <c r="E90" s="33"/>
      <c r="F90" s="26"/>
      <c r="G90" s="26"/>
      <c r="H90" s="26"/>
      <c r="I90" s="9"/>
      <c r="J90" s="9"/>
      <c r="K90" s="9"/>
      <c r="L90" s="9"/>
      <c r="M90" s="9"/>
      <c r="N90" s="9"/>
      <c r="Q90" s="33"/>
      <c r="R90" s="33"/>
      <c r="S90" s="33"/>
    </row>
    <row r="91" spans="4:19" x14ac:dyDescent="0.25">
      <c r="D91" s="35"/>
      <c r="E91" s="24"/>
      <c r="F91" s="26"/>
      <c r="G91" s="26"/>
      <c r="H91" s="26"/>
      <c r="I91" s="9"/>
      <c r="J91" s="9"/>
      <c r="K91" s="9"/>
      <c r="L91" s="9"/>
      <c r="M91" s="9"/>
      <c r="N91" s="9"/>
      <c r="Q91" s="24"/>
      <c r="R91" s="24"/>
      <c r="S91" s="24"/>
    </row>
    <row r="92" spans="4:19" x14ac:dyDescent="0.25">
      <c r="D92" s="37"/>
      <c r="E92" s="33"/>
      <c r="F92" s="26"/>
      <c r="G92" s="26"/>
      <c r="H92" s="26"/>
      <c r="I92" s="9"/>
      <c r="J92" s="9"/>
      <c r="K92" s="9"/>
      <c r="L92" s="9"/>
      <c r="M92" s="9"/>
      <c r="N92" s="9"/>
      <c r="Q92" s="33"/>
      <c r="R92" s="33"/>
      <c r="S92" s="33"/>
    </row>
    <row r="93" spans="4:19" x14ac:dyDescent="0.25">
      <c r="D93" s="35"/>
      <c r="E93" s="24"/>
      <c r="F93" s="26"/>
      <c r="G93" s="26"/>
      <c r="H93" s="26"/>
      <c r="I93" s="9"/>
      <c r="J93" s="9"/>
      <c r="K93" s="9"/>
      <c r="L93" s="9"/>
      <c r="M93" s="9"/>
      <c r="N93" s="9"/>
      <c r="Q93" s="24"/>
      <c r="R93" s="24"/>
      <c r="S93" s="24"/>
    </row>
    <row r="94" spans="4:19" x14ac:dyDescent="0.25">
      <c r="D94" s="32"/>
      <c r="E94" s="17"/>
      <c r="F94" s="26"/>
      <c r="G94" s="26"/>
      <c r="H94" s="26"/>
      <c r="I94" s="9"/>
      <c r="J94" s="9"/>
      <c r="K94" s="9"/>
      <c r="L94" s="9"/>
      <c r="M94" s="9"/>
      <c r="N94" s="9"/>
      <c r="Q94" s="17"/>
      <c r="R94" s="17"/>
      <c r="S94" s="17"/>
    </row>
    <row r="95" spans="4:19" x14ac:dyDescent="0.25">
      <c r="D95" s="35"/>
      <c r="E95" s="19"/>
      <c r="F95" s="26"/>
      <c r="G95" s="26"/>
      <c r="H95" s="26"/>
      <c r="I95" s="9"/>
      <c r="J95" s="9"/>
      <c r="K95" s="9"/>
      <c r="L95" s="9"/>
      <c r="M95" s="9"/>
      <c r="N95" s="9"/>
      <c r="Q95" s="19"/>
      <c r="R95" s="19"/>
      <c r="S95" s="19"/>
    </row>
    <row r="96" spans="4:19" x14ac:dyDescent="0.25">
      <c r="D96" s="32"/>
      <c r="E96" s="21"/>
      <c r="F96" s="38"/>
      <c r="G96" s="38"/>
      <c r="H96" s="38"/>
      <c r="I96" s="9"/>
      <c r="J96" s="9"/>
      <c r="K96" s="9"/>
      <c r="L96" s="9"/>
      <c r="M96" s="9"/>
      <c r="N96" s="9"/>
      <c r="Q96" s="21"/>
      <c r="R96" s="21"/>
      <c r="S96" s="21"/>
    </row>
    <row r="97" spans="4:19" x14ac:dyDescent="0.25">
      <c r="D97" s="35"/>
      <c r="E97" s="20"/>
      <c r="F97" s="26"/>
      <c r="G97" s="26"/>
      <c r="H97" s="26"/>
      <c r="I97" s="9"/>
      <c r="J97" s="9"/>
      <c r="K97" s="9"/>
      <c r="L97" s="9"/>
      <c r="M97" s="9"/>
      <c r="N97" s="9"/>
      <c r="Q97" s="20"/>
      <c r="R97" s="20"/>
      <c r="S97" s="20"/>
    </row>
    <row r="98" spans="4:19" x14ac:dyDescent="0.25">
      <c r="D98" s="35"/>
      <c r="E98" s="17"/>
      <c r="F98" s="26"/>
      <c r="G98" s="26"/>
      <c r="H98" s="26"/>
      <c r="I98" s="9"/>
      <c r="J98" s="9"/>
      <c r="K98" s="9"/>
      <c r="L98" s="9"/>
      <c r="M98" s="9"/>
      <c r="N98" s="9"/>
      <c r="Q98" s="17"/>
      <c r="R98" s="17"/>
      <c r="S98" s="17"/>
    </row>
    <row r="99" spans="4:19" x14ac:dyDescent="0.25">
      <c r="D99" s="39"/>
      <c r="E99" s="19"/>
      <c r="F99" s="26"/>
      <c r="G99" s="26"/>
      <c r="H99" s="26"/>
      <c r="I99" s="9"/>
      <c r="J99" s="9"/>
      <c r="K99" s="9"/>
      <c r="L99" s="9"/>
      <c r="M99" s="9"/>
      <c r="N99" s="9"/>
      <c r="Q99" s="19"/>
      <c r="R99" s="19"/>
      <c r="S99" s="19"/>
    </row>
    <row r="100" spans="4:19" x14ac:dyDescent="0.25">
      <c r="D100" s="32"/>
      <c r="E100" s="17"/>
      <c r="F100" s="9"/>
      <c r="G100" s="9"/>
      <c r="H100" s="9"/>
      <c r="I100" s="9"/>
      <c r="J100" s="9"/>
      <c r="K100" s="9"/>
      <c r="L100" s="9"/>
      <c r="M100" s="9"/>
      <c r="N100" s="9"/>
      <c r="Q100" s="17"/>
      <c r="R100" s="17"/>
      <c r="S100" s="17"/>
    </row>
    <row r="101" spans="4:19" x14ac:dyDescent="0.25">
      <c r="D101" s="32"/>
      <c r="E101" s="40"/>
      <c r="F101" s="41"/>
      <c r="G101" s="41"/>
      <c r="H101" s="41"/>
      <c r="I101" s="9"/>
      <c r="J101" s="9"/>
      <c r="K101" s="9"/>
      <c r="L101" s="9"/>
      <c r="M101" s="9"/>
      <c r="N101" s="9"/>
      <c r="Q101" s="40"/>
      <c r="R101" s="40"/>
      <c r="S101" s="40"/>
    </row>
    <row r="102" spans="4:19" x14ac:dyDescent="0.25">
      <c r="D102" s="32"/>
      <c r="E102" s="17"/>
      <c r="F102" s="9"/>
      <c r="G102" s="9"/>
      <c r="H102" s="9"/>
      <c r="I102" s="9"/>
      <c r="J102" s="9"/>
      <c r="K102" s="9"/>
      <c r="L102" s="9"/>
      <c r="M102" s="9"/>
      <c r="N102" s="9"/>
      <c r="Q102" s="17"/>
      <c r="R102" s="17"/>
      <c r="S102" s="17"/>
    </row>
    <row r="103" spans="4:19" x14ac:dyDescent="0.25">
      <c r="D103" s="12"/>
      <c r="E103" s="42"/>
      <c r="F103" s="9"/>
      <c r="G103" s="9"/>
      <c r="H103" s="9"/>
      <c r="I103" s="9"/>
      <c r="J103" s="9"/>
      <c r="K103" s="9"/>
      <c r="L103" s="9"/>
      <c r="M103" s="9"/>
      <c r="N103" s="9"/>
      <c r="Q103" s="42"/>
      <c r="R103" s="42"/>
      <c r="S103" s="42"/>
    </row>
    <row r="104" spans="4:19" x14ac:dyDescent="0.25">
      <c r="F104" s="9"/>
      <c r="G104" s="9"/>
      <c r="H104" s="9"/>
      <c r="I104" s="9"/>
      <c r="J104" s="9"/>
      <c r="K104" s="9"/>
      <c r="L104" s="9"/>
      <c r="M104" s="9"/>
      <c r="N104" s="9"/>
    </row>
    <row r="105" spans="4:19" x14ac:dyDescent="0.25">
      <c r="F105" s="9"/>
      <c r="G105" s="9"/>
      <c r="H105" s="9"/>
      <c r="I105" s="9"/>
      <c r="J105" s="9"/>
      <c r="K105" s="9"/>
      <c r="L105" s="9"/>
      <c r="M105" s="9"/>
      <c r="N105" s="9"/>
    </row>
    <row r="106" spans="4:19" x14ac:dyDescent="0.25">
      <c r="F106" s="9"/>
      <c r="G106" s="9"/>
      <c r="H106" s="9"/>
      <c r="I106" s="9"/>
      <c r="J106" s="9"/>
      <c r="K106" s="9"/>
      <c r="L106" s="9"/>
      <c r="M106" s="9"/>
      <c r="N106" s="9"/>
    </row>
    <row r="107" spans="4:19" x14ac:dyDescent="0.25">
      <c r="F107" s="12"/>
      <c r="G107" s="12"/>
      <c r="H107" s="12"/>
      <c r="I107" s="9"/>
      <c r="J107" s="9"/>
      <c r="K107" s="9"/>
      <c r="L107" s="9"/>
      <c r="M107" s="9"/>
      <c r="N107" s="9"/>
    </row>
    <row r="108" spans="4:19" x14ac:dyDescent="0.25">
      <c r="F108" s="12"/>
      <c r="G108" s="12"/>
      <c r="H108" s="12"/>
      <c r="I108" s="9"/>
      <c r="J108" s="9"/>
      <c r="K108" s="9"/>
      <c r="L108" s="9"/>
      <c r="M108" s="9"/>
      <c r="N108" s="9"/>
    </row>
    <row r="109" spans="4:19" x14ac:dyDescent="0.25">
      <c r="F109" s="12"/>
      <c r="G109" s="12"/>
      <c r="H109" s="12"/>
      <c r="I109" s="9"/>
      <c r="J109" s="9"/>
      <c r="K109" s="9"/>
      <c r="L109" s="9"/>
      <c r="M109" s="9"/>
      <c r="N109" s="9"/>
    </row>
    <row r="110" spans="4:19" x14ac:dyDescent="0.25">
      <c r="F110" s="12"/>
      <c r="G110" s="12"/>
      <c r="H110" s="12"/>
      <c r="I110" s="9"/>
      <c r="J110" s="9"/>
      <c r="K110" s="9"/>
      <c r="L110" s="9"/>
      <c r="M110" s="9"/>
      <c r="N110" s="9"/>
    </row>
    <row r="111" spans="4:19" x14ac:dyDescent="0.25">
      <c r="F111" s="12"/>
      <c r="G111" s="12"/>
      <c r="H111" s="12"/>
      <c r="I111" s="9"/>
      <c r="J111" s="9"/>
      <c r="K111" s="9"/>
      <c r="L111" s="9"/>
      <c r="M111" s="9"/>
      <c r="N111" s="9"/>
    </row>
    <row r="112" spans="4:19" x14ac:dyDescent="0.25">
      <c r="F112" s="12"/>
      <c r="G112" s="12"/>
      <c r="H112" s="12"/>
      <c r="I112" s="9"/>
      <c r="J112" s="9"/>
      <c r="K112" s="9"/>
      <c r="L112" s="9"/>
      <c r="M112" s="9"/>
      <c r="N112" s="9"/>
    </row>
    <row r="113" spans="6:14" x14ac:dyDescent="0.25">
      <c r="F113" s="44"/>
      <c r="G113" s="44"/>
      <c r="H113" s="44"/>
    </row>
    <row r="114" spans="6:14" x14ac:dyDescent="0.25">
      <c r="F114" s="44"/>
      <c r="G114" s="44"/>
      <c r="H114" s="44"/>
    </row>
    <row r="115" spans="6:14" x14ac:dyDescent="0.25">
      <c r="F115" s="44"/>
      <c r="G115" s="44"/>
      <c r="H115" s="44"/>
    </row>
    <row r="116" spans="6:14" x14ac:dyDescent="0.25">
      <c r="F116" s="44"/>
      <c r="G116" s="44"/>
      <c r="H116" s="44"/>
    </row>
    <row r="121" spans="6:14" x14ac:dyDescent="0.25">
      <c r="I121" s="9"/>
      <c r="J121" s="9"/>
      <c r="K121" s="9"/>
      <c r="L121" s="9"/>
      <c r="M121" s="9"/>
      <c r="N121" s="9"/>
    </row>
    <row r="125" spans="6:14" x14ac:dyDescent="0.25">
      <c r="F125" s="9"/>
      <c r="G125" s="9"/>
      <c r="H125" s="9"/>
    </row>
    <row r="126" spans="6:14" x14ac:dyDescent="0.25">
      <c r="F126" s="47"/>
      <c r="G126" s="47"/>
      <c r="H126" s="47"/>
    </row>
    <row r="127" spans="6:14" x14ac:dyDescent="0.25">
      <c r="F127" s="47"/>
      <c r="G127" s="47"/>
      <c r="H127" s="47"/>
    </row>
    <row r="128" spans="6:14" x14ac:dyDescent="0.25">
      <c r="F128" s="47"/>
      <c r="G128" s="47"/>
      <c r="H128" s="47"/>
    </row>
    <row r="129" spans="6:8" x14ac:dyDescent="0.25">
      <c r="F129" s="47"/>
      <c r="G129" s="47"/>
      <c r="H129" s="47"/>
    </row>
    <row r="130" spans="6:8" x14ac:dyDescent="0.25">
      <c r="F130" s="47"/>
      <c r="G130" s="47"/>
      <c r="H130" s="47"/>
    </row>
    <row r="131" spans="6:8" x14ac:dyDescent="0.25">
      <c r="F131" s="47"/>
      <c r="G131" s="47"/>
      <c r="H131" s="47"/>
    </row>
    <row r="132" spans="6:8" x14ac:dyDescent="0.25">
      <c r="F132" s="47"/>
      <c r="G132" s="47"/>
      <c r="H132" s="47"/>
    </row>
    <row r="133" spans="6:8" x14ac:dyDescent="0.25">
      <c r="F133" s="47"/>
      <c r="G133" s="47"/>
      <c r="H133" s="47"/>
    </row>
    <row r="134" spans="6:8" x14ac:dyDescent="0.25">
      <c r="F134" s="47"/>
      <c r="G134" s="47"/>
      <c r="H134" s="47"/>
    </row>
    <row r="135" spans="6:8" x14ac:dyDescent="0.25">
      <c r="F135" s="47"/>
      <c r="G135" s="47"/>
      <c r="H135" s="47"/>
    </row>
    <row r="136" spans="6:8" x14ac:dyDescent="0.25">
      <c r="F136" s="43"/>
      <c r="G136" s="43"/>
      <c r="H136" s="43"/>
    </row>
    <row r="137" spans="6:8" x14ac:dyDescent="0.25">
      <c r="F137" s="43"/>
      <c r="G137" s="43"/>
      <c r="H137" s="43"/>
    </row>
  </sheetData>
  <sheetProtection selectLockedCells="1" selectUnlockedCells="1"/>
  <mergeCells count="13">
    <mergeCell ref="B2:C2"/>
    <mergeCell ref="F3:I3"/>
    <mergeCell ref="Z30:AA30"/>
    <mergeCell ref="J3:L3"/>
    <mergeCell ref="Q3:S3"/>
    <mergeCell ref="E2:S2"/>
    <mergeCell ref="B8:C8"/>
    <mergeCell ref="B16:C16"/>
    <mergeCell ref="B29:B30"/>
    <mergeCell ref="B9:B10"/>
    <mergeCell ref="B11:B12"/>
    <mergeCell ref="B13:B14"/>
    <mergeCell ref="M3:P3"/>
  </mergeCells>
  <dataValidations count="1">
    <dataValidation type="list" allowBlank="1" showInputMessage="1" showErrorMessage="1" sqref="C29" xr:uid="{405010D8-645C-42B6-9697-8387B68D0FB8}">
      <formula1>"22500 DWT, Other (Specify Below)"</formula1>
    </dataValidation>
  </dataValidations>
  <pageMargins left="0.7" right="0.7" top="0.75" bottom="0.75" header="0.3" footer="0.3"/>
  <pageSetup orientation="portrait" r:id="rId1"/>
  <drawing r:id="rId2"/>
  <legacyDrawing r:id="rId3"/>
  <controls>
    <mc:AlternateContent xmlns:mc="http://schemas.openxmlformats.org/markup-compatibility/2006">
      <mc:Choice Requires="x14">
        <control shapeId="3159" r:id="rId4" name="Coproduct_Alternate">
          <controlPr defaultSize="0" autoLine="0" r:id="rId5">
            <anchor moveWithCells="1" sizeWithCells="1">
              <from>
                <xdr:col>2</xdr:col>
                <xdr:colOff>1485900</xdr:colOff>
                <xdr:row>10</xdr:row>
                <xdr:rowOff>219075</xdr:rowOff>
              </from>
              <to>
                <xdr:col>2</xdr:col>
                <xdr:colOff>2924175</xdr:colOff>
                <xdr:row>11</xdr:row>
                <xdr:rowOff>219075</xdr:rowOff>
              </to>
            </anchor>
          </controlPr>
        </control>
      </mc:Choice>
      <mc:Fallback>
        <control shapeId="3159" r:id="rId4" name="Coproduct_Alternate"/>
      </mc:Fallback>
    </mc:AlternateContent>
    <mc:AlternateContent xmlns:mc="http://schemas.openxmlformats.org/markup-compatibility/2006">
      <mc:Choice Requires="x14">
        <control shapeId="3158" r:id="rId6" name="Transport_Tanker">
          <controlPr defaultSize="0" autoLine="0" r:id="rId7">
            <anchor moveWithCells="1" sizeWithCells="1">
              <from>
                <xdr:col>2</xdr:col>
                <xdr:colOff>95250</xdr:colOff>
                <xdr:row>12</xdr:row>
                <xdr:rowOff>228600</xdr:rowOff>
              </from>
              <to>
                <xdr:col>2</xdr:col>
                <xdr:colOff>1352550</xdr:colOff>
                <xdr:row>13</xdr:row>
                <xdr:rowOff>228600</xdr:rowOff>
              </to>
            </anchor>
          </controlPr>
        </control>
      </mc:Choice>
      <mc:Fallback>
        <control shapeId="3158" r:id="rId6" name="Transport_Tanker"/>
      </mc:Fallback>
    </mc:AlternateContent>
    <mc:AlternateContent xmlns:mc="http://schemas.openxmlformats.org/markup-compatibility/2006">
      <mc:Choice Requires="x14">
        <control shapeId="3157" r:id="rId8" name="Transport_Barge">
          <controlPr defaultSize="0" autoLine="0" r:id="rId9">
            <anchor moveWithCells="1" sizeWithCells="1">
              <from>
                <xdr:col>2</xdr:col>
                <xdr:colOff>1485900</xdr:colOff>
                <xdr:row>13</xdr:row>
                <xdr:rowOff>0</xdr:rowOff>
              </from>
              <to>
                <xdr:col>2</xdr:col>
                <xdr:colOff>2609850</xdr:colOff>
                <xdr:row>14</xdr:row>
                <xdr:rowOff>0</xdr:rowOff>
              </to>
            </anchor>
          </controlPr>
        </control>
      </mc:Choice>
      <mc:Fallback>
        <control shapeId="3157" r:id="rId8" name="Transport_Barge"/>
      </mc:Fallback>
    </mc:AlternateContent>
    <mc:AlternateContent xmlns:mc="http://schemas.openxmlformats.org/markup-compatibility/2006">
      <mc:Choice Requires="x14">
        <control shapeId="3156" r:id="rId10" name="Transport_Truck">
          <controlPr defaultSize="0" autoLine="0" r:id="rId11">
            <anchor moveWithCells="1" sizeWithCells="1">
              <from>
                <xdr:col>2</xdr:col>
                <xdr:colOff>95250</xdr:colOff>
                <xdr:row>12</xdr:row>
                <xdr:rowOff>0</xdr:rowOff>
              </from>
              <to>
                <xdr:col>2</xdr:col>
                <xdr:colOff>1352550</xdr:colOff>
                <xdr:row>13</xdr:row>
                <xdr:rowOff>0</xdr:rowOff>
              </to>
            </anchor>
          </controlPr>
        </control>
      </mc:Choice>
      <mc:Fallback>
        <control shapeId="3156" r:id="rId10" name="Transport_Truck"/>
      </mc:Fallback>
    </mc:AlternateContent>
    <mc:AlternateContent xmlns:mc="http://schemas.openxmlformats.org/markup-compatibility/2006">
      <mc:Choice Requires="x14">
        <control shapeId="3155" r:id="rId12" name="Transport_Rail">
          <controlPr defaultSize="0" autoLine="0" r:id="rId13">
            <anchor moveWithCells="1" sizeWithCells="1">
              <from>
                <xdr:col>2</xdr:col>
                <xdr:colOff>1485900</xdr:colOff>
                <xdr:row>12</xdr:row>
                <xdr:rowOff>0</xdr:rowOff>
              </from>
              <to>
                <xdr:col>2</xdr:col>
                <xdr:colOff>2552700</xdr:colOff>
                <xdr:row>13</xdr:row>
                <xdr:rowOff>0</xdr:rowOff>
              </to>
            </anchor>
          </controlPr>
        </control>
      </mc:Choice>
      <mc:Fallback>
        <control shapeId="3155" r:id="rId12" name="Transport_Rail"/>
      </mc:Fallback>
    </mc:AlternateContent>
    <mc:AlternateContent xmlns:mc="http://schemas.openxmlformats.org/markup-compatibility/2006">
      <mc:Choice Requires="x14">
        <control shapeId="3152" r:id="rId14" name="Coproduct_Glycerin">
          <controlPr defaultSize="0" autoLine="0" r:id="rId15">
            <anchor moveWithCells="1" sizeWithCells="1">
              <from>
                <xdr:col>2</xdr:col>
                <xdr:colOff>1485900</xdr:colOff>
                <xdr:row>10</xdr:row>
                <xdr:rowOff>0</xdr:rowOff>
              </from>
              <to>
                <xdr:col>2</xdr:col>
                <xdr:colOff>2609850</xdr:colOff>
                <xdr:row>11</xdr:row>
                <xdr:rowOff>0</xdr:rowOff>
              </to>
            </anchor>
          </controlPr>
        </control>
      </mc:Choice>
      <mc:Fallback>
        <control shapeId="3152" r:id="rId14" name="Coproduct_Glycerin"/>
      </mc:Fallback>
    </mc:AlternateContent>
    <mc:AlternateContent xmlns:mc="http://schemas.openxmlformats.org/markup-compatibility/2006">
      <mc:Choice Requires="x14">
        <control shapeId="3151" r:id="rId16" name="Coproduct_FFA">
          <controlPr defaultSize="0" autoLine="0" r:id="rId17">
            <anchor moveWithCells="1" sizeWithCells="1">
              <from>
                <xdr:col>2</xdr:col>
                <xdr:colOff>95250</xdr:colOff>
                <xdr:row>10</xdr:row>
                <xdr:rowOff>0</xdr:rowOff>
              </from>
              <to>
                <xdr:col>2</xdr:col>
                <xdr:colOff>1419225</xdr:colOff>
                <xdr:row>11</xdr:row>
                <xdr:rowOff>0</xdr:rowOff>
              </to>
            </anchor>
          </controlPr>
        </control>
      </mc:Choice>
      <mc:Fallback>
        <control shapeId="3151" r:id="rId16" name="Coproduct_FFA"/>
      </mc:Fallback>
    </mc:AlternateContent>
    <mc:AlternateContent xmlns:mc="http://schemas.openxmlformats.org/markup-compatibility/2006">
      <mc:Choice Requires="x14">
        <control shapeId="3150" r:id="rId18" name="Coproduct_DB">
          <controlPr defaultSize="0" autoLine="0" autoPict="0" r:id="rId19">
            <anchor moveWithCells="1" sizeWithCells="1">
              <from>
                <xdr:col>2</xdr:col>
                <xdr:colOff>95250</xdr:colOff>
                <xdr:row>10</xdr:row>
                <xdr:rowOff>228600</xdr:rowOff>
              </from>
              <to>
                <xdr:col>2</xdr:col>
                <xdr:colOff>1438275</xdr:colOff>
                <xdr:row>11</xdr:row>
                <xdr:rowOff>228600</xdr:rowOff>
              </to>
            </anchor>
          </controlPr>
        </control>
      </mc:Choice>
      <mc:Fallback>
        <control shapeId="3150" r:id="rId18" name="Coproduct_DB"/>
      </mc:Fallback>
    </mc:AlternateContent>
    <mc:AlternateContent xmlns:mc="http://schemas.openxmlformats.org/markup-compatibility/2006">
      <mc:Choice Requires="x14">
        <control shapeId="3144" r:id="rId20" name="PE_AF">
          <controlPr defaultSize="0" autoLine="0" r:id="rId21">
            <anchor moveWithCells="1" sizeWithCells="1">
              <from>
                <xdr:col>2</xdr:col>
                <xdr:colOff>1485900</xdr:colOff>
                <xdr:row>8</xdr:row>
                <xdr:rowOff>228600</xdr:rowOff>
              </from>
              <to>
                <xdr:col>2</xdr:col>
                <xdr:colOff>2609850</xdr:colOff>
                <xdr:row>9</xdr:row>
                <xdr:rowOff>228600</xdr:rowOff>
              </to>
            </anchor>
          </controlPr>
        </control>
      </mc:Choice>
      <mc:Fallback>
        <control shapeId="3144" r:id="rId20" name="PE_AF"/>
      </mc:Fallback>
    </mc:AlternateContent>
    <mc:AlternateContent xmlns:mc="http://schemas.openxmlformats.org/markup-compatibility/2006">
      <mc:Choice Requires="x14">
        <control shapeId="3143" r:id="rId22" name="PE_Low_CI_E">
          <controlPr defaultSize="0" autoLine="0" r:id="rId23">
            <anchor moveWithCells="1" sizeWithCells="1">
              <from>
                <xdr:col>2</xdr:col>
                <xdr:colOff>95250</xdr:colOff>
                <xdr:row>8</xdr:row>
                <xdr:rowOff>228600</xdr:rowOff>
              </from>
              <to>
                <xdr:col>2</xdr:col>
                <xdr:colOff>1371600</xdr:colOff>
                <xdr:row>9</xdr:row>
                <xdr:rowOff>228600</xdr:rowOff>
              </to>
            </anchor>
          </controlPr>
        </control>
      </mc:Choice>
      <mc:Fallback>
        <control shapeId="3143" r:id="rId22" name="PE_Low_CI_E"/>
      </mc:Fallback>
    </mc:AlternateContent>
    <mc:AlternateContent xmlns:mc="http://schemas.openxmlformats.org/markup-compatibility/2006">
      <mc:Choice Requires="x14">
        <control shapeId="3141" r:id="rId24" name="PE_NG">
          <controlPr defaultSize="0" autoLine="0" r:id="rId25">
            <anchor moveWithCells="1" sizeWithCells="1">
              <from>
                <xdr:col>2</xdr:col>
                <xdr:colOff>95250</xdr:colOff>
                <xdr:row>8</xdr:row>
                <xdr:rowOff>0</xdr:rowOff>
              </from>
              <to>
                <xdr:col>2</xdr:col>
                <xdr:colOff>1295400</xdr:colOff>
                <xdr:row>9</xdr:row>
                <xdr:rowOff>0</xdr:rowOff>
              </to>
            </anchor>
          </controlPr>
        </control>
      </mc:Choice>
      <mc:Fallback>
        <control shapeId="3141" r:id="rId24" name="PE_NG"/>
      </mc:Fallback>
    </mc:AlternateContent>
    <mc:AlternateContent xmlns:mc="http://schemas.openxmlformats.org/markup-compatibility/2006">
      <mc:Choice Requires="x14">
        <control shapeId="3140" r:id="rId26" name="PE_GridE">
          <controlPr defaultSize="0" autoLine="0" r:id="rId27">
            <anchor moveWithCells="1" sizeWithCells="1">
              <from>
                <xdr:col>2</xdr:col>
                <xdr:colOff>1485900</xdr:colOff>
                <xdr:row>8</xdr:row>
                <xdr:rowOff>9525</xdr:rowOff>
              </from>
              <to>
                <xdr:col>2</xdr:col>
                <xdr:colOff>2771775</xdr:colOff>
                <xdr:row>9</xdr:row>
                <xdr:rowOff>9525</xdr:rowOff>
              </to>
            </anchor>
          </controlPr>
        </control>
      </mc:Choice>
      <mc:Fallback>
        <control shapeId="3140" r:id="rId26" name="PE_GridE"/>
      </mc:Fallback>
    </mc:AlternateContent>
    <mc:AlternateContent xmlns:mc="http://schemas.openxmlformats.org/markup-compatibility/2006">
      <mc:Choice Requires="x14">
        <control shapeId="3139" r:id="rId28" name="Freeze_Sidebar">
          <controlPr defaultSize="0" autoLine="0" r:id="rId29">
            <anchor moveWithCells="1">
              <from>
                <xdr:col>1</xdr:col>
                <xdr:colOff>19050</xdr:colOff>
                <xdr:row>31</xdr:row>
                <xdr:rowOff>66675</xdr:rowOff>
              </from>
              <to>
                <xdr:col>2</xdr:col>
                <xdr:colOff>2676525</xdr:colOff>
                <xdr:row>32</xdr:row>
                <xdr:rowOff>142875</xdr:rowOff>
              </to>
            </anchor>
          </controlPr>
        </control>
      </mc:Choice>
      <mc:Fallback>
        <control shapeId="3139" r:id="rId28" name="Freeze_Sidebar"/>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r:uid="{7B67A45B-84D0-4916-A9E1-36985AAE120B}">
          <x14:formula1>
            <xm:f>Background!$D$29:$D$57</xm:f>
          </x14:formula1>
          <xm:sqref>C17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AD279-495B-41E5-AB0F-96A7743E7899}">
  <sheetPr codeName="Inputs">
    <tabColor rgb="FFB5E0E1"/>
  </sheetPr>
  <dimension ref="B1:W70"/>
  <sheetViews>
    <sheetView topLeftCell="B1" workbookViewId="0">
      <pane ySplit="1" topLeftCell="A2" activePane="bottomLeft" state="frozen"/>
      <selection pane="bottomLeft" activeCell="E32" sqref="E32"/>
    </sheetView>
  </sheetViews>
  <sheetFormatPr defaultColWidth="9.140625" defaultRowHeight="15" x14ac:dyDescent="0.25"/>
  <cols>
    <col min="1" max="1" width="4.85546875" style="54" customWidth="1"/>
    <col min="2" max="2" width="22.5703125" style="54" bestFit="1" customWidth="1"/>
    <col min="3" max="3" width="28.140625" style="54" customWidth="1"/>
    <col min="4" max="4" width="28.85546875" style="54" bestFit="1" customWidth="1"/>
    <col min="5" max="5" width="12.42578125" style="54" bestFit="1" customWidth="1"/>
    <col min="6" max="6" width="24.5703125" style="54" bestFit="1" customWidth="1"/>
    <col min="7" max="7" width="11.140625" style="54" customWidth="1"/>
    <col min="8" max="8" width="23" style="54" bestFit="1" customWidth="1"/>
    <col min="9" max="9" width="14.28515625" style="54" bestFit="1" customWidth="1"/>
    <col min="10" max="10" width="12.5703125" style="54" bestFit="1" customWidth="1"/>
    <col min="11" max="11" width="11.140625" style="54" bestFit="1" customWidth="1"/>
    <col min="12" max="12" width="12.5703125" style="54" bestFit="1" customWidth="1"/>
    <col min="13" max="13" width="15" style="54" bestFit="1" customWidth="1"/>
    <col min="14" max="16384" width="9.140625" style="54"/>
  </cols>
  <sheetData>
    <row r="1" spans="2:23" ht="39.950000000000003" customHeight="1" x14ac:dyDescent="0.25"/>
    <row r="2" spans="2:23" ht="18.75" x14ac:dyDescent="0.25">
      <c r="B2" s="454" t="s">
        <v>410</v>
      </c>
      <c r="C2" s="454"/>
      <c r="D2" s="454"/>
      <c r="E2" s="454"/>
      <c r="F2" s="454"/>
      <c r="H2" s="404" t="s">
        <v>369</v>
      </c>
      <c r="I2" s="410"/>
      <c r="J2" s="410"/>
      <c r="K2" s="410"/>
      <c r="L2" s="410"/>
      <c r="M2" s="410"/>
      <c r="N2" s="405"/>
      <c r="O2"/>
      <c r="P2"/>
      <c r="Q2"/>
      <c r="R2"/>
      <c r="S2"/>
      <c r="T2"/>
      <c r="U2"/>
    </row>
    <row r="3" spans="2:23" ht="15.75" x14ac:dyDescent="0.25">
      <c r="B3" s="148" t="s">
        <v>354</v>
      </c>
      <c r="C3" s="148" t="s">
        <v>370</v>
      </c>
      <c r="D3" s="148" t="s">
        <v>355</v>
      </c>
      <c r="E3" s="151" t="s">
        <v>356</v>
      </c>
      <c r="F3" s="148" t="s">
        <v>339</v>
      </c>
      <c r="H3" s="148" t="s">
        <v>371</v>
      </c>
      <c r="I3" s="148" t="s">
        <v>372</v>
      </c>
      <c r="J3" s="148" t="s">
        <v>373</v>
      </c>
      <c r="K3" s="188" t="s">
        <v>460</v>
      </c>
      <c r="L3" s="148" t="s">
        <v>374</v>
      </c>
      <c r="M3" s="148" t="s">
        <v>412</v>
      </c>
      <c r="N3" s="148" t="s">
        <v>414</v>
      </c>
      <c r="O3"/>
      <c r="Q3"/>
      <c r="R3"/>
      <c r="S3"/>
      <c r="T3"/>
      <c r="U3"/>
    </row>
    <row r="4" spans="2:23" ht="15" customHeight="1" x14ac:dyDescent="0.25">
      <c r="B4" s="472" t="s">
        <v>375</v>
      </c>
      <c r="C4" s="121" t="s">
        <v>376</v>
      </c>
      <c r="D4" s="84" t="s">
        <v>377</v>
      </c>
      <c r="E4" s="189">
        <v>126.2100010004</v>
      </c>
      <c r="F4" s="99" t="s">
        <v>528</v>
      </c>
      <c r="H4" s="84" t="s">
        <v>515</v>
      </c>
      <c r="I4" s="190">
        <v>1000</v>
      </c>
      <c r="J4" s="190">
        <v>1000000</v>
      </c>
      <c r="K4" s="190">
        <v>3600</v>
      </c>
      <c r="L4" s="190">
        <f>Wh2J*10^3</f>
        <v>3600000</v>
      </c>
      <c r="M4" s="190">
        <v>1055.05585</v>
      </c>
      <c r="N4" s="191">
        <f>Btu2J*10^6</f>
        <v>1055055850</v>
      </c>
      <c r="O4"/>
      <c r="P4"/>
      <c r="Q4"/>
      <c r="R4"/>
      <c r="S4"/>
      <c r="T4"/>
      <c r="U4"/>
    </row>
    <row r="5" spans="2:23" x14ac:dyDescent="0.25">
      <c r="B5" s="470"/>
      <c r="C5" s="57" t="s">
        <v>378</v>
      </c>
      <c r="D5" s="84" t="s">
        <v>379</v>
      </c>
      <c r="E5" s="192">
        <v>0.90266299357208446</v>
      </c>
      <c r="F5" s="99" t="s">
        <v>467</v>
      </c>
      <c r="H5" s="84" t="s">
        <v>514</v>
      </c>
      <c r="I5" s="190">
        <v>1</v>
      </c>
      <c r="J5" s="190">
        <f>J4/I4</f>
        <v>1000</v>
      </c>
      <c r="K5" s="193">
        <f>K4/I4</f>
        <v>3.6</v>
      </c>
      <c r="L5" s="190">
        <f>L4/I4</f>
        <v>3600</v>
      </c>
      <c r="M5" s="194">
        <f>M4/I4</f>
        <v>1.05505585</v>
      </c>
      <c r="N5" s="191">
        <f>N4/I4</f>
        <v>1055055.8500000001</v>
      </c>
      <c r="O5"/>
      <c r="P5"/>
      <c r="Q5"/>
      <c r="R5"/>
      <c r="S5"/>
      <c r="T5"/>
      <c r="U5"/>
    </row>
    <row r="6" spans="2:23" x14ac:dyDescent="0.25">
      <c r="B6" s="471"/>
      <c r="C6" s="57" t="s">
        <v>325</v>
      </c>
      <c r="D6" s="84" t="s">
        <v>377</v>
      </c>
      <c r="E6" s="195">
        <v>7979</v>
      </c>
      <c r="F6" s="99" t="s">
        <v>527</v>
      </c>
      <c r="G6" s="132"/>
      <c r="H6" s="84" t="s">
        <v>513</v>
      </c>
      <c r="I6" s="194">
        <f>I4/J4</f>
        <v>1E-3</v>
      </c>
      <c r="J6" s="190">
        <v>1</v>
      </c>
      <c r="K6" s="196">
        <f>K4/J4</f>
        <v>3.5999999999999999E-3</v>
      </c>
      <c r="L6" s="193">
        <f>L4/J4</f>
        <v>3.6</v>
      </c>
      <c r="M6" s="197">
        <f>M4/J4</f>
        <v>1.0550558499999999E-3</v>
      </c>
      <c r="N6" s="190">
        <f>N4/J4</f>
        <v>1055.05585</v>
      </c>
      <c r="O6"/>
      <c r="P6"/>
      <c r="Q6"/>
      <c r="R6"/>
      <c r="S6"/>
      <c r="T6"/>
      <c r="U6"/>
    </row>
    <row r="7" spans="2:23" x14ac:dyDescent="0.25">
      <c r="B7" s="471" t="s">
        <v>380</v>
      </c>
      <c r="C7" s="470" t="s">
        <v>472</v>
      </c>
      <c r="D7" s="109" t="s">
        <v>381</v>
      </c>
      <c r="E7" s="198">
        <v>230.45583020344785</v>
      </c>
      <c r="F7" s="468" t="s">
        <v>473</v>
      </c>
      <c r="H7" s="84" t="s">
        <v>512</v>
      </c>
      <c r="I7" s="194">
        <f>I4/K4</f>
        <v>0.27777777777777779</v>
      </c>
      <c r="J7" s="190">
        <f>J4/K4</f>
        <v>277.77777777777777</v>
      </c>
      <c r="K7" s="190">
        <v>1</v>
      </c>
      <c r="L7" s="190">
        <f>L4/K4</f>
        <v>1000</v>
      </c>
      <c r="M7" s="199">
        <f>M4/K4</f>
        <v>0.29307106944444444</v>
      </c>
      <c r="N7" s="191">
        <f>N4/K4</f>
        <v>293071.06944444444</v>
      </c>
      <c r="O7"/>
      <c r="P7"/>
      <c r="Q7"/>
      <c r="R7"/>
      <c r="S7"/>
      <c r="T7"/>
      <c r="U7"/>
    </row>
    <row r="8" spans="2:23" x14ac:dyDescent="0.25">
      <c r="B8" s="444"/>
      <c r="C8" s="470"/>
      <c r="D8" s="85" t="s">
        <v>382</v>
      </c>
      <c r="E8" s="200">
        <v>536.78948815733429</v>
      </c>
      <c r="F8" s="468"/>
      <c r="H8" s="84" t="s">
        <v>511</v>
      </c>
      <c r="I8" s="191">
        <f>I4/L4</f>
        <v>2.7777777777777778E-4</v>
      </c>
      <c r="J8" s="194">
        <f>J4/L4</f>
        <v>0.27777777777777779</v>
      </c>
      <c r="K8" s="194">
        <f>K4/L4</f>
        <v>1E-3</v>
      </c>
      <c r="L8" s="190">
        <v>1</v>
      </c>
      <c r="M8" s="191">
        <f>M4/L4</f>
        <v>2.9307106944444444E-4</v>
      </c>
      <c r="N8" s="193">
        <f>N4/L4</f>
        <v>293.07106944444445</v>
      </c>
      <c r="O8"/>
      <c r="P8"/>
      <c r="Q8"/>
      <c r="R8"/>
      <c r="S8"/>
      <c r="T8"/>
      <c r="U8"/>
    </row>
    <row r="9" spans="2:23" x14ac:dyDescent="0.25">
      <c r="B9" s="444"/>
      <c r="C9" s="470"/>
      <c r="D9" s="84" t="s">
        <v>471</v>
      </c>
      <c r="E9" s="200">
        <v>576.48981145107007</v>
      </c>
      <c r="F9" s="468"/>
      <c r="G9" s="132"/>
      <c r="H9" s="84" t="s">
        <v>510</v>
      </c>
      <c r="I9" s="194">
        <f>I4/M4</f>
        <v>0.94781712266701335</v>
      </c>
      <c r="J9" s="190">
        <f>J4/M4</f>
        <v>947.81712266701334</v>
      </c>
      <c r="K9" s="194">
        <f>K4/M4</f>
        <v>3.4121416416012482</v>
      </c>
      <c r="L9" s="190">
        <f>L4/M4</f>
        <v>3412.141641601248</v>
      </c>
      <c r="M9" s="190">
        <v>1</v>
      </c>
      <c r="N9" s="190">
        <f>N4/M4</f>
        <v>1000000</v>
      </c>
      <c r="O9"/>
    </row>
    <row r="10" spans="2:23" x14ac:dyDescent="0.25">
      <c r="B10" s="444"/>
      <c r="C10" s="470"/>
      <c r="D10" s="85" t="s">
        <v>383</v>
      </c>
      <c r="E10" s="200">
        <v>105.26378289186663</v>
      </c>
      <c r="F10" s="468"/>
      <c r="H10" s="84" t="s">
        <v>509</v>
      </c>
      <c r="I10" s="191">
        <f>I4/$N4</f>
        <v>9.4781712266701337E-7</v>
      </c>
      <c r="J10" s="191">
        <f>J4/$N4</f>
        <v>9.4781712266701326E-4</v>
      </c>
      <c r="K10" s="191">
        <f>K4/$N4</f>
        <v>3.4121416416012478E-6</v>
      </c>
      <c r="L10" s="201">
        <f>L4/$N4</f>
        <v>3.4121416416012479E-3</v>
      </c>
      <c r="M10" s="197">
        <f>M4/$N4</f>
        <v>9.9999999999999995E-7</v>
      </c>
      <c r="N10" s="190">
        <v>1</v>
      </c>
      <c r="O10"/>
      <c r="P10"/>
      <c r="Q10"/>
      <c r="R10"/>
      <c r="S10"/>
      <c r="T10"/>
      <c r="U10"/>
      <c r="V10"/>
      <c r="W10"/>
    </row>
    <row r="11" spans="2:23" x14ac:dyDescent="0.25">
      <c r="B11" s="444"/>
      <c r="C11" s="471"/>
      <c r="D11" s="85" t="s">
        <v>384</v>
      </c>
      <c r="E11" s="200">
        <v>116.72328391183419</v>
      </c>
      <c r="F11" s="469"/>
      <c r="N11"/>
      <c r="O11"/>
      <c r="P11"/>
      <c r="Q11"/>
      <c r="R11"/>
      <c r="S11"/>
      <c r="T11"/>
      <c r="U11"/>
      <c r="V11"/>
      <c r="W11"/>
    </row>
    <row r="12" spans="2:23" ht="15" customHeight="1" x14ac:dyDescent="0.25">
      <c r="B12" s="444"/>
      <c r="C12" s="472" t="s">
        <v>391</v>
      </c>
      <c r="D12" s="84" t="s">
        <v>14</v>
      </c>
      <c r="E12" s="202">
        <v>6.0540172859085271E-2</v>
      </c>
      <c r="F12" s="474" t="s">
        <v>529</v>
      </c>
      <c r="H12" s="148" t="s">
        <v>385</v>
      </c>
      <c r="I12" s="148" t="s">
        <v>386</v>
      </c>
      <c r="J12" s="148" t="s">
        <v>387</v>
      </c>
      <c r="K12" s="148" t="s">
        <v>388</v>
      </c>
      <c r="L12" s="148" t="s">
        <v>389</v>
      </c>
      <c r="M12" s="148" t="s">
        <v>390</v>
      </c>
      <c r="O12"/>
      <c r="P12"/>
      <c r="Q12"/>
      <c r="R12"/>
      <c r="S12"/>
      <c r="T12"/>
      <c r="U12"/>
      <c r="V12"/>
      <c r="W12"/>
    </row>
    <row r="13" spans="2:23" x14ac:dyDescent="0.25">
      <c r="B13" s="444"/>
      <c r="C13" s="470"/>
      <c r="D13" s="84" t="s">
        <v>15</v>
      </c>
      <c r="E13" s="202">
        <v>1.3569983874501887E-2</v>
      </c>
      <c r="F13" s="468"/>
      <c r="H13" s="84" t="s">
        <v>516</v>
      </c>
      <c r="I13" s="190">
        <v>1</v>
      </c>
      <c r="J13" s="190">
        <v>1000</v>
      </c>
      <c r="K13" s="190">
        <v>1000000</v>
      </c>
      <c r="L13" s="193">
        <v>453.59237000000002</v>
      </c>
      <c r="M13" s="190">
        <f>L13*2000</f>
        <v>907184.74</v>
      </c>
      <c r="O13"/>
      <c r="P13"/>
      <c r="Q13"/>
      <c r="R13"/>
      <c r="S13"/>
      <c r="T13"/>
      <c r="U13"/>
      <c r="V13"/>
      <c r="W13"/>
    </row>
    <row r="14" spans="2:23" x14ac:dyDescent="0.25">
      <c r="B14" s="444"/>
      <c r="C14" s="470"/>
      <c r="D14" s="84" t="s">
        <v>16</v>
      </c>
      <c r="E14" s="202">
        <v>2.2124621451782182E-2</v>
      </c>
      <c r="F14" s="468"/>
      <c r="H14" s="84" t="s">
        <v>517</v>
      </c>
      <c r="I14" s="194">
        <f>I13/J13</f>
        <v>1E-3</v>
      </c>
      <c r="J14" s="190">
        <v>1</v>
      </c>
      <c r="K14" s="190">
        <f>K13/J13</f>
        <v>1000</v>
      </c>
      <c r="L14" s="194">
        <f>L13/J13</f>
        <v>0.45359237000000002</v>
      </c>
      <c r="M14" s="194">
        <f>M13/J13</f>
        <v>907.18474000000003</v>
      </c>
      <c r="O14"/>
      <c r="P14"/>
      <c r="Q14"/>
      <c r="R14"/>
      <c r="S14"/>
      <c r="T14"/>
      <c r="U14"/>
      <c r="V14"/>
      <c r="W14"/>
    </row>
    <row r="15" spans="2:23" x14ac:dyDescent="0.25">
      <c r="B15" s="444"/>
      <c r="C15" s="444" t="s">
        <v>392</v>
      </c>
      <c r="D15" s="84" t="s">
        <v>393</v>
      </c>
      <c r="E15" s="202">
        <v>1.6944002487647946E-2</v>
      </c>
      <c r="F15" s="468"/>
      <c r="H15" s="84" t="s">
        <v>530</v>
      </c>
      <c r="I15" s="197">
        <f>I13/K13</f>
        <v>9.9999999999999995E-7</v>
      </c>
      <c r="J15" s="194">
        <f>J13/K13</f>
        <v>1E-3</v>
      </c>
      <c r="K15" s="190">
        <v>1</v>
      </c>
      <c r="L15" s="191">
        <f>L13/K13</f>
        <v>4.5359237000000004E-4</v>
      </c>
      <c r="M15" s="194">
        <f>M13/K13</f>
        <v>0.90718474000000004</v>
      </c>
      <c r="O15"/>
      <c r="P15"/>
      <c r="Q15"/>
      <c r="R15"/>
      <c r="S15"/>
      <c r="T15"/>
      <c r="U15"/>
      <c r="V15"/>
      <c r="W15"/>
    </row>
    <row r="16" spans="2:23" x14ac:dyDescent="0.25">
      <c r="B16" s="444"/>
      <c r="C16" s="444"/>
      <c r="D16" s="84" t="s">
        <v>394</v>
      </c>
      <c r="E16" s="202">
        <v>1.0343529509424659E-2</v>
      </c>
      <c r="F16" s="469"/>
      <c r="H16" s="84" t="s">
        <v>519</v>
      </c>
      <c r="I16" s="191">
        <f>I13/L13</f>
        <v>2.2046226218487759E-3</v>
      </c>
      <c r="J16" s="194">
        <f>J13/L13</f>
        <v>2.2046226218487757</v>
      </c>
      <c r="K16" s="190">
        <f>K13/L13</f>
        <v>2204.6226218487759</v>
      </c>
      <c r="L16" s="190">
        <v>1</v>
      </c>
      <c r="M16" s="190">
        <f>M13/L13</f>
        <v>2000</v>
      </c>
      <c r="O16"/>
      <c r="P16"/>
      <c r="Q16"/>
      <c r="R16"/>
      <c r="S16"/>
      <c r="T16"/>
      <c r="U16"/>
      <c r="V16"/>
      <c r="W16"/>
    </row>
    <row r="17" spans="2:23" x14ac:dyDescent="0.25">
      <c r="B17" s="444"/>
      <c r="C17" s="472" t="s">
        <v>360</v>
      </c>
      <c r="D17" s="84" t="s">
        <v>381</v>
      </c>
      <c r="E17" s="203">
        <v>29.1</v>
      </c>
      <c r="F17" s="474" t="s">
        <v>526</v>
      </c>
      <c r="H17" s="84" t="s">
        <v>520</v>
      </c>
      <c r="I17" s="191">
        <f>I13/M13</f>
        <v>1.102311310924388E-6</v>
      </c>
      <c r="J17" s="191">
        <f>J13/M13</f>
        <v>1.1023113109243879E-3</v>
      </c>
      <c r="K17" s="194">
        <f>K13/M13</f>
        <v>1.1023113109243878</v>
      </c>
      <c r="L17" s="191">
        <f>L13/M13</f>
        <v>5.0000000000000001E-4</v>
      </c>
      <c r="M17" s="190">
        <v>1</v>
      </c>
      <c r="O17"/>
      <c r="P17"/>
      <c r="Q17"/>
      <c r="R17"/>
      <c r="S17"/>
      <c r="T17"/>
      <c r="U17"/>
      <c r="V17"/>
      <c r="W17"/>
    </row>
    <row r="18" spans="2:23" x14ac:dyDescent="0.25">
      <c r="B18" s="444"/>
      <c r="C18" s="470"/>
      <c r="D18" s="85" t="s">
        <v>382</v>
      </c>
      <c r="E18" s="203">
        <v>14.5</v>
      </c>
      <c r="F18" s="468"/>
      <c r="O18"/>
      <c r="P18"/>
      <c r="Q18"/>
      <c r="R18"/>
      <c r="S18"/>
      <c r="T18"/>
      <c r="U18"/>
      <c r="V18"/>
      <c r="W18"/>
    </row>
    <row r="19" spans="2:23" ht="18" x14ac:dyDescent="0.25">
      <c r="B19" s="444"/>
      <c r="C19" s="471"/>
      <c r="D19" s="84" t="s">
        <v>398</v>
      </c>
      <c r="E19" s="203">
        <v>71.400000000000006</v>
      </c>
      <c r="F19" s="469"/>
      <c r="H19" s="148" t="s">
        <v>395</v>
      </c>
      <c r="I19" s="148" t="s">
        <v>628</v>
      </c>
      <c r="J19" s="148" t="s">
        <v>415</v>
      </c>
      <c r="K19" s="148" t="s">
        <v>396</v>
      </c>
      <c r="L19" s="148" t="s">
        <v>397</v>
      </c>
      <c r="M19" s="148" t="s">
        <v>629</v>
      </c>
    </row>
    <row r="20" spans="2:23" ht="17.25" x14ac:dyDescent="0.25">
      <c r="B20" s="472" t="s">
        <v>316</v>
      </c>
      <c r="C20" s="130" t="s">
        <v>399</v>
      </c>
      <c r="D20" s="100" t="s">
        <v>378</v>
      </c>
      <c r="E20" s="204">
        <v>72949.532731448708</v>
      </c>
      <c r="F20" s="99" t="s">
        <v>463</v>
      </c>
      <c r="H20" s="84" t="s">
        <v>521</v>
      </c>
      <c r="I20" s="205">
        <v>1</v>
      </c>
      <c r="J20" s="206">
        <v>9.9999999999999995E-7</v>
      </c>
      <c r="K20" s="207">
        <v>1E-3</v>
      </c>
      <c r="L20" s="208">
        <v>3.7854109999999998E-3</v>
      </c>
      <c r="M20" s="208">
        <v>2.8316846999999999E-2</v>
      </c>
      <c r="O20"/>
      <c r="P20"/>
      <c r="Q20"/>
      <c r="R20"/>
      <c r="S20"/>
      <c r="T20"/>
    </row>
    <row r="21" spans="2:23" x14ac:dyDescent="0.25">
      <c r="B21" s="470"/>
      <c r="C21" s="130" t="str">
        <f>PathwaySummary!B24</f>
        <v>Transesterification Inputs</v>
      </c>
      <c r="D21" s="100" t="s">
        <v>363</v>
      </c>
      <c r="E21" s="204">
        <v>1817.2</v>
      </c>
      <c r="F21" s="99" t="s">
        <v>466</v>
      </c>
      <c r="H21" s="84" t="s">
        <v>522</v>
      </c>
      <c r="I21" s="190">
        <f>I20/J20</f>
        <v>1000000</v>
      </c>
      <c r="J21" s="190">
        <v>1</v>
      </c>
      <c r="K21" s="190">
        <f>K20/J20</f>
        <v>1000.0000000000001</v>
      </c>
      <c r="L21" s="190">
        <f>L20/J20</f>
        <v>3785.4110000000001</v>
      </c>
      <c r="M21" s="190">
        <f>M20/J20</f>
        <v>28316.847000000002</v>
      </c>
      <c r="O21"/>
      <c r="P21"/>
      <c r="Q21"/>
      <c r="R21"/>
      <c r="S21"/>
      <c r="T21"/>
    </row>
    <row r="22" spans="2:23" ht="30" x14ac:dyDescent="0.25">
      <c r="B22" s="471"/>
      <c r="C22" s="74" t="s">
        <v>400</v>
      </c>
      <c r="D22" s="85" t="s">
        <v>401</v>
      </c>
      <c r="E22" s="209">
        <v>0.24</v>
      </c>
      <c r="F22" s="131" t="s">
        <v>526</v>
      </c>
      <c r="H22" s="84" t="s">
        <v>518</v>
      </c>
      <c r="I22" s="190">
        <f>I20/K20</f>
        <v>1000</v>
      </c>
      <c r="J22" s="194">
        <f>J20/K20</f>
        <v>1E-3</v>
      </c>
      <c r="K22" s="190">
        <v>1</v>
      </c>
      <c r="L22" s="194">
        <f>L20/K20</f>
        <v>3.7854109999999999</v>
      </c>
      <c r="M22" s="194">
        <f>M20/K20</f>
        <v>28.316846999999999</v>
      </c>
      <c r="O22"/>
      <c r="P22"/>
      <c r="Q22"/>
      <c r="R22"/>
      <c r="S22"/>
      <c r="T22"/>
    </row>
    <row r="23" spans="2:23" x14ac:dyDescent="0.25">
      <c r="B23" s="444" t="s">
        <v>402</v>
      </c>
      <c r="C23" s="444" t="s">
        <v>403</v>
      </c>
      <c r="D23" s="84" t="s">
        <v>404</v>
      </c>
      <c r="E23" s="210">
        <v>0.44515189103285407</v>
      </c>
      <c r="F23" s="473" t="s">
        <v>525</v>
      </c>
      <c r="H23" s="84" t="s">
        <v>523</v>
      </c>
      <c r="I23" s="193">
        <f>I20/L20</f>
        <v>264.17210707106841</v>
      </c>
      <c r="J23" s="191">
        <f>J20/L20</f>
        <v>2.6417210707106839E-4</v>
      </c>
      <c r="K23" s="194">
        <f>K20/L20</f>
        <v>0.26417210707106842</v>
      </c>
      <c r="L23" s="190">
        <v>1</v>
      </c>
      <c r="M23" s="194">
        <f>M20/L20</f>
        <v>7.4805211375990615</v>
      </c>
      <c r="O23"/>
      <c r="P23"/>
      <c r="Q23"/>
      <c r="R23"/>
      <c r="S23"/>
      <c r="T23"/>
    </row>
    <row r="24" spans="2:23" ht="17.25" x14ac:dyDescent="0.25">
      <c r="B24" s="444"/>
      <c r="C24" s="444"/>
      <c r="D24" s="84" t="s">
        <v>15</v>
      </c>
      <c r="E24" s="202">
        <v>9.9780091429212375E-2</v>
      </c>
      <c r="F24" s="473"/>
      <c r="H24" s="84" t="s">
        <v>524</v>
      </c>
      <c r="I24" s="193">
        <f>I20/M20</f>
        <v>35.314666212661322</v>
      </c>
      <c r="J24" s="191">
        <f>J20/M20</f>
        <v>3.5314666212661319E-5</v>
      </c>
      <c r="K24" s="194">
        <f>K20/M20</f>
        <v>3.5314666212661321E-2</v>
      </c>
      <c r="L24" s="199">
        <f>L20/M20</f>
        <v>0.13368052594273649</v>
      </c>
      <c r="M24" s="190">
        <v>1</v>
      </c>
      <c r="O24"/>
      <c r="P24"/>
      <c r="Q24"/>
      <c r="R24"/>
      <c r="S24"/>
      <c r="T24"/>
    </row>
    <row r="25" spans="2:23" x14ac:dyDescent="0.25">
      <c r="B25" s="444"/>
      <c r="C25" s="444"/>
      <c r="D25" s="84" t="s">
        <v>16</v>
      </c>
      <c r="E25" s="210">
        <v>0.16268234153495442</v>
      </c>
      <c r="F25" s="473"/>
      <c r="O25"/>
      <c r="P25"/>
      <c r="Q25"/>
      <c r="R25"/>
      <c r="S25"/>
      <c r="T25"/>
    </row>
    <row r="26" spans="2:23" x14ac:dyDescent="0.25">
      <c r="B26" s="444"/>
      <c r="C26" s="444"/>
      <c r="D26" s="84" t="s">
        <v>405</v>
      </c>
      <c r="E26" s="202">
        <v>6.7159679361496499E-2</v>
      </c>
      <c r="F26" s="473"/>
      <c r="O26"/>
      <c r="P26"/>
      <c r="Q26"/>
      <c r="R26"/>
      <c r="S26"/>
      <c r="T26"/>
    </row>
    <row r="27" spans="2:23" x14ac:dyDescent="0.25">
      <c r="B27" s="444"/>
      <c r="C27" s="444"/>
      <c r="D27" s="85" t="s">
        <v>531</v>
      </c>
      <c r="E27" s="211">
        <v>1.0000389867970996</v>
      </c>
      <c r="F27" s="101" t="s">
        <v>532</v>
      </c>
      <c r="O27"/>
      <c r="P27"/>
      <c r="Q27"/>
      <c r="R27"/>
      <c r="S27"/>
      <c r="T27"/>
    </row>
    <row r="28" spans="2:23" ht="30" x14ac:dyDescent="0.25">
      <c r="B28" s="130" t="s">
        <v>406</v>
      </c>
      <c r="C28" s="129" t="s">
        <v>407</v>
      </c>
      <c r="D28" s="85" t="s">
        <v>366</v>
      </c>
      <c r="E28" s="192">
        <v>4.664646672004281</v>
      </c>
      <c r="F28" s="131" t="s">
        <v>526</v>
      </c>
      <c r="O28"/>
      <c r="P28"/>
      <c r="Q28"/>
      <c r="R28"/>
      <c r="S28"/>
      <c r="T28"/>
    </row>
    <row r="29" spans="2:23" ht="14.45" customHeight="1" x14ac:dyDescent="0.25">
      <c r="B29" s="465" t="s">
        <v>318</v>
      </c>
      <c r="C29" s="475" t="s">
        <v>474</v>
      </c>
      <c r="D29" s="212" t="s">
        <v>408</v>
      </c>
      <c r="E29" s="213">
        <v>439.88545354407819</v>
      </c>
      <c r="F29" s="475" t="s">
        <v>475</v>
      </c>
      <c r="O29"/>
      <c r="P29"/>
      <c r="Q29"/>
      <c r="R29"/>
      <c r="S29"/>
      <c r="T29"/>
    </row>
    <row r="30" spans="2:23" ht="18.75" customHeight="1" x14ac:dyDescent="0.25">
      <c r="B30" s="465"/>
      <c r="C30" s="476"/>
      <c r="D30" s="212" t="s">
        <v>469</v>
      </c>
      <c r="E30" s="214"/>
      <c r="F30" s="477"/>
      <c r="G30" s="122"/>
      <c r="H30" s="122"/>
      <c r="I30" s="122"/>
      <c r="J30" s="122"/>
      <c r="K30" s="122"/>
      <c r="L30" s="122"/>
      <c r="M30" s="122"/>
      <c r="O30"/>
      <c r="P30"/>
      <c r="Q30"/>
      <c r="R30"/>
      <c r="S30"/>
      <c r="T30"/>
    </row>
    <row r="31" spans="2:23" x14ac:dyDescent="0.25">
      <c r="B31" s="465"/>
      <c r="C31" s="476"/>
      <c r="D31" s="212" t="s">
        <v>476</v>
      </c>
      <c r="E31" s="213">
        <v>321.91455645657464</v>
      </c>
      <c r="F31" s="477"/>
      <c r="G31" s="123"/>
      <c r="H31" s="124"/>
      <c r="O31"/>
      <c r="P31"/>
      <c r="Q31"/>
      <c r="R31"/>
      <c r="S31"/>
      <c r="T31"/>
    </row>
    <row r="32" spans="2:23" x14ac:dyDescent="0.25">
      <c r="B32" s="465"/>
      <c r="C32" s="476"/>
      <c r="D32" s="212" t="s">
        <v>477</v>
      </c>
      <c r="E32" s="213">
        <v>434.32374433113711</v>
      </c>
      <c r="F32" s="477"/>
      <c r="O32"/>
      <c r="P32"/>
      <c r="Q32"/>
      <c r="R32"/>
      <c r="S32"/>
      <c r="T32"/>
    </row>
    <row r="33" spans="2:6" x14ac:dyDescent="0.25">
      <c r="B33" s="465"/>
      <c r="C33" s="476"/>
      <c r="D33" s="212" t="s">
        <v>478</v>
      </c>
      <c r="E33" s="213">
        <v>312.8165350887943</v>
      </c>
      <c r="F33" s="477"/>
    </row>
    <row r="34" spans="2:6" x14ac:dyDescent="0.25">
      <c r="B34" s="465"/>
      <c r="C34" s="476"/>
      <c r="D34" s="212" t="s">
        <v>479</v>
      </c>
      <c r="E34" s="213">
        <v>453.16309656015466</v>
      </c>
      <c r="F34" s="477"/>
    </row>
    <row r="35" spans="2:6" x14ac:dyDescent="0.25">
      <c r="B35" s="465"/>
      <c r="C35" s="476"/>
      <c r="D35" s="212" t="s">
        <v>480</v>
      </c>
      <c r="E35" s="213">
        <v>497.67089248426942</v>
      </c>
      <c r="F35" s="477"/>
    </row>
    <row r="36" spans="2:6" x14ac:dyDescent="0.25">
      <c r="B36" s="465"/>
      <c r="C36" s="476"/>
      <c r="D36" s="212" t="s">
        <v>409</v>
      </c>
      <c r="E36" s="213">
        <v>749.5206468107923</v>
      </c>
      <c r="F36" s="477"/>
    </row>
    <row r="37" spans="2:6" x14ac:dyDescent="0.25">
      <c r="B37" s="465"/>
      <c r="C37" s="476"/>
      <c r="D37" s="212" t="s">
        <v>481</v>
      </c>
      <c r="E37" s="213">
        <v>1004.3587619618944</v>
      </c>
      <c r="F37" s="477"/>
    </row>
    <row r="38" spans="2:6" x14ac:dyDescent="0.25">
      <c r="B38" s="465"/>
      <c r="C38" s="476"/>
      <c r="D38" s="212" t="s">
        <v>482</v>
      </c>
      <c r="E38" s="213">
        <v>793.21341764701663</v>
      </c>
      <c r="F38" s="477"/>
    </row>
    <row r="39" spans="2:6" x14ac:dyDescent="0.25">
      <c r="B39" s="465"/>
      <c r="C39" s="476"/>
      <c r="D39" s="212" t="s">
        <v>483</v>
      </c>
      <c r="E39" s="213">
        <v>502.8813759227682</v>
      </c>
      <c r="F39" s="477"/>
    </row>
    <row r="40" spans="2:6" x14ac:dyDescent="0.25">
      <c r="B40" s="465"/>
      <c r="C40" s="476"/>
      <c r="D40" s="212" t="s">
        <v>484</v>
      </c>
      <c r="E40" s="213">
        <v>323.95034733012585</v>
      </c>
      <c r="F40" s="477"/>
    </row>
    <row r="41" spans="2:6" x14ac:dyDescent="0.25">
      <c r="B41" s="465"/>
      <c r="C41" s="476"/>
      <c r="D41" s="212" t="s">
        <v>485</v>
      </c>
      <c r="E41" s="213">
        <v>331.18939252645737</v>
      </c>
      <c r="F41" s="477"/>
    </row>
    <row r="42" spans="2:6" x14ac:dyDescent="0.25">
      <c r="B42" s="465"/>
      <c r="C42" s="476"/>
      <c r="D42" s="212" t="s">
        <v>486</v>
      </c>
      <c r="E42" s="213">
        <v>491.8899141276421</v>
      </c>
      <c r="F42" s="477"/>
    </row>
    <row r="43" spans="2:6" x14ac:dyDescent="0.25">
      <c r="B43" s="465"/>
      <c r="C43" s="476"/>
      <c r="D43" s="212" t="s">
        <v>487</v>
      </c>
      <c r="E43" s="213">
        <v>568.33890576114197</v>
      </c>
      <c r="F43" s="477"/>
    </row>
    <row r="44" spans="2:6" x14ac:dyDescent="0.25">
      <c r="B44" s="465"/>
      <c r="C44" s="476"/>
      <c r="D44" s="212" t="s">
        <v>488</v>
      </c>
      <c r="E44" s="213">
        <v>145.34696366831278</v>
      </c>
      <c r="F44" s="477"/>
    </row>
    <row r="45" spans="2:6" x14ac:dyDescent="0.25">
      <c r="B45" s="465"/>
      <c r="C45" s="476"/>
      <c r="D45" s="212" t="s">
        <v>489</v>
      </c>
      <c r="E45" s="213">
        <v>853.01584702183766</v>
      </c>
      <c r="F45" s="477"/>
    </row>
    <row r="46" spans="2:6" x14ac:dyDescent="0.25">
      <c r="B46" s="465"/>
      <c r="C46" s="476"/>
      <c r="D46" s="212" t="s">
        <v>490</v>
      </c>
      <c r="E46" s="213">
        <v>386.68363632612505</v>
      </c>
      <c r="F46" s="477"/>
    </row>
    <row r="47" spans="2:6" x14ac:dyDescent="0.25">
      <c r="B47" s="465"/>
      <c r="C47" s="476"/>
      <c r="D47" s="212" t="s">
        <v>491</v>
      </c>
      <c r="E47" s="213">
        <v>632.80385877857555</v>
      </c>
      <c r="F47" s="477"/>
    </row>
    <row r="48" spans="2:6" x14ac:dyDescent="0.25">
      <c r="B48" s="465"/>
      <c r="C48" s="476"/>
      <c r="D48" s="212" t="s">
        <v>492</v>
      </c>
      <c r="E48" s="213">
        <v>558.01608120072456</v>
      </c>
      <c r="F48" s="477"/>
    </row>
    <row r="49" spans="2:6" x14ac:dyDescent="0.25">
      <c r="B49" s="465"/>
      <c r="C49" s="476"/>
      <c r="D49" s="212" t="s">
        <v>493</v>
      </c>
      <c r="E49" s="213">
        <v>566.63051532727116</v>
      </c>
      <c r="F49" s="477"/>
    </row>
    <row r="50" spans="2:6" x14ac:dyDescent="0.25">
      <c r="B50" s="465"/>
      <c r="C50" s="476"/>
      <c r="D50" s="212" t="s">
        <v>494</v>
      </c>
      <c r="E50" s="213">
        <v>507.90065330613919</v>
      </c>
      <c r="F50" s="477"/>
    </row>
    <row r="51" spans="2:6" x14ac:dyDescent="0.25">
      <c r="B51" s="465"/>
      <c r="C51" s="476"/>
      <c r="D51" s="212" t="s">
        <v>495</v>
      </c>
      <c r="E51" s="213">
        <v>515.07054646446682</v>
      </c>
      <c r="F51" s="477"/>
    </row>
    <row r="52" spans="2:6" x14ac:dyDescent="0.25">
      <c r="B52" s="465"/>
      <c r="C52" s="476"/>
      <c r="D52" s="212" t="s">
        <v>496</v>
      </c>
      <c r="E52" s="213">
        <v>464.36134546855777</v>
      </c>
      <c r="F52" s="477"/>
    </row>
    <row r="53" spans="2:6" x14ac:dyDescent="0.25">
      <c r="B53" s="465"/>
      <c r="C53" s="476"/>
      <c r="D53" s="212" t="s">
        <v>497</v>
      </c>
      <c r="E53" s="213">
        <v>811.87608764310733</v>
      </c>
      <c r="F53" s="477"/>
    </row>
    <row r="54" spans="2:6" x14ac:dyDescent="0.25">
      <c r="B54" s="465"/>
      <c r="C54" s="476"/>
      <c r="D54" s="212" t="s">
        <v>498</v>
      </c>
      <c r="E54" s="213">
        <v>493.91436237711542</v>
      </c>
      <c r="F54" s="477"/>
    </row>
    <row r="55" spans="2:6" x14ac:dyDescent="0.25">
      <c r="B55" s="465"/>
      <c r="C55" s="476"/>
      <c r="D55" s="212" t="s">
        <v>499</v>
      </c>
      <c r="E55" s="213">
        <v>494.76520134400619</v>
      </c>
      <c r="F55" s="477"/>
    </row>
    <row r="56" spans="2:6" x14ac:dyDescent="0.25">
      <c r="B56" s="465"/>
      <c r="C56" s="476"/>
      <c r="D56" s="212" t="s">
        <v>500</v>
      </c>
      <c r="E56" s="213">
        <v>360.49521132862571</v>
      </c>
      <c r="F56" s="477"/>
    </row>
    <row r="57" spans="2:6" x14ac:dyDescent="0.25">
      <c r="B57" s="465"/>
      <c r="C57" s="476"/>
      <c r="D57" s="212" t="s">
        <v>501</v>
      </c>
      <c r="E57" s="213">
        <v>439.88545354407808</v>
      </c>
      <c r="F57" s="477"/>
    </row>
    <row r="59" spans="2:6" x14ac:dyDescent="0.25">
      <c r="B59" s="466" t="s">
        <v>502</v>
      </c>
      <c r="C59" s="466"/>
      <c r="D59"/>
      <c r="E59"/>
      <c r="F59"/>
    </row>
    <row r="60" spans="2:6" x14ac:dyDescent="0.25">
      <c r="B60" s="467"/>
      <c r="C60" s="467"/>
      <c r="D60"/>
    </row>
    <row r="61" spans="2:6" x14ac:dyDescent="0.25">
      <c r="B61" s="215" t="s">
        <v>504</v>
      </c>
      <c r="C61" s="216">
        <v>1</v>
      </c>
      <c r="D61"/>
    </row>
    <row r="62" spans="2:6" x14ac:dyDescent="0.25">
      <c r="B62" s="215" t="s">
        <v>506</v>
      </c>
      <c r="C62" s="216">
        <v>30</v>
      </c>
      <c r="D62"/>
    </row>
    <row r="63" spans="2:6" x14ac:dyDescent="0.25">
      <c r="B63" s="215" t="s">
        <v>508</v>
      </c>
      <c r="C63" s="216">
        <v>265</v>
      </c>
      <c r="D63"/>
    </row>
    <row r="64" spans="2:6" x14ac:dyDescent="0.25">
      <c r="B64" s="215" t="s">
        <v>505</v>
      </c>
      <c r="C64" s="217">
        <f>CContent_VOC/CContent_CO2</f>
        <v>3.1166666666666667</v>
      </c>
      <c r="D64"/>
      <c r="E64"/>
      <c r="F64"/>
    </row>
    <row r="65" spans="2:6" x14ac:dyDescent="0.25">
      <c r="B65" s="215" t="s">
        <v>507</v>
      </c>
      <c r="C65" s="217">
        <f>CContent_CO/CContent_CO2</f>
        <v>1.5714285714285714</v>
      </c>
      <c r="D65"/>
      <c r="E65"/>
      <c r="F65" s="133"/>
    </row>
    <row r="67" spans="2:6" ht="15.75" x14ac:dyDescent="0.25">
      <c r="B67" s="218" t="s">
        <v>503</v>
      </c>
      <c r="C67" s="219"/>
    </row>
    <row r="68" spans="2:6" x14ac:dyDescent="0.2">
      <c r="B68" s="215" t="s">
        <v>505</v>
      </c>
      <c r="C68" s="217">
        <v>0.85</v>
      </c>
    </row>
    <row r="69" spans="2:6" x14ac:dyDescent="0.2">
      <c r="B69" s="215" t="s">
        <v>507</v>
      </c>
      <c r="C69" s="217">
        <f>12/28</f>
        <v>0.42857142857142855</v>
      </c>
    </row>
    <row r="70" spans="2:6" x14ac:dyDescent="0.2">
      <c r="B70" s="215" t="s">
        <v>504</v>
      </c>
      <c r="C70" s="217">
        <f>12/44</f>
        <v>0.27272727272727271</v>
      </c>
    </row>
  </sheetData>
  <mergeCells count="19">
    <mergeCell ref="C17:C19"/>
    <mergeCell ref="C29:C57"/>
    <mergeCell ref="F29:F57"/>
    <mergeCell ref="B29:B57"/>
    <mergeCell ref="B59:C60"/>
    <mergeCell ref="H2:N2"/>
    <mergeCell ref="C23:C27"/>
    <mergeCell ref="B23:B27"/>
    <mergeCell ref="B2:F2"/>
    <mergeCell ref="F7:F11"/>
    <mergeCell ref="C7:C11"/>
    <mergeCell ref="B4:B6"/>
    <mergeCell ref="B7:B19"/>
    <mergeCell ref="B20:B22"/>
    <mergeCell ref="F23:F26"/>
    <mergeCell ref="F12:F16"/>
    <mergeCell ref="C12:C14"/>
    <mergeCell ref="C15:C16"/>
    <mergeCell ref="F17:F19"/>
  </mergeCells>
  <phoneticPr fontId="51" type="noConversion"/>
  <pageMargins left="0.7" right="0.7" top="0.75" bottom="0.75" header="0.3" footer="0.3"/>
  <pageSetup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3ADBBAC300204D917756E66EBC370C" ma:contentTypeVersion="11" ma:contentTypeDescription="Create a new document." ma:contentTypeScope="" ma:versionID="6d173c42f34865b9f8477060fe68196c">
  <xsd:schema xmlns:xsd="http://www.w3.org/2001/XMLSchema" xmlns:xs="http://www.w3.org/2001/XMLSchema" xmlns:p="http://schemas.microsoft.com/office/2006/metadata/properties" xmlns:ns2="48f7e80c-61ed-4043-9da3-abd35210c977" xmlns:ns3="cc46344e-ec94-4c24-ada3-0d817196d5c6" targetNamespace="http://schemas.microsoft.com/office/2006/metadata/properties" ma:root="true" ma:fieldsID="8575ffacea3b5e53c725262313f9270d" ns2:_="" ns3:_="">
    <xsd:import namespace="48f7e80c-61ed-4043-9da3-abd35210c977"/>
    <xsd:import namespace="cc46344e-ec94-4c24-ada3-0d817196d5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f7e80c-61ed-4043-9da3-abd35210c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46344e-ec94-4c24-ada3-0d817196d5c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0f2beb5-cb91-42b1-8a7a-d6d1282bd884}" ma:internalName="TaxCatchAll" ma:showField="CatchAllData" ma:web="cc46344e-ec94-4c24-ada3-0d817196d5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f7e80c-61ed-4043-9da3-abd35210c977">
      <Terms xmlns="http://schemas.microsoft.com/office/infopath/2007/PartnerControls"/>
    </lcf76f155ced4ddcb4097134ff3c332f>
    <TaxCatchAll xmlns="cc46344e-ec94-4c24-ada3-0d817196d5c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E69B6B-4EEC-4C22-82A2-7EEB3741B1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f7e80c-61ed-4043-9da3-abd35210c977"/>
    <ds:schemaRef ds:uri="cc46344e-ec94-4c24-ada3-0d817196d5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1CD033-C5A0-4FD3-BBB3-28A11665CD6C}">
  <ds:schemaRefs>
    <ds:schemaRef ds:uri="http://schemas.openxmlformats.org/package/2006/metadata/core-properties"/>
    <ds:schemaRef ds:uri="cc46344e-ec94-4c24-ada3-0d817196d5c6"/>
    <ds:schemaRef ds:uri="http://schemas.microsoft.com/office/2006/documentManagement/types"/>
    <ds:schemaRef ds:uri="48f7e80c-61ed-4043-9da3-abd35210c977"/>
    <ds:schemaRef ds:uri="http://purl.org/dc/dcmitype/"/>
    <ds:schemaRef ds:uri="http://purl.org/dc/terms/"/>
    <ds:schemaRef ds:uri="http://schemas.microsoft.com/office/2006/metadata/properties"/>
    <ds:schemaRef ds:uri="http://purl.org/dc/elements/1.1/"/>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FB057AE-7B1A-49C5-B1BE-FCACB161AF24}">
  <ds:schemaRefs>
    <ds:schemaRef ds:uri="http://schemas.microsoft.com/sharepoint/v3/contenttype/forms"/>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24</vt:i4>
      </vt:variant>
    </vt:vector>
  </HeadingPairs>
  <TitlesOfParts>
    <vt:vector size="29" baseType="lpstr">
      <vt:lpstr>Introduction</vt:lpstr>
      <vt:lpstr>PathwaySummary</vt:lpstr>
      <vt:lpstr>Feedstock</vt:lpstr>
      <vt:lpstr>BiodieselProduction</vt:lpstr>
      <vt:lpstr>Background</vt:lpstr>
      <vt:lpstr>Btu2J</vt:lpstr>
      <vt:lpstr>Btu2mmBtu</vt:lpstr>
      <vt:lpstr>CContent_CO</vt:lpstr>
      <vt:lpstr>CContent_CO2</vt:lpstr>
      <vt:lpstr>CContent_VOC</vt:lpstr>
      <vt:lpstr>g2lb</vt:lpstr>
      <vt:lpstr>grid_CIs</vt:lpstr>
      <vt:lpstr>grid_names</vt:lpstr>
      <vt:lpstr>GWP_CH4</vt:lpstr>
      <vt:lpstr>GWP_CO</vt:lpstr>
      <vt:lpstr>GWP_N2O</vt:lpstr>
      <vt:lpstr>GWP_VOC</vt:lpstr>
      <vt:lpstr>lb2MT</vt:lpstr>
      <vt:lpstr>lb2T</vt:lpstr>
      <vt:lpstr>MJ2Btu</vt:lpstr>
      <vt:lpstr>mmBtu2Btu</vt:lpstr>
      <vt:lpstr>mmBtu2kWh</vt:lpstr>
      <vt:lpstr>mmBtu2MJ</vt:lpstr>
      <vt:lpstr>MT2lb</vt:lpstr>
      <vt:lpstr>NG_heat_ratio</vt:lpstr>
      <vt:lpstr>T2lb</vt:lpstr>
      <vt:lpstr>user_grid_CI</vt:lpstr>
      <vt:lpstr>user_grid_name</vt:lpstr>
      <vt:lpstr>Wh2J</vt:lpstr>
    </vt:vector>
  </TitlesOfParts>
  <Manager/>
  <Company>CARB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 Biodiesel</dc:title>
  <dc:subject/>
  <dc:creator>CTFP Staff</dc:creator>
  <cp:keywords/>
  <dc:description/>
  <cp:lastModifiedBy>Kandel, Tanka, ENV</cp:lastModifiedBy>
  <cp:revision/>
  <dcterms:created xsi:type="dcterms:W3CDTF">2021-04-30T21:17:21Z</dcterms:created>
  <dcterms:modified xsi:type="dcterms:W3CDTF">2026-07-08T21:46:13Z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0x010100C93ADBBAC300204D917756E66EBC370C</vt:lpwstr>
  </property>
  <property fmtid="{D5CDD505-2E9C-101B-9397-08002B2CF9AE}" pid="3" name="MediaServiceImageTags">
    <vt:lpwstr/>
  </property>
</Properties>
</file>