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NMENV\ServerShares$\Hearing Office\Boards and Commissions\EIB\Meetings &amp; Cases by Year\EIB 2021\Cases\EIB 21-27\NOIs\NMED\Rebuttal\"/>
    </mc:Choice>
  </mc:AlternateContent>
  <xr:revisionPtr revIDLastSave="0" documentId="13_ncr:1_{1D591866-8A47-4B93-A74B-8CD38FE0504F}" xr6:coauthVersionLast="45" xr6:coauthVersionMax="45" xr10:uidLastSave="{00000000-0000-0000-0000-000000000000}"/>
  <workbookProtection workbookAlgorithmName="SHA-512" workbookHashValue="dQAUt8oojd5IsriSJODSljsDKVVGr3PbwBhc9TGpytgFoeF3T2eaqK6bFNn4fWCKyJOLJxAAuySpfb1tVNMZ8w==" workbookSaltValue="9arRz5quANT2VuFN3LOuIg==" workbookSpinCount="100000" lockStructure="1"/>
  <bookViews>
    <workbookView xWindow="-28920" yWindow="-120" windowWidth="29040" windowHeight="17640" activeTab="2" xr2:uid="{85585CCA-929A-4D81-99BA-EE7DE9908C47}"/>
  </bookViews>
  <sheets>
    <sheet name="Nonpoint Reductions" sheetId="1" r:id="rId1"/>
    <sheet name="Point Reductions" sheetId="2" r:id="rId2"/>
    <sheet name="Reduction Summar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2" i="1" l="1"/>
  <c r="N42" i="1"/>
  <c r="M42" i="1"/>
  <c r="L42" i="1"/>
  <c r="G42" i="1"/>
  <c r="F42" i="1"/>
  <c r="O108" i="2"/>
  <c r="N108" i="2"/>
  <c r="M108" i="2"/>
  <c r="L108" i="2"/>
  <c r="G108" i="2"/>
  <c r="F108" i="2"/>
  <c r="C3" i="3"/>
  <c r="G3" i="3"/>
  <c r="K3" i="3"/>
  <c r="C4" i="3"/>
  <c r="G4" i="3"/>
  <c r="K4" i="3"/>
  <c r="C5" i="3"/>
  <c r="G5" i="3"/>
  <c r="K5" i="3"/>
  <c r="C6" i="3"/>
  <c r="G6" i="3"/>
  <c r="K6" i="3"/>
  <c r="C7" i="3"/>
  <c r="G7" i="3"/>
  <c r="K7" i="3"/>
  <c r="C8" i="3"/>
  <c r="G8" i="3"/>
  <c r="K8" i="3"/>
  <c r="C9" i="3"/>
  <c r="G9" i="3"/>
  <c r="K9" i="3"/>
  <c r="C10" i="3"/>
  <c r="G10" i="3"/>
  <c r="K10" i="3"/>
  <c r="C11" i="3"/>
  <c r="G11" i="3"/>
  <c r="K11" i="3"/>
  <c r="C12" i="3"/>
  <c r="G12" i="3"/>
  <c r="K12" i="3"/>
  <c r="K13" i="3"/>
  <c r="D3" i="3"/>
  <c r="H3" i="3"/>
  <c r="L3" i="3"/>
  <c r="D4" i="3"/>
  <c r="H4" i="3"/>
  <c r="L4" i="3"/>
  <c r="D5" i="3"/>
  <c r="H5" i="3"/>
  <c r="L5" i="3"/>
  <c r="D6" i="3"/>
  <c r="H6" i="3"/>
  <c r="L6" i="3"/>
  <c r="D7" i="3"/>
  <c r="H7" i="3"/>
  <c r="L7" i="3"/>
  <c r="D8" i="3"/>
  <c r="H8" i="3"/>
  <c r="L8" i="3"/>
  <c r="D9" i="3"/>
  <c r="H9" i="3"/>
  <c r="L9" i="3"/>
  <c r="D10" i="3"/>
  <c r="H10" i="3"/>
  <c r="L10" i="3"/>
  <c r="D11" i="3"/>
  <c r="H11" i="3"/>
  <c r="L11" i="3"/>
  <c r="D12" i="3"/>
  <c r="H12" i="3"/>
  <c r="L12" i="3"/>
  <c r="L13" i="3"/>
  <c r="N13" i="3"/>
  <c r="N8" i="3"/>
  <c r="N3" i="3"/>
  <c r="M13" i="3"/>
  <c r="M12" i="3"/>
  <c r="M11" i="3"/>
  <c r="M10" i="3"/>
  <c r="M9" i="3"/>
  <c r="M8" i="3"/>
  <c r="M7" i="3"/>
  <c r="M6" i="3"/>
  <c r="M5" i="3"/>
  <c r="M4" i="3"/>
  <c r="M3" i="3"/>
  <c r="J4" i="3"/>
  <c r="J5" i="3"/>
  <c r="J6" i="3"/>
  <c r="J7" i="3"/>
  <c r="J8" i="3"/>
  <c r="J9" i="3"/>
  <c r="J10" i="3"/>
  <c r="J11" i="3"/>
  <c r="J12" i="3"/>
  <c r="J3" i="3"/>
  <c r="I3" i="3"/>
  <c r="I4" i="3"/>
  <c r="I5" i="3"/>
  <c r="I6" i="3"/>
  <c r="I7" i="3"/>
  <c r="I8" i="3"/>
  <c r="I9" i="3"/>
  <c r="I10" i="3"/>
  <c r="I11" i="3"/>
  <c r="I12" i="3"/>
  <c r="F4" i="3"/>
  <c r="F5" i="3"/>
  <c r="P5" i="3"/>
  <c r="F6" i="3"/>
  <c r="P6" i="3"/>
  <c r="F7" i="3"/>
  <c r="P7" i="3"/>
  <c r="F8" i="3"/>
  <c r="F9" i="3"/>
  <c r="P9" i="3"/>
  <c r="F10" i="3"/>
  <c r="P10" i="3"/>
  <c r="F11" i="3"/>
  <c r="F12" i="3"/>
  <c r="P12" i="3"/>
  <c r="F3" i="3"/>
  <c r="P3" i="3"/>
  <c r="E4" i="3"/>
  <c r="O4" i="3"/>
  <c r="E5" i="3"/>
  <c r="O5" i="3"/>
  <c r="E6" i="3"/>
  <c r="O6" i="3"/>
  <c r="Q6" i="3"/>
  <c r="E7" i="3"/>
  <c r="O7" i="3"/>
  <c r="E8" i="3"/>
  <c r="E9" i="3"/>
  <c r="E10" i="3"/>
  <c r="E11" i="3"/>
  <c r="O11" i="3"/>
  <c r="E12" i="3"/>
  <c r="O12" i="3"/>
  <c r="E3" i="3"/>
  <c r="O3" i="3"/>
  <c r="Q12" i="3"/>
  <c r="R12" i="3"/>
  <c r="R6" i="3"/>
  <c r="O9" i="3"/>
  <c r="P4" i="3"/>
  <c r="P8" i="3"/>
  <c r="P11" i="3"/>
  <c r="P13" i="3"/>
  <c r="O8" i="3"/>
  <c r="Q8" i="3"/>
  <c r="O10" i="3"/>
  <c r="Q10" i="3"/>
  <c r="Q3" i="3"/>
  <c r="R3" i="3"/>
  <c r="Q7" i="3"/>
  <c r="R7" i="3"/>
  <c r="R5" i="3"/>
  <c r="Q5" i="3"/>
  <c r="Q11" i="3"/>
  <c r="R11" i="3"/>
  <c r="Q4" i="3"/>
  <c r="R4" i="3"/>
  <c r="Q9" i="3"/>
  <c r="R9" i="3"/>
  <c r="O13" i="3"/>
  <c r="R13" i="3"/>
  <c r="Q13" i="3"/>
</calcChain>
</file>

<file path=xl/sharedStrings.xml><?xml version="1.0" encoding="utf-8"?>
<sst xmlns="http://schemas.openxmlformats.org/spreadsheetml/2006/main" count="778" uniqueCount="206">
  <si>
    <t>SCC</t>
  </si>
  <si>
    <t>SCC Level One</t>
  </si>
  <si>
    <t>SCC Level Two</t>
  </si>
  <si>
    <t>SCC Level Three</t>
  </si>
  <si>
    <t>SCC Level Four</t>
  </si>
  <si>
    <t>Pre-Rule NOx (tons/year)</t>
  </si>
  <si>
    <t>Pre-Rule VOC (tons/year)</t>
  </si>
  <si>
    <t>Source Type</t>
  </si>
  <si>
    <t>Rule Section</t>
  </si>
  <si>
    <t>NOx Reduction (%)</t>
  </si>
  <si>
    <t>VOC Reduction (%)</t>
  </si>
  <si>
    <t>Post-Rule NOx (tons/year)</t>
  </si>
  <si>
    <t>Post-Rule VOC (tons/year)</t>
  </si>
  <si>
    <t>NOx Reductions (tons/year)</t>
  </si>
  <si>
    <t>VOC Reductions (tons/year)</t>
  </si>
  <si>
    <t>Industrial Processes</t>
  </si>
  <si>
    <t>Oil and Gas Exploration and Production</t>
  </si>
  <si>
    <t>On-Shore Oil Production</t>
  </si>
  <si>
    <t>Artificial Lift Engines</t>
  </si>
  <si>
    <t>Natural Gas</t>
  </si>
  <si>
    <t>Compressor Engines</t>
  </si>
  <si>
    <t>On-Shore Gas Production</t>
  </si>
  <si>
    <t>Lateral Compressors 4 Cycle Rich Burn</t>
  </si>
  <si>
    <t>Coal Bed Methane Natural Gas</t>
  </si>
  <si>
    <t>Dewatering Pump Engines</t>
  </si>
  <si>
    <t>CBM Fired 4Cycle Rich Burn Compressor Engines 50 To 499 HP</t>
  </si>
  <si>
    <t>Crude Petroleum</t>
  </si>
  <si>
    <t>Oil Well Fugitives</t>
  </si>
  <si>
    <t>Fugitives: All Processes</t>
  </si>
  <si>
    <t>Fugitives</t>
  </si>
  <si>
    <t>Gas Well Venting - Blowdowns</t>
  </si>
  <si>
    <t>Total: All Processes</t>
  </si>
  <si>
    <t>Gas Well Dehydrators</t>
  </si>
  <si>
    <t>Dehydrators</t>
  </si>
  <si>
    <t>Oil Well Heaters</t>
  </si>
  <si>
    <t>Gas Well Heaters</t>
  </si>
  <si>
    <t>CBM Well Heaters</t>
  </si>
  <si>
    <t>Oil Well Truck Loading</t>
  </si>
  <si>
    <t>Gas Well Truck Loading</t>
  </si>
  <si>
    <t>Oil Well Pneumatic Devices</t>
  </si>
  <si>
    <t>Gas Well Pneumatic Devices</t>
  </si>
  <si>
    <t>Gas Well Pneumatic Pumps</t>
  </si>
  <si>
    <t>Pneumatic Devices</t>
  </si>
  <si>
    <t>On-Shore Oil Exploration</t>
  </si>
  <si>
    <t>Oil Well Pneumatic Pumps</t>
  </si>
  <si>
    <t>All Processes</t>
  </si>
  <si>
    <t>Produced Water</t>
  </si>
  <si>
    <t>Oil Well Tanks - Flashing &amp; Standing/Working/Breathing</t>
  </si>
  <si>
    <t>Natural Gas Liquids</t>
  </si>
  <si>
    <t>Gas Well Tanks - Flashing &amp; Standing/Working/Breathing, Controlled</t>
  </si>
  <si>
    <t>Drill Rigs</t>
  </si>
  <si>
    <t>Workover Rigs</t>
  </si>
  <si>
    <t>Hydraulic Fracturing Engines</t>
  </si>
  <si>
    <t>Associated Gas Venting</t>
  </si>
  <si>
    <t>Condensate Tank Flaring</t>
  </si>
  <si>
    <t>Gas Well Dehydrators - Flaring</t>
  </si>
  <si>
    <t>Gas Well Venting - Initial Completions</t>
  </si>
  <si>
    <t>Venting - Initial Completions</t>
  </si>
  <si>
    <t>CBM Well Venting - Blowdowns</t>
  </si>
  <si>
    <t>Mud Degassing</t>
  </si>
  <si>
    <t>Oil Well Completion: Flaring</t>
  </si>
  <si>
    <t>Oil Well Completion: Venting</t>
  </si>
  <si>
    <t>On-Shore Gas Exploration</t>
  </si>
  <si>
    <t>Gas Well Completion: Flaring</t>
  </si>
  <si>
    <t>Total:</t>
  </si>
  <si>
    <t>Engines and Turbines</t>
  </si>
  <si>
    <t>Equipment Leaks</t>
  </si>
  <si>
    <t>Gas Well Liquids Unloading</t>
  </si>
  <si>
    <t>Glycol Dehydrators</t>
  </si>
  <si>
    <t>Heaters</t>
  </si>
  <si>
    <t>Hydrocarbon Liquids Transfers</t>
  </si>
  <si>
    <t>Pneumatic Controllers and Pumps</t>
  </si>
  <si>
    <t>Storage Tanks</t>
  </si>
  <si>
    <t>Oil and Gas Production</t>
  </si>
  <si>
    <t>Natural Gas Processing</t>
  </si>
  <si>
    <t>Compressor Seals</t>
  </si>
  <si>
    <t>Internal Combustion Engines</t>
  </si>
  <si>
    <t>Electric Generation</t>
  </si>
  <si>
    <t>Distillate Oil (Diesel)</t>
  </si>
  <si>
    <t>Reciprocating</t>
  </si>
  <si>
    <t>Turbine</t>
  </si>
  <si>
    <t>Industrial</t>
  </si>
  <si>
    <t>2-cycle Lean Burn</t>
  </si>
  <si>
    <t>4-cycle Rich Burn</t>
  </si>
  <si>
    <t>4-cycle Lean Burn</t>
  </si>
  <si>
    <t>2-cycle Clean Burn</t>
  </si>
  <si>
    <t>4-cycle Clean Burn</t>
  </si>
  <si>
    <t>Commercial/Institutional</t>
  </si>
  <si>
    <t>Natural Gas Production</t>
  </si>
  <si>
    <t>Compressors (See also 310003-12 and -13)</t>
  </si>
  <si>
    <t>Petroleum Industry</t>
  </si>
  <si>
    <t>Fugitive Emissions</t>
  </si>
  <si>
    <t>Specify in Comments Field</t>
  </si>
  <si>
    <t>Petroleum Products - Not Classified</t>
  </si>
  <si>
    <t>Not Classified **</t>
  </si>
  <si>
    <t>Crude Oil Production</t>
  </si>
  <si>
    <t>Well Completion</t>
  </si>
  <si>
    <t>Processing Operations: Not Classified</t>
  </si>
  <si>
    <t>Wells</t>
  </si>
  <si>
    <t>Valves: Fugitive Emissions</t>
  </si>
  <si>
    <t>All Equipt Leak Fugitives (Valves, Flanges, Connections, Seals, Drains</t>
  </si>
  <si>
    <t>Relief Valves</t>
  </si>
  <si>
    <t>Flanges and Connections</t>
  </si>
  <si>
    <t>Gathering Lines</t>
  </si>
  <si>
    <t>Fugitives: Drains</t>
  </si>
  <si>
    <t>Other Not Classified</t>
  </si>
  <si>
    <t>Process Valves</t>
  </si>
  <si>
    <t>Chemical Evaporation</t>
  </si>
  <si>
    <t>Transportation and Marketing of Petroleum Products</t>
  </si>
  <si>
    <t>General</t>
  </si>
  <si>
    <t>Flares</t>
  </si>
  <si>
    <t>Process Gas</t>
  </si>
  <si>
    <t>Hydrogen Sulfide</t>
  </si>
  <si>
    <t>Flares Combusting Gases :1000 BTU/scf</t>
  </si>
  <si>
    <t>Flares Combusting Gases &lt;1000 BTU/scf</t>
  </si>
  <si>
    <t>Glycol Dehydrator Reboiler Still Stack</t>
  </si>
  <si>
    <t>Glycol Dehydrator (See also 31000301-31000303)</t>
  </si>
  <si>
    <t>External Combustion Boilers</t>
  </si>
  <si>
    <t>Distillate Oil - Grades 1 and 2</t>
  </si>
  <si>
    <t>Boiler</t>
  </si>
  <si>
    <t>Boiler &lt; 100 Million BTU, except tangential</t>
  </si>
  <si>
    <t>&gt; 100 Million BTU/hr</t>
  </si>
  <si>
    <t>10-100 Million BTU/hr</t>
  </si>
  <si>
    <t>Process Heaters</t>
  </si>
  <si>
    <t>Gas-fired</t>
  </si>
  <si>
    <t>Natural Gas-fired</t>
  </si>
  <si>
    <t>Glycol Dehydrator Reboiler Burner</t>
  </si>
  <si>
    <t>Glycol Dehydrator Burner Stack</t>
  </si>
  <si>
    <t>Crude Oil</t>
  </si>
  <si>
    <t>Heater Treater</t>
  </si>
  <si>
    <t>Petroleum Liquids Storage (non-Refinery)</t>
  </si>
  <si>
    <t>Bulk Terminals</t>
  </si>
  <si>
    <t>Miscellaneous Losses/Leaks: Loading Racks</t>
  </si>
  <si>
    <t>Tank Truck Vapor Leaks</t>
  </si>
  <si>
    <t>Bulk Plants</t>
  </si>
  <si>
    <t>Loading Racks</t>
  </si>
  <si>
    <t>Tank Cars and Trucks</t>
  </si>
  <si>
    <t>Crude Oil: Submerged Loading (Normal Service)</t>
  </si>
  <si>
    <t>Crude Oil: Submerged Loading (Clean Tanks)</t>
  </si>
  <si>
    <t>Crude Oil: Loaded with Product  (Transit Losses)</t>
  </si>
  <si>
    <t>Petroleum and Solvent Evaporation</t>
  </si>
  <si>
    <t>Organic Chemical Transportation</t>
  </si>
  <si>
    <t>Organic Chemicals</t>
  </si>
  <si>
    <t>Cars/Trucks: Loading Rack</t>
  </si>
  <si>
    <t>Storage and Transport</t>
  </si>
  <si>
    <t>Petroleum and Petroleum Product Transport</t>
  </si>
  <si>
    <t>Truck</t>
  </si>
  <si>
    <t>Incinerators</t>
  </si>
  <si>
    <t>Incinerators Burning Waste Gas or Augmented Waste Gas</t>
  </si>
  <si>
    <t>Pipeline Pigging (releases during pig removal)</t>
  </si>
  <si>
    <t>Pump Seals</t>
  </si>
  <si>
    <t>Pneumatic Controllers, High Bleed &gt;6 scfh</t>
  </si>
  <si>
    <t>Oil/Gas/Water/Separation</t>
  </si>
  <si>
    <t>Atmospheric Wash Tank (2nd Stage of Gas-Oil Separation): Flashing Loss</t>
  </si>
  <si>
    <t>Liquid Waste Treatment</t>
  </si>
  <si>
    <t>Oil-Water Separation Wastewater Holding Tanks</t>
  </si>
  <si>
    <t>Petroleum Product Storage at Refineries</t>
  </si>
  <si>
    <t>Fixed Roof Tanks (Varying Sizes)</t>
  </si>
  <si>
    <t>Crude Oil RVP 5: Breathing Loss (250000 Bbl. Tank Size)</t>
  </si>
  <si>
    <t>Crude Oil RVP 5: Working Loss (Tank Diameter Independent)</t>
  </si>
  <si>
    <t>Other Liquids: Working Loss (Tank Diameter Independent)</t>
  </si>
  <si>
    <t>Floating Roof Tanks (Varying Sizes)</t>
  </si>
  <si>
    <t>Crude Oil:  Breathing Loss - External - Secondary Seal</t>
  </si>
  <si>
    <t>Crude Oil: Breathing Loss - Internal</t>
  </si>
  <si>
    <t>Other Liquids: Working Loss - Int. Float Roof (Pri/Sec Seal)</t>
  </si>
  <si>
    <t>Oil and Gas Field Storage and Working Tanks</t>
  </si>
  <si>
    <t>Fixed Roof Tank: Breathing Loss</t>
  </si>
  <si>
    <t>Fixed Roof Tank: Working Loss</t>
  </si>
  <si>
    <t>External Floating Roof Tank with Primary Seals: Breathing Loss</t>
  </si>
  <si>
    <t>External Floating Roof Tank with Secondary Seals: Breathing Loss</t>
  </si>
  <si>
    <t>Fixed Roof Tank, Condensate, working+breathing+flashing losses</t>
  </si>
  <si>
    <t>Fixed Roof Tank, Crude Oil, working+breathing+flashing losses</t>
  </si>
  <si>
    <t>Fixed Roof Tank, Lube Oil, working+breathing+flashing losses</t>
  </si>
  <si>
    <t>Fixed Roof Tank, Specialty Chem-working+breathing+flashing</t>
  </si>
  <si>
    <t>Fixed Roof Tank, Produced Water, working+breathing+flashing</t>
  </si>
  <si>
    <t>External Floating Roof Tank, Condensate, working+breathing+flashing</t>
  </si>
  <si>
    <t>External Floating Roof Tank, Crude Oil, working+breathing+flashing</t>
  </si>
  <si>
    <t>Internal Floating Roof Tank, Crude Oil, working+breathing+flashing</t>
  </si>
  <si>
    <t>Petroleum and Petroleum Product Storage</t>
  </si>
  <si>
    <t>Bulk Terminals: All Evaporative Losses</t>
  </si>
  <si>
    <t>&lt; 10 Million BTU/hr</t>
  </si>
  <si>
    <t>Blowdown Systems</t>
  </si>
  <si>
    <t>Blowdown System with Vapor Recovery System with Flaring</t>
  </si>
  <si>
    <t>Blowdown System w/o Controls</t>
  </si>
  <si>
    <t>Desulfurization</t>
  </si>
  <si>
    <t>Sulfur Recovery Unit</t>
  </si>
  <si>
    <t>Underground Storage Remediation &amp; Other Remediation</t>
  </si>
  <si>
    <t>Vapor Extract</t>
  </si>
  <si>
    <t>Amine Process</t>
  </si>
  <si>
    <t>Gas Stripping Operations</t>
  </si>
  <si>
    <t>In-process Fuel Use</t>
  </si>
  <si>
    <t>Fuel Storage - Fixed Roof Tanks</t>
  </si>
  <si>
    <t>Distillate Oil (No. 2): Breathing Loss</t>
  </si>
  <si>
    <t>Pipeline Petroleum Transport - General - All Products</t>
  </si>
  <si>
    <t>Pipeline Venting</t>
  </si>
  <si>
    <t>Commercial/Industrial: Breathing Loss</t>
  </si>
  <si>
    <t>Gasoline</t>
  </si>
  <si>
    <t>Pig Launching and Receiving</t>
  </si>
  <si>
    <t>Nonpoint</t>
  </si>
  <si>
    <t>Point</t>
  </si>
  <si>
    <t>Total</t>
  </si>
  <si>
    <t>-</t>
  </si>
  <si>
    <t>NOx Reduction (tons/year)</t>
  </si>
  <si>
    <t>VOC Reduction (tons/year)</t>
  </si>
  <si>
    <t>NOx Summary</t>
  </si>
  <si>
    <t>VOC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</si>
</sst>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  <numFmt numFmtId="167" formatCode="_(* #,##0.0_);_(* \(#,##0.0\);_(* &quot;-&quot;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67">
    <xf numFmtId="0" fontId="0" fillId="0" borderId="0" xfId="0"/>
    <xf numFmtId="0" fontId="3" fillId="2" borderId="1" xfId="0" applyFont="1" applyFill="1" applyBorder="1"/>
    <xf numFmtId="0" fontId="3" fillId="3" borderId="1" xfId="3" applyFont="1" applyFill="1" applyBorder="1" applyAlignment="1">
      <alignment horizontal="center"/>
    </xf>
    <xf numFmtId="0" fontId="3" fillId="0" borderId="0" xfId="0" applyFont="1"/>
    <xf numFmtId="0" fontId="5" fillId="0" borderId="1" xfId="0" applyFont="1" applyBorder="1"/>
    <xf numFmtId="0" fontId="5" fillId="0" borderId="1" xfId="0" quotePrefix="1" applyFont="1" applyBorder="1"/>
    <xf numFmtId="164" fontId="5" fillId="0" borderId="1" xfId="1" quotePrefix="1" applyNumberFormat="1" applyFont="1" applyFill="1" applyBorder="1"/>
    <xf numFmtId="1" fontId="5" fillId="0" borderId="1" xfId="2" quotePrefix="1" applyNumberFormat="1" applyFont="1" applyFill="1" applyBorder="1"/>
    <xf numFmtId="165" fontId="5" fillId="0" borderId="1" xfId="2" quotePrefix="1" applyNumberFormat="1" applyFont="1" applyFill="1" applyBorder="1"/>
    <xf numFmtId="164" fontId="5" fillId="0" borderId="1" xfId="0" applyNumberFormat="1" applyFont="1" applyBorder="1"/>
    <xf numFmtId="0" fontId="5" fillId="0" borderId="0" xfId="0" applyFont="1"/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/>
    <xf numFmtId="0" fontId="3" fillId="2" borderId="1" xfId="0" applyFont="1" applyFill="1" applyBorder="1" applyAlignment="1">
      <alignment wrapText="1"/>
    </xf>
    <xf numFmtId="0" fontId="3" fillId="2" borderId="1" xfId="3" applyFont="1" applyFill="1" applyBorder="1" applyAlignment="1">
      <alignment horizontal="center" wrapText="1"/>
    </xf>
    <xf numFmtId="0" fontId="6" fillId="0" borderId="0" xfId="0" applyFont="1"/>
    <xf numFmtId="167" fontId="6" fillId="0" borderId="1" xfId="0" applyNumberFormat="1" applyFont="1" applyBorder="1"/>
    <xf numFmtId="166" fontId="3" fillId="2" borderId="1" xfId="0" applyNumberFormat="1" applyFont="1" applyFill="1" applyBorder="1"/>
    <xf numFmtId="0" fontId="5" fillId="0" borderId="6" xfId="0" quotePrefix="1" applyFont="1" applyBorder="1"/>
    <xf numFmtId="1" fontId="5" fillId="0" borderId="6" xfId="2" quotePrefix="1" applyNumberFormat="1" applyFont="1" applyFill="1" applyBorder="1"/>
    <xf numFmtId="0" fontId="5" fillId="0" borderId="8" xfId="0" quotePrefix="1" applyFont="1" applyBorder="1"/>
    <xf numFmtId="0" fontId="3" fillId="4" borderId="6" xfId="0" applyFont="1" applyFill="1" applyBorder="1"/>
    <xf numFmtId="0" fontId="3" fillId="4" borderId="1" xfId="0" applyFont="1" applyFill="1" applyBorder="1"/>
    <xf numFmtId="0" fontId="3" fillId="4" borderId="7" xfId="0" applyFont="1" applyFill="1" applyBorder="1"/>
    <xf numFmtId="165" fontId="0" fillId="0" borderId="7" xfId="0" applyNumberFormat="1" applyBorder="1"/>
    <xf numFmtId="166" fontId="0" fillId="0" borderId="6" xfId="1" applyNumberFormat="1" applyFont="1" applyBorder="1"/>
    <xf numFmtId="166" fontId="0" fillId="0" borderId="1" xfId="1" applyNumberFormat="1" applyFont="1" applyBorder="1"/>
    <xf numFmtId="166" fontId="0" fillId="0" borderId="2" xfId="1" applyNumberFormat="1" applyFont="1" applyBorder="1"/>
    <xf numFmtId="166" fontId="0" fillId="0" borderId="14" xfId="1" applyNumberFormat="1" applyFont="1" applyBorder="1"/>
    <xf numFmtId="166" fontId="0" fillId="0" borderId="8" xfId="1" applyNumberFormat="1" applyFont="1" applyBorder="1"/>
    <xf numFmtId="166" fontId="0" fillId="0" borderId="11" xfId="1" applyNumberFormat="1" applyFont="1" applyBorder="1"/>
    <xf numFmtId="164" fontId="0" fillId="0" borderId="6" xfId="1" applyNumberFormat="1" applyFont="1" applyBorder="1"/>
    <xf numFmtId="164" fontId="0" fillId="0" borderId="1" xfId="1" applyNumberFormat="1" applyFont="1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164" fontId="0" fillId="0" borderId="9" xfId="1" applyNumberFormat="1" applyFont="1" applyBorder="1"/>
    <xf numFmtId="164" fontId="0" fillId="0" borderId="10" xfId="1" applyNumberFormat="1" applyFont="1" applyBorder="1"/>
    <xf numFmtId="165" fontId="0" fillId="0" borderId="7" xfId="0" applyNumberFormat="1" applyBorder="1" applyAlignment="1">
      <alignment horizontal="center"/>
    </xf>
    <xf numFmtId="0" fontId="2" fillId="5" borderId="15" xfId="0" applyFont="1" applyFill="1" applyBorder="1" applyAlignment="1">
      <alignment horizontal="right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0" fontId="3" fillId="4" borderId="17" xfId="0" applyFont="1" applyFill="1" applyBorder="1"/>
    <xf numFmtId="166" fontId="0" fillId="0" borderId="18" xfId="1" applyNumberFormat="1" applyFont="1" applyBorder="1"/>
    <xf numFmtId="0" fontId="5" fillId="0" borderId="7" xfId="0" quotePrefix="1" applyFont="1" applyBorder="1"/>
    <xf numFmtId="1" fontId="5" fillId="0" borderId="7" xfId="2" quotePrefix="1" applyNumberFormat="1" applyFont="1" applyFill="1" applyBorder="1"/>
    <xf numFmtId="0" fontId="5" fillId="0" borderId="10" xfId="0" quotePrefix="1" applyFont="1" applyBorder="1"/>
    <xf numFmtId="166" fontId="2" fillId="5" borderId="20" xfId="0" applyNumberFormat="1" applyFont="1" applyFill="1" applyBorder="1"/>
    <xf numFmtId="166" fontId="2" fillId="5" borderId="21" xfId="0" applyNumberFormat="1" applyFont="1" applyFill="1" applyBorder="1"/>
    <xf numFmtId="165" fontId="2" fillId="5" borderId="22" xfId="0" applyNumberFormat="1" applyFont="1" applyFill="1" applyBorder="1"/>
    <xf numFmtId="166" fontId="0" fillId="0" borderId="9" xfId="1" applyNumberFormat="1" applyFont="1" applyBorder="1"/>
    <xf numFmtId="165" fontId="0" fillId="0" borderId="10" xfId="0" applyNumberFormat="1" applyBorder="1"/>
    <xf numFmtId="165" fontId="0" fillId="0" borderId="7" xfId="0" quotePrefix="1" applyNumberFormat="1" applyBorder="1"/>
    <xf numFmtId="166" fontId="2" fillId="5" borderId="21" xfId="1" applyNumberFormat="1" applyFont="1" applyFill="1" applyBorder="1"/>
    <xf numFmtId="165" fontId="2" fillId="5" borderId="22" xfId="0" quotePrefix="1" applyNumberFormat="1" applyFont="1" applyFill="1" applyBorder="1"/>
    <xf numFmtId="166" fontId="5" fillId="0" borderId="1" xfId="1" quotePrefix="1" applyNumberFormat="1" applyFont="1" applyFill="1" applyBorder="1"/>
    <xf numFmtId="165" fontId="0" fillId="0" borderId="10" xfId="0" applyNumberFormat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Sheet1" xfId="3" xr:uid="{FC161640-7EA0-4E32-A541-38BA3FB2AFC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FFC000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B6570-E2CC-42C0-8AA1-B1F0F80818C1}">
  <dimension ref="A1:O42"/>
  <sheetViews>
    <sheetView workbookViewId="0">
      <pane xSplit="2" ySplit="1" topLeftCell="G20" activePane="bottomRight" state="frozen"/>
      <selection pane="topRight" activeCell="C1" sqref="C1"/>
      <selection pane="bottomLeft" activeCell="A2" sqref="A2"/>
      <selection pane="bottomRight" activeCell="O42" sqref="O42"/>
    </sheetView>
  </sheetViews>
  <sheetFormatPr defaultRowHeight="15" x14ac:dyDescent="0.25"/>
  <cols>
    <col min="1" max="1" width="11" style="10" bestFit="1" customWidth="1"/>
    <col min="2" max="2" width="18.85546875" style="10" bestFit="1" customWidth="1"/>
    <col min="3" max="3" width="36.140625" style="10" bestFit="1" customWidth="1"/>
    <col min="4" max="4" width="28.28515625" style="10" bestFit="1" customWidth="1"/>
    <col min="5" max="5" width="33" style="10" customWidth="1"/>
    <col min="6" max="7" width="23.85546875" style="10" bestFit="1" customWidth="1"/>
    <col min="8" max="8" width="31.5703125" style="10" bestFit="1" customWidth="1"/>
    <col min="9" max="9" width="12" style="10" bestFit="1" customWidth="1"/>
    <col min="10" max="11" width="18" style="10" bestFit="1" customWidth="1"/>
    <col min="12" max="13" width="24.7109375" style="10" bestFit="1" customWidth="1"/>
    <col min="14" max="15" width="26.140625" style="10" bestFit="1" customWidth="1"/>
    <col min="16" max="16384" width="9.140625" style="10"/>
  </cols>
  <sheetData>
    <row r="1" spans="1:15" s="3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2310011600</v>
      </c>
      <c r="B2" s="5" t="s">
        <v>15</v>
      </c>
      <c r="C2" s="5" t="s">
        <v>16</v>
      </c>
      <c r="D2" s="5" t="s">
        <v>17</v>
      </c>
      <c r="E2" s="5" t="s">
        <v>18</v>
      </c>
      <c r="F2" s="6">
        <v>10030.561092235001</v>
      </c>
      <c r="G2" s="6">
        <v>3231.7385045579899</v>
      </c>
      <c r="H2" s="7" t="s">
        <v>65</v>
      </c>
      <c r="I2" s="7">
        <v>113</v>
      </c>
      <c r="J2" s="8">
        <v>0</v>
      </c>
      <c r="K2" s="8">
        <v>0</v>
      </c>
      <c r="L2" s="6">
        <v>10030.561092235001</v>
      </c>
      <c r="M2" s="6">
        <v>3231.7385045579899</v>
      </c>
      <c r="N2" s="9">
        <v>0</v>
      </c>
      <c r="O2" s="9">
        <v>0</v>
      </c>
    </row>
    <row r="3" spans="1:15" x14ac:dyDescent="0.25">
      <c r="A3" s="4">
        <v>2310020600</v>
      </c>
      <c r="B3" s="5" t="s">
        <v>15</v>
      </c>
      <c r="C3" s="5" t="s">
        <v>16</v>
      </c>
      <c r="D3" s="5" t="s">
        <v>19</v>
      </c>
      <c r="E3" s="5" t="s">
        <v>20</v>
      </c>
      <c r="F3" s="6">
        <v>24163.283791679001</v>
      </c>
      <c r="G3" s="6">
        <v>12014.070687260999</v>
      </c>
      <c r="H3" s="7" t="s">
        <v>65</v>
      </c>
      <c r="I3" s="7">
        <v>113</v>
      </c>
      <c r="J3" s="8">
        <v>0.28877261890472061</v>
      </c>
      <c r="K3" s="8">
        <v>7.5364069117454816E-2</v>
      </c>
      <c r="L3" s="6">
        <v>17185.589049817867</v>
      </c>
      <c r="M3" s="6">
        <v>11108.641433604273</v>
      </c>
      <c r="N3" s="9">
        <v>6977.6947418611344</v>
      </c>
      <c r="O3" s="9">
        <v>905.42925365672636</v>
      </c>
    </row>
    <row r="4" spans="1:15" x14ac:dyDescent="0.25">
      <c r="A4" s="4">
        <v>2310021351</v>
      </c>
      <c r="B4" s="5" t="s">
        <v>15</v>
      </c>
      <c r="C4" s="5" t="s">
        <v>16</v>
      </c>
      <c r="D4" s="5" t="s">
        <v>21</v>
      </c>
      <c r="E4" s="5" t="s">
        <v>22</v>
      </c>
      <c r="F4" s="6">
        <v>761.44514222800012</v>
      </c>
      <c r="G4" s="6">
        <v>380.722571114</v>
      </c>
      <c r="H4" s="7" t="s">
        <v>65</v>
      </c>
      <c r="I4" s="7">
        <v>113</v>
      </c>
      <c r="J4" s="8">
        <v>0.10859999577922468</v>
      </c>
      <c r="K4" s="8">
        <v>3.6136872805700125E-2</v>
      </c>
      <c r="L4" s="6">
        <v>678.75220299592809</v>
      </c>
      <c r="M4" s="6">
        <v>366.96444798739424</v>
      </c>
      <c r="N4" s="9">
        <v>82.692939232072035</v>
      </c>
      <c r="O4" s="9">
        <v>13.758123126605767</v>
      </c>
    </row>
    <row r="5" spans="1:15" x14ac:dyDescent="0.25">
      <c r="A5" s="4">
        <v>2310023000</v>
      </c>
      <c r="B5" s="5" t="s">
        <v>15</v>
      </c>
      <c r="C5" s="5" t="s">
        <v>16</v>
      </c>
      <c r="D5" s="5" t="s">
        <v>23</v>
      </c>
      <c r="E5" s="5" t="s">
        <v>24</v>
      </c>
      <c r="F5" s="6">
        <v>1984.6287723929988</v>
      </c>
      <c r="G5" s="6">
        <v>109.9902156579999</v>
      </c>
      <c r="H5" s="7" t="s">
        <v>65</v>
      </c>
      <c r="I5" s="7">
        <v>113</v>
      </c>
      <c r="J5" s="8">
        <v>0</v>
      </c>
      <c r="K5" s="8">
        <v>0</v>
      </c>
      <c r="L5" s="6">
        <v>1984.6287723929988</v>
      </c>
      <c r="M5" s="6">
        <v>109.9902156579999</v>
      </c>
      <c r="N5" s="9">
        <v>0</v>
      </c>
      <c r="O5" s="9">
        <v>0</v>
      </c>
    </row>
    <row r="6" spans="1:15" x14ac:dyDescent="0.25">
      <c r="A6" s="4">
        <v>2310023302</v>
      </c>
      <c r="B6" s="5" t="s">
        <v>15</v>
      </c>
      <c r="C6" s="5" t="s">
        <v>16</v>
      </c>
      <c r="D6" s="5" t="s">
        <v>23</v>
      </c>
      <c r="E6" s="5" t="s">
        <v>25</v>
      </c>
      <c r="F6" s="6">
        <v>7167.7802023509994</v>
      </c>
      <c r="G6" s="6">
        <v>3583.8901012649999</v>
      </c>
      <c r="H6" s="7" t="s">
        <v>65</v>
      </c>
      <c r="I6" s="7">
        <v>113</v>
      </c>
      <c r="J6" s="8">
        <v>0</v>
      </c>
      <c r="K6" s="8">
        <v>0</v>
      </c>
      <c r="L6" s="6">
        <v>7167.7802023509994</v>
      </c>
      <c r="M6" s="6">
        <v>3583.8901012649999</v>
      </c>
      <c r="N6" s="9">
        <v>0</v>
      </c>
      <c r="O6" s="9">
        <v>0</v>
      </c>
    </row>
    <row r="7" spans="1:15" x14ac:dyDescent="0.25">
      <c r="A7" s="4">
        <v>2310023351</v>
      </c>
      <c r="B7" s="5" t="s">
        <v>15</v>
      </c>
      <c r="C7" s="5" t="s">
        <v>16</v>
      </c>
      <c r="D7" s="5" t="s">
        <v>23</v>
      </c>
      <c r="E7" s="5" t="s">
        <v>22</v>
      </c>
      <c r="F7" s="6">
        <v>367.241089555999</v>
      </c>
      <c r="G7" s="6">
        <v>183.620544776999</v>
      </c>
      <c r="H7" s="7" t="s">
        <v>65</v>
      </c>
      <c r="I7" s="7">
        <v>113</v>
      </c>
      <c r="J7" s="8">
        <v>0.10859999577922468</v>
      </c>
      <c r="K7" s="8">
        <v>3.6136872805700125E-2</v>
      </c>
      <c r="L7" s="6">
        <v>327.35870878025963</v>
      </c>
      <c r="M7" s="6">
        <v>176.9850725058792</v>
      </c>
      <c r="N7" s="9">
        <v>39.882380775739364</v>
      </c>
      <c r="O7" s="9">
        <v>6.6354722711197951</v>
      </c>
    </row>
    <row r="8" spans="1:15" x14ac:dyDescent="0.25">
      <c r="A8" s="4">
        <v>2310010700</v>
      </c>
      <c r="B8" s="5" t="s">
        <v>15</v>
      </c>
      <c r="C8" s="5" t="s">
        <v>16</v>
      </c>
      <c r="D8" s="5" t="s">
        <v>26</v>
      </c>
      <c r="E8" s="5" t="s">
        <v>27</v>
      </c>
      <c r="F8" s="6">
        <v>0</v>
      </c>
      <c r="G8" s="6">
        <v>5479.2381919309992</v>
      </c>
      <c r="H8" s="7" t="s">
        <v>66</v>
      </c>
      <c r="I8" s="7">
        <v>116</v>
      </c>
      <c r="J8" s="8">
        <v>0</v>
      </c>
      <c r="K8" s="8">
        <v>0.75119553240227843</v>
      </c>
      <c r="L8" s="6">
        <v>0</v>
      </c>
      <c r="M8" s="6">
        <v>1363.2589411844951</v>
      </c>
      <c r="N8" s="9">
        <v>0</v>
      </c>
      <c r="O8" s="9">
        <v>4115.9792507465045</v>
      </c>
    </row>
    <row r="9" spans="1:15" x14ac:dyDescent="0.25">
      <c r="A9" s="4">
        <v>2310021509</v>
      </c>
      <c r="B9" s="5" t="s">
        <v>15</v>
      </c>
      <c r="C9" s="5" t="s">
        <v>16</v>
      </c>
      <c r="D9" s="5" t="s">
        <v>21</v>
      </c>
      <c r="E9" s="5" t="s">
        <v>28</v>
      </c>
      <c r="F9" s="6">
        <v>0</v>
      </c>
      <c r="G9" s="6">
        <v>12902.917699156998</v>
      </c>
      <c r="H9" s="7" t="s">
        <v>66</v>
      </c>
      <c r="I9" s="7">
        <v>116</v>
      </c>
      <c r="J9" s="8">
        <v>0</v>
      </c>
      <c r="K9" s="8">
        <v>0.75119553240227843</v>
      </c>
      <c r="L9" s="6">
        <v>0</v>
      </c>
      <c r="M9" s="6">
        <v>3210.3035685959762</v>
      </c>
      <c r="N9" s="9">
        <v>0</v>
      </c>
      <c r="O9" s="9">
        <v>9692.6141305610217</v>
      </c>
    </row>
    <row r="10" spans="1:15" x14ac:dyDescent="0.25">
      <c r="A10" s="4">
        <v>2310023509</v>
      </c>
      <c r="B10" s="5" t="s">
        <v>15</v>
      </c>
      <c r="C10" s="5" t="s">
        <v>16</v>
      </c>
      <c r="D10" s="5" t="s">
        <v>23</v>
      </c>
      <c r="E10" s="5" t="s">
        <v>29</v>
      </c>
      <c r="F10" s="6">
        <v>0</v>
      </c>
      <c r="G10" s="6">
        <v>511.41205397099998</v>
      </c>
      <c r="H10" s="7" t="s">
        <v>66</v>
      </c>
      <c r="I10" s="7">
        <v>116</v>
      </c>
      <c r="J10" s="8">
        <v>0</v>
      </c>
      <c r="K10" s="8">
        <v>0.75119553240227843</v>
      </c>
      <c r="L10" s="6">
        <v>0</v>
      </c>
      <c r="M10" s="6">
        <v>127.2416038113119</v>
      </c>
      <c r="N10" s="9">
        <v>0</v>
      </c>
      <c r="O10" s="9">
        <v>384.17045015968807</v>
      </c>
    </row>
    <row r="11" spans="1:15" x14ac:dyDescent="0.25">
      <c r="A11" s="4">
        <v>2310021603</v>
      </c>
      <c r="B11" s="5" t="s">
        <v>15</v>
      </c>
      <c r="C11" s="5" t="s">
        <v>16</v>
      </c>
      <c r="D11" s="5" t="s">
        <v>21</v>
      </c>
      <c r="E11" s="5" t="s">
        <v>30</v>
      </c>
      <c r="F11" s="6">
        <v>0</v>
      </c>
      <c r="G11" s="6">
        <v>13020.362877632981</v>
      </c>
      <c r="H11" s="7" t="s">
        <v>67</v>
      </c>
      <c r="I11" s="7">
        <v>117</v>
      </c>
      <c r="J11" s="8">
        <v>0</v>
      </c>
      <c r="K11" s="8">
        <v>0.5</v>
      </c>
      <c r="L11" s="6">
        <v>0</v>
      </c>
      <c r="M11" s="6">
        <v>6510.1814388164903</v>
      </c>
      <c r="N11" s="9">
        <v>0</v>
      </c>
      <c r="O11" s="9">
        <v>6510.1814388164903</v>
      </c>
    </row>
    <row r="12" spans="1:15" x14ac:dyDescent="0.25">
      <c r="A12" s="4">
        <v>2310011000</v>
      </c>
      <c r="B12" s="5" t="s">
        <v>15</v>
      </c>
      <c r="C12" s="5" t="s">
        <v>16</v>
      </c>
      <c r="D12" s="5" t="s">
        <v>17</v>
      </c>
      <c r="E12" s="5" t="s">
        <v>31</v>
      </c>
      <c r="F12" s="6">
        <v>10676.367313585999</v>
      </c>
      <c r="G12" s="6">
        <v>2076.4215548509983</v>
      </c>
      <c r="H12" s="7" t="s">
        <v>68</v>
      </c>
      <c r="I12" s="7">
        <v>118</v>
      </c>
      <c r="J12" s="8">
        <v>0</v>
      </c>
      <c r="K12" s="8">
        <v>0.20791751631788519</v>
      </c>
      <c r="L12" s="6">
        <v>10676.367313585999</v>
      </c>
      <c r="M12" s="6">
        <v>1644.6971423374569</v>
      </c>
      <c r="N12" s="9">
        <v>0</v>
      </c>
      <c r="O12" s="9">
        <v>431.72441251354144</v>
      </c>
    </row>
    <row r="13" spans="1:15" x14ac:dyDescent="0.25">
      <c r="A13" s="4">
        <v>2310021400</v>
      </c>
      <c r="B13" s="5" t="s">
        <v>15</v>
      </c>
      <c r="C13" s="5" t="s">
        <v>16</v>
      </c>
      <c r="D13" s="5" t="s">
        <v>21</v>
      </c>
      <c r="E13" s="5" t="s">
        <v>32</v>
      </c>
      <c r="F13" s="6">
        <v>4.4440888459999899</v>
      </c>
      <c r="G13" s="6">
        <v>7077.4274030429997</v>
      </c>
      <c r="H13" s="7" t="s">
        <v>68</v>
      </c>
      <c r="I13" s="7">
        <v>118</v>
      </c>
      <c r="J13" s="8">
        <v>0</v>
      </c>
      <c r="K13" s="8">
        <v>0.46203892515085637</v>
      </c>
      <c r="L13" s="6">
        <v>4.4440888459999899</v>
      </c>
      <c r="M13" s="6">
        <v>3807.3804529077956</v>
      </c>
      <c r="N13" s="9">
        <v>0</v>
      </c>
      <c r="O13" s="9">
        <v>3270.046950135204</v>
      </c>
    </row>
    <row r="14" spans="1:15" x14ac:dyDescent="0.25">
      <c r="A14" s="4">
        <v>2310023400</v>
      </c>
      <c r="B14" s="5" t="s">
        <v>15</v>
      </c>
      <c r="C14" s="5" t="s">
        <v>16</v>
      </c>
      <c r="D14" s="5" t="s">
        <v>23</v>
      </c>
      <c r="E14" s="5" t="s">
        <v>33</v>
      </c>
      <c r="F14" s="6">
        <v>0</v>
      </c>
      <c r="G14" s="6">
        <v>4792.1400138520003</v>
      </c>
      <c r="H14" s="7" t="s">
        <v>68</v>
      </c>
      <c r="I14" s="7">
        <v>118</v>
      </c>
      <c r="J14" s="8">
        <v>0</v>
      </c>
      <c r="K14" s="8">
        <v>0.46203892515085637</v>
      </c>
      <c r="L14" s="6">
        <v>0</v>
      </c>
      <c r="M14" s="6">
        <v>2577.9847926794118</v>
      </c>
      <c r="N14" s="9">
        <v>0</v>
      </c>
      <c r="O14" s="9">
        <v>2214.1552211725884</v>
      </c>
    </row>
    <row r="15" spans="1:15" x14ac:dyDescent="0.25">
      <c r="A15" s="4">
        <v>2310010100</v>
      </c>
      <c r="B15" s="5" t="s">
        <v>15</v>
      </c>
      <c r="C15" s="5" t="s">
        <v>16</v>
      </c>
      <c r="D15" s="5" t="s">
        <v>26</v>
      </c>
      <c r="E15" s="5" t="s">
        <v>34</v>
      </c>
      <c r="F15" s="6">
        <v>939.46795099199903</v>
      </c>
      <c r="G15" s="6">
        <v>51.670737308999989</v>
      </c>
      <c r="H15" s="7" t="s">
        <v>69</v>
      </c>
      <c r="I15" s="7">
        <v>119</v>
      </c>
      <c r="J15" s="8">
        <v>0.15971298828370015</v>
      </c>
      <c r="K15" s="8">
        <v>0</v>
      </c>
      <c r="L15" s="6">
        <v>789.42271714230208</v>
      </c>
      <c r="M15" s="6">
        <v>51.670737308999989</v>
      </c>
      <c r="N15" s="9">
        <v>150.04523384969696</v>
      </c>
      <c r="O15" s="9">
        <v>0</v>
      </c>
    </row>
    <row r="16" spans="1:15" x14ac:dyDescent="0.25">
      <c r="A16" s="4">
        <v>2310021100</v>
      </c>
      <c r="B16" s="5" t="s">
        <v>15</v>
      </c>
      <c r="C16" s="5" t="s">
        <v>16</v>
      </c>
      <c r="D16" s="5" t="s">
        <v>21</v>
      </c>
      <c r="E16" s="5" t="s">
        <v>35</v>
      </c>
      <c r="F16" s="6">
        <v>803.39357926799994</v>
      </c>
      <c r="G16" s="6">
        <v>44.186646868999986</v>
      </c>
      <c r="H16" s="7" t="s">
        <v>69</v>
      </c>
      <c r="I16" s="7">
        <v>119</v>
      </c>
      <c r="J16" s="8">
        <v>0.15971298828370015</v>
      </c>
      <c r="K16" s="8">
        <v>0</v>
      </c>
      <c r="L16" s="6">
        <v>675.08118995516998</v>
      </c>
      <c r="M16" s="6">
        <v>44.186646868999986</v>
      </c>
      <c r="N16" s="9">
        <v>128.31238931282996</v>
      </c>
      <c r="O16" s="9">
        <v>0</v>
      </c>
    </row>
    <row r="17" spans="1:15" x14ac:dyDescent="0.25">
      <c r="A17" s="4">
        <v>2310023100</v>
      </c>
      <c r="B17" s="5" t="s">
        <v>15</v>
      </c>
      <c r="C17" s="5" t="s">
        <v>16</v>
      </c>
      <c r="D17" s="5" t="s">
        <v>23</v>
      </c>
      <c r="E17" s="5" t="s">
        <v>36</v>
      </c>
      <c r="F17" s="6">
        <v>193.697497747</v>
      </c>
      <c r="G17" s="6">
        <v>10.653362376</v>
      </c>
      <c r="H17" s="7" t="s">
        <v>69</v>
      </c>
      <c r="I17" s="7">
        <v>119</v>
      </c>
      <c r="J17" s="8">
        <v>0.15971298828370015</v>
      </c>
      <c r="K17" s="8">
        <v>0</v>
      </c>
      <c r="L17" s="6">
        <v>162.76149155875137</v>
      </c>
      <c r="M17" s="6">
        <v>10.653362376</v>
      </c>
      <c r="N17" s="9">
        <v>30.936006188248626</v>
      </c>
      <c r="O17" s="9">
        <v>0</v>
      </c>
    </row>
    <row r="18" spans="1:15" x14ac:dyDescent="0.25">
      <c r="A18" s="4">
        <v>2310010800</v>
      </c>
      <c r="B18" s="5" t="s">
        <v>15</v>
      </c>
      <c r="C18" s="5" t="s">
        <v>16</v>
      </c>
      <c r="D18" s="5" t="s">
        <v>26</v>
      </c>
      <c r="E18" s="5" t="s">
        <v>37</v>
      </c>
      <c r="F18" s="6">
        <v>0</v>
      </c>
      <c r="G18" s="6">
        <v>10353.10664994</v>
      </c>
      <c r="H18" s="7" t="s">
        <v>70</v>
      </c>
      <c r="I18" s="7">
        <v>120</v>
      </c>
      <c r="J18" s="8">
        <v>0</v>
      </c>
      <c r="K18" s="8">
        <v>0.86802179419792802</v>
      </c>
      <c r="L18" s="6">
        <v>0</v>
      </c>
      <c r="M18" s="6">
        <v>1366.3844401365814</v>
      </c>
      <c r="N18" s="9">
        <v>0</v>
      </c>
      <c r="O18" s="9">
        <v>8986.7222098034181</v>
      </c>
    </row>
    <row r="19" spans="1:15" x14ac:dyDescent="0.25">
      <c r="A19" s="4">
        <v>2310020800</v>
      </c>
      <c r="B19" s="5" t="s">
        <v>15</v>
      </c>
      <c r="C19" s="5" t="s">
        <v>16</v>
      </c>
      <c r="D19" s="5" t="s">
        <v>19</v>
      </c>
      <c r="E19" s="5" t="s">
        <v>38</v>
      </c>
      <c r="F19" s="6">
        <v>0</v>
      </c>
      <c r="G19" s="6">
        <v>291.60342306299998</v>
      </c>
      <c r="H19" s="7" t="s">
        <v>70</v>
      </c>
      <c r="I19" s="7">
        <v>120</v>
      </c>
      <c r="J19" s="8">
        <v>0</v>
      </c>
      <c r="K19" s="8">
        <v>0.86802179419792802</v>
      </c>
      <c r="L19" s="6">
        <v>0</v>
      </c>
      <c r="M19" s="6">
        <v>38.485296581597275</v>
      </c>
      <c r="N19" s="9">
        <v>0</v>
      </c>
      <c r="O19" s="9">
        <v>253.1181264814027</v>
      </c>
    </row>
    <row r="20" spans="1:15" x14ac:dyDescent="0.25">
      <c r="A20" s="4">
        <v>2310010300</v>
      </c>
      <c r="B20" s="5" t="s">
        <v>15</v>
      </c>
      <c r="C20" s="5" t="s">
        <v>16</v>
      </c>
      <c r="D20" s="5" t="s">
        <v>26</v>
      </c>
      <c r="E20" s="5" t="s">
        <v>39</v>
      </c>
      <c r="F20" s="6">
        <v>0</v>
      </c>
      <c r="G20" s="6">
        <v>8232.4300727980008</v>
      </c>
      <c r="H20" s="7" t="s">
        <v>71</v>
      </c>
      <c r="I20" s="7">
        <v>122</v>
      </c>
      <c r="J20" s="8">
        <v>0</v>
      </c>
      <c r="K20" s="8">
        <v>0.90578983189522222</v>
      </c>
      <c r="L20" s="6">
        <v>0</v>
      </c>
      <c r="M20" s="6">
        <v>775.57862106912785</v>
      </c>
      <c r="N20" s="9">
        <v>0</v>
      </c>
      <c r="O20" s="9">
        <v>7456.8514517288731</v>
      </c>
    </row>
    <row r="21" spans="1:15" x14ac:dyDescent="0.25">
      <c r="A21" s="4">
        <v>2310021300</v>
      </c>
      <c r="B21" s="5" t="s">
        <v>15</v>
      </c>
      <c r="C21" s="5" t="s">
        <v>16</v>
      </c>
      <c r="D21" s="5" t="s">
        <v>21</v>
      </c>
      <c r="E21" s="5" t="s">
        <v>40</v>
      </c>
      <c r="F21" s="6">
        <v>0</v>
      </c>
      <c r="G21" s="6">
        <v>29424.702836079996</v>
      </c>
      <c r="H21" s="7" t="s">
        <v>71</v>
      </c>
      <c r="I21" s="7">
        <v>122</v>
      </c>
      <c r="J21" s="8">
        <v>0</v>
      </c>
      <c r="K21" s="8">
        <v>0.90578983189522222</v>
      </c>
      <c r="L21" s="6">
        <v>0</v>
      </c>
      <c r="M21" s="6">
        <v>2772.1062006202283</v>
      </c>
      <c r="N21" s="9">
        <v>0</v>
      </c>
      <c r="O21" s="9">
        <v>26652.596635459769</v>
      </c>
    </row>
    <row r="22" spans="1:15" x14ac:dyDescent="0.25">
      <c r="A22" s="4">
        <v>2310021310</v>
      </c>
      <c r="B22" s="5" t="s">
        <v>15</v>
      </c>
      <c r="C22" s="5" t="s">
        <v>16</v>
      </c>
      <c r="D22" s="5" t="s">
        <v>21</v>
      </c>
      <c r="E22" s="5" t="s">
        <v>41</v>
      </c>
      <c r="F22" s="6">
        <v>0</v>
      </c>
      <c r="G22" s="6">
        <v>10860.821468532999</v>
      </c>
      <c r="H22" s="7" t="s">
        <v>71</v>
      </c>
      <c r="I22" s="7">
        <v>122</v>
      </c>
      <c r="J22" s="8">
        <v>0</v>
      </c>
      <c r="K22" s="8">
        <v>0.90578983189522222</v>
      </c>
      <c r="L22" s="6">
        <v>0</v>
      </c>
      <c r="M22" s="6">
        <v>1023.1998163064732</v>
      </c>
      <c r="N22" s="9">
        <v>0</v>
      </c>
      <c r="O22" s="9">
        <v>9837.6216522265258</v>
      </c>
    </row>
    <row r="23" spans="1:15" x14ac:dyDescent="0.25">
      <c r="A23" s="4">
        <v>2310023300</v>
      </c>
      <c r="B23" s="5" t="s">
        <v>15</v>
      </c>
      <c r="C23" s="5" t="s">
        <v>16</v>
      </c>
      <c r="D23" s="5" t="s">
        <v>23</v>
      </c>
      <c r="E23" s="5" t="s">
        <v>42</v>
      </c>
      <c r="F23" s="6">
        <v>0</v>
      </c>
      <c r="G23" s="6">
        <v>582.51420040699998</v>
      </c>
      <c r="H23" s="7" t="s">
        <v>71</v>
      </c>
      <c r="I23" s="7">
        <v>122</v>
      </c>
      <c r="J23" s="8">
        <v>0</v>
      </c>
      <c r="K23" s="8">
        <v>0.90578983189522222</v>
      </c>
      <c r="L23" s="6">
        <v>0</v>
      </c>
      <c r="M23" s="6">
        <v>54.878760743763699</v>
      </c>
      <c r="N23" s="9">
        <v>0</v>
      </c>
      <c r="O23" s="9">
        <v>527.6354396632363</v>
      </c>
    </row>
    <row r="24" spans="1:15" x14ac:dyDescent="0.25">
      <c r="A24" s="4">
        <v>2310111401</v>
      </c>
      <c r="B24" s="5" t="s">
        <v>15</v>
      </c>
      <c r="C24" s="5" t="s">
        <v>16</v>
      </c>
      <c r="D24" s="5" t="s">
        <v>43</v>
      </c>
      <c r="E24" s="5" t="s">
        <v>44</v>
      </c>
      <c r="F24" s="6">
        <v>0</v>
      </c>
      <c r="G24" s="6">
        <v>542.98720987199988</v>
      </c>
      <c r="H24" s="7" t="s">
        <v>71</v>
      </c>
      <c r="I24" s="7">
        <v>122</v>
      </c>
      <c r="J24" s="8">
        <v>0</v>
      </c>
      <c r="K24" s="8">
        <v>0.90578983189522222</v>
      </c>
      <c r="L24" s="6">
        <v>0</v>
      </c>
      <c r="M24" s="6">
        <v>51.154916320785361</v>
      </c>
      <c r="N24" s="9">
        <v>0</v>
      </c>
      <c r="O24" s="9">
        <v>491.83229355121455</v>
      </c>
    </row>
    <row r="25" spans="1:15" x14ac:dyDescent="0.25">
      <c r="A25" s="4">
        <v>2310000550</v>
      </c>
      <c r="B25" s="5" t="s">
        <v>15</v>
      </c>
      <c r="C25" s="5" t="s">
        <v>16</v>
      </c>
      <c r="D25" s="5" t="s">
        <v>45</v>
      </c>
      <c r="E25" s="5" t="s">
        <v>46</v>
      </c>
      <c r="F25" s="6">
        <v>635.97615568399999</v>
      </c>
      <c r="G25" s="6">
        <v>6852.4524264349993</v>
      </c>
      <c r="H25" s="7" t="s">
        <v>72</v>
      </c>
      <c r="I25" s="7">
        <v>123</v>
      </c>
      <c r="J25" s="8">
        <v>0</v>
      </c>
      <c r="K25" s="8">
        <v>0.53147606031711336</v>
      </c>
      <c r="L25" s="6">
        <v>635.97615568399999</v>
      </c>
      <c r="M25" s="6">
        <v>4048.9383921899089</v>
      </c>
      <c r="N25" s="9">
        <v>0</v>
      </c>
      <c r="O25" s="9">
        <v>2803.5140342450904</v>
      </c>
    </row>
    <row r="26" spans="1:15" x14ac:dyDescent="0.25">
      <c r="A26" s="4">
        <v>2310010200</v>
      </c>
      <c r="B26" s="5" t="s">
        <v>15</v>
      </c>
      <c r="C26" s="5" t="s">
        <v>16</v>
      </c>
      <c r="D26" s="5" t="s">
        <v>26</v>
      </c>
      <c r="E26" s="5" t="s">
        <v>47</v>
      </c>
      <c r="F26" s="6">
        <v>249.01109333699799</v>
      </c>
      <c r="G26" s="6">
        <v>35888.868311469982</v>
      </c>
      <c r="H26" s="7" t="s">
        <v>72</v>
      </c>
      <c r="I26" s="7">
        <v>123</v>
      </c>
      <c r="J26" s="8">
        <v>0</v>
      </c>
      <c r="K26" s="8">
        <v>0.53147606031711336</v>
      </c>
      <c r="L26" s="6">
        <v>249.01109333699799</v>
      </c>
      <c r="M26" s="6">
        <v>21177.630926447702</v>
      </c>
      <c r="N26" s="9">
        <v>0</v>
      </c>
      <c r="O26" s="9">
        <v>14711.237385022279</v>
      </c>
    </row>
    <row r="27" spans="1:15" x14ac:dyDescent="0.25">
      <c r="A27" s="4">
        <v>2310030220</v>
      </c>
      <c r="B27" s="5" t="s">
        <v>15</v>
      </c>
      <c r="C27" s="5" t="s">
        <v>16</v>
      </c>
      <c r="D27" s="5" t="s">
        <v>48</v>
      </c>
      <c r="E27" s="5" t="s">
        <v>49</v>
      </c>
      <c r="F27" s="6">
        <v>0</v>
      </c>
      <c r="G27" s="6">
        <v>7288.7001932769999</v>
      </c>
      <c r="H27" s="7" t="s">
        <v>72</v>
      </c>
      <c r="I27" s="7">
        <v>123</v>
      </c>
      <c r="J27" s="8">
        <v>0</v>
      </c>
      <c r="K27" s="8">
        <v>0.53147606031711336</v>
      </c>
      <c r="L27" s="6">
        <v>0</v>
      </c>
      <c r="M27" s="6">
        <v>3668.8929044045058</v>
      </c>
      <c r="N27" s="9">
        <v>0</v>
      </c>
      <c r="O27" s="9">
        <v>3619.8072888724942</v>
      </c>
    </row>
    <row r="28" spans="1:15" x14ac:dyDescent="0.25">
      <c r="A28" s="4">
        <v>2310000220</v>
      </c>
      <c r="B28" s="5" t="s">
        <v>15</v>
      </c>
      <c r="C28" s="5" t="s">
        <v>16</v>
      </c>
      <c r="D28" s="5" t="s">
        <v>45</v>
      </c>
      <c r="E28" s="5" t="s">
        <v>50</v>
      </c>
      <c r="F28" s="6">
        <v>2579.8493269790001</v>
      </c>
      <c r="G28" s="6">
        <v>433.92330772899999</v>
      </c>
      <c r="H28" s="7" t="e">
        <v>#N/A</v>
      </c>
      <c r="I28" s="7" t="e">
        <v>#N/A</v>
      </c>
      <c r="J28" s="8" t="e">
        <v>#N/A</v>
      </c>
      <c r="K28" s="8" t="e">
        <v>#N/A</v>
      </c>
      <c r="L28" s="6">
        <v>2579.8493269790001</v>
      </c>
      <c r="M28" s="6">
        <v>433.92330772899999</v>
      </c>
      <c r="N28" s="9">
        <v>0</v>
      </c>
      <c r="O28" s="9">
        <v>0</v>
      </c>
    </row>
    <row r="29" spans="1:15" x14ac:dyDescent="0.25">
      <c r="A29" s="4">
        <v>2310000230</v>
      </c>
      <c r="B29" s="5" t="s">
        <v>15</v>
      </c>
      <c r="C29" s="5" t="s">
        <v>16</v>
      </c>
      <c r="D29" s="5" t="s">
        <v>45</v>
      </c>
      <c r="E29" s="5" t="s">
        <v>51</v>
      </c>
      <c r="F29" s="6">
        <v>88.712391231999987</v>
      </c>
      <c r="G29" s="6">
        <v>5.8062543780000002</v>
      </c>
      <c r="H29" s="7" t="e">
        <v>#N/A</v>
      </c>
      <c r="I29" s="7" t="e">
        <v>#N/A</v>
      </c>
      <c r="J29" s="8" t="e">
        <v>#N/A</v>
      </c>
      <c r="K29" s="8" t="e">
        <v>#N/A</v>
      </c>
      <c r="L29" s="6">
        <v>88.712391231999987</v>
      </c>
      <c r="M29" s="6">
        <v>5.8062543780000002</v>
      </c>
      <c r="N29" s="9">
        <v>0</v>
      </c>
      <c r="O29" s="9">
        <v>0</v>
      </c>
    </row>
    <row r="30" spans="1:15" x14ac:dyDescent="0.25">
      <c r="A30" s="4">
        <v>2310000660</v>
      </c>
      <c r="B30" s="5" t="s">
        <v>15</v>
      </c>
      <c r="C30" s="5" t="s">
        <v>16</v>
      </c>
      <c r="D30" s="5" t="s">
        <v>45</v>
      </c>
      <c r="E30" s="5" t="s">
        <v>52</v>
      </c>
      <c r="F30" s="6">
        <v>51.890437521999999</v>
      </c>
      <c r="G30" s="6">
        <v>3.5726744750000003</v>
      </c>
      <c r="H30" s="7" t="e">
        <v>#N/A</v>
      </c>
      <c r="I30" s="7" t="e">
        <v>#N/A</v>
      </c>
      <c r="J30" s="8" t="e">
        <v>#N/A</v>
      </c>
      <c r="K30" s="8" t="e">
        <v>#N/A</v>
      </c>
      <c r="L30" s="6">
        <v>51.890437521999999</v>
      </c>
      <c r="M30" s="6">
        <v>3.5726744750000003</v>
      </c>
      <c r="N30" s="9">
        <v>0</v>
      </c>
      <c r="O30" s="9">
        <v>0</v>
      </c>
    </row>
    <row r="31" spans="1:15" x14ac:dyDescent="0.25">
      <c r="A31" s="4">
        <v>2310011001</v>
      </c>
      <c r="B31" s="5" t="s">
        <v>15</v>
      </c>
      <c r="C31" s="5" t="s">
        <v>16</v>
      </c>
      <c r="D31" s="5" t="s">
        <v>17</v>
      </c>
      <c r="E31" s="5" t="s">
        <v>53</v>
      </c>
      <c r="F31" s="6">
        <v>499.61564837000003</v>
      </c>
      <c r="G31" s="6">
        <v>3198.3943998350001</v>
      </c>
      <c r="H31" s="7" t="e">
        <v>#N/A</v>
      </c>
      <c r="I31" s="7" t="e">
        <v>#N/A</v>
      </c>
      <c r="J31" s="8" t="e">
        <v>#N/A</v>
      </c>
      <c r="K31" s="8" t="e">
        <v>#N/A</v>
      </c>
      <c r="L31" s="6">
        <v>499.61564837000003</v>
      </c>
      <c r="M31" s="6">
        <v>3198.3943998350001</v>
      </c>
      <c r="N31" s="9">
        <v>0</v>
      </c>
      <c r="O31" s="9">
        <v>0</v>
      </c>
    </row>
    <row r="32" spans="1:15" x14ac:dyDescent="0.25">
      <c r="A32" s="4">
        <v>2310021011</v>
      </c>
      <c r="B32" s="5" t="s">
        <v>15</v>
      </c>
      <c r="C32" s="5" t="s">
        <v>16</v>
      </c>
      <c r="D32" s="5" t="s">
        <v>21</v>
      </c>
      <c r="E32" s="5" t="s">
        <v>54</v>
      </c>
      <c r="F32" s="6">
        <v>11.835958347</v>
      </c>
      <c r="G32" s="6">
        <v>0</v>
      </c>
      <c r="H32" s="7" t="e">
        <v>#N/A</v>
      </c>
      <c r="I32" s="7" t="e">
        <v>#N/A</v>
      </c>
      <c r="J32" s="8" t="e">
        <v>#N/A</v>
      </c>
      <c r="K32" s="8" t="e">
        <v>#N/A</v>
      </c>
      <c r="L32" s="6">
        <v>11.835958347</v>
      </c>
      <c r="M32" s="6">
        <v>0</v>
      </c>
      <c r="N32" s="9">
        <v>0</v>
      </c>
      <c r="O32" s="9">
        <v>0</v>
      </c>
    </row>
    <row r="33" spans="1:15" x14ac:dyDescent="0.25">
      <c r="A33" s="4">
        <v>2310021411</v>
      </c>
      <c r="B33" s="5" t="s">
        <v>15</v>
      </c>
      <c r="C33" s="5" t="s">
        <v>16</v>
      </c>
      <c r="D33" s="5" t="s">
        <v>21</v>
      </c>
      <c r="E33" s="5" t="s">
        <v>55</v>
      </c>
      <c r="F33" s="6">
        <v>2.1995184440000002</v>
      </c>
      <c r="G33" s="6">
        <v>0</v>
      </c>
      <c r="H33" s="7" t="e">
        <v>#N/A</v>
      </c>
      <c r="I33" s="7" t="e">
        <v>#N/A</v>
      </c>
      <c r="J33" s="8" t="e">
        <v>#N/A</v>
      </c>
      <c r="K33" s="8" t="e">
        <v>#N/A</v>
      </c>
      <c r="L33" s="6">
        <v>2.1995184440000002</v>
      </c>
      <c r="M33" s="6">
        <v>0</v>
      </c>
      <c r="N33" s="9">
        <v>0</v>
      </c>
      <c r="O33" s="9">
        <v>0</v>
      </c>
    </row>
    <row r="34" spans="1:15" x14ac:dyDescent="0.25">
      <c r="A34" s="4">
        <v>2310021601</v>
      </c>
      <c r="B34" s="5" t="s">
        <v>15</v>
      </c>
      <c r="C34" s="5" t="s">
        <v>16</v>
      </c>
      <c r="D34" s="5" t="s">
        <v>21</v>
      </c>
      <c r="E34" s="5" t="s">
        <v>56</v>
      </c>
      <c r="F34" s="6">
        <v>0</v>
      </c>
      <c r="G34" s="6">
        <v>24.985317979999998</v>
      </c>
      <c r="H34" s="7" t="e">
        <v>#N/A</v>
      </c>
      <c r="I34" s="7" t="e">
        <v>#N/A</v>
      </c>
      <c r="J34" s="8" t="e">
        <v>#N/A</v>
      </c>
      <c r="K34" s="8" t="e">
        <v>#N/A</v>
      </c>
      <c r="L34" s="6">
        <v>0</v>
      </c>
      <c r="M34" s="6">
        <v>24.985317979999998</v>
      </c>
      <c r="N34" s="9">
        <v>0</v>
      </c>
      <c r="O34" s="9">
        <v>0</v>
      </c>
    </row>
    <row r="35" spans="1:15" x14ac:dyDescent="0.25">
      <c r="A35" s="4">
        <v>2310023601</v>
      </c>
      <c r="B35" s="5" t="s">
        <v>15</v>
      </c>
      <c r="C35" s="5" t="s">
        <v>16</v>
      </c>
      <c r="D35" s="5" t="s">
        <v>23</v>
      </c>
      <c r="E35" s="5" t="s">
        <v>57</v>
      </c>
      <c r="F35" s="6">
        <v>1.2070666829999999</v>
      </c>
      <c r="G35" s="6">
        <v>0.50453389800000004</v>
      </c>
      <c r="H35" s="7" t="e">
        <v>#N/A</v>
      </c>
      <c r="I35" s="7" t="e">
        <v>#N/A</v>
      </c>
      <c r="J35" s="8" t="e">
        <v>#N/A</v>
      </c>
      <c r="K35" s="8" t="e">
        <v>#N/A</v>
      </c>
      <c r="L35" s="6">
        <v>1.2070666829999999</v>
      </c>
      <c r="M35" s="6">
        <v>0.50453389800000004</v>
      </c>
      <c r="N35" s="9">
        <v>0</v>
      </c>
      <c r="O35" s="9">
        <v>0</v>
      </c>
    </row>
    <row r="36" spans="1:15" x14ac:dyDescent="0.25">
      <c r="A36" s="4">
        <v>2310023603</v>
      </c>
      <c r="B36" s="5" t="s">
        <v>15</v>
      </c>
      <c r="C36" s="5" t="s">
        <v>16</v>
      </c>
      <c r="D36" s="5" t="s">
        <v>23</v>
      </c>
      <c r="E36" s="5" t="s">
        <v>58</v>
      </c>
      <c r="F36" s="6">
        <v>0</v>
      </c>
      <c r="G36" s="6">
        <v>13.287071172999889</v>
      </c>
      <c r="H36" s="7" t="e">
        <v>#N/A</v>
      </c>
      <c r="I36" s="7" t="e">
        <v>#N/A</v>
      </c>
      <c r="J36" s="8" t="e">
        <v>#N/A</v>
      </c>
      <c r="K36" s="8" t="e">
        <v>#N/A</v>
      </c>
      <c r="L36" s="6">
        <v>0</v>
      </c>
      <c r="M36" s="6">
        <v>13.287071172999889</v>
      </c>
      <c r="N36" s="9">
        <v>0</v>
      </c>
      <c r="O36" s="9">
        <v>0</v>
      </c>
    </row>
    <row r="37" spans="1:15" x14ac:dyDescent="0.25">
      <c r="A37" s="4">
        <v>2310111100</v>
      </c>
      <c r="B37" s="5" t="s">
        <v>15</v>
      </c>
      <c r="C37" s="5" t="s">
        <v>16</v>
      </c>
      <c r="D37" s="5" t="s">
        <v>43</v>
      </c>
      <c r="E37" s="5" t="s">
        <v>59</v>
      </c>
      <c r="F37" s="6">
        <v>0</v>
      </c>
      <c r="G37" s="6">
        <v>1596.1064253090001</v>
      </c>
      <c r="H37" s="7" t="e">
        <v>#N/A</v>
      </c>
      <c r="I37" s="7" t="e">
        <v>#N/A</v>
      </c>
      <c r="J37" s="8" t="e">
        <v>#N/A</v>
      </c>
      <c r="K37" s="8" t="e">
        <v>#N/A</v>
      </c>
      <c r="L37" s="6">
        <v>0</v>
      </c>
      <c r="M37" s="6">
        <v>1596.1064253090001</v>
      </c>
      <c r="N37" s="9">
        <v>0</v>
      </c>
      <c r="O37" s="9">
        <v>0</v>
      </c>
    </row>
    <row r="38" spans="1:15" x14ac:dyDescent="0.25">
      <c r="A38" s="4">
        <v>2310111701</v>
      </c>
      <c r="B38" s="5" t="s">
        <v>15</v>
      </c>
      <c r="C38" s="5" t="s">
        <v>16</v>
      </c>
      <c r="D38" s="5" t="s">
        <v>43</v>
      </c>
      <c r="E38" s="5" t="s">
        <v>60</v>
      </c>
      <c r="F38" s="6">
        <v>29.034386852000001</v>
      </c>
      <c r="G38" s="6">
        <v>0</v>
      </c>
      <c r="H38" s="7" t="e">
        <v>#N/A</v>
      </c>
      <c r="I38" s="7" t="e">
        <v>#N/A</v>
      </c>
      <c r="J38" s="8" t="e">
        <v>#N/A</v>
      </c>
      <c r="K38" s="8" t="e">
        <v>#N/A</v>
      </c>
      <c r="L38" s="6">
        <v>29.034386852000001</v>
      </c>
      <c r="M38" s="6">
        <v>0</v>
      </c>
      <c r="N38" s="9">
        <v>0</v>
      </c>
      <c r="O38" s="9">
        <v>0</v>
      </c>
    </row>
    <row r="39" spans="1:15" x14ac:dyDescent="0.25">
      <c r="A39" s="4">
        <v>2310111702</v>
      </c>
      <c r="B39" s="5" t="s">
        <v>15</v>
      </c>
      <c r="C39" s="5" t="s">
        <v>16</v>
      </c>
      <c r="D39" s="5" t="s">
        <v>43</v>
      </c>
      <c r="E39" s="5" t="s">
        <v>61</v>
      </c>
      <c r="F39" s="6">
        <v>0</v>
      </c>
      <c r="G39" s="6">
        <v>160.85341076399999</v>
      </c>
      <c r="H39" s="7" t="e">
        <v>#N/A</v>
      </c>
      <c r="I39" s="7" t="e">
        <v>#N/A</v>
      </c>
      <c r="J39" s="8" t="e">
        <v>#N/A</v>
      </c>
      <c r="K39" s="8" t="e">
        <v>#N/A</v>
      </c>
      <c r="L39" s="6">
        <v>0</v>
      </c>
      <c r="M39" s="6">
        <v>160.85341076399999</v>
      </c>
      <c r="N39" s="9">
        <v>0</v>
      </c>
      <c r="O39" s="9">
        <v>0</v>
      </c>
    </row>
    <row r="40" spans="1:15" x14ac:dyDescent="0.25">
      <c r="A40" s="4">
        <v>2310121100</v>
      </c>
      <c r="B40" s="5" t="s">
        <v>15</v>
      </c>
      <c r="C40" s="5" t="s">
        <v>16</v>
      </c>
      <c r="D40" s="5" t="s">
        <v>62</v>
      </c>
      <c r="E40" s="5" t="s">
        <v>59</v>
      </c>
      <c r="F40" s="6">
        <v>0</v>
      </c>
      <c r="G40" s="6">
        <v>26.166696369</v>
      </c>
      <c r="H40" s="7" t="e">
        <v>#N/A</v>
      </c>
      <c r="I40" s="7" t="e">
        <v>#N/A</v>
      </c>
      <c r="J40" s="8" t="e">
        <v>#N/A</v>
      </c>
      <c r="K40" s="8" t="e">
        <v>#N/A</v>
      </c>
      <c r="L40" s="6">
        <v>0</v>
      </c>
      <c r="M40" s="6">
        <v>26.166696369</v>
      </c>
      <c r="N40" s="9">
        <v>0</v>
      </c>
      <c r="O40" s="9">
        <v>0</v>
      </c>
    </row>
    <row r="41" spans="1:15" x14ac:dyDescent="0.25">
      <c r="A41" s="4">
        <v>2310121701</v>
      </c>
      <c r="B41" s="5" t="s">
        <v>15</v>
      </c>
      <c r="C41" s="5" t="s">
        <v>16</v>
      </c>
      <c r="D41" s="5" t="s">
        <v>62</v>
      </c>
      <c r="E41" s="5" t="s">
        <v>63</v>
      </c>
      <c r="F41" s="6">
        <v>3.5839611429999998</v>
      </c>
      <c r="G41" s="6">
        <v>0</v>
      </c>
      <c r="H41" s="7" t="e">
        <v>#N/A</v>
      </c>
      <c r="I41" s="7" t="e">
        <v>#N/A</v>
      </c>
      <c r="J41" s="8" t="e">
        <v>#N/A</v>
      </c>
      <c r="K41" s="8" t="e">
        <v>#N/A</v>
      </c>
      <c r="L41" s="6">
        <v>3.5839611429999998</v>
      </c>
      <c r="M41" s="6">
        <v>0</v>
      </c>
      <c r="N41" s="9">
        <v>0</v>
      </c>
      <c r="O41" s="9">
        <v>0</v>
      </c>
    </row>
    <row r="42" spans="1:15" x14ac:dyDescent="0.25">
      <c r="E42" s="11" t="s">
        <v>64</v>
      </c>
      <c r="F42" s="12">
        <f>SUM(F2:F41)</f>
        <v>61245.226465474021</v>
      </c>
      <c r="G42" s="12">
        <f>SUM(G2:G41)</f>
        <v>181252.25004940995</v>
      </c>
      <c r="H42" s="1"/>
      <c r="I42" s="1"/>
      <c r="J42" s="1"/>
      <c r="K42" s="1"/>
      <c r="L42" s="12">
        <f>SUM(L2:L41)</f>
        <v>53835.662774254291</v>
      </c>
      <c r="M42" s="12">
        <f>SUM(M2:M41)</f>
        <v>78366.61882919613</v>
      </c>
      <c r="N42" s="12">
        <f>SUM(N2:N41)</f>
        <v>7409.5636912197206</v>
      </c>
      <c r="O42" s="12">
        <f>SUM(O2:O41)</f>
        <v>102885.63122021381</v>
      </c>
    </row>
  </sheetData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AABEE-1BA9-4A03-B3E2-8024541B60D6}">
  <dimension ref="A1:O108"/>
  <sheetViews>
    <sheetView workbookViewId="0">
      <pane xSplit="2" ySplit="1" topLeftCell="G73" activePane="bottomRight" state="frozen"/>
      <selection pane="topRight" activeCell="C1" sqref="C1"/>
      <selection pane="bottomLeft" activeCell="A2" sqref="A2"/>
      <selection pane="bottomRight" activeCell="O108" sqref="O108"/>
    </sheetView>
  </sheetViews>
  <sheetFormatPr defaultRowHeight="15" x14ac:dyDescent="0.25"/>
  <cols>
    <col min="1" max="1" width="11" style="15" bestFit="1" customWidth="1"/>
    <col min="2" max="2" width="33" style="15" bestFit="1" customWidth="1"/>
    <col min="3" max="3" width="48.7109375" style="15" bestFit="1" customWidth="1"/>
    <col min="4" max="4" width="52.42578125" style="15" bestFit="1" customWidth="1"/>
    <col min="5" max="5" width="66" style="15" bestFit="1" customWidth="1"/>
    <col min="6" max="7" width="23.85546875" style="15" bestFit="1" customWidth="1"/>
    <col min="8" max="8" width="31.5703125" style="15" bestFit="1" customWidth="1"/>
    <col min="9" max="9" width="12" style="15" bestFit="1" customWidth="1"/>
    <col min="10" max="11" width="18" style="15" bestFit="1" customWidth="1"/>
    <col min="12" max="13" width="24.7109375" style="15" bestFit="1" customWidth="1"/>
    <col min="14" max="15" width="26.140625" style="15" bestFit="1" customWidth="1"/>
    <col min="16" max="16384" width="9.140625" style="15"/>
  </cols>
  <sheetData>
    <row r="1" spans="1:15" x14ac:dyDescent="0.2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31000309</v>
      </c>
      <c r="B2" s="5" t="s">
        <v>15</v>
      </c>
      <c r="C2" s="5" t="s">
        <v>73</v>
      </c>
      <c r="D2" s="5" t="s">
        <v>74</v>
      </c>
      <c r="E2" s="5" t="s">
        <v>75</v>
      </c>
      <c r="F2" s="55">
        <v>21.859802558999998</v>
      </c>
      <c r="G2" s="55">
        <v>12.555643147999978</v>
      </c>
      <c r="H2" s="5" t="s">
        <v>75</v>
      </c>
      <c r="I2" s="5">
        <v>114</v>
      </c>
      <c r="J2" s="8">
        <v>0</v>
      </c>
      <c r="K2" s="8">
        <v>0.51300000000000001</v>
      </c>
      <c r="L2" s="55">
        <v>21.859802558999998</v>
      </c>
      <c r="M2" s="55">
        <v>6.1145982130759906</v>
      </c>
      <c r="N2" s="16">
        <v>0</v>
      </c>
      <c r="O2" s="16">
        <v>6.4410449349239878</v>
      </c>
    </row>
    <row r="3" spans="1:15" x14ac:dyDescent="0.25">
      <c r="A3" s="4">
        <v>20100102</v>
      </c>
      <c r="B3" s="5" t="s">
        <v>76</v>
      </c>
      <c r="C3" s="5" t="s">
        <v>77</v>
      </c>
      <c r="D3" s="5" t="s">
        <v>78</v>
      </c>
      <c r="E3" s="5" t="s">
        <v>79</v>
      </c>
      <c r="F3" s="55">
        <v>1.9925922450000002</v>
      </c>
      <c r="G3" s="55">
        <v>0.88715261499999998</v>
      </c>
      <c r="H3" s="5" t="s">
        <v>65</v>
      </c>
      <c r="I3" s="5">
        <v>113</v>
      </c>
      <c r="J3" s="8">
        <v>0</v>
      </c>
      <c r="K3" s="8">
        <v>0</v>
      </c>
      <c r="L3" s="55">
        <v>1.9925922450000002</v>
      </c>
      <c r="M3" s="55">
        <v>0.88715261499999998</v>
      </c>
      <c r="N3" s="16">
        <v>0</v>
      </c>
      <c r="O3" s="16">
        <v>0</v>
      </c>
    </row>
    <row r="4" spans="1:15" x14ac:dyDescent="0.25">
      <c r="A4" s="4">
        <v>20100201</v>
      </c>
      <c r="B4" s="5" t="s">
        <v>76</v>
      </c>
      <c r="C4" s="5" t="s">
        <v>77</v>
      </c>
      <c r="D4" s="5" t="s">
        <v>19</v>
      </c>
      <c r="E4" s="5" t="s">
        <v>80</v>
      </c>
      <c r="F4" s="55">
        <v>37.1</v>
      </c>
      <c r="G4" s="55">
        <v>3.5000000000000004</v>
      </c>
      <c r="H4" s="5" t="s">
        <v>65</v>
      </c>
      <c r="I4" s="5">
        <v>113</v>
      </c>
      <c r="J4" s="8">
        <v>0.6769063101326126</v>
      </c>
      <c r="K4" s="8">
        <v>7.8160754525038442E-2</v>
      </c>
      <c r="L4" s="55">
        <v>11.986775894080074</v>
      </c>
      <c r="M4" s="55">
        <v>3.2264373591623658</v>
      </c>
      <c r="N4" s="16">
        <v>25.113224105919926</v>
      </c>
      <c r="O4" s="16">
        <v>0.2735626408376346</v>
      </c>
    </row>
    <row r="5" spans="1:15" x14ac:dyDescent="0.25">
      <c r="A5" s="4">
        <v>20100202</v>
      </c>
      <c r="B5" s="5" t="s">
        <v>76</v>
      </c>
      <c r="C5" s="5" t="s">
        <v>77</v>
      </c>
      <c r="D5" s="5" t="s">
        <v>19</v>
      </c>
      <c r="E5" s="5" t="s">
        <v>79</v>
      </c>
      <c r="F5" s="55">
        <v>82.885989063999986</v>
      </c>
      <c r="G5" s="55">
        <v>18.491145369999998</v>
      </c>
      <c r="H5" s="5" t="s">
        <v>65</v>
      </c>
      <c r="I5" s="5">
        <v>113</v>
      </c>
      <c r="J5" s="8">
        <v>6.9829764712132134E-2</v>
      </c>
      <c r="K5" s="8">
        <v>0.16953680691382705</v>
      </c>
      <c r="L5" s="55">
        <v>77.098079949728515</v>
      </c>
      <c r="M5" s="55">
        <v>15.356215627790803</v>
      </c>
      <c r="N5" s="16">
        <v>5.7879091142714714</v>
      </c>
      <c r="O5" s="16">
        <v>3.1349297422091951</v>
      </c>
    </row>
    <row r="6" spans="1:15" x14ac:dyDescent="0.25">
      <c r="A6" s="4">
        <v>20200102</v>
      </c>
      <c r="B6" s="5" t="s">
        <v>76</v>
      </c>
      <c r="C6" s="5" t="s">
        <v>81</v>
      </c>
      <c r="D6" s="5" t="s">
        <v>78</v>
      </c>
      <c r="E6" s="5" t="s">
        <v>79</v>
      </c>
      <c r="F6" s="55">
        <v>218.80592645200002</v>
      </c>
      <c r="G6" s="55">
        <v>4.1170983870000004</v>
      </c>
      <c r="H6" s="5" t="s">
        <v>65</v>
      </c>
      <c r="I6" s="5">
        <v>113</v>
      </c>
      <c r="J6" s="8">
        <v>0</v>
      </c>
      <c r="K6" s="8">
        <v>0</v>
      </c>
      <c r="L6" s="55">
        <v>218.80592645200002</v>
      </c>
      <c r="M6" s="55">
        <v>4.1170983870000004</v>
      </c>
      <c r="N6" s="16">
        <v>0</v>
      </c>
      <c r="O6" s="16">
        <v>0</v>
      </c>
    </row>
    <row r="7" spans="1:15" x14ac:dyDescent="0.25">
      <c r="A7" s="4">
        <v>20200201</v>
      </c>
      <c r="B7" s="5" t="s">
        <v>76</v>
      </c>
      <c r="C7" s="5" t="s">
        <v>81</v>
      </c>
      <c r="D7" s="5" t="s">
        <v>19</v>
      </c>
      <c r="E7" s="5" t="s">
        <v>80</v>
      </c>
      <c r="F7" s="55">
        <v>6473.810745068994</v>
      </c>
      <c r="G7" s="55">
        <v>642.43526470600034</v>
      </c>
      <c r="H7" s="5" t="s">
        <v>65</v>
      </c>
      <c r="I7" s="5">
        <v>113</v>
      </c>
      <c r="J7" s="8">
        <v>0.29483757035730129</v>
      </c>
      <c r="K7" s="8">
        <v>0.50964580173544105</v>
      </c>
      <c r="L7" s="55">
        <v>4565.0881140398633</v>
      </c>
      <c r="M7" s="55">
        <v>315.02082916179035</v>
      </c>
      <c r="N7" s="16">
        <v>1908.7226310291308</v>
      </c>
      <c r="O7" s="16">
        <v>327.41443554420999</v>
      </c>
    </row>
    <row r="8" spans="1:15" x14ac:dyDescent="0.25">
      <c r="A8" s="4">
        <v>20200202</v>
      </c>
      <c r="B8" s="5" t="s">
        <v>76</v>
      </c>
      <c r="C8" s="5" t="s">
        <v>81</v>
      </c>
      <c r="D8" s="5" t="s">
        <v>19</v>
      </c>
      <c r="E8" s="5" t="s">
        <v>79</v>
      </c>
      <c r="F8" s="55">
        <v>5170.2917083360016</v>
      </c>
      <c r="G8" s="55">
        <v>1438.8349370750004</v>
      </c>
      <c r="H8" s="5" t="s">
        <v>65</v>
      </c>
      <c r="I8" s="5">
        <v>113</v>
      </c>
      <c r="J8" s="8">
        <v>6.9829764712132134E-2</v>
      </c>
      <c r="K8" s="8">
        <v>0.16953680691382705</v>
      </c>
      <c r="L8" s="55">
        <v>4809.2514548498075</v>
      </c>
      <c r="M8" s="55">
        <v>1194.8994561672464</v>
      </c>
      <c r="N8" s="16">
        <v>361.04025348619416</v>
      </c>
      <c r="O8" s="16">
        <v>243.93548090775403</v>
      </c>
    </row>
    <row r="9" spans="1:15" x14ac:dyDescent="0.25">
      <c r="A9" s="4">
        <v>20200252</v>
      </c>
      <c r="B9" s="5" t="s">
        <v>76</v>
      </c>
      <c r="C9" s="5" t="s">
        <v>81</v>
      </c>
      <c r="D9" s="5" t="s">
        <v>19</v>
      </c>
      <c r="E9" s="5" t="s">
        <v>82</v>
      </c>
      <c r="F9" s="55">
        <v>4521.624138481</v>
      </c>
      <c r="G9" s="55">
        <v>470.02710885199986</v>
      </c>
      <c r="H9" s="5" t="s">
        <v>65</v>
      </c>
      <c r="I9" s="5">
        <v>113</v>
      </c>
      <c r="J9" s="8">
        <v>0.47331917993750694</v>
      </c>
      <c r="K9" s="8">
        <v>4.8988478635580188E-2</v>
      </c>
      <c r="L9" s="55">
        <v>2381.4527092695384</v>
      </c>
      <c r="M9" s="55">
        <v>447.00119587186043</v>
      </c>
      <c r="N9" s="16">
        <v>2140.1714292114616</v>
      </c>
      <c r="O9" s="16">
        <v>23.025912980139424</v>
      </c>
    </row>
    <row r="10" spans="1:15" x14ac:dyDescent="0.25">
      <c r="A10" s="4">
        <v>20200253</v>
      </c>
      <c r="B10" s="5" t="s">
        <v>76</v>
      </c>
      <c r="C10" s="5" t="s">
        <v>81</v>
      </c>
      <c r="D10" s="5" t="s">
        <v>19</v>
      </c>
      <c r="E10" s="5" t="s">
        <v>83</v>
      </c>
      <c r="F10" s="55">
        <v>8253.8585905279961</v>
      </c>
      <c r="G10" s="55">
        <v>2876.6816163220005</v>
      </c>
      <c r="H10" s="5" t="s">
        <v>65</v>
      </c>
      <c r="I10" s="5">
        <v>113</v>
      </c>
      <c r="J10" s="8">
        <v>0.10859999577922468</v>
      </c>
      <c r="K10" s="8">
        <v>3.6136872805700125E-2</v>
      </c>
      <c r="L10" s="55">
        <v>7357.4895824343394</v>
      </c>
      <c r="M10" s="55">
        <v>2772.7273386504776</v>
      </c>
      <c r="N10" s="16">
        <v>896.3690080936567</v>
      </c>
      <c r="O10" s="16">
        <v>103.95427767152296</v>
      </c>
    </row>
    <row r="11" spans="1:15" x14ac:dyDescent="0.25">
      <c r="A11" s="4">
        <v>20200254</v>
      </c>
      <c r="B11" s="5" t="s">
        <v>76</v>
      </c>
      <c r="C11" s="5" t="s">
        <v>81</v>
      </c>
      <c r="D11" s="5" t="s">
        <v>19</v>
      </c>
      <c r="E11" s="5" t="s">
        <v>84</v>
      </c>
      <c r="F11" s="55">
        <v>12161.663547605007</v>
      </c>
      <c r="G11" s="55">
        <v>6814.5367388449777</v>
      </c>
      <c r="H11" s="5" t="s">
        <v>65</v>
      </c>
      <c r="I11" s="5">
        <v>113</v>
      </c>
      <c r="J11" s="8">
        <v>0.39976145642316563</v>
      </c>
      <c r="K11" s="8">
        <v>7.7527153049203629E-2</v>
      </c>
      <c r="L11" s="55">
        <v>7299.8992152859164</v>
      </c>
      <c r="M11" s="55">
        <v>6286.2251061331572</v>
      </c>
      <c r="N11" s="16">
        <v>4861.7643323190905</v>
      </c>
      <c r="O11" s="16">
        <v>528.31163271182049</v>
      </c>
    </row>
    <row r="12" spans="1:15" x14ac:dyDescent="0.25">
      <c r="A12" s="4">
        <v>20200255</v>
      </c>
      <c r="B12" s="5" t="s">
        <v>76</v>
      </c>
      <c r="C12" s="5" t="s">
        <v>81</v>
      </c>
      <c r="D12" s="5" t="s">
        <v>19</v>
      </c>
      <c r="E12" s="5" t="s">
        <v>85</v>
      </c>
      <c r="F12" s="55">
        <v>66.885000000000005</v>
      </c>
      <c r="G12" s="55">
        <v>48.405000000000001</v>
      </c>
      <c r="H12" s="5" t="s">
        <v>65</v>
      </c>
      <c r="I12" s="5">
        <v>113</v>
      </c>
      <c r="J12" s="8">
        <v>0.69568541328054656</v>
      </c>
      <c r="K12" s="8">
        <v>0</v>
      </c>
      <c r="L12" s="55">
        <v>20.354081132730641</v>
      </c>
      <c r="M12" s="55">
        <v>48.405000000000001</v>
      </c>
      <c r="N12" s="16">
        <v>46.530918867269364</v>
      </c>
      <c r="O12" s="16">
        <v>0</v>
      </c>
    </row>
    <row r="13" spans="1:15" x14ac:dyDescent="0.25">
      <c r="A13" s="4">
        <v>20200256</v>
      </c>
      <c r="B13" s="5" t="s">
        <v>76</v>
      </c>
      <c r="C13" s="5" t="s">
        <v>81</v>
      </c>
      <c r="D13" s="5" t="s">
        <v>19</v>
      </c>
      <c r="E13" s="5" t="s">
        <v>86</v>
      </c>
      <c r="F13" s="55">
        <v>140.16567049900002</v>
      </c>
      <c r="G13" s="55">
        <v>78.065587379000007</v>
      </c>
      <c r="H13" s="5" t="s">
        <v>65</v>
      </c>
      <c r="I13" s="5">
        <v>113</v>
      </c>
      <c r="J13" s="8">
        <v>0.39891112373500431</v>
      </c>
      <c r="K13" s="8">
        <v>7.4276477832512344E-2</v>
      </c>
      <c r="L13" s="55">
        <v>84.252025371173573</v>
      </c>
      <c r="M13" s="55">
        <v>72.267150508561656</v>
      </c>
      <c r="N13" s="16">
        <v>55.913645127826442</v>
      </c>
      <c r="O13" s="16">
        <v>5.7984368704383513</v>
      </c>
    </row>
    <row r="14" spans="1:15" x14ac:dyDescent="0.25">
      <c r="A14" s="4">
        <v>20300101</v>
      </c>
      <c r="B14" s="5" t="s">
        <v>76</v>
      </c>
      <c r="C14" s="5" t="s">
        <v>87</v>
      </c>
      <c r="D14" s="5" t="s">
        <v>78</v>
      </c>
      <c r="E14" s="5" t="s">
        <v>79</v>
      </c>
      <c r="F14" s="55">
        <v>0.89999997599999904</v>
      </c>
      <c r="G14" s="55">
        <v>0</v>
      </c>
      <c r="H14" s="5" t="s">
        <v>65</v>
      </c>
      <c r="I14" s="5">
        <v>113</v>
      </c>
      <c r="J14" s="8">
        <v>0</v>
      </c>
      <c r="K14" s="8">
        <v>0</v>
      </c>
      <c r="L14" s="55">
        <v>0.89999997599999904</v>
      </c>
      <c r="M14" s="55">
        <v>0</v>
      </c>
      <c r="N14" s="16">
        <v>0</v>
      </c>
      <c r="O14" s="16">
        <v>0</v>
      </c>
    </row>
    <row r="15" spans="1:15" x14ac:dyDescent="0.25">
      <c r="A15" s="4">
        <v>31000203</v>
      </c>
      <c r="B15" s="5" t="s">
        <v>15</v>
      </c>
      <c r="C15" s="5" t="s">
        <v>73</v>
      </c>
      <c r="D15" s="5" t="s">
        <v>88</v>
      </c>
      <c r="E15" s="5" t="s">
        <v>89</v>
      </c>
      <c r="F15" s="55">
        <v>406.97618612199994</v>
      </c>
      <c r="G15" s="55">
        <v>161.28818477999999</v>
      </c>
      <c r="H15" s="5" t="s">
        <v>65</v>
      </c>
      <c r="I15" s="5">
        <v>113</v>
      </c>
      <c r="J15" s="8">
        <v>0.24138510529967491</v>
      </c>
      <c r="K15" s="8">
        <v>8.3896229216151974E-2</v>
      </c>
      <c r="L15" s="55">
        <v>308.73819658048092</v>
      </c>
      <c r="M15" s="55">
        <v>147.75671425984001</v>
      </c>
      <c r="N15" s="16">
        <v>98.237989541519028</v>
      </c>
      <c r="O15" s="16">
        <v>13.531470520159985</v>
      </c>
    </row>
    <row r="16" spans="1:15" x14ac:dyDescent="0.25">
      <c r="A16" s="4">
        <v>20280001</v>
      </c>
      <c r="B16" s="5" t="s">
        <v>76</v>
      </c>
      <c r="C16" s="5" t="s">
        <v>81</v>
      </c>
      <c r="D16" s="5" t="s">
        <v>66</v>
      </c>
      <c r="E16" s="5" t="s">
        <v>66</v>
      </c>
      <c r="F16" s="55">
        <v>0</v>
      </c>
      <c r="G16" s="55">
        <v>13.35471216</v>
      </c>
      <c r="H16" s="5" t="s">
        <v>66</v>
      </c>
      <c r="I16" s="5">
        <v>116</v>
      </c>
      <c r="J16" s="8">
        <v>0</v>
      </c>
      <c r="K16" s="8">
        <v>0.75119553240227843</v>
      </c>
      <c r="L16" s="55">
        <v>0</v>
      </c>
      <c r="M16" s="55">
        <v>3.3227120488896187</v>
      </c>
      <c r="N16" s="16">
        <v>0</v>
      </c>
      <c r="O16" s="16">
        <v>10.032000111110381</v>
      </c>
    </row>
    <row r="17" spans="1:15" x14ac:dyDescent="0.25">
      <c r="A17" s="4">
        <v>30688801</v>
      </c>
      <c r="B17" s="5" t="s">
        <v>15</v>
      </c>
      <c r="C17" s="5" t="s">
        <v>90</v>
      </c>
      <c r="D17" s="5" t="s">
        <v>91</v>
      </c>
      <c r="E17" s="5" t="s">
        <v>92</v>
      </c>
      <c r="F17" s="55">
        <v>0</v>
      </c>
      <c r="G17" s="55">
        <v>12.733333590000001</v>
      </c>
      <c r="H17" s="5" t="s">
        <v>66</v>
      </c>
      <c r="I17" s="5">
        <v>116</v>
      </c>
      <c r="J17" s="8">
        <v>0</v>
      </c>
      <c r="K17" s="8">
        <v>0.75119553240227843</v>
      </c>
      <c r="L17" s="55">
        <v>0</v>
      </c>
      <c r="M17" s="55">
        <v>3.1681102846041345</v>
      </c>
      <c r="N17" s="16">
        <v>0</v>
      </c>
      <c r="O17" s="16">
        <v>9.5652233053958664</v>
      </c>
    </row>
    <row r="18" spans="1:15" x14ac:dyDescent="0.25">
      <c r="A18" s="4">
        <v>30699999</v>
      </c>
      <c r="B18" s="5" t="s">
        <v>15</v>
      </c>
      <c r="C18" s="5" t="s">
        <v>90</v>
      </c>
      <c r="D18" s="5" t="s">
        <v>93</v>
      </c>
      <c r="E18" s="5" t="s">
        <v>94</v>
      </c>
      <c r="F18" s="55">
        <v>0</v>
      </c>
      <c r="G18" s="55">
        <v>12.651832569</v>
      </c>
      <c r="H18" s="5" t="s">
        <v>66</v>
      </c>
      <c r="I18" s="5">
        <v>116</v>
      </c>
      <c r="J18" s="8">
        <v>0</v>
      </c>
      <c r="K18" s="8">
        <v>0.75119553240227843</v>
      </c>
      <c r="L18" s="55">
        <v>0</v>
      </c>
      <c r="M18" s="55">
        <v>3.1478324664655584</v>
      </c>
      <c r="N18" s="16">
        <v>0</v>
      </c>
      <c r="O18" s="16">
        <v>9.5040001025344409</v>
      </c>
    </row>
    <row r="19" spans="1:15" x14ac:dyDescent="0.25">
      <c r="A19" s="4">
        <v>31000101</v>
      </c>
      <c r="B19" s="5" t="s">
        <v>15</v>
      </c>
      <c r="C19" s="5" t="s">
        <v>73</v>
      </c>
      <c r="D19" s="5" t="s">
        <v>95</v>
      </c>
      <c r="E19" s="5" t="s">
        <v>96</v>
      </c>
      <c r="F19" s="55">
        <v>0</v>
      </c>
      <c r="G19" s="55">
        <v>74.225000354000002</v>
      </c>
      <c r="H19" s="5" t="s">
        <v>66</v>
      </c>
      <c r="I19" s="5">
        <v>116</v>
      </c>
      <c r="J19" s="8">
        <v>0</v>
      </c>
      <c r="K19" s="8">
        <v>0.75119553240227843</v>
      </c>
      <c r="L19" s="55">
        <v>0</v>
      </c>
      <c r="M19" s="55">
        <v>18.467511695517665</v>
      </c>
      <c r="N19" s="16">
        <v>0</v>
      </c>
      <c r="O19" s="16">
        <v>55.757488658482337</v>
      </c>
    </row>
    <row r="20" spans="1:15" x14ac:dyDescent="0.25">
      <c r="A20" s="4">
        <v>31000199</v>
      </c>
      <c r="B20" s="5" t="s">
        <v>15</v>
      </c>
      <c r="C20" s="5" t="s">
        <v>73</v>
      </c>
      <c r="D20" s="5" t="s">
        <v>95</v>
      </c>
      <c r="E20" s="5" t="s">
        <v>97</v>
      </c>
      <c r="F20" s="55">
        <v>40.466666626999995</v>
      </c>
      <c r="G20" s="55">
        <v>311.21331320299998</v>
      </c>
      <c r="H20" s="5" t="s">
        <v>66</v>
      </c>
      <c r="I20" s="5">
        <v>116</v>
      </c>
      <c r="J20" s="8">
        <v>0</v>
      </c>
      <c r="K20" s="8">
        <v>0.75119553240227843</v>
      </c>
      <c r="L20" s="55">
        <v>40.466666626999995</v>
      </c>
      <c r="M20" s="55">
        <v>77.431262700795401</v>
      </c>
      <c r="N20" s="16">
        <v>0</v>
      </c>
      <c r="O20" s="16">
        <v>233.78205050220458</v>
      </c>
    </row>
    <row r="21" spans="1:15" x14ac:dyDescent="0.25">
      <c r="A21" s="4">
        <v>31000204</v>
      </c>
      <c r="B21" s="5" t="s">
        <v>15</v>
      </c>
      <c r="C21" s="5" t="s">
        <v>73</v>
      </c>
      <c r="D21" s="5" t="s">
        <v>88</v>
      </c>
      <c r="E21" s="5" t="s">
        <v>98</v>
      </c>
      <c r="F21" s="55">
        <v>25.537958339999999</v>
      </c>
      <c r="G21" s="55">
        <v>12.183246179999999</v>
      </c>
      <c r="H21" s="5" t="s">
        <v>66</v>
      </c>
      <c r="I21" s="5">
        <v>116</v>
      </c>
      <c r="J21" s="8">
        <v>0</v>
      </c>
      <c r="K21" s="8">
        <v>0.75119553240227843</v>
      </c>
      <c r="L21" s="55">
        <v>25.537958339999999</v>
      </c>
      <c r="M21" s="55">
        <v>3.0312460794268752</v>
      </c>
      <c r="N21" s="16">
        <v>0</v>
      </c>
      <c r="O21" s="16">
        <v>9.1520001005731242</v>
      </c>
    </row>
    <row r="22" spans="1:15" x14ac:dyDescent="0.25">
      <c r="A22" s="4">
        <v>31000207</v>
      </c>
      <c r="B22" s="5" t="s">
        <v>15</v>
      </c>
      <c r="C22" s="5" t="s">
        <v>73</v>
      </c>
      <c r="D22" s="5" t="s">
        <v>88</v>
      </c>
      <c r="E22" s="5" t="s">
        <v>99</v>
      </c>
      <c r="F22" s="55">
        <v>0</v>
      </c>
      <c r="G22" s="55">
        <v>271.4614302010001</v>
      </c>
      <c r="H22" s="5" t="s">
        <v>66</v>
      </c>
      <c r="I22" s="5">
        <v>116</v>
      </c>
      <c r="J22" s="8">
        <v>0</v>
      </c>
      <c r="K22" s="8">
        <v>0.75119553240227843</v>
      </c>
      <c r="L22" s="55">
        <v>0</v>
      </c>
      <c r="M22" s="55">
        <v>67.540816614475887</v>
      </c>
      <c r="N22" s="16">
        <v>0</v>
      </c>
      <c r="O22" s="16">
        <v>203.92061358652421</v>
      </c>
    </row>
    <row r="23" spans="1:15" x14ac:dyDescent="0.25">
      <c r="A23" s="4">
        <v>31000220</v>
      </c>
      <c r="B23" s="5" t="s">
        <v>15</v>
      </c>
      <c r="C23" s="5" t="s">
        <v>73</v>
      </c>
      <c r="D23" s="5" t="s">
        <v>88</v>
      </c>
      <c r="E23" s="5" t="s">
        <v>100</v>
      </c>
      <c r="F23" s="55">
        <v>0</v>
      </c>
      <c r="G23" s="55">
        <v>101.34224415699998</v>
      </c>
      <c r="H23" s="5" t="s">
        <v>66</v>
      </c>
      <c r="I23" s="5">
        <v>116</v>
      </c>
      <c r="J23" s="8">
        <v>0</v>
      </c>
      <c r="K23" s="8">
        <v>0.75119553240227843</v>
      </c>
      <c r="L23" s="55">
        <v>0</v>
      </c>
      <c r="M23" s="55">
        <v>25.214403102640695</v>
      </c>
      <c r="N23" s="16">
        <v>0</v>
      </c>
      <c r="O23" s="16">
        <v>76.127841054359294</v>
      </c>
    </row>
    <row r="24" spans="1:15" x14ac:dyDescent="0.25">
      <c r="A24" s="4">
        <v>31000223</v>
      </c>
      <c r="B24" s="5" t="s">
        <v>15</v>
      </c>
      <c r="C24" s="5" t="s">
        <v>73</v>
      </c>
      <c r="D24" s="5" t="s">
        <v>88</v>
      </c>
      <c r="E24" s="5" t="s">
        <v>101</v>
      </c>
      <c r="F24" s="55">
        <v>0</v>
      </c>
      <c r="G24" s="55">
        <v>12.3</v>
      </c>
      <c r="H24" s="5" t="s">
        <v>66</v>
      </c>
      <c r="I24" s="5">
        <v>116</v>
      </c>
      <c r="J24" s="8">
        <v>0</v>
      </c>
      <c r="K24" s="8">
        <v>0.75119553240227843</v>
      </c>
      <c r="L24" s="55">
        <v>0</v>
      </c>
      <c r="M24" s="55">
        <v>3.0602949514519757</v>
      </c>
      <c r="N24" s="16">
        <v>0</v>
      </c>
      <c r="O24" s="16">
        <v>9.239705048548025</v>
      </c>
    </row>
    <row r="25" spans="1:15" x14ac:dyDescent="0.25">
      <c r="A25" s="4">
        <v>31000226</v>
      </c>
      <c r="B25" s="5" t="s">
        <v>15</v>
      </c>
      <c r="C25" s="5" t="s">
        <v>73</v>
      </c>
      <c r="D25" s="5" t="s">
        <v>88</v>
      </c>
      <c r="E25" s="5" t="s">
        <v>102</v>
      </c>
      <c r="F25" s="55">
        <v>0</v>
      </c>
      <c r="G25" s="55">
        <v>5.3229156889999896</v>
      </c>
      <c r="H25" s="5" t="s">
        <v>66</v>
      </c>
      <c r="I25" s="5">
        <v>116</v>
      </c>
      <c r="J25" s="8">
        <v>0</v>
      </c>
      <c r="K25" s="8">
        <v>0.75119553240227843</v>
      </c>
      <c r="L25" s="55">
        <v>0</v>
      </c>
      <c r="M25" s="55">
        <v>1.3243652040692018</v>
      </c>
      <c r="N25" s="16">
        <v>0</v>
      </c>
      <c r="O25" s="16">
        <v>3.9985504849307878</v>
      </c>
    </row>
    <row r="26" spans="1:15" x14ac:dyDescent="0.25">
      <c r="A26" s="4">
        <v>31000229</v>
      </c>
      <c r="B26" s="5" t="s">
        <v>15</v>
      </c>
      <c r="C26" s="5" t="s">
        <v>73</v>
      </c>
      <c r="D26" s="5" t="s">
        <v>88</v>
      </c>
      <c r="E26" s="5" t="s">
        <v>103</v>
      </c>
      <c r="F26" s="55">
        <v>0</v>
      </c>
      <c r="G26" s="55">
        <v>9.6995352550000007</v>
      </c>
      <c r="H26" s="5" t="s">
        <v>66</v>
      </c>
      <c r="I26" s="5">
        <v>116</v>
      </c>
      <c r="J26" s="8">
        <v>0</v>
      </c>
      <c r="K26" s="8">
        <v>0.75119553240227843</v>
      </c>
      <c r="L26" s="55">
        <v>0</v>
      </c>
      <c r="M26" s="55">
        <v>2.4132877050656054</v>
      </c>
      <c r="N26" s="16">
        <v>0</v>
      </c>
      <c r="O26" s="16">
        <v>7.2862475499343953</v>
      </c>
    </row>
    <row r="27" spans="1:15" x14ac:dyDescent="0.25">
      <c r="A27" s="4">
        <v>31000231</v>
      </c>
      <c r="B27" s="5" t="s">
        <v>15</v>
      </c>
      <c r="C27" s="5" t="s">
        <v>73</v>
      </c>
      <c r="D27" s="5" t="s">
        <v>88</v>
      </c>
      <c r="E27" s="5" t="s">
        <v>104</v>
      </c>
      <c r="F27" s="55">
        <v>0</v>
      </c>
      <c r="G27" s="55">
        <v>1.301157168</v>
      </c>
      <c r="H27" s="5" t="s">
        <v>66</v>
      </c>
      <c r="I27" s="5">
        <v>116</v>
      </c>
      <c r="J27" s="8">
        <v>0</v>
      </c>
      <c r="K27" s="8">
        <v>0.75119553240227843</v>
      </c>
      <c r="L27" s="55">
        <v>0</v>
      </c>
      <c r="M27" s="55">
        <v>0.32373371644519922</v>
      </c>
      <c r="N27" s="16">
        <v>0</v>
      </c>
      <c r="O27" s="16">
        <v>0.97742345155480082</v>
      </c>
    </row>
    <row r="28" spans="1:15" x14ac:dyDescent="0.25">
      <c r="A28" s="4">
        <v>31000299</v>
      </c>
      <c r="B28" s="5" t="s">
        <v>15</v>
      </c>
      <c r="C28" s="5" t="s">
        <v>73</v>
      </c>
      <c r="D28" s="5" t="s">
        <v>88</v>
      </c>
      <c r="E28" s="5" t="s">
        <v>105</v>
      </c>
      <c r="F28" s="55">
        <v>340.66656585199991</v>
      </c>
      <c r="G28" s="55">
        <v>1802.6801162640008</v>
      </c>
      <c r="H28" s="5" t="s">
        <v>66</v>
      </c>
      <c r="I28" s="5">
        <v>116</v>
      </c>
      <c r="J28" s="8">
        <v>0</v>
      </c>
      <c r="K28" s="8">
        <v>0.75119553240227843</v>
      </c>
      <c r="L28" s="55">
        <v>340.66656585199991</v>
      </c>
      <c r="M28" s="55">
        <v>448.51486657606353</v>
      </c>
      <c r="N28" s="16">
        <v>0</v>
      </c>
      <c r="O28" s="16">
        <v>1354.1652496879374</v>
      </c>
    </row>
    <row r="29" spans="1:15" x14ac:dyDescent="0.25">
      <c r="A29" s="4">
        <v>31000306</v>
      </c>
      <c r="B29" s="5" t="s">
        <v>15</v>
      </c>
      <c r="C29" s="5" t="s">
        <v>73</v>
      </c>
      <c r="D29" s="5" t="s">
        <v>74</v>
      </c>
      <c r="E29" s="5" t="s">
        <v>106</v>
      </c>
      <c r="F29" s="55">
        <v>0</v>
      </c>
      <c r="G29" s="55">
        <v>0.118200004</v>
      </c>
      <c r="H29" s="5" t="s">
        <v>66</v>
      </c>
      <c r="I29" s="5">
        <v>116</v>
      </c>
      <c r="J29" s="8">
        <v>0</v>
      </c>
      <c r="K29" s="8">
        <v>0.75119553240227843</v>
      </c>
      <c r="L29" s="55">
        <v>0</v>
      </c>
      <c r="M29" s="55">
        <v>2.9408689065268556E-2</v>
      </c>
      <c r="N29" s="16">
        <v>0</v>
      </c>
      <c r="O29" s="16">
        <v>8.8791314934731441E-2</v>
      </c>
    </row>
    <row r="30" spans="1:15" x14ac:dyDescent="0.25">
      <c r="A30" s="4">
        <v>31088801</v>
      </c>
      <c r="B30" s="5" t="s">
        <v>15</v>
      </c>
      <c r="C30" s="5" t="s">
        <v>73</v>
      </c>
      <c r="D30" s="5" t="s">
        <v>91</v>
      </c>
      <c r="E30" s="5" t="s">
        <v>92</v>
      </c>
      <c r="F30" s="55">
        <v>0</v>
      </c>
      <c r="G30" s="55">
        <v>18.743455658999999</v>
      </c>
      <c r="H30" s="5" t="s">
        <v>66</v>
      </c>
      <c r="I30" s="5">
        <v>116</v>
      </c>
      <c r="J30" s="8">
        <v>0</v>
      </c>
      <c r="K30" s="8">
        <v>0.75119553240227843</v>
      </c>
      <c r="L30" s="55">
        <v>0</v>
      </c>
      <c r="M30" s="55">
        <v>4.6634555061789955</v>
      </c>
      <c r="N30" s="16">
        <v>0</v>
      </c>
      <c r="O30" s="16">
        <v>14.080000152821004</v>
      </c>
    </row>
    <row r="31" spans="1:15" x14ac:dyDescent="0.25">
      <c r="A31" s="4">
        <v>31088811</v>
      </c>
      <c r="B31" s="5" t="s">
        <v>15</v>
      </c>
      <c r="C31" s="5" t="s">
        <v>73</v>
      </c>
      <c r="D31" s="5" t="s">
        <v>91</v>
      </c>
      <c r="E31" s="5" t="s">
        <v>91</v>
      </c>
      <c r="F31" s="55">
        <v>551.20410096600006</v>
      </c>
      <c r="G31" s="55">
        <v>4464.7730354420037</v>
      </c>
      <c r="H31" s="5" t="s">
        <v>66</v>
      </c>
      <c r="I31" s="5">
        <v>116</v>
      </c>
      <c r="J31" s="8">
        <v>0</v>
      </c>
      <c r="K31" s="8">
        <v>0.75119553240227843</v>
      </c>
      <c r="L31" s="55">
        <v>551.20410096600006</v>
      </c>
      <c r="M31" s="55">
        <v>1110.8554780278105</v>
      </c>
      <c r="N31" s="16">
        <v>0</v>
      </c>
      <c r="O31" s="16">
        <v>3353.9175574141932</v>
      </c>
    </row>
    <row r="32" spans="1:15" x14ac:dyDescent="0.25">
      <c r="A32" s="4">
        <v>40688801</v>
      </c>
      <c r="B32" s="5" t="s">
        <v>107</v>
      </c>
      <c r="C32" s="5" t="s">
        <v>108</v>
      </c>
      <c r="D32" s="5" t="s">
        <v>91</v>
      </c>
      <c r="E32" s="5" t="s">
        <v>109</v>
      </c>
      <c r="F32" s="55">
        <v>0</v>
      </c>
      <c r="G32" s="55">
        <v>7.0289998049999998</v>
      </c>
      <c r="H32" s="5" t="s">
        <v>66</v>
      </c>
      <c r="I32" s="5">
        <v>116</v>
      </c>
      <c r="J32" s="8">
        <v>0</v>
      </c>
      <c r="K32" s="8">
        <v>0.75119553240227843</v>
      </c>
      <c r="L32" s="55">
        <v>0</v>
      </c>
      <c r="M32" s="55">
        <v>1.748846554227514</v>
      </c>
      <c r="N32" s="16">
        <v>0</v>
      </c>
      <c r="O32" s="16">
        <v>5.2801532507724858</v>
      </c>
    </row>
    <row r="33" spans="1:15" x14ac:dyDescent="0.25">
      <c r="A33" s="4">
        <v>30600903</v>
      </c>
      <c r="B33" s="5" t="s">
        <v>15</v>
      </c>
      <c r="C33" s="5" t="s">
        <v>90</v>
      </c>
      <c r="D33" s="5" t="s">
        <v>110</v>
      </c>
      <c r="E33" s="5" t="s">
        <v>19</v>
      </c>
      <c r="F33" s="55">
        <v>208.76256720999996</v>
      </c>
      <c r="G33" s="55">
        <v>332.03966252000004</v>
      </c>
      <c r="H33" s="5" t="s">
        <v>110</v>
      </c>
      <c r="I33" s="5">
        <v>115</v>
      </c>
      <c r="J33" s="8">
        <v>0</v>
      </c>
      <c r="K33" s="8">
        <v>0</v>
      </c>
      <c r="L33" s="55">
        <v>208.76256720999996</v>
      </c>
      <c r="M33" s="55">
        <v>332.03966252000004</v>
      </c>
      <c r="N33" s="16">
        <v>0</v>
      </c>
      <c r="O33" s="16">
        <v>0</v>
      </c>
    </row>
    <row r="34" spans="1:15" x14ac:dyDescent="0.25">
      <c r="A34" s="4">
        <v>30600904</v>
      </c>
      <c r="B34" s="5" t="s">
        <v>15</v>
      </c>
      <c r="C34" s="5" t="s">
        <v>90</v>
      </c>
      <c r="D34" s="5" t="s">
        <v>110</v>
      </c>
      <c r="E34" s="5" t="s">
        <v>111</v>
      </c>
      <c r="F34" s="55">
        <v>60.706911601999998</v>
      </c>
      <c r="G34" s="55">
        <v>159.267192072</v>
      </c>
      <c r="H34" s="5" t="s">
        <v>110</v>
      </c>
      <c r="I34" s="5">
        <v>115</v>
      </c>
      <c r="J34" s="8">
        <v>0</v>
      </c>
      <c r="K34" s="8">
        <v>0</v>
      </c>
      <c r="L34" s="55">
        <v>60.706911601999998</v>
      </c>
      <c r="M34" s="55">
        <v>159.267192072</v>
      </c>
      <c r="N34" s="16">
        <v>0</v>
      </c>
      <c r="O34" s="16">
        <v>0</v>
      </c>
    </row>
    <row r="35" spans="1:15" x14ac:dyDescent="0.25">
      <c r="A35" s="4">
        <v>30600906</v>
      </c>
      <c r="B35" s="5" t="s">
        <v>15</v>
      </c>
      <c r="C35" s="5" t="s">
        <v>90</v>
      </c>
      <c r="D35" s="5" t="s">
        <v>110</v>
      </c>
      <c r="E35" s="5" t="s">
        <v>112</v>
      </c>
      <c r="F35" s="55">
        <v>1.832100034</v>
      </c>
      <c r="G35" s="55">
        <v>0.88650000099999904</v>
      </c>
      <c r="H35" s="5" t="s">
        <v>110</v>
      </c>
      <c r="I35" s="5">
        <v>115</v>
      </c>
      <c r="J35" s="8">
        <v>0</v>
      </c>
      <c r="K35" s="8">
        <v>0</v>
      </c>
      <c r="L35" s="55">
        <v>1.832100034</v>
      </c>
      <c r="M35" s="55">
        <v>0.88650000099999904</v>
      </c>
      <c r="N35" s="16">
        <v>0</v>
      </c>
      <c r="O35" s="16">
        <v>0</v>
      </c>
    </row>
    <row r="36" spans="1:15" x14ac:dyDescent="0.25">
      <c r="A36" s="4">
        <v>30600999</v>
      </c>
      <c r="B36" s="5" t="s">
        <v>15</v>
      </c>
      <c r="C36" s="5" t="s">
        <v>90</v>
      </c>
      <c r="D36" s="5" t="s">
        <v>110</v>
      </c>
      <c r="E36" s="5" t="s">
        <v>94</v>
      </c>
      <c r="F36" s="55">
        <v>0</v>
      </c>
      <c r="G36" s="55">
        <v>10.472905849</v>
      </c>
      <c r="H36" s="5" t="s">
        <v>110</v>
      </c>
      <c r="I36" s="5">
        <v>115</v>
      </c>
      <c r="J36" s="8">
        <v>0</v>
      </c>
      <c r="K36" s="8">
        <v>0</v>
      </c>
      <c r="L36" s="55">
        <v>0</v>
      </c>
      <c r="M36" s="55">
        <v>10.472905849</v>
      </c>
      <c r="N36" s="16">
        <v>0</v>
      </c>
      <c r="O36" s="16">
        <v>0</v>
      </c>
    </row>
    <row r="37" spans="1:15" x14ac:dyDescent="0.25">
      <c r="A37" s="4">
        <v>31000160</v>
      </c>
      <c r="B37" s="5" t="s">
        <v>15</v>
      </c>
      <c r="C37" s="5" t="s">
        <v>73</v>
      </c>
      <c r="D37" s="5" t="s">
        <v>95</v>
      </c>
      <c r="E37" s="5" t="s">
        <v>110</v>
      </c>
      <c r="F37" s="55">
        <v>3.2057592459999897</v>
      </c>
      <c r="G37" s="55">
        <v>51.285866204999998</v>
      </c>
      <c r="H37" s="5" t="s">
        <v>110</v>
      </c>
      <c r="I37" s="5">
        <v>115</v>
      </c>
      <c r="J37" s="8">
        <v>0</v>
      </c>
      <c r="K37" s="8">
        <v>0</v>
      </c>
      <c r="L37" s="55">
        <v>3.2057592459999897</v>
      </c>
      <c r="M37" s="55">
        <v>51.285866204999998</v>
      </c>
      <c r="N37" s="16">
        <v>0</v>
      </c>
      <c r="O37" s="16">
        <v>0</v>
      </c>
    </row>
    <row r="38" spans="1:15" x14ac:dyDescent="0.25">
      <c r="A38" s="4">
        <v>31000205</v>
      </c>
      <c r="B38" s="5" t="s">
        <v>15</v>
      </c>
      <c r="C38" s="5" t="s">
        <v>73</v>
      </c>
      <c r="D38" s="5" t="s">
        <v>88</v>
      </c>
      <c r="E38" s="5" t="s">
        <v>110</v>
      </c>
      <c r="F38" s="55">
        <v>651.41584166499979</v>
      </c>
      <c r="G38" s="55">
        <v>1569.1893629259982</v>
      </c>
      <c r="H38" s="5" t="s">
        <v>110</v>
      </c>
      <c r="I38" s="5">
        <v>115</v>
      </c>
      <c r="J38" s="8">
        <v>0</v>
      </c>
      <c r="K38" s="8">
        <v>0</v>
      </c>
      <c r="L38" s="55">
        <v>651.41584166499979</v>
      </c>
      <c r="M38" s="55">
        <v>1569.1893629259982</v>
      </c>
      <c r="N38" s="16">
        <v>0</v>
      </c>
      <c r="O38" s="16">
        <v>0</v>
      </c>
    </row>
    <row r="39" spans="1:15" x14ac:dyDescent="0.25">
      <c r="A39" s="4">
        <v>31000215</v>
      </c>
      <c r="B39" s="5" t="s">
        <v>15</v>
      </c>
      <c r="C39" s="5" t="s">
        <v>73</v>
      </c>
      <c r="D39" s="5" t="s">
        <v>88</v>
      </c>
      <c r="E39" s="5" t="s">
        <v>113</v>
      </c>
      <c r="F39" s="55">
        <v>115.14096945600001</v>
      </c>
      <c r="G39" s="55">
        <v>261.34424305700003</v>
      </c>
      <c r="H39" s="5" t="s">
        <v>110</v>
      </c>
      <c r="I39" s="5">
        <v>115</v>
      </c>
      <c r="J39" s="8">
        <v>0</v>
      </c>
      <c r="K39" s="8">
        <v>0</v>
      </c>
      <c r="L39" s="55">
        <v>115.14096945600001</v>
      </c>
      <c r="M39" s="55">
        <v>261.34424305700003</v>
      </c>
      <c r="N39" s="16">
        <v>0</v>
      </c>
      <c r="O39" s="16">
        <v>0</v>
      </c>
    </row>
    <row r="40" spans="1:15" x14ac:dyDescent="0.25">
      <c r="A40" s="4">
        <v>31000216</v>
      </c>
      <c r="B40" s="5" t="s">
        <v>15</v>
      </c>
      <c r="C40" s="5" t="s">
        <v>73</v>
      </c>
      <c r="D40" s="5" t="s">
        <v>88</v>
      </c>
      <c r="E40" s="5" t="s">
        <v>114</v>
      </c>
      <c r="F40" s="55">
        <v>22.894259511999998</v>
      </c>
      <c r="G40" s="55">
        <v>4.6391401289999896</v>
      </c>
      <c r="H40" s="5" t="s">
        <v>110</v>
      </c>
      <c r="I40" s="5">
        <v>115</v>
      </c>
      <c r="J40" s="8">
        <v>0</v>
      </c>
      <c r="K40" s="8">
        <v>0</v>
      </c>
      <c r="L40" s="55">
        <v>22.894259511999998</v>
      </c>
      <c r="M40" s="55">
        <v>4.6391401289999896</v>
      </c>
      <c r="N40" s="16">
        <v>0</v>
      </c>
      <c r="O40" s="16">
        <v>0</v>
      </c>
    </row>
    <row r="41" spans="1:15" x14ac:dyDescent="0.25">
      <c r="A41" s="4">
        <v>31000227</v>
      </c>
      <c r="B41" s="5" t="s">
        <v>15</v>
      </c>
      <c r="C41" s="5" t="s">
        <v>73</v>
      </c>
      <c r="D41" s="5" t="s">
        <v>88</v>
      </c>
      <c r="E41" s="5" t="s">
        <v>115</v>
      </c>
      <c r="F41" s="55">
        <v>1.3563196420000001</v>
      </c>
      <c r="G41" s="55">
        <v>658.04652554500012</v>
      </c>
      <c r="H41" s="5" t="s">
        <v>68</v>
      </c>
      <c r="I41" s="5">
        <v>118</v>
      </c>
      <c r="J41" s="8">
        <v>0</v>
      </c>
      <c r="K41" s="8">
        <v>0.46203892515085637</v>
      </c>
      <c r="L41" s="55">
        <v>1.3563196420000001</v>
      </c>
      <c r="M41" s="55">
        <v>354.00341618293294</v>
      </c>
      <c r="N41" s="16">
        <v>0</v>
      </c>
      <c r="O41" s="16">
        <v>304.04310936206718</v>
      </c>
    </row>
    <row r="42" spans="1:15" x14ac:dyDescent="0.25">
      <c r="A42" s="4">
        <v>31000301</v>
      </c>
      <c r="B42" s="5" t="s">
        <v>15</v>
      </c>
      <c r="C42" s="5" t="s">
        <v>73</v>
      </c>
      <c r="D42" s="5" t="s">
        <v>74</v>
      </c>
      <c r="E42" s="5" t="s">
        <v>115</v>
      </c>
      <c r="F42" s="55">
        <v>17.034898641999998</v>
      </c>
      <c r="G42" s="55">
        <v>693.70738615499954</v>
      </c>
      <c r="H42" s="5" t="s">
        <v>68</v>
      </c>
      <c r="I42" s="5">
        <v>118</v>
      </c>
      <c r="J42" s="8">
        <v>0</v>
      </c>
      <c r="K42" s="8">
        <v>0.46203892515085637</v>
      </c>
      <c r="L42" s="55">
        <v>17.034898641999998</v>
      </c>
      <c r="M42" s="55">
        <v>373.1875710867339</v>
      </c>
      <c r="N42" s="16">
        <v>0</v>
      </c>
      <c r="O42" s="16">
        <v>320.51981506826564</v>
      </c>
    </row>
    <row r="43" spans="1:15" x14ac:dyDescent="0.25">
      <c r="A43" s="4">
        <v>31000304</v>
      </c>
      <c r="B43" s="5" t="s">
        <v>15</v>
      </c>
      <c r="C43" s="5" t="s">
        <v>73</v>
      </c>
      <c r="D43" s="5" t="s">
        <v>74</v>
      </c>
      <c r="E43" s="5" t="s">
        <v>116</v>
      </c>
      <c r="F43" s="55">
        <v>0</v>
      </c>
      <c r="G43" s="55">
        <v>39.169241167999999</v>
      </c>
      <c r="H43" s="5" t="s">
        <v>68</v>
      </c>
      <c r="I43" s="5">
        <v>118</v>
      </c>
      <c r="J43" s="8">
        <v>0</v>
      </c>
      <c r="K43" s="8">
        <v>0.46203892515085637</v>
      </c>
      <c r="L43" s="55">
        <v>0</v>
      </c>
      <c r="M43" s="55">
        <v>21.071527079762607</v>
      </c>
      <c r="N43" s="16">
        <v>0</v>
      </c>
      <c r="O43" s="16">
        <v>18.097714088237392</v>
      </c>
    </row>
    <row r="44" spans="1:15" x14ac:dyDescent="0.25">
      <c r="A44" s="4">
        <v>10100501</v>
      </c>
      <c r="B44" s="5" t="s">
        <v>117</v>
      </c>
      <c r="C44" s="5" t="s">
        <v>77</v>
      </c>
      <c r="D44" s="5" t="s">
        <v>118</v>
      </c>
      <c r="E44" s="5" t="s">
        <v>119</v>
      </c>
      <c r="F44" s="55">
        <v>12.48782733</v>
      </c>
      <c r="G44" s="55">
        <v>2.811518349</v>
      </c>
      <c r="H44" s="5" t="s">
        <v>69</v>
      </c>
      <c r="I44" s="5">
        <v>119</v>
      </c>
      <c r="J44" s="8">
        <v>0.15971298828370015</v>
      </c>
      <c r="K44" s="8">
        <v>0</v>
      </c>
      <c r="L44" s="55">
        <v>10.49335910995484</v>
      </c>
      <c r="M44" s="55">
        <v>2.811518349</v>
      </c>
      <c r="N44" s="16">
        <v>1.9944682200451602</v>
      </c>
      <c r="O44" s="16">
        <v>0</v>
      </c>
    </row>
    <row r="45" spans="1:15" x14ac:dyDescent="0.25">
      <c r="A45" s="4">
        <v>10100602</v>
      </c>
      <c r="B45" s="5" t="s">
        <v>117</v>
      </c>
      <c r="C45" s="5" t="s">
        <v>77</v>
      </c>
      <c r="D45" s="5" t="s">
        <v>19</v>
      </c>
      <c r="E45" s="5" t="s">
        <v>120</v>
      </c>
      <c r="F45" s="55">
        <v>3.0458115449999998</v>
      </c>
      <c r="G45" s="55">
        <v>0</v>
      </c>
      <c r="H45" s="5" t="s">
        <v>69</v>
      </c>
      <c r="I45" s="5">
        <v>119</v>
      </c>
      <c r="J45" s="8">
        <v>0.15971298828370015</v>
      </c>
      <c r="K45" s="8">
        <v>0</v>
      </c>
      <c r="L45" s="55">
        <v>2.559355881399056</v>
      </c>
      <c r="M45" s="55">
        <v>0</v>
      </c>
      <c r="N45" s="16">
        <v>0.48645566360094383</v>
      </c>
      <c r="O45" s="16">
        <v>0</v>
      </c>
    </row>
    <row r="46" spans="1:15" x14ac:dyDescent="0.25">
      <c r="A46" s="4">
        <v>10200601</v>
      </c>
      <c r="B46" s="5" t="s">
        <v>117</v>
      </c>
      <c r="C46" s="5" t="s">
        <v>81</v>
      </c>
      <c r="D46" s="5" t="s">
        <v>19</v>
      </c>
      <c r="E46" s="5" t="s">
        <v>121</v>
      </c>
      <c r="F46" s="55">
        <v>74.472269060000002</v>
      </c>
      <c r="G46" s="55">
        <v>4.5758668179999997</v>
      </c>
      <c r="H46" s="5" t="s">
        <v>69</v>
      </c>
      <c r="I46" s="5">
        <v>119</v>
      </c>
      <c r="J46" s="8">
        <v>0.15971298828370015</v>
      </c>
      <c r="K46" s="8">
        <v>0</v>
      </c>
      <c r="L46" s="55">
        <v>62.578080424159658</v>
      </c>
      <c r="M46" s="55">
        <v>4.5758668179999997</v>
      </c>
      <c r="N46" s="16">
        <v>11.894188635840344</v>
      </c>
      <c r="O46" s="16">
        <v>0</v>
      </c>
    </row>
    <row r="47" spans="1:15" x14ac:dyDescent="0.25">
      <c r="A47" s="4">
        <v>10200602</v>
      </c>
      <c r="B47" s="5" t="s">
        <v>117</v>
      </c>
      <c r="C47" s="5" t="s">
        <v>81</v>
      </c>
      <c r="D47" s="5" t="s">
        <v>19</v>
      </c>
      <c r="E47" s="5" t="s">
        <v>122</v>
      </c>
      <c r="F47" s="55">
        <v>128.698401112</v>
      </c>
      <c r="G47" s="55">
        <v>6.2093000180000013</v>
      </c>
      <c r="H47" s="5" t="s">
        <v>69</v>
      </c>
      <c r="I47" s="5">
        <v>119</v>
      </c>
      <c r="J47" s="8">
        <v>0.15971298828370015</v>
      </c>
      <c r="K47" s="8">
        <v>0</v>
      </c>
      <c r="L47" s="55">
        <v>108.1435948830682</v>
      </c>
      <c r="M47" s="55">
        <v>6.2093000180000013</v>
      </c>
      <c r="N47" s="16">
        <v>20.554806228931795</v>
      </c>
      <c r="O47" s="16">
        <v>0</v>
      </c>
    </row>
    <row r="48" spans="1:15" x14ac:dyDescent="0.25">
      <c r="A48" s="4">
        <v>30600104</v>
      </c>
      <c r="B48" s="5" t="s">
        <v>15</v>
      </c>
      <c r="C48" s="5" t="s">
        <v>90</v>
      </c>
      <c r="D48" s="5" t="s">
        <v>123</v>
      </c>
      <c r="E48" s="5" t="s">
        <v>124</v>
      </c>
      <c r="F48" s="55">
        <v>3.7486911310000002</v>
      </c>
      <c r="G48" s="55">
        <v>4.6858639000000001E-2</v>
      </c>
      <c r="H48" s="5" t="s">
        <v>69</v>
      </c>
      <c r="I48" s="5">
        <v>119</v>
      </c>
      <c r="J48" s="8">
        <v>0.15971298828370015</v>
      </c>
      <c r="K48" s="8">
        <v>0</v>
      </c>
      <c r="L48" s="55">
        <v>3.1499764683153861</v>
      </c>
      <c r="M48" s="55">
        <v>4.6858639000000001E-2</v>
      </c>
      <c r="N48" s="16">
        <v>0.59871466268461404</v>
      </c>
      <c r="O48" s="16">
        <v>0</v>
      </c>
    </row>
    <row r="49" spans="1:15" x14ac:dyDescent="0.25">
      <c r="A49" s="4">
        <v>30600105</v>
      </c>
      <c r="B49" s="5" t="s">
        <v>15</v>
      </c>
      <c r="C49" s="5" t="s">
        <v>90</v>
      </c>
      <c r="D49" s="5" t="s">
        <v>123</v>
      </c>
      <c r="E49" s="5" t="s">
        <v>125</v>
      </c>
      <c r="F49" s="55">
        <v>3.6</v>
      </c>
      <c r="G49" s="55">
        <v>0.2</v>
      </c>
      <c r="H49" s="5" t="s">
        <v>69</v>
      </c>
      <c r="I49" s="5">
        <v>119</v>
      </c>
      <c r="J49" s="8">
        <v>0.15971298828370015</v>
      </c>
      <c r="K49" s="8">
        <v>0</v>
      </c>
      <c r="L49" s="55">
        <v>3.0250332421786794</v>
      </c>
      <c r="M49" s="55">
        <v>0.2</v>
      </c>
      <c r="N49" s="16">
        <v>0.57496675782132067</v>
      </c>
      <c r="O49" s="16">
        <v>0</v>
      </c>
    </row>
    <row r="50" spans="1:15" x14ac:dyDescent="0.25">
      <c r="A50" s="4">
        <v>31000228</v>
      </c>
      <c r="B50" s="5" t="s">
        <v>15</v>
      </c>
      <c r="C50" s="5" t="s">
        <v>73</v>
      </c>
      <c r="D50" s="5" t="s">
        <v>88</v>
      </c>
      <c r="E50" s="5" t="s">
        <v>126</v>
      </c>
      <c r="F50" s="55">
        <v>68.541474756999989</v>
      </c>
      <c r="G50" s="55">
        <v>140.8200936570002</v>
      </c>
      <c r="H50" s="5" t="s">
        <v>69</v>
      </c>
      <c r="I50" s="5">
        <v>119</v>
      </c>
      <c r="J50" s="8">
        <v>0.15971298828370015</v>
      </c>
      <c r="K50" s="8">
        <v>0</v>
      </c>
      <c r="L50" s="55">
        <v>57.594511002187701</v>
      </c>
      <c r="M50" s="55">
        <v>140.8200936570002</v>
      </c>
      <c r="N50" s="16">
        <v>10.946963754812288</v>
      </c>
      <c r="O50" s="16">
        <v>0</v>
      </c>
    </row>
    <row r="51" spans="1:15" x14ac:dyDescent="0.25">
      <c r="A51" s="4">
        <v>31000302</v>
      </c>
      <c r="B51" s="5" t="s">
        <v>15</v>
      </c>
      <c r="C51" s="5" t="s">
        <v>73</v>
      </c>
      <c r="D51" s="5" t="s">
        <v>74</v>
      </c>
      <c r="E51" s="5" t="s">
        <v>127</v>
      </c>
      <c r="F51" s="55">
        <v>42.453645949000006</v>
      </c>
      <c r="G51" s="55">
        <v>205.87016411500002</v>
      </c>
      <c r="H51" s="5" t="s">
        <v>69</v>
      </c>
      <c r="I51" s="5">
        <v>119</v>
      </c>
      <c r="J51" s="8">
        <v>0.15971298828370015</v>
      </c>
      <c r="K51" s="8">
        <v>0</v>
      </c>
      <c r="L51" s="55">
        <v>35.673247290947003</v>
      </c>
      <c r="M51" s="55">
        <v>205.87016411500002</v>
      </c>
      <c r="N51" s="16">
        <v>6.7803986580530022</v>
      </c>
      <c r="O51" s="16">
        <v>0</v>
      </c>
    </row>
    <row r="52" spans="1:15" x14ac:dyDescent="0.25">
      <c r="A52" s="4">
        <v>31000403</v>
      </c>
      <c r="B52" s="5" t="s">
        <v>15</v>
      </c>
      <c r="C52" s="5" t="s">
        <v>73</v>
      </c>
      <c r="D52" s="5" t="s">
        <v>123</v>
      </c>
      <c r="E52" s="5" t="s">
        <v>128</v>
      </c>
      <c r="F52" s="55">
        <v>0.39829843300000001</v>
      </c>
      <c r="G52" s="55">
        <v>2.342932E-2</v>
      </c>
      <c r="H52" s="5" t="s">
        <v>69</v>
      </c>
      <c r="I52" s="5">
        <v>119</v>
      </c>
      <c r="J52" s="8">
        <v>0.15971298828370015</v>
      </c>
      <c r="K52" s="8">
        <v>0</v>
      </c>
      <c r="L52" s="55">
        <v>0.33468500003685486</v>
      </c>
      <c r="M52" s="55">
        <v>2.342932E-2</v>
      </c>
      <c r="N52" s="16">
        <v>6.3613432963145145E-2</v>
      </c>
      <c r="O52" s="16">
        <v>0</v>
      </c>
    </row>
    <row r="53" spans="1:15" x14ac:dyDescent="0.25">
      <c r="A53" s="4">
        <v>31000404</v>
      </c>
      <c r="B53" s="5" t="s">
        <v>15</v>
      </c>
      <c r="C53" s="5" t="s">
        <v>73</v>
      </c>
      <c r="D53" s="5" t="s">
        <v>123</v>
      </c>
      <c r="E53" s="5" t="s">
        <v>19</v>
      </c>
      <c r="F53" s="55">
        <v>905.36082846399995</v>
      </c>
      <c r="G53" s="55">
        <v>127.54425488099997</v>
      </c>
      <c r="H53" s="5" t="s">
        <v>69</v>
      </c>
      <c r="I53" s="5">
        <v>119</v>
      </c>
      <c r="J53" s="8">
        <v>0.15971298828370015</v>
      </c>
      <c r="K53" s="8">
        <v>0</v>
      </c>
      <c r="L53" s="55">
        <v>760.76294507500813</v>
      </c>
      <c r="M53" s="55">
        <v>127.54425488099997</v>
      </c>
      <c r="N53" s="16">
        <v>144.59788338899182</v>
      </c>
      <c r="O53" s="16">
        <v>0</v>
      </c>
    </row>
    <row r="54" spans="1:15" x14ac:dyDescent="0.25">
      <c r="A54" s="4">
        <v>31000405</v>
      </c>
      <c r="B54" s="5" t="s">
        <v>15</v>
      </c>
      <c r="C54" s="5" t="s">
        <v>73</v>
      </c>
      <c r="D54" s="5" t="s">
        <v>123</v>
      </c>
      <c r="E54" s="5" t="s">
        <v>111</v>
      </c>
      <c r="F54" s="55">
        <v>0.98403142200000004</v>
      </c>
      <c r="G54" s="55">
        <v>24.376178209999999</v>
      </c>
      <c r="H54" s="5" t="s">
        <v>69</v>
      </c>
      <c r="I54" s="5">
        <v>119</v>
      </c>
      <c r="J54" s="8">
        <v>0.15971298828370015</v>
      </c>
      <c r="K54" s="8">
        <v>0</v>
      </c>
      <c r="L54" s="55">
        <v>0.82686882302732123</v>
      </c>
      <c r="M54" s="55">
        <v>24.376178209999999</v>
      </c>
      <c r="N54" s="16">
        <v>0.15716259897267881</v>
      </c>
      <c r="O54" s="16">
        <v>0</v>
      </c>
    </row>
    <row r="55" spans="1:15" x14ac:dyDescent="0.25">
      <c r="A55" s="4">
        <v>2310011100</v>
      </c>
      <c r="B55" s="5" t="s">
        <v>15</v>
      </c>
      <c r="C55" s="5" t="s">
        <v>16</v>
      </c>
      <c r="D55" s="5" t="s">
        <v>17</v>
      </c>
      <c r="E55" s="5" t="s">
        <v>129</v>
      </c>
      <c r="F55" s="55">
        <v>1.4994764519999999</v>
      </c>
      <c r="G55" s="55">
        <v>0</v>
      </c>
      <c r="H55" s="5" t="s">
        <v>69</v>
      </c>
      <c r="I55" s="5">
        <v>119</v>
      </c>
      <c r="J55" s="8">
        <v>0.15971298828370015</v>
      </c>
      <c r="K55" s="8">
        <v>0</v>
      </c>
      <c r="L55" s="55">
        <v>1.2599905869900396</v>
      </c>
      <c r="M55" s="55">
        <v>0</v>
      </c>
      <c r="N55" s="16">
        <v>0.23948586500996027</v>
      </c>
      <c r="O55" s="16">
        <v>0</v>
      </c>
    </row>
    <row r="56" spans="1:15" x14ac:dyDescent="0.25">
      <c r="A56" s="4">
        <v>40400150</v>
      </c>
      <c r="B56" s="5" t="s">
        <v>107</v>
      </c>
      <c r="C56" s="5" t="s">
        <v>130</v>
      </c>
      <c r="D56" s="5" t="s">
        <v>131</v>
      </c>
      <c r="E56" s="5" t="s">
        <v>132</v>
      </c>
      <c r="F56" s="55">
        <v>0</v>
      </c>
      <c r="G56" s="55">
        <v>137.83468704999999</v>
      </c>
      <c r="H56" s="5" t="s">
        <v>70</v>
      </c>
      <c r="I56" s="5">
        <v>120</v>
      </c>
      <c r="J56" s="8">
        <v>0</v>
      </c>
      <c r="K56" s="8">
        <v>0.86802179419792802</v>
      </c>
      <c r="L56" s="55">
        <v>0</v>
      </c>
      <c r="M56" s="55">
        <v>18.191174694149083</v>
      </c>
      <c r="N56" s="16">
        <v>0</v>
      </c>
      <c r="O56" s="16">
        <v>119.6435123558509</v>
      </c>
    </row>
    <row r="57" spans="1:15" x14ac:dyDescent="0.25">
      <c r="A57" s="4">
        <v>40400154</v>
      </c>
      <c r="B57" s="5" t="s">
        <v>107</v>
      </c>
      <c r="C57" s="5" t="s">
        <v>130</v>
      </c>
      <c r="D57" s="5" t="s">
        <v>131</v>
      </c>
      <c r="E57" s="5" t="s">
        <v>133</v>
      </c>
      <c r="F57" s="55">
        <v>0</v>
      </c>
      <c r="G57" s="55">
        <v>3.7486911319999998</v>
      </c>
      <c r="H57" s="5" t="s">
        <v>70</v>
      </c>
      <c r="I57" s="5">
        <v>120</v>
      </c>
      <c r="J57" s="8">
        <v>0</v>
      </c>
      <c r="K57" s="8">
        <v>0.86802179419792802</v>
      </c>
      <c r="L57" s="55">
        <v>0</v>
      </c>
      <c r="M57" s="55">
        <v>0.4947455297074983</v>
      </c>
      <c r="N57" s="16">
        <v>0</v>
      </c>
      <c r="O57" s="16">
        <v>3.2539456022925015</v>
      </c>
    </row>
    <row r="58" spans="1:15" x14ac:dyDescent="0.25">
      <c r="A58" s="4">
        <v>40400250</v>
      </c>
      <c r="B58" s="5" t="s">
        <v>107</v>
      </c>
      <c r="C58" s="5" t="s">
        <v>130</v>
      </c>
      <c r="D58" s="5" t="s">
        <v>134</v>
      </c>
      <c r="E58" s="5" t="s">
        <v>135</v>
      </c>
      <c r="F58" s="55">
        <v>3.0458115449999998</v>
      </c>
      <c r="G58" s="55">
        <v>725.30004644100018</v>
      </c>
      <c r="H58" s="5" t="s">
        <v>70</v>
      </c>
      <c r="I58" s="5">
        <v>120</v>
      </c>
      <c r="J58" s="8">
        <v>0</v>
      </c>
      <c r="K58" s="8">
        <v>0.86802179419792802</v>
      </c>
      <c r="L58" s="55">
        <v>3.0458115449999998</v>
      </c>
      <c r="M58" s="55">
        <v>95.723798797442669</v>
      </c>
      <c r="N58" s="16">
        <v>0</v>
      </c>
      <c r="O58" s="16">
        <v>629.57624764355751</v>
      </c>
    </row>
    <row r="59" spans="1:15" x14ac:dyDescent="0.25">
      <c r="A59" s="4">
        <v>40600132</v>
      </c>
      <c r="B59" s="5" t="s">
        <v>107</v>
      </c>
      <c r="C59" s="5" t="s">
        <v>108</v>
      </c>
      <c r="D59" s="5" t="s">
        <v>136</v>
      </c>
      <c r="E59" s="5" t="s">
        <v>137</v>
      </c>
      <c r="F59" s="55">
        <v>0</v>
      </c>
      <c r="G59" s="55">
        <v>67.957783621000004</v>
      </c>
      <c r="H59" s="5" t="s">
        <v>70</v>
      </c>
      <c r="I59" s="5">
        <v>120</v>
      </c>
      <c r="J59" s="8">
        <v>0</v>
      </c>
      <c r="K59" s="8">
        <v>0.86802179419792802</v>
      </c>
      <c r="L59" s="55">
        <v>0</v>
      </c>
      <c r="M59" s="55">
        <v>8.9689463525850144</v>
      </c>
      <c r="N59" s="16">
        <v>0</v>
      </c>
      <c r="O59" s="16">
        <v>58.98883726841499</v>
      </c>
    </row>
    <row r="60" spans="1:15" x14ac:dyDescent="0.25">
      <c r="A60" s="4">
        <v>40600148</v>
      </c>
      <c r="B60" s="5" t="s">
        <v>107</v>
      </c>
      <c r="C60" s="5" t="s">
        <v>108</v>
      </c>
      <c r="D60" s="5" t="s">
        <v>136</v>
      </c>
      <c r="E60" s="5" t="s">
        <v>138</v>
      </c>
      <c r="F60" s="55">
        <v>0</v>
      </c>
      <c r="G60" s="55">
        <v>1.4057591739999999</v>
      </c>
      <c r="H60" s="5" t="s">
        <v>70</v>
      </c>
      <c r="I60" s="5">
        <v>120</v>
      </c>
      <c r="J60" s="8">
        <v>0</v>
      </c>
      <c r="K60" s="8">
        <v>0.86802179419792802</v>
      </c>
      <c r="L60" s="55">
        <v>0</v>
      </c>
      <c r="M60" s="55">
        <v>0.18552957357432276</v>
      </c>
      <c r="N60" s="16">
        <v>0</v>
      </c>
      <c r="O60" s="16">
        <v>1.2202296004256772</v>
      </c>
    </row>
    <row r="61" spans="1:15" x14ac:dyDescent="0.25">
      <c r="A61" s="4">
        <v>40600164</v>
      </c>
      <c r="B61" s="5" t="s">
        <v>107</v>
      </c>
      <c r="C61" s="5" t="s">
        <v>108</v>
      </c>
      <c r="D61" s="5" t="s">
        <v>136</v>
      </c>
      <c r="E61" s="5" t="s">
        <v>139</v>
      </c>
      <c r="F61" s="55">
        <v>0</v>
      </c>
      <c r="G61" s="55">
        <v>27.834839103</v>
      </c>
      <c r="H61" s="5" t="s">
        <v>70</v>
      </c>
      <c r="I61" s="5">
        <v>120</v>
      </c>
      <c r="J61" s="8">
        <v>0</v>
      </c>
      <c r="K61" s="8">
        <v>0.86802179419792802</v>
      </c>
      <c r="L61" s="55">
        <v>0</v>
      </c>
      <c r="M61" s="55">
        <v>3.6735921236032936</v>
      </c>
      <c r="N61" s="16">
        <v>0</v>
      </c>
      <c r="O61" s="16">
        <v>24.161246979396708</v>
      </c>
    </row>
    <row r="62" spans="1:15" x14ac:dyDescent="0.25">
      <c r="A62" s="4">
        <v>40600198</v>
      </c>
      <c r="B62" s="5" t="s">
        <v>140</v>
      </c>
      <c r="C62" s="5" t="s">
        <v>108</v>
      </c>
      <c r="D62" s="5" t="s">
        <v>136</v>
      </c>
      <c r="E62" s="5" t="s">
        <v>94</v>
      </c>
      <c r="F62" s="55">
        <v>0</v>
      </c>
      <c r="G62" s="55">
        <v>50.935340748999998</v>
      </c>
      <c r="H62" s="5" t="s">
        <v>70</v>
      </c>
      <c r="I62" s="5">
        <v>120</v>
      </c>
      <c r="J62" s="8">
        <v>0</v>
      </c>
      <c r="K62" s="8">
        <v>0.86802179419792802</v>
      </c>
      <c r="L62" s="55">
        <v>0</v>
      </c>
      <c r="M62" s="55">
        <v>6.722354883970187</v>
      </c>
      <c r="N62" s="16">
        <v>0</v>
      </c>
      <c r="O62" s="16">
        <v>44.212985865029808</v>
      </c>
    </row>
    <row r="63" spans="1:15" x14ac:dyDescent="0.25">
      <c r="A63" s="4">
        <v>40600199</v>
      </c>
      <c r="B63" s="5" t="s">
        <v>107</v>
      </c>
      <c r="C63" s="5" t="s">
        <v>108</v>
      </c>
      <c r="D63" s="5" t="s">
        <v>136</v>
      </c>
      <c r="E63" s="5" t="s">
        <v>105</v>
      </c>
      <c r="F63" s="55">
        <v>0</v>
      </c>
      <c r="G63" s="55">
        <v>0.2</v>
      </c>
      <c r="H63" s="5" t="s">
        <v>70</v>
      </c>
      <c r="I63" s="5">
        <v>120</v>
      </c>
      <c r="J63" s="8">
        <v>0</v>
      </c>
      <c r="K63" s="8">
        <v>0.86802179419792802</v>
      </c>
      <c r="L63" s="55">
        <v>0</v>
      </c>
      <c r="M63" s="55">
        <v>2.6395641160414401E-2</v>
      </c>
      <c r="N63" s="16">
        <v>0</v>
      </c>
      <c r="O63" s="16">
        <v>0.17360435883958561</v>
      </c>
    </row>
    <row r="64" spans="1:15" x14ac:dyDescent="0.25">
      <c r="A64" s="4">
        <v>40899995</v>
      </c>
      <c r="B64" s="5" t="s">
        <v>107</v>
      </c>
      <c r="C64" s="5" t="s">
        <v>141</v>
      </c>
      <c r="D64" s="5" t="s">
        <v>142</v>
      </c>
      <c r="E64" s="5" t="s">
        <v>143</v>
      </c>
      <c r="F64" s="55">
        <v>0</v>
      </c>
      <c r="G64" s="55">
        <v>17.173691246000001</v>
      </c>
      <c r="H64" s="5" t="s">
        <v>70</v>
      </c>
      <c r="I64" s="5">
        <v>120</v>
      </c>
      <c r="J64" s="8">
        <v>0</v>
      </c>
      <c r="K64" s="8">
        <v>0.86802179419792802</v>
      </c>
      <c r="L64" s="55">
        <v>0</v>
      </c>
      <c r="M64" s="55">
        <v>2.2665529576458292</v>
      </c>
      <c r="N64" s="16">
        <v>0</v>
      </c>
      <c r="O64" s="16">
        <v>14.907138288354172</v>
      </c>
    </row>
    <row r="65" spans="1:15" x14ac:dyDescent="0.25">
      <c r="A65" s="4">
        <v>2505030030</v>
      </c>
      <c r="B65" s="5" t="s">
        <v>144</v>
      </c>
      <c r="C65" s="5" t="s">
        <v>145</v>
      </c>
      <c r="D65" s="5" t="s">
        <v>146</v>
      </c>
      <c r="E65" s="5" t="s">
        <v>128</v>
      </c>
      <c r="F65" s="55">
        <v>0</v>
      </c>
      <c r="G65" s="55">
        <v>3.9829843279999997</v>
      </c>
      <c r="H65" s="5" t="s">
        <v>70</v>
      </c>
      <c r="I65" s="5">
        <v>120</v>
      </c>
      <c r="J65" s="8">
        <v>0</v>
      </c>
      <c r="K65" s="8">
        <v>0.86802179419792802</v>
      </c>
      <c r="L65" s="55">
        <v>0</v>
      </c>
      <c r="M65" s="55">
        <v>0.52566712534721138</v>
      </c>
      <c r="N65" s="16">
        <v>0</v>
      </c>
      <c r="O65" s="16">
        <v>3.4573172026527885</v>
      </c>
    </row>
    <row r="66" spans="1:15" x14ac:dyDescent="0.25">
      <c r="A66" s="4">
        <v>30609903</v>
      </c>
      <c r="B66" s="5" t="s">
        <v>15</v>
      </c>
      <c r="C66" s="5" t="s">
        <v>90</v>
      </c>
      <c r="D66" s="5" t="s">
        <v>147</v>
      </c>
      <c r="E66" s="5" t="s">
        <v>19</v>
      </c>
      <c r="F66" s="55">
        <v>39.113734926999989</v>
      </c>
      <c r="G66" s="55">
        <v>267.64951200500002</v>
      </c>
      <c r="H66" s="5" t="s">
        <v>147</v>
      </c>
      <c r="I66" s="5">
        <v>115</v>
      </c>
      <c r="J66" s="8">
        <v>0</v>
      </c>
      <c r="K66" s="8">
        <v>0</v>
      </c>
      <c r="L66" s="55">
        <v>39.113734926999989</v>
      </c>
      <c r="M66" s="55">
        <v>267.64951200500002</v>
      </c>
      <c r="N66" s="16">
        <v>0</v>
      </c>
      <c r="O66" s="16">
        <v>0</v>
      </c>
    </row>
    <row r="67" spans="1:15" x14ac:dyDescent="0.25">
      <c r="A67" s="4">
        <v>30609904</v>
      </c>
      <c r="B67" s="5" t="s">
        <v>15</v>
      </c>
      <c r="C67" s="5" t="s">
        <v>90</v>
      </c>
      <c r="D67" s="5" t="s">
        <v>147</v>
      </c>
      <c r="E67" s="5" t="s">
        <v>111</v>
      </c>
      <c r="F67" s="55">
        <v>4.3734002109999999</v>
      </c>
      <c r="G67" s="55">
        <v>0</v>
      </c>
      <c r="H67" s="5" t="s">
        <v>147</v>
      </c>
      <c r="I67" s="5">
        <v>115</v>
      </c>
      <c r="J67" s="8">
        <v>0</v>
      </c>
      <c r="K67" s="8">
        <v>0</v>
      </c>
      <c r="L67" s="55">
        <v>4.3734002109999999</v>
      </c>
      <c r="M67" s="55">
        <v>0</v>
      </c>
      <c r="N67" s="16">
        <v>0</v>
      </c>
      <c r="O67" s="16">
        <v>0</v>
      </c>
    </row>
    <row r="68" spans="1:15" x14ac:dyDescent="0.25">
      <c r="A68" s="4">
        <v>31000209</v>
      </c>
      <c r="B68" s="5" t="s">
        <v>15</v>
      </c>
      <c r="C68" s="5" t="s">
        <v>73</v>
      </c>
      <c r="D68" s="5" t="s">
        <v>88</v>
      </c>
      <c r="E68" s="5" t="s">
        <v>148</v>
      </c>
      <c r="F68" s="55">
        <v>10.714101298000001</v>
      </c>
      <c r="G68" s="55">
        <v>26.655061039</v>
      </c>
      <c r="H68" s="5" t="s">
        <v>147</v>
      </c>
      <c r="I68" s="5">
        <v>115</v>
      </c>
      <c r="J68" s="8">
        <v>0</v>
      </c>
      <c r="K68" s="8">
        <v>0</v>
      </c>
      <c r="L68" s="55">
        <v>10.714101298000001</v>
      </c>
      <c r="M68" s="55">
        <v>26.655061039</v>
      </c>
      <c r="N68" s="16">
        <v>0</v>
      </c>
      <c r="O68" s="16">
        <v>0</v>
      </c>
    </row>
    <row r="69" spans="1:15" x14ac:dyDescent="0.25">
      <c r="A69" s="4">
        <v>40400199</v>
      </c>
      <c r="B69" s="5" t="s">
        <v>107</v>
      </c>
      <c r="C69" s="5" t="s">
        <v>130</v>
      </c>
      <c r="D69" s="5" t="s">
        <v>131</v>
      </c>
      <c r="E69" s="5" t="s">
        <v>105</v>
      </c>
      <c r="F69" s="55">
        <v>0</v>
      </c>
      <c r="G69" s="55">
        <v>1.1714659789999999</v>
      </c>
      <c r="H69" s="5" t="s">
        <v>72</v>
      </c>
      <c r="I69" s="5">
        <v>123</v>
      </c>
      <c r="J69" s="8">
        <v>0</v>
      </c>
      <c r="K69" s="8">
        <v>0.53147606031711336</v>
      </c>
      <c r="L69" s="55">
        <v>0</v>
      </c>
      <c r="M69" s="55">
        <v>0.54885985568554974</v>
      </c>
      <c r="N69" s="16">
        <v>0</v>
      </c>
      <c r="O69" s="16">
        <v>0.6226061233144502</v>
      </c>
    </row>
    <row r="70" spans="1:15" x14ac:dyDescent="0.25">
      <c r="A70" s="4">
        <v>31000211</v>
      </c>
      <c r="B70" s="5" t="s">
        <v>15</v>
      </c>
      <c r="C70" s="5" t="s">
        <v>73</v>
      </c>
      <c r="D70" s="5" t="s">
        <v>88</v>
      </c>
      <c r="E70" s="5" t="s">
        <v>149</v>
      </c>
      <c r="F70" s="55">
        <v>0</v>
      </c>
      <c r="G70" s="55">
        <v>0.23657402999999999</v>
      </c>
      <c r="H70" s="5" t="s">
        <v>197</v>
      </c>
      <c r="I70" s="5">
        <v>121</v>
      </c>
      <c r="J70" s="8">
        <v>0</v>
      </c>
      <c r="K70" s="8">
        <v>0</v>
      </c>
      <c r="L70" s="55">
        <v>0</v>
      </c>
      <c r="M70" s="55">
        <v>0.23657402999999999</v>
      </c>
      <c r="N70" s="16">
        <v>0</v>
      </c>
      <c r="O70" s="16">
        <v>0</v>
      </c>
    </row>
    <row r="71" spans="1:15" x14ac:dyDescent="0.25">
      <c r="A71" s="4">
        <v>31000126</v>
      </c>
      <c r="B71" s="5" t="s">
        <v>15</v>
      </c>
      <c r="C71" s="5" t="s">
        <v>73</v>
      </c>
      <c r="D71" s="5" t="s">
        <v>95</v>
      </c>
      <c r="E71" s="5" t="s">
        <v>150</v>
      </c>
      <c r="F71" s="55">
        <v>1.5229057720000001</v>
      </c>
      <c r="G71" s="55">
        <v>0</v>
      </c>
      <c r="H71" s="5" t="s">
        <v>71</v>
      </c>
      <c r="I71" s="5">
        <v>122</v>
      </c>
      <c r="J71" s="8">
        <v>0</v>
      </c>
      <c r="K71" s="8">
        <v>0.90578983189522222</v>
      </c>
      <c r="L71" s="55">
        <v>1.5229057720000001</v>
      </c>
      <c r="M71" s="55">
        <v>0</v>
      </c>
      <c r="N71" s="16">
        <v>0</v>
      </c>
      <c r="O71" s="16">
        <v>0</v>
      </c>
    </row>
    <row r="72" spans="1:15" x14ac:dyDescent="0.25">
      <c r="A72" s="4">
        <v>31000325</v>
      </c>
      <c r="B72" s="5" t="s">
        <v>15</v>
      </c>
      <c r="C72" s="5" t="s">
        <v>73</v>
      </c>
      <c r="D72" s="5" t="s">
        <v>74</v>
      </c>
      <c r="E72" s="5" t="s">
        <v>151</v>
      </c>
      <c r="F72" s="55">
        <v>0</v>
      </c>
      <c r="G72" s="55">
        <v>15.46335092</v>
      </c>
      <c r="H72" s="5" t="s">
        <v>71</v>
      </c>
      <c r="I72" s="5">
        <v>122</v>
      </c>
      <c r="J72" s="8">
        <v>0</v>
      </c>
      <c r="K72" s="8">
        <v>0.90578983189522222</v>
      </c>
      <c r="L72" s="55">
        <v>0</v>
      </c>
      <c r="M72" s="55">
        <v>1.4568048896363699</v>
      </c>
      <c r="N72" s="16">
        <v>0</v>
      </c>
      <c r="O72" s="16">
        <v>14.00654603036363</v>
      </c>
    </row>
    <row r="73" spans="1:15" x14ac:dyDescent="0.25">
      <c r="A73" s="4">
        <v>31000107</v>
      </c>
      <c r="B73" s="5" t="s">
        <v>15</v>
      </c>
      <c r="C73" s="5" t="s">
        <v>73</v>
      </c>
      <c r="D73" s="5" t="s">
        <v>95</v>
      </c>
      <c r="E73" s="5" t="s">
        <v>152</v>
      </c>
      <c r="F73" s="55">
        <v>0.32</v>
      </c>
      <c r="G73" s="55">
        <v>0.36986104600000003</v>
      </c>
      <c r="H73" s="5" t="s">
        <v>72</v>
      </c>
      <c r="I73" s="5">
        <v>123</v>
      </c>
      <c r="J73" s="8">
        <v>0</v>
      </c>
      <c r="K73" s="8">
        <v>0.53147606031711336</v>
      </c>
      <c r="L73" s="55">
        <v>0.32</v>
      </c>
      <c r="M73" s="55">
        <v>0.17328875440715336</v>
      </c>
      <c r="N73" s="16">
        <v>0</v>
      </c>
      <c r="O73" s="16">
        <v>0.19657229159284667</v>
      </c>
    </row>
    <row r="74" spans="1:15" x14ac:dyDescent="0.25">
      <c r="A74" s="4">
        <v>31000132</v>
      </c>
      <c r="B74" s="5" t="s">
        <v>15</v>
      </c>
      <c r="C74" s="5" t="s">
        <v>73</v>
      </c>
      <c r="D74" s="5" t="s">
        <v>95</v>
      </c>
      <c r="E74" s="5" t="s">
        <v>153</v>
      </c>
      <c r="F74" s="55">
        <v>0</v>
      </c>
      <c r="G74" s="55">
        <v>78.98023628</v>
      </c>
      <c r="H74" s="5" t="s">
        <v>72</v>
      </c>
      <c r="I74" s="5">
        <v>123</v>
      </c>
      <c r="J74" s="8">
        <v>0</v>
      </c>
      <c r="K74" s="8">
        <v>0.53147606031711336</v>
      </c>
      <c r="L74" s="55">
        <v>0</v>
      </c>
      <c r="M74" s="55">
        <v>47.498157664243138</v>
      </c>
      <c r="N74" s="16">
        <v>0</v>
      </c>
      <c r="O74" s="16">
        <v>31.482078615756862</v>
      </c>
    </row>
    <row r="75" spans="1:15" x14ac:dyDescent="0.25">
      <c r="A75" s="4">
        <v>31000506</v>
      </c>
      <c r="B75" s="5" t="s">
        <v>15</v>
      </c>
      <c r="C75" s="5" t="s">
        <v>73</v>
      </c>
      <c r="D75" s="5" t="s">
        <v>154</v>
      </c>
      <c r="E75" s="5" t="s">
        <v>155</v>
      </c>
      <c r="F75" s="55">
        <v>0.49294441800000005</v>
      </c>
      <c r="G75" s="55">
        <v>131.72691693999997</v>
      </c>
      <c r="H75" s="5" t="s">
        <v>72</v>
      </c>
      <c r="I75" s="5">
        <v>123</v>
      </c>
      <c r="J75" s="8">
        <v>0</v>
      </c>
      <c r="K75" s="8">
        <v>0.53147606031711336</v>
      </c>
      <c r="L75" s="55">
        <v>0.49294441800000005</v>
      </c>
      <c r="M75" s="55">
        <v>79.216617953204874</v>
      </c>
      <c r="N75" s="16">
        <v>0</v>
      </c>
      <c r="O75" s="16">
        <v>52.510298986795092</v>
      </c>
    </row>
    <row r="76" spans="1:15" x14ac:dyDescent="0.25">
      <c r="A76" s="4">
        <v>40301011</v>
      </c>
      <c r="B76" s="5" t="s">
        <v>107</v>
      </c>
      <c r="C76" s="5" t="s">
        <v>156</v>
      </c>
      <c r="D76" s="5" t="s">
        <v>157</v>
      </c>
      <c r="E76" s="5" t="s">
        <v>158</v>
      </c>
      <c r="F76" s="55">
        <v>0</v>
      </c>
      <c r="G76" s="55">
        <v>78.981833172999941</v>
      </c>
      <c r="H76" s="5" t="s">
        <v>72</v>
      </c>
      <c r="I76" s="5">
        <v>123</v>
      </c>
      <c r="J76" s="8">
        <v>0</v>
      </c>
      <c r="K76" s="8">
        <v>0.53147606031711336</v>
      </c>
      <c r="L76" s="55">
        <v>0</v>
      </c>
      <c r="M76" s="55">
        <v>46.44214499686467</v>
      </c>
      <c r="N76" s="16">
        <v>0</v>
      </c>
      <c r="O76" s="16">
        <v>32.539688176135272</v>
      </c>
    </row>
    <row r="77" spans="1:15" x14ac:dyDescent="0.25">
      <c r="A77" s="4">
        <v>40301012</v>
      </c>
      <c r="B77" s="5" t="s">
        <v>107</v>
      </c>
      <c r="C77" s="5" t="s">
        <v>156</v>
      </c>
      <c r="D77" s="5" t="s">
        <v>157</v>
      </c>
      <c r="E77" s="5" t="s">
        <v>159</v>
      </c>
      <c r="F77" s="55">
        <v>0</v>
      </c>
      <c r="G77" s="55">
        <v>1.8</v>
      </c>
      <c r="H77" s="5" t="s">
        <v>72</v>
      </c>
      <c r="I77" s="5">
        <v>123</v>
      </c>
      <c r="J77" s="8">
        <v>0</v>
      </c>
      <c r="K77" s="8">
        <v>0.53147606031711336</v>
      </c>
      <c r="L77" s="55">
        <v>0</v>
      </c>
      <c r="M77" s="55">
        <v>1.082507318571897</v>
      </c>
      <c r="N77" s="16">
        <v>0</v>
      </c>
      <c r="O77" s="16">
        <v>0.71749268142810307</v>
      </c>
    </row>
    <row r="78" spans="1:15" x14ac:dyDescent="0.25">
      <c r="A78" s="4">
        <v>40301099</v>
      </c>
      <c r="B78" s="5" t="s">
        <v>107</v>
      </c>
      <c r="C78" s="5" t="s">
        <v>156</v>
      </c>
      <c r="D78" s="5" t="s">
        <v>157</v>
      </c>
      <c r="E78" s="5" t="s">
        <v>160</v>
      </c>
      <c r="F78" s="55">
        <v>0</v>
      </c>
      <c r="G78" s="55">
        <v>39.361256881999999</v>
      </c>
      <c r="H78" s="5" t="s">
        <v>72</v>
      </c>
      <c r="I78" s="5">
        <v>123</v>
      </c>
      <c r="J78" s="8">
        <v>0</v>
      </c>
      <c r="K78" s="8">
        <v>0.53147606031711336</v>
      </c>
      <c r="L78" s="55">
        <v>0</v>
      </c>
      <c r="M78" s="55">
        <v>23.671582579418583</v>
      </c>
      <c r="N78" s="16">
        <v>0</v>
      </c>
      <c r="O78" s="16">
        <v>15.689674302581416</v>
      </c>
    </row>
    <row r="79" spans="1:15" x14ac:dyDescent="0.25">
      <c r="A79" s="4">
        <v>40301142</v>
      </c>
      <c r="B79" s="5" t="s">
        <v>107</v>
      </c>
      <c r="C79" s="5" t="s">
        <v>156</v>
      </c>
      <c r="D79" s="5" t="s">
        <v>161</v>
      </c>
      <c r="E79" s="5" t="s">
        <v>162</v>
      </c>
      <c r="F79" s="55">
        <v>0</v>
      </c>
      <c r="G79" s="55">
        <v>14.615577651000002</v>
      </c>
      <c r="H79" s="5" t="s">
        <v>72</v>
      </c>
      <c r="I79" s="5">
        <v>123</v>
      </c>
      <c r="J79" s="8">
        <v>0</v>
      </c>
      <c r="K79" s="8">
        <v>0.53147606031711336</v>
      </c>
      <c r="L79" s="55">
        <v>0</v>
      </c>
      <c r="M79" s="55">
        <v>8.7684879120984807</v>
      </c>
      <c r="N79" s="16">
        <v>0</v>
      </c>
      <c r="O79" s="16">
        <v>5.8470897389015217</v>
      </c>
    </row>
    <row r="80" spans="1:15" x14ac:dyDescent="0.25">
      <c r="A80" s="4">
        <v>40301152</v>
      </c>
      <c r="B80" s="5" t="s">
        <v>107</v>
      </c>
      <c r="C80" s="5" t="s">
        <v>156</v>
      </c>
      <c r="D80" s="5" t="s">
        <v>161</v>
      </c>
      <c r="E80" s="5" t="s">
        <v>163</v>
      </c>
      <c r="F80" s="55">
        <v>0</v>
      </c>
      <c r="G80" s="55">
        <v>6.0213351299999998</v>
      </c>
      <c r="H80" s="5" t="s">
        <v>72</v>
      </c>
      <c r="I80" s="5">
        <v>123</v>
      </c>
      <c r="J80" s="8">
        <v>0</v>
      </c>
      <c r="K80" s="8">
        <v>0.53147606031711336</v>
      </c>
      <c r="L80" s="55">
        <v>0</v>
      </c>
      <c r="M80" s="55">
        <v>3.6211885254439244</v>
      </c>
      <c r="N80" s="16">
        <v>0</v>
      </c>
      <c r="O80" s="16">
        <v>2.4001466045560753</v>
      </c>
    </row>
    <row r="81" spans="1:15" x14ac:dyDescent="0.25">
      <c r="A81" s="4">
        <v>40400179</v>
      </c>
      <c r="B81" s="5" t="s">
        <v>107</v>
      </c>
      <c r="C81" s="5" t="s">
        <v>130</v>
      </c>
      <c r="D81" s="5" t="s">
        <v>131</v>
      </c>
      <c r="E81" s="5" t="s">
        <v>164</v>
      </c>
      <c r="F81" s="55">
        <v>0</v>
      </c>
      <c r="G81" s="55">
        <v>15.463350918</v>
      </c>
      <c r="H81" s="5" t="s">
        <v>72</v>
      </c>
      <c r="I81" s="5">
        <v>123</v>
      </c>
      <c r="J81" s="8">
        <v>0</v>
      </c>
      <c r="K81" s="8">
        <v>0.53147606031711336</v>
      </c>
      <c r="L81" s="55">
        <v>0</v>
      </c>
      <c r="M81" s="55">
        <v>9.2995502991002574</v>
      </c>
      <c r="N81" s="16">
        <v>0</v>
      </c>
      <c r="O81" s="16">
        <v>6.1638006188997423</v>
      </c>
    </row>
    <row r="82" spans="1:15" x14ac:dyDescent="0.25">
      <c r="A82" s="4">
        <v>40400301</v>
      </c>
      <c r="B82" s="5" t="s">
        <v>107</v>
      </c>
      <c r="C82" s="5" t="s">
        <v>130</v>
      </c>
      <c r="D82" s="5" t="s">
        <v>165</v>
      </c>
      <c r="E82" s="5" t="s">
        <v>166</v>
      </c>
      <c r="F82" s="55">
        <v>0</v>
      </c>
      <c r="G82" s="55">
        <v>5.0000000000000001E-3</v>
      </c>
      <c r="H82" s="5" t="s">
        <v>72</v>
      </c>
      <c r="I82" s="5">
        <v>123</v>
      </c>
      <c r="J82" s="8">
        <v>0</v>
      </c>
      <c r="K82" s="8">
        <v>0.53147606031711336</v>
      </c>
      <c r="L82" s="55">
        <v>0</v>
      </c>
      <c r="M82" s="55">
        <v>2.3426196984144333E-3</v>
      </c>
      <c r="N82" s="16">
        <v>0</v>
      </c>
      <c r="O82" s="16">
        <v>2.6573803015855668E-3</v>
      </c>
    </row>
    <row r="83" spans="1:15" x14ac:dyDescent="0.25">
      <c r="A83" s="4">
        <v>40400302</v>
      </c>
      <c r="B83" s="5" t="s">
        <v>107</v>
      </c>
      <c r="C83" s="5" t="s">
        <v>130</v>
      </c>
      <c r="D83" s="5" t="s">
        <v>165</v>
      </c>
      <c r="E83" s="5" t="s">
        <v>167</v>
      </c>
      <c r="F83" s="55">
        <v>0</v>
      </c>
      <c r="G83" s="55">
        <v>0.82002618500000002</v>
      </c>
      <c r="H83" s="5" t="s">
        <v>72</v>
      </c>
      <c r="I83" s="5">
        <v>123</v>
      </c>
      <c r="J83" s="8">
        <v>0</v>
      </c>
      <c r="K83" s="8">
        <v>0.53147606031711336</v>
      </c>
      <c r="L83" s="55">
        <v>0</v>
      </c>
      <c r="M83" s="55">
        <v>0.49315797037949571</v>
      </c>
      <c r="N83" s="16">
        <v>0</v>
      </c>
      <c r="O83" s="16">
        <v>0.3268682146205043</v>
      </c>
    </row>
    <row r="84" spans="1:15" x14ac:dyDescent="0.25">
      <c r="A84" s="4">
        <v>40400303</v>
      </c>
      <c r="B84" s="5" t="s">
        <v>107</v>
      </c>
      <c r="C84" s="5" t="s">
        <v>130</v>
      </c>
      <c r="D84" s="5" t="s">
        <v>165</v>
      </c>
      <c r="E84" s="5" t="s">
        <v>168</v>
      </c>
      <c r="F84" s="55">
        <v>0</v>
      </c>
      <c r="G84" s="55">
        <v>213.60816937599998</v>
      </c>
      <c r="H84" s="5" t="s">
        <v>72</v>
      </c>
      <c r="I84" s="5">
        <v>123</v>
      </c>
      <c r="J84" s="8">
        <v>0</v>
      </c>
      <c r="K84" s="8">
        <v>0.53147606031711336</v>
      </c>
      <c r="L84" s="55">
        <v>0</v>
      </c>
      <c r="M84" s="55">
        <v>113.32393663463645</v>
      </c>
      <c r="N84" s="16">
        <v>0</v>
      </c>
      <c r="O84" s="16">
        <v>100.28423274136352</v>
      </c>
    </row>
    <row r="85" spans="1:15" x14ac:dyDescent="0.25">
      <c r="A85" s="4">
        <v>40400304</v>
      </c>
      <c r="B85" s="5" t="s">
        <v>107</v>
      </c>
      <c r="C85" s="5" t="s">
        <v>130</v>
      </c>
      <c r="D85" s="5" t="s">
        <v>165</v>
      </c>
      <c r="E85" s="5" t="s">
        <v>169</v>
      </c>
      <c r="F85" s="55">
        <v>0</v>
      </c>
      <c r="G85" s="55">
        <v>51.521073738999988</v>
      </c>
      <c r="H85" s="5" t="s">
        <v>72</v>
      </c>
      <c r="I85" s="5">
        <v>123</v>
      </c>
      <c r="J85" s="8">
        <v>0</v>
      </c>
      <c r="K85" s="8">
        <v>0.53147606031711336</v>
      </c>
      <c r="L85" s="55">
        <v>0</v>
      </c>
      <c r="M85" s="55">
        <v>30.984410768416584</v>
      </c>
      <c r="N85" s="16">
        <v>0</v>
      </c>
      <c r="O85" s="16">
        <v>20.536662970583404</v>
      </c>
    </row>
    <row r="86" spans="1:15" x14ac:dyDescent="0.25">
      <c r="A86" s="4">
        <v>40400311</v>
      </c>
      <c r="B86" s="5" t="s">
        <v>107</v>
      </c>
      <c r="C86" s="5" t="s">
        <v>130</v>
      </c>
      <c r="D86" s="5" t="s">
        <v>165</v>
      </c>
      <c r="E86" s="5" t="s">
        <v>170</v>
      </c>
      <c r="F86" s="55">
        <v>0</v>
      </c>
      <c r="G86" s="55">
        <v>2443.6930292959983</v>
      </c>
      <c r="H86" s="5" t="s">
        <v>72</v>
      </c>
      <c r="I86" s="5">
        <v>123</v>
      </c>
      <c r="J86" s="8">
        <v>0</v>
      </c>
      <c r="K86" s="8">
        <v>0.53147606031711336</v>
      </c>
      <c r="L86" s="55">
        <v>0</v>
      </c>
      <c r="M86" s="55">
        <v>1388.2928018175494</v>
      </c>
      <c r="N86" s="16">
        <v>0</v>
      </c>
      <c r="O86" s="16">
        <v>1055.4002274784489</v>
      </c>
    </row>
    <row r="87" spans="1:15" x14ac:dyDescent="0.25">
      <c r="A87" s="4">
        <v>40400312</v>
      </c>
      <c r="B87" s="5" t="s">
        <v>107</v>
      </c>
      <c r="C87" s="5" t="s">
        <v>130</v>
      </c>
      <c r="D87" s="5" t="s">
        <v>165</v>
      </c>
      <c r="E87" s="5" t="s">
        <v>171</v>
      </c>
      <c r="F87" s="55">
        <v>0</v>
      </c>
      <c r="G87" s="55">
        <v>846.72824329399987</v>
      </c>
      <c r="H87" s="5" t="s">
        <v>72</v>
      </c>
      <c r="I87" s="5">
        <v>123</v>
      </c>
      <c r="J87" s="8">
        <v>0</v>
      </c>
      <c r="K87" s="8">
        <v>0.53147606031711336</v>
      </c>
      <c r="L87" s="55">
        <v>0</v>
      </c>
      <c r="M87" s="55">
        <v>506.04775709725124</v>
      </c>
      <c r="N87" s="16">
        <v>0</v>
      </c>
      <c r="O87" s="16">
        <v>340.68048619674863</v>
      </c>
    </row>
    <row r="88" spans="1:15" x14ac:dyDescent="0.25">
      <c r="A88" s="4">
        <v>40400313</v>
      </c>
      <c r="B88" s="5" t="s">
        <v>107</v>
      </c>
      <c r="C88" s="5" t="s">
        <v>130</v>
      </c>
      <c r="D88" s="5" t="s">
        <v>165</v>
      </c>
      <c r="E88" s="5" t="s">
        <v>172</v>
      </c>
      <c r="F88" s="55">
        <v>0</v>
      </c>
      <c r="G88" s="55">
        <v>0.6</v>
      </c>
      <c r="H88" s="5" t="s">
        <v>72</v>
      </c>
      <c r="I88" s="5">
        <v>123</v>
      </c>
      <c r="J88" s="8">
        <v>0</v>
      </c>
      <c r="K88" s="8">
        <v>0.53147606031711336</v>
      </c>
      <c r="L88" s="55">
        <v>0</v>
      </c>
      <c r="M88" s="55">
        <v>0.36083577285729895</v>
      </c>
      <c r="N88" s="16">
        <v>0</v>
      </c>
      <c r="O88" s="16">
        <v>0.23916422714270102</v>
      </c>
    </row>
    <row r="89" spans="1:15" x14ac:dyDescent="0.25">
      <c r="A89" s="4">
        <v>40400314</v>
      </c>
      <c r="B89" s="5" t="s">
        <v>107</v>
      </c>
      <c r="C89" s="5" t="s">
        <v>130</v>
      </c>
      <c r="D89" s="5" t="s">
        <v>165</v>
      </c>
      <c r="E89" s="5" t="s">
        <v>173</v>
      </c>
      <c r="F89" s="55">
        <v>0</v>
      </c>
      <c r="G89" s="55">
        <v>10.005914350999999</v>
      </c>
      <c r="H89" s="5" t="s">
        <v>72</v>
      </c>
      <c r="I89" s="5">
        <v>123</v>
      </c>
      <c r="J89" s="8">
        <v>0</v>
      </c>
      <c r="K89" s="8">
        <v>0.53147606031711336</v>
      </c>
      <c r="L89" s="55">
        <v>0</v>
      </c>
      <c r="M89" s="55">
        <v>4.8740270329710436</v>
      </c>
      <c r="N89" s="16">
        <v>0</v>
      </c>
      <c r="O89" s="16">
        <v>5.1318873180289559</v>
      </c>
    </row>
    <row r="90" spans="1:15" x14ac:dyDescent="0.25">
      <c r="A90" s="4">
        <v>40400315</v>
      </c>
      <c r="B90" s="5" t="s">
        <v>107</v>
      </c>
      <c r="C90" s="5" t="s">
        <v>130</v>
      </c>
      <c r="D90" s="5" t="s">
        <v>165</v>
      </c>
      <c r="E90" s="5" t="s">
        <v>174</v>
      </c>
      <c r="F90" s="55">
        <v>0</v>
      </c>
      <c r="G90" s="55">
        <v>305.5932965209999</v>
      </c>
      <c r="H90" s="5" t="s">
        <v>72</v>
      </c>
      <c r="I90" s="5">
        <v>123</v>
      </c>
      <c r="J90" s="8">
        <v>0</v>
      </c>
      <c r="K90" s="8">
        <v>0.53147606031711336</v>
      </c>
      <c r="L90" s="55">
        <v>0</v>
      </c>
      <c r="M90" s="55">
        <v>176.62459942067977</v>
      </c>
      <c r="N90" s="16">
        <v>0</v>
      </c>
      <c r="O90" s="16">
        <v>128.96869710032013</v>
      </c>
    </row>
    <row r="91" spans="1:15" x14ac:dyDescent="0.25">
      <c r="A91" s="4">
        <v>40400321</v>
      </c>
      <c r="B91" s="5" t="s">
        <v>107</v>
      </c>
      <c r="C91" s="5" t="s">
        <v>130</v>
      </c>
      <c r="D91" s="5" t="s">
        <v>165</v>
      </c>
      <c r="E91" s="5" t="s">
        <v>175</v>
      </c>
      <c r="F91" s="55">
        <v>0</v>
      </c>
      <c r="G91" s="55">
        <v>6.6886125769999998</v>
      </c>
      <c r="H91" s="5" t="s">
        <v>72</v>
      </c>
      <c r="I91" s="5">
        <v>123</v>
      </c>
      <c r="J91" s="8">
        <v>0</v>
      </c>
      <c r="K91" s="8">
        <v>0.53147606031711336</v>
      </c>
      <c r="L91" s="55">
        <v>0</v>
      </c>
      <c r="M91" s="55">
        <v>4.0224844809414089</v>
      </c>
      <c r="N91" s="16">
        <v>0</v>
      </c>
      <c r="O91" s="16">
        <v>2.6661280960585909</v>
      </c>
    </row>
    <row r="92" spans="1:15" x14ac:dyDescent="0.25">
      <c r="A92" s="4">
        <v>40400322</v>
      </c>
      <c r="B92" s="5" t="s">
        <v>107</v>
      </c>
      <c r="C92" s="5" t="s">
        <v>130</v>
      </c>
      <c r="D92" s="5" t="s">
        <v>165</v>
      </c>
      <c r="E92" s="5" t="s">
        <v>176</v>
      </c>
      <c r="F92" s="55">
        <v>0</v>
      </c>
      <c r="G92" s="55">
        <v>46.390052760000003</v>
      </c>
      <c r="H92" s="5" t="s">
        <v>72</v>
      </c>
      <c r="I92" s="5">
        <v>123</v>
      </c>
      <c r="J92" s="8">
        <v>0</v>
      </c>
      <c r="K92" s="8">
        <v>0.53147606031711336</v>
      </c>
      <c r="L92" s="55">
        <v>0</v>
      </c>
      <c r="M92" s="55">
        <v>27.898650900909125</v>
      </c>
      <c r="N92" s="16">
        <v>0</v>
      </c>
      <c r="O92" s="16">
        <v>18.491401859090878</v>
      </c>
    </row>
    <row r="93" spans="1:15" x14ac:dyDescent="0.25">
      <c r="A93" s="4">
        <v>40400332</v>
      </c>
      <c r="B93" s="5" t="s">
        <v>107</v>
      </c>
      <c r="C93" s="5" t="s">
        <v>130</v>
      </c>
      <c r="D93" s="5" t="s">
        <v>165</v>
      </c>
      <c r="E93" s="5" t="s">
        <v>177</v>
      </c>
      <c r="F93" s="55">
        <v>0</v>
      </c>
      <c r="G93" s="55">
        <v>53.418848629999999</v>
      </c>
      <c r="H93" s="5" t="s">
        <v>72</v>
      </c>
      <c r="I93" s="5">
        <v>123</v>
      </c>
      <c r="J93" s="8">
        <v>0</v>
      </c>
      <c r="K93" s="8">
        <v>0.53147606031711336</v>
      </c>
      <c r="L93" s="55">
        <v>0</v>
      </c>
      <c r="M93" s="55">
        <v>32.125719217588525</v>
      </c>
      <c r="N93" s="16">
        <v>0</v>
      </c>
      <c r="O93" s="16">
        <v>21.293129412411474</v>
      </c>
    </row>
    <row r="94" spans="1:15" x14ac:dyDescent="0.25">
      <c r="A94" s="4">
        <v>2501050030</v>
      </c>
      <c r="B94" s="5" t="s">
        <v>144</v>
      </c>
      <c r="C94" s="5" t="s">
        <v>178</v>
      </c>
      <c r="D94" s="5" t="s">
        <v>179</v>
      </c>
      <c r="E94" s="5" t="s">
        <v>128</v>
      </c>
      <c r="F94" s="55">
        <v>0</v>
      </c>
      <c r="G94" s="55">
        <v>46.413482070000001</v>
      </c>
      <c r="H94" s="5" t="s">
        <v>72</v>
      </c>
      <c r="I94" s="5">
        <v>123</v>
      </c>
      <c r="J94" s="8">
        <v>0</v>
      </c>
      <c r="K94" s="8">
        <v>0.53147606031711336</v>
      </c>
      <c r="L94" s="55">
        <v>0</v>
      </c>
      <c r="M94" s="55">
        <v>27.912741122878064</v>
      </c>
      <c r="N94" s="16">
        <v>0</v>
      </c>
      <c r="O94" s="16">
        <v>18.500740947121937</v>
      </c>
    </row>
    <row r="95" spans="1:15" x14ac:dyDescent="0.25">
      <c r="A95" s="4">
        <v>10200603</v>
      </c>
      <c r="B95" s="5" t="s">
        <v>117</v>
      </c>
      <c r="C95" s="5" t="s">
        <v>81</v>
      </c>
      <c r="D95" s="5" t="s">
        <v>19</v>
      </c>
      <c r="E95" s="5" t="s">
        <v>180</v>
      </c>
      <c r="F95" s="55">
        <v>13.962786164999999</v>
      </c>
      <c r="G95" s="55">
        <v>40.819741452999999</v>
      </c>
      <c r="H95" s="5" t="e">
        <v>#N/A</v>
      </c>
      <c r="I95" s="5" t="e">
        <v>#N/A</v>
      </c>
      <c r="J95" s="8" t="e">
        <v>#N/A</v>
      </c>
      <c r="K95" s="8" t="e">
        <v>#N/A</v>
      </c>
      <c r="L95" s="55">
        <v>13.962786164999999</v>
      </c>
      <c r="M95" s="55">
        <v>40.819741452999999</v>
      </c>
      <c r="N95" s="16">
        <v>0</v>
      </c>
      <c r="O95" s="16">
        <v>0</v>
      </c>
    </row>
    <row r="96" spans="1:15" x14ac:dyDescent="0.25">
      <c r="A96" s="4">
        <v>10300603</v>
      </c>
      <c r="B96" s="5" t="s">
        <v>117</v>
      </c>
      <c r="C96" s="5" t="s">
        <v>87</v>
      </c>
      <c r="D96" s="5" t="s">
        <v>19</v>
      </c>
      <c r="E96" s="5" t="s">
        <v>180</v>
      </c>
      <c r="F96" s="55">
        <v>23.170972209000002</v>
      </c>
      <c r="G96" s="55">
        <v>2.5059143509999999</v>
      </c>
      <c r="H96" s="5" t="e">
        <v>#N/A</v>
      </c>
      <c r="I96" s="5" t="e">
        <v>#N/A</v>
      </c>
      <c r="J96" s="8" t="e">
        <v>#N/A</v>
      </c>
      <c r="K96" s="8" t="e">
        <v>#N/A</v>
      </c>
      <c r="L96" s="55">
        <v>23.170972209000002</v>
      </c>
      <c r="M96" s="55">
        <v>2.5059143509999999</v>
      </c>
      <c r="N96" s="16">
        <v>0</v>
      </c>
      <c r="O96" s="16">
        <v>0</v>
      </c>
    </row>
    <row r="97" spans="1:15" x14ac:dyDescent="0.25">
      <c r="A97" s="4">
        <v>30600401</v>
      </c>
      <c r="B97" s="5" t="s">
        <v>15</v>
      </c>
      <c r="C97" s="5" t="s">
        <v>90</v>
      </c>
      <c r="D97" s="5" t="s">
        <v>181</v>
      </c>
      <c r="E97" s="5" t="s">
        <v>182</v>
      </c>
      <c r="F97" s="55">
        <v>0</v>
      </c>
      <c r="G97" s="55">
        <v>26.240837920000001</v>
      </c>
      <c r="H97" s="5" t="e">
        <v>#N/A</v>
      </c>
      <c r="I97" s="5" t="e">
        <v>#N/A</v>
      </c>
      <c r="J97" s="8" t="e">
        <v>#N/A</v>
      </c>
      <c r="K97" s="8" t="e">
        <v>#N/A</v>
      </c>
      <c r="L97" s="55">
        <v>0</v>
      </c>
      <c r="M97" s="55">
        <v>26.240837920000001</v>
      </c>
      <c r="N97" s="16">
        <v>0</v>
      </c>
      <c r="O97" s="16">
        <v>0</v>
      </c>
    </row>
    <row r="98" spans="1:15" x14ac:dyDescent="0.25">
      <c r="A98" s="4">
        <v>30600402</v>
      </c>
      <c r="B98" s="5" t="s">
        <v>15</v>
      </c>
      <c r="C98" s="5" t="s">
        <v>90</v>
      </c>
      <c r="D98" s="5" t="s">
        <v>181</v>
      </c>
      <c r="E98" s="5" t="s">
        <v>183</v>
      </c>
      <c r="F98" s="55">
        <v>0</v>
      </c>
      <c r="G98" s="55">
        <v>30.011346500999998</v>
      </c>
      <c r="H98" s="5" t="e">
        <v>#N/A</v>
      </c>
      <c r="I98" s="5" t="e">
        <v>#N/A</v>
      </c>
      <c r="J98" s="8" t="e">
        <v>#N/A</v>
      </c>
      <c r="K98" s="8" t="e">
        <v>#N/A</v>
      </c>
      <c r="L98" s="55">
        <v>0</v>
      </c>
      <c r="M98" s="55">
        <v>30.011346500999998</v>
      </c>
      <c r="N98" s="16">
        <v>0</v>
      </c>
      <c r="O98" s="16">
        <v>0</v>
      </c>
    </row>
    <row r="99" spans="1:15" x14ac:dyDescent="0.25">
      <c r="A99" s="4">
        <v>30603301</v>
      </c>
      <c r="B99" s="5" t="s">
        <v>15</v>
      </c>
      <c r="C99" s="5" t="s">
        <v>90</v>
      </c>
      <c r="D99" s="5" t="s">
        <v>184</v>
      </c>
      <c r="E99" s="5" t="s">
        <v>185</v>
      </c>
      <c r="F99" s="55">
        <v>5.1077399249999997</v>
      </c>
      <c r="G99" s="55">
        <v>0.28115999699999999</v>
      </c>
      <c r="H99" s="5" t="e">
        <v>#N/A</v>
      </c>
      <c r="I99" s="5" t="e">
        <v>#N/A</v>
      </c>
      <c r="J99" s="8" t="e">
        <v>#N/A</v>
      </c>
      <c r="K99" s="8" t="e">
        <v>#N/A</v>
      </c>
      <c r="L99" s="55">
        <v>5.1077399249999997</v>
      </c>
      <c r="M99" s="55">
        <v>0.28115999699999999</v>
      </c>
      <c r="N99" s="16">
        <v>0</v>
      </c>
      <c r="O99" s="16">
        <v>0</v>
      </c>
    </row>
    <row r="100" spans="1:15" x14ac:dyDescent="0.25">
      <c r="A100" s="4">
        <v>30622201</v>
      </c>
      <c r="B100" s="5" t="s">
        <v>15</v>
      </c>
      <c r="C100" s="5" t="s">
        <v>90</v>
      </c>
      <c r="D100" s="5" t="s">
        <v>186</v>
      </c>
      <c r="E100" s="5" t="s">
        <v>187</v>
      </c>
      <c r="F100" s="55">
        <v>0.2</v>
      </c>
      <c r="G100" s="55">
        <v>3.0999999999999996</v>
      </c>
      <c r="H100" s="5" t="e">
        <v>#N/A</v>
      </c>
      <c r="I100" s="5" t="e">
        <v>#N/A</v>
      </c>
      <c r="J100" s="8" t="e">
        <v>#N/A</v>
      </c>
      <c r="K100" s="8" t="e">
        <v>#N/A</v>
      </c>
      <c r="L100" s="55">
        <v>0.2</v>
      </c>
      <c r="M100" s="55">
        <v>3.0999999999999996</v>
      </c>
      <c r="N100" s="16">
        <v>0</v>
      </c>
      <c r="O100" s="16">
        <v>0</v>
      </c>
    </row>
    <row r="101" spans="1:15" x14ac:dyDescent="0.25">
      <c r="A101" s="4">
        <v>31000201</v>
      </c>
      <c r="B101" s="5" t="s">
        <v>15</v>
      </c>
      <c r="C101" s="5" t="s">
        <v>73</v>
      </c>
      <c r="D101" s="5" t="s">
        <v>88</v>
      </c>
      <c r="E101" s="5" t="s">
        <v>188</v>
      </c>
      <c r="F101" s="55">
        <v>28.115217477999998</v>
      </c>
      <c r="G101" s="55">
        <v>133.536531204</v>
      </c>
      <c r="H101" s="5" t="e">
        <v>#N/A</v>
      </c>
      <c r="I101" s="5" t="e">
        <v>#N/A</v>
      </c>
      <c r="J101" s="8" t="e">
        <v>#N/A</v>
      </c>
      <c r="K101" s="8" t="e">
        <v>#N/A</v>
      </c>
      <c r="L101" s="55">
        <v>28.115217477999998</v>
      </c>
      <c r="M101" s="55">
        <v>133.536531204</v>
      </c>
      <c r="N101" s="16">
        <v>0</v>
      </c>
      <c r="O101" s="16">
        <v>0</v>
      </c>
    </row>
    <row r="102" spans="1:15" x14ac:dyDescent="0.25">
      <c r="A102" s="4">
        <v>31000202</v>
      </c>
      <c r="B102" s="5" t="s">
        <v>15</v>
      </c>
      <c r="C102" s="5" t="s">
        <v>73</v>
      </c>
      <c r="D102" s="5" t="s">
        <v>88</v>
      </c>
      <c r="E102" s="5" t="s">
        <v>189</v>
      </c>
      <c r="F102" s="55">
        <v>0</v>
      </c>
      <c r="G102" s="55">
        <v>74.458377600000006</v>
      </c>
      <c r="H102" s="5" t="e">
        <v>#N/A</v>
      </c>
      <c r="I102" s="5" t="e">
        <v>#N/A</v>
      </c>
      <c r="J102" s="8" t="e">
        <v>#N/A</v>
      </c>
      <c r="K102" s="8" t="e">
        <v>#N/A</v>
      </c>
      <c r="L102" s="55">
        <v>0</v>
      </c>
      <c r="M102" s="55">
        <v>74.458377600000006</v>
      </c>
      <c r="N102" s="16">
        <v>0</v>
      </c>
      <c r="O102" s="16">
        <v>0</v>
      </c>
    </row>
    <row r="103" spans="1:15" x14ac:dyDescent="0.25">
      <c r="A103" s="4">
        <v>31000208</v>
      </c>
      <c r="B103" s="5" t="s">
        <v>15</v>
      </c>
      <c r="C103" s="5" t="s">
        <v>73</v>
      </c>
      <c r="D103" s="5" t="s">
        <v>88</v>
      </c>
      <c r="E103" s="5" t="s">
        <v>185</v>
      </c>
      <c r="F103" s="55">
        <v>17.5</v>
      </c>
      <c r="G103" s="55">
        <v>1.1000000000000001</v>
      </c>
      <c r="H103" s="5" t="e">
        <v>#N/A</v>
      </c>
      <c r="I103" s="5" t="e">
        <v>#N/A</v>
      </c>
      <c r="J103" s="8" t="e">
        <v>#N/A</v>
      </c>
      <c r="K103" s="8" t="e">
        <v>#N/A</v>
      </c>
      <c r="L103" s="55">
        <v>17.5</v>
      </c>
      <c r="M103" s="55">
        <v>1.1000000000000001</v>
      </c>
      <c r="N103" s="16">
        <v>0</v>
      </c>
      <c r="O103" s="16">
        <v>0</v>
      </c>
    </row>
    <row r="104" spans="1:15" x14ac:dyDescent="0.25">
      <c r="A104" s="4">
        <v>31000305</v>
      </c>
      <c r="B104" s="5" t="s">
        <v>15</v>
      </c>
      <c r="C104" s="5" t="s">
        <v>73</v>
      </c>
      <c r="D104" s="5" t="s">
        <v>74</v>
      </c>
      <c r="E104" s="5" t="s">
        <v>188</v>
      </c>
      <c r="F104" s="55">
        <v>74.216577057999999</v>
      </c>
      <c r="G104" s="55">
        <v>202.04493323400001</v>
      </c>
      <c r="H104" s="5" t="e">
        <v>#N/A</v>
      </c>
      <c r="I104" s="5" t="e">
        <v>#N/A</v>
      </c>
      <c r="J104" s="8" t="e">
        <v>#N/A</v>
      </c>
      <c r="K104" s="8" t="e">
        <v>#N/A</v>
      </c>
      <c r="L104" s="55">
        <v>74.216577057999999</v>
      </c>
      <c r="M104" s="55">
        <v>202.04493323400001</v>
      </c>
      <c r="N104" s="16">
        <v>0</v>
      </c>
      <c r="O104" s="16">
        <v>0</v>
      </c>
    </row>
    <row r="105" spans="1:15" x14ac:dyDescent="0.25">
      <c r="A105" s="4">
        <v>39090003</v>
      </c>
      <c r="B105" s="5" t="s">
        <v>15</v>
      </c>
      <c r="C105" s="5" t="s">
        <v>190</v>
      </c>
      <c r="D105" s="5" t="s">
        <v>191</v>
      </c>
      <c r="E105" s="5" t="s">
        <v>192</v>
      </c>
      <c r="F105" s="55">
        <v>0</v>
      </c>
      <c r="G105" s="55">
        <v>5.7872099879999999</v>
      </c>
      <c r="H105" s="5" t="e">
        <v>#N/A</v>
      </c>
      <c r="I105" s="5" t="e">
        <v>#N/A</v>
      </c>
      <c r="J105" s="8" t="e">
        <v>#N/A</v>
      </c>
      <c r="K105" s="8" t="e">
        <v>#N/A</v>
      </c>
      <c r="L105" s="55">
        <v>0</v>
      </c>
      <c r="M105" s="55">
        <v>5.7872099879999999</v>
      </c>
      <c r="N105" s="16">
        <v>0</v>
      </c>
      <c r="O105" s="16">
        <v>0</v>
      </c>
    </row>
    <row r="106" spans="1:15" x14ac:dyDescent="0.25">
      <c r="A106" s="4">
        <v>40600502</v>
      </c>
      <c r="B106" s="5" t="s">
        <v>107</v>
      </c>
      <c r="C106" s="5" t="s">
        <v>108</v>
      </c>
      <c r="D106" s="5" t="s">
        <v>193</v>
      </c>
      <c r="E106" s="5" t="s">
        <v>194</v>
      </c>
      <c r="F106" s="55">
        <v>0</v>
      </c>
      <c r="G106" s="55">
        <v>48.006675799999996</v>
      </c>
      <c r="H106" s="5" t="e">
        <v>#N/A</v>
      </c>
      <c r="I106" s="5" t="e">
        <v>#N/A</v>
      </c>
      <c r="J106" s="8" t="e">
        <v>#N/A</v>
      </c>
      <c r="K106" s="8" t="e">
        <v>#N/A</v>
      </c>
      <c r="L106" s="55">
        <v>0</v>
      </c>
      <c r="M106" s="55">
        <v>48.006675799999996</v>
      </c>
      <c r="N106" s="16">
        <v>0</v>
      </c>
      <c r="O106" s="16">
        <v>0</v>
      </c>
    </row>
    <row r="107" spans="1:15" x14ac:dyDescent="0.25">
      <c r="A107" s="4">
        <v>2501010120</v>
      </c>
      <c r="B107" s="5" t="s">
        <v>144</v>
      </c>
      <c r="C107" s="5" t="s">
        <v>178</v>
      </c>
      <c r="D107" s="5" t="s">
        <v>195</v>
      </c>
      <c r="E107" s="5" t="s">
        <v>196</v>
      </c>
      <c r="F107" s="55">
        <v>0</v>
      </c>
      <c r="G107" s="55">
        <v>38.424084100000002</v>
      </c>
      <c r="H107" s="5" t="e">
        <v>#N/A</v>
      </c>
      <c r="I107" s="5" t="e">
        <v>#N/A</v>
      </c>
      <c r="J107" s="8" t="e">
        <v>#N/A</v>
      </c>
      <c r="K107" s="8" t="e">
        <v>#N/A</v>
      </c>
      <c r="L107" s="55">
        <v>0</v>
      </c>
      <c r="M107" s="55">
        <v>38.424084100000002</v>
      </c>
      <c r="N107" s="16">
        <v>0</v>
      </c>
      <c r="O107" s="16">
        <v>0</v>
      </c>
    </row>
    <row r="108" spans="1:15" x14ac:dyDescent="0.25">
      <c r="E108" s="11" t="s">
        <v>64</v>
      </c>
      <c r="F108" s="17">
        <f>SUM(F2:F107)</f>
        <v>41066.191762390998</v>
      </c>
      <c r="G108" s="17">
        <f>SUM(G2:G107)</f>
        <v>30340.156410596974</v>
      </c>
      <c r="H108" s="1"/>
      <c r="I108" s="1"/>
      <c r="J108" s="1"/>
      <c r="K108" s="1"/>
      <c r="L108" s="17">
        <f>SUM(L2:L107)</f>
        <v>30467.651313626924</v>
      </c>
      <c r="M108" s="17">
        <f>SUM(M2:M107)</f>
        <v>20310.506348500192</v>
      </c>
      <c r="N108" s="17">
        <f>SUM(N2:N107)</f>
        <v>10598.540448764068</v>
      </c>
      <c r="O108" s="17">
        <f>SUM(O2:O107)</f>
        <v>10029.650062096782</v>
      </c>
    </row>
  </sheetData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67F75-964F-41B9-AF5F-F9E667A1F8C1}">
  <dimension ref="A1:R13"/>
  <sheetViews>
    <sheetView tabSelected="1" zoomScaleNormal="100" workbookViewId="0">
      <pane xSplit="2" ySplit="2" topLeftCell="J3" activePane="bottomRight" state="frozen"/>
      <selection pane="topRight" activeCell="C1" sqref="C1"/>
      <selection pane="bottomLeft" activeCell="A3" sqref="A3"/>
      <selection pane="bottomRight" activeCell="N3" sqref="N3"/>
    </sheetView>
  </sheetViews>
  <sheetFormatPr defaultColWidth="9.7109375" defaultRowHeight="15" x14ac:dyDescent="0.25"/>
  <cols>
    <col min="1" max="1" width="31.5703125" bestFit="1" customWidth="1"/>
    <col min="2" max="2" width="12" bestFit="1" customWidth="1"/>
    <col min="3" max="3" width="23.85546875" customWidth="1"/>
    <col min="4" max="4" width="24.7109375" customWidth="1"/>
    <col min="5" max="5" width="23.85546875" customWidth="1"/>
    <col min="6" max="6" width="24.7109375" customWidth="1"/>
    <col min="7" max="7" width="23.85546875" customWidth="1"/>
    <col min="8" max="8" width="24.7109375" customWidth="1"/>
    <col min="9" max="9" width="23.85546875" customWidth="1"/>
    <col min="10" max="10" width="24.7109375" customWidth="1"/>
    <col min="11" max="11" width="23.85546875" customWidth="1"/>
    <col min="12" max="13" width="24.7109375" customWidth="1"/>
    <col min="14" max="14" width="18" bestFit="1" customWidth="1"/>
    <col min="15" max="15" width="23.85546875" customWidth="1"/>
    <col min="16" max="17" width="24.7109375" customWidth="1"/>
    <col min="18" max="18" width="18" bestFit="1" customWidth="1"/>
  </cols>
  <sheetData>
    <row r="1" spans="1:18" ht="15.75" thickBot="1" x14ac:dyDescent="0.3">
      <c r="A1" s="63" t="s">
        <v>7</v>
      </c>
      <c r="B1" s="65" t="s">
        <v>8</v>
      </c>
      <c r="C1" s="60" t="s">
        <v>198</v>
      </c>
      <c r="D1" s="61"/>
      <c r="E1" s="61"/>
      <c r="F1" s="62"/>
      <c r="G1" s="60" t="s">
        <v>199</v>
      </c>
      <c r="H1" s="61"/>
      <c r="I1" s="61"/>
      <c r="J1" s="62"/>
      <c r="K1" s="57" t="s">
        <v>204</v>
      </c>
      <c r="L1" s="58"/>
      <c r="M1" s="58"/>
      <c r="N1" s="59"/>
      <c r="O1" s="57" t="s">
        <v>205</v>
      </c>
      <c r="P1" s="58"/>
      <c r="Q1" s="58"/>
      <c r="R1" s="59"/>
    </row>
    <row r="2" spans="1:18" x14ac:dyDescent="0.25">
      <c r="A2" s="64"/>
      <c r="B2" s="66"/>
      <c r="C2" s="21" t="s">
        <v>5</v>
      </c>
      <c r="D2" s="22" t="s">
        <v>11</v>
      </c>
      <c r="E2" s="22" t="s">
        <v>6</v>
      </c>
      <c r="F2" s="23" t="s">
        <v>12</v>
      </c>
      <c r="G2" s="21" t="s">
        <v>5</v>
      </c>
      <c r="H2" s="22" t="s">
        <v>11</v>
      </c>
      <c r="I2" s="22" t="s">
        <v>6</v>
      </c>
      <c r="J2" s="23" t="s">
        <v>12</v>
      </c>
      <c r="K2" s="39" t="s">
        <v>5</v>
      </c>
      <c r="L2" s="40" t="s">
        <v>11</v>
      </c>
      <c r="M2" s="42" t="s">
        <v>202</v>
      </c>
      <c r="N2" s="41" t="s">
        <v>9</v>
      </c>
      <c r="O2" s="39" t="s">
        <v>6</v>
      </c>
      <c r="P2" s="40" t="s">
        <v>12</v>
      </c>
      <c r="Q2" s="40" t="s">
        <v>203</v>
      </c>
      <c r="R2" s="41" t="s">
        <v>10</v>
      </c>
    </row>
    <row r="3" spans="1:18" x14ac:dyDescent="0.25">
      <c r="A3" s="18" t="s">
        <v>65</v>
      </c>
      <c r="B3" s="44">
        <v>113</v>
      </c>
      <c r="C3" s="31">
        <f>SUMIF('Nonpoint Reductions'!$H$2:$H$27,'Reduction Summaries'!$A3,'Nonpoint Reductions'!F$2:F$27)</f>
        <v>44474.940090442011</v>
      </c>
      <c r="D3" s="32">
        <f>SUMIF('Nonpoint Reductions'!$H$2:$H$27,'Reduction Summaries'!$A3,'Nonpoint Reductions'!L$2:L$27)</f>
        <v>37374.670028573055</v>
      </c>
      <c r="E3" s="32">
        <f>SUMIF('Nonpoint Reductions'!$H$2:$H$27,'Reduction Summaries'!$A3,'Nonpoint Reductions'!G$2:G$27)</f>
        <v>19504.03262463299</v>
      </c>
      <c r="F3" s="33">
        <f>SUMIF('Nonpoint Reductions'!$H$2:$H$27,'Reduction Summaries'!$A3,'Nonpoint Reductions'!M$2:M$27)</f>
        <v>18578.209775578536</v>
      </c>
      <c r="G3" s="25">
        <f>SUMIF('Point Reductions'!$H$2:$H$94,'Reduction Summaries'!$A3,'Point Reductions'!F$2:F$94)</f>
        <v>37536.960094377006</v>
      </c>
      <c r="H3" s="27">
        <f>SUMIF('Point Reductions'!$H$2:$H$94,'Reduction Summaries'!$A3,'Point Reductions'!L$2:L$94)</f>
        <v>27137.308753480662</v>
      </c>
      <c r="I3" s="27">
        <f>SUMIF('Point Reductions'!$H$2:$H$94,'Reduction Summaries'!$A3,'Point Reductions'!G$2:G$94)</f>
        <v>12557.26983433098</v>
      </c>
      <c r="J3" s="28">
        <f>SUMIF('Point Reductions'!$H$2:$H$94,'Reduction Summaries'!$A3,'Point Reductions'!M$2:M$94)</f>
        <v>11307.889694741887</v>
      </c>
      <c r="K3" s="25">
        <f>C3+G3</f>
        <v>82011.900184819009</v>
      </c>
      <c r="L3" s="26">
        <f>D3+H3</f>
        <v>64511.978782053717</v>
      </c>
      <c r="M3" s="26">
        <f>+K3-L3</f>
        <v>17499.921402765292</v>
      </c>
      <c r="N3" s="52">
        <f>+(K3-L3)/K3</f>
        <v>0.21338270864750253</v>
      </c>
      <c r="O3" s="25">
        <f>E3+I3</f>
        <v>32061.302458963968</v>
      </c>
      <c r="P3" s="26">
        <f>F3+J3</f>
        <v>29886.099470320423</v>
      </c>
      <c r="Q3" s="26">
        <f t="shared" ref="Q3:Q12" si="0">+O3-P3</f>
        <v>2175.2029886435448</v>
      </c>
      <c r="R3" s="24">
        <f>+(O3-P3)/O3</f>
        <v>6.7845122369175101E-2</v>
      </c>
    </row>
    <row r="4" spans="1:18" x14ac:dyDescent="0.25">
      <c r="A4" s="18" t="s">
        <v>75</v>
      </c>
      <c r="B4" s="44">
        <v>114</v>
      </c>
      <c r="C4" s="31">
        <f>SUMIF('Nonpoint Reductions'!H$2:H$27,'Reduction Summaries'!$A4,'Nonpoint Reductions'!F$2:F$27)</f>
        <v>0</v>
      </c>
      <c r="D4" s="32">
        <f>SUMIF('Nonpoint Reductions'!$H$2:$H$27,'Reduction Summaries'!$A4,'Nonpoint Reductions'!L$2:L$27)</f>
        <v>0</v>
      </c>
      <c r="E4" s="32">
        <f>SUMIF('Nonpoint Reductions'!$H$2:$H$27,'Reduction Summaries'!$A4,'Nonpoint Reductions'!G$2:G$27)</f>
        <v>0</v>
      </c>
      <c r="F4" s="33">
        <f>SUMIF('Nonpoint Reductions'!$H$2:$H$27,'Reduction Summaries'!$A4,'Nonpoint Reductions'!M$2:M$27)</f>
        <v>0</v>
      </c>
      <c r="G4" s="25">
        <f>SUMIF('Point Reductions'!$H$2:$H$94,'Reduction Summaries'!$A4,'Point Reductions'!F$2:F$94)</f>
        <v>21.859802558999998</v>
      </c>
      <c r="H4" s="27">
        <f>SUMIF('Point Reductions'!$H$2:$H$94,'Reduction Summaries'!$A4,'Point Reductions'!L$2:L$94)</f>
        <v>21.859802558999998</v>
      </c>
      <c r="I4" s="27">
        <f>SUMIF('Point Reductions'!$H$2:$H$94,'Reduction Summaries'!$A4,'Point Reductions'!G$2:G$94)</f>
        <v>12.555643147999978</v>
      </c>
      <c r="J4" s="28">
        <f>SUMIF('Point Reductions'!$H$2:$H$94,'Reduction Summaries'!$A4,'Point Reductions'!M$2:M$94)</f>
        <v>6.1145982130759906</v>
      </c>
      <c r="K4" s="25">
        <f t="shared" ref="K4:K12" si="1">C4+G4</f>
        <v>21.859802558999998</v>
      </c>
      <c r="L4" s="26">
        <f t="shared" ref="L4:L12" si="2">D4+H4</f>
        <v>21.859802558999998</v>
      </c>
      <c r="M4" s="26">
        <f t="shared" ref="M4:M13" si="3">+K4-L4</f>
        <v>0</v>
      </c>
      <c r="N4" s="37" t="s">
        <v>201</v>
      </c>
      <c r="O4" s="25">
        <f t="shared" ref="O4:O12" si="4">E4+I4</f>
        <v>12.555643147999978</v>
      </c>
      <c r="P4" s="26">
        <f t="shared" ref="P4:P12" si="5">F4+J4</f>
        <v>6.1145982130759906</v>
      </c>
      <c r="Q4" s="26">
        <f t="shared" si="0"/>
        <v>6.4410449349239878</v>
      </c>
      <c r="R4" s="24">
        <f>+(O4-P4)/O4</f>
        <v>0.5129999999999999</v>
      </c>
    </row>
    <row r="5" spans="1:18" x14ac:dyDescent="0.25">
      <c r="A5" s="18" t="s">
        <v>66</v>
      </c>
      <c r="B5" s="44">
        <v>116</v>
      </c>
      <c r="C5" s="31">
        <f>SUMIF('Nonpoint Reductions'!H$2:H$27,'Reduction Summaries'!$A5,'Nonpoint Reductions'!F$2:F$27)</f>
        <v>0</v>
      </c>
      <c r="D5" s="32">
        <f>SUMIF('Nonpoint Reductions'!$H$2:$H$27,'Reduction Summaries'!$A5,'Nonpoint Reductions'!L$2:L$27)</f>
        <v>0</v>
      </c>
      <c r="E5" s="32">
        <f>SUMIF('Nonpoint Reductions'!$H$2:$H$27,'Reduction Summaries'!$A5,'Nonpoint Reductions'!G$2:G$27)</f>
        <v>18893.567945058996</v>
      </c>
      <c r="F5" s="33">
        <f>SUMIF('Nonpoint Reductions'!$H$2:$H$27,'Reduction Summaries'!$A5,'Nonpoint Reductions'!M$2:M$27)</f>
        <v>4700.8041135917829</v>
      </c>
      <c r="G5" s="25">
        <f>SUMIF('Point Reductions'!$H$2:$H$94,'Reduction Summaries'!$A5,'Point Reductions'!F$2:F$94)</f>
        <v>957.87529178499994</v>
      </c>
      <c r="H5" s="27">
        <f>SUMIF('Point Reductions'!$H$2:$H$94,'Reduction Summaries'!$A5,'Point Reductions'!L$2:L$94)</f>
        <v>957.87529178499994</v>
      </c>
      <c r="I5" s="27">
        <f>SUMIF('Point Reductions'!$H$2:$H$94,'Reduction Summaries'!$A5,'Point Reductions'!G$2:G$94)</f>
        <v>7131.1325277000042</v>
      </c>
      <c r="J5" s="28">
        <f>SUMIF('Point Reductions'!$H$2:$H$94,'Reduction Summaries'!$A5,'Point Reductions'!M$2:M$94)</f>
        <v>1774.2576319231937</v>
      </c>
      <c r="K5" s="25">
        <f t="shared" si="1"/>
        <v>957.87529178499994</v>
      </c>
      <c r="L5" s="26">
        <f t="shared" si="2"/>
        <v>957.87529178499994</v>
      </c>
      <c r="M5" s="26">
        <f t="shared" si="3"/>
        <v>0</v>
      </c>
      <c r="N5" s="37" t="s">
        <v>201</v>
      </c>
      <c r="O5" s="25">
        <f t="shared" si="4"/>
        <v>26024.700472758999</v>
      </c>
      <c r="P5" s="26">
        <f t="shared" si="5"/>
        <v>6475.0617455149768</v>
      </c>
      <c r="Q5" s="26">
        <f t="shared" si="0"/>
        <v>19549.638727244022</v>
      </c>
      <c r="R5" s="24">
        <f>+(O5-P5)/O5</f>
        <v>0.75119553240227843</v>
      </c>
    </row>
    <row r="6" spans="1:18" x14ac:dyDescent="0.25">
      <c r="A6" s="19" t="s">
        <v>67</v>
      </c>
      <c r="B6" s="45">
        <v>117</v>
      </c>
      <c r="C6" s="31">
        <f>SUMIF('Nonpoint Reductions'!H$2:H$27,'Reduction Summaries'!$A6,'Nonpoint Reductions'!F$2:F$27)</f>
        <v>0</v>
      </c>
      <c r="D6" s="32">
        <f>SUMIF('Nonpoint Reductions'!$H$2:$H$27,'Reduction Summaries'!$A6,'Nonpoint Reductions'!L$2:L$27)</f>
        <v>0</v>
      </c>
      <c r="E6" s="32">
        <f>SUMIF('Nonpoint Reductions'!$H$2:$H$27,'Reduction Summaries'!$A6,'Nonpoint Reductions'!G$2:G$27)</f>
        <v>13020.362877632981</v>
      </c>
      <c r="F6" s="33">
        <f>SUMIF('Nonpoint Reductions'!$H$2:$H$27,'Reduction Summaries'!$A6,'Nonpoint Reductions'!M$2:M$27)</f>
        <v>6510.1814388164903</v>
      </c>
      <c r="G6" s="25">
        <f>SUMIF('Point Reductions'!$H$2:$H$94,'Reduction Summaries'!$A6,'Point Reductions'!F$2:F$94)</f>
        <v>0</v>
      </c>
      <c r="H6" s="27">
        <f>SUMIF('Point Reductions'!$H$2:$H$94,'Reduction Summaries'!$A6,'Point Reductions'!L$2:L$94)</f>
        <v>0</v>
      </c>
      <c r="I6" s="27">
        <f>SUMIF('Point Reductions'!$H$2:$H$94,'Reduction Summaries'!$A6,'Point Reductions'!G$2:G$94)</f>
        <v>0</v>
      </c>
      <c r="J6" s="28">
        <f>SUMIF('Point Reductions'!$H$2:$H$94,'Reduction Summaries'!$A6,'Point Reductions'!M$2:M$94)</f>
        <v>0</v>
      </c>
      <c r="K6" s="25">
        <f t="shared" si="1"/>
        <v>0</v>
      </c>
      <c r="L6" s="26">
        <f t="shared" si="2"/>
        <v>0</v>
      </c>
      <c r="M6" s="26">
        <f t="shared" si="3"/>
        <v>0</v>
      </c>
      <c r="N6" s="37" t="s">
        <v>201</v>
      </c>
      <c r="O6" s="25">
        <f t="shared" si="4"/>
        <v>13020.362877632981</v>
      </c>
      <c r="P6" s="26">
        <f t="shared" si="5"/>
        <v>6510.1814388164903</v>
      </c>
      <c r="Q6" s="26">
        <f t="shared" si="0"/>
        <v>6510.1814388164903</v>
      </c>
      <c r="R6" s="24">
        <f>+(O6-P6)/O6</f>
        <v>0.5</v>
      </c>
    </row>
    <row r="7" spans="1:18" x14ac:dyDescent="0.25">
      <c r="A7" s="18" t="s">
        <v>68</v>
      </c>
      <c r="B7" s="44">
        <v>118</v>
      </c>
      <c r="C7" s="31">
        <f>SUMIF('Nonpoint Reductions'!H$2:H$27,'Reduction Summaries'!$A7,'Nonpoint Reductions'!F$2:F$27)</f>
        <v>10680.811402431998</v>
      </c>
      <c r="D7" s="32">
        <f>SUMIF('Nonpoint Reductions'!$H$2:$H$27,'Reduction Summaries'!$A7,'Nonpoint Reductions'!L$2:L$27)</f>
        <v>10680.811402431998</v>
      </c>
      <c r="E7" s="32">
        <f>SUMIF('Nonpoint Reductions'!$H$2:$H$27,'Reduction Summaries'!$A7,'Nonpoint Reductions'!G$2:G$27)</f>
        <v>13945.988971745999</v>
      </c>
      <c r="F7" s="33">
        <f>SUMIF('Nonpoint Reductions'!$H$2:$H$27,'Reduction Summaries'!$A7,'Nonpoint Reductions'!M$2:M$27)</f>
        <v>8030.0623879246641</v>
      </c>
      <c r="G7" s="25">
        <f>SUMIF('Point Reductions'!$H$2:$H$94,'Reduction Summaries'!$A7,'Point Reductions'!F$2:F$94)</f>
        <v>18.391218283999997</v>
      </c>
      <c r="H7" s="27">
        <f>SUMIF('Point Reductions'!$H$2:$H$94,'Reduction Summaries'!$A7,'Point Reductions'!L$2:L$94)</f>
        <v>18.391218283999997</v>
      </c>
      <c r="I7" s="27">
        <f>SUMIF('Point Reductions'!$H$2:$H$94,'Reduction Summaries'!$A7,'Point Reductions'!G$2:G$94)</f>
        <v>1390.9231528679998</v>
      </c>
      <c r="J7" s="28">
        <f>SUMIF('Point Reductions'!$H$2:$H$94,'Reduction Summaries'!$A7,'Point Reductions'!M$2:M$94)</f>
        <v>748.26251434942947</v>
      </c>
      <c r="K7" s="25">
        <f t="shared" si="1"/>
        <v>10699.202620715998</v>
      </c>
      <c r="L7" s="26">
        <f t="shared" si="2"/>
        <v>10699.202620715998</v>
      </c>
      <c r="M7" s="26">
        <f t="shared" si="3"/>
        <v>0</v>
      </c>
      <c r="N7" s="37" t="s">
        <v>201</v>
      </c>
      <c r="O7" s="25">
        <f t="shared" si="4"/>
        <v>15336.912124613998</v>
      </c>
      <c r="P7" s="26">
        <f t="shared" si="5"/>
        <v>8778.3249022740929</v>
      </c>
      <c r="Q7" s="26">
        <f t="shared" si="0"/>
        <v>6558.5872223399056</v>
      </c>
      <c r="R7" s="24">
        <f>+(O7-P7)/O7</f>
        <v>0.42763413971800224</v>
      </c>
    </row>
    <row r="8" spans="1:18" x14ac:dyDescent="0.25">
      <c r="A8" s="18" t="s">
        <v>69</v>
      </c>
      <c r="B8" s="44">
        <v>119</v>
      </c>
      <c r="C8" s="31">
        <f>SUMIF('Nonpoint Reductions'!H$2:H$27,'Reduction Summaries'!$A8,'Nonpoint Reductions'!F$2:F$27)</f>
        <v>1936.5590280069989</v>
      </c>
      <c r="D8" s="32">
        <f>SUMIF('Nonpoint Reductions'!$H$2:$H$27,'Reduction Summaries'!$A8,'Nonpoint Reductions'!L$2:L$27)</f>
        <v>1627.2653986562236</v>
      </c>
      <c r="E8" s="32">
        <f>SUMIF('Nonpoint Reductions'!$H$2:$H$27,'Reduction Summaries'!$A8,'Nonpoint Reductions'!G$2:G$27)</f>
        <v>106.51074655399998</v>
      </c>
      <c r="F8" s="33">
        <f>SUMIF('Nonpoint Reductions'!$H$2:$H$27,'Reduction Summaries'!$A8,'Nonpoint Reductions'!M$2:M$27)</f>
        <v>106.51074655399998</v>
      </c>
      <c r="G8" s="25">
        <f>SUMIF('Point Reductions'!$H$2:$H$94,'Reduction Summaries'!$A8,'Point Reductions'!F$2:F$94)</f>
        <v>1245.2907556549999</v>
      </c>
      <c r="H8" s="27">
        <f>SUMIF('Point Reductions'!$H$2:$H$94,'Reduction Summaries'!$A8,'Point Reductions'!L$2:L$94)</f>
        <v>1046.4016477872729</v>
      </c>
      <c r="I8" s="27">
        <f>SUMIF('Point Reductions'!$H$2:$H$94,'Reduction Summaries'!$A8,'Point Reductions'!G$2:G$94)</f>
        <v>512.47766400700016</v>
      </c>
      <c r="J8" s="28">
        <f>SUMIF('Point Reductions'!$H$2:$H$94,'Reduction Summaries'!$A8,'Point Reductions'!M$2:M$94)</f>
        <v>512.47766400700016</v>
      </c>
      <c r="K8" s="25">
        <f t="shared" si="1"/>
        <v>3181.849783661999</v>
      </c>
      <c r="L8" s="26">
        <f t="shared" si="2"/>
        <v>2673.6670464434965</v>
      </c>
      <c r="M8" s="26">
        <f t="shared" si="3"/>
        <v>508.18273721850255</v>
      </c>
      <c r="N8" s="52">
        <f t="shared" ref="N8:N13" si="6">+(K8-L8)/K8</f>
        <v>0.15971298828370009</v>
      </c>
      <c r="O8" s="25">
        <f t="shared" si="4"/>
        <v>618.98841056100014</v>
      </c>
      <c r="P8" s="26">
        <f t="shared" si="5"/>
        <v>618.98841056100014</v>
      </c>
      <c r="Q8" s="26">
        <f t="shared" si="0"/>
        <v>0</v>
      </c>
      <c r="R8" s="37" t="s">
        <v>201</v>
      </c>
    </row>
    <row r="9" spans="1:18" x14ac:dyDescent="0.25">
      <c r="A9" s="18" t="s">
        <v>70</v>
      </c>
      <c r="B9" s="44">
        <v>120</v>
      </c>
      <c r="C9" s="31">
        <f>SUMIF('Nonpoint Reductions'!H$2:H$27,'Reduction Summaries'!$A9,'Nonpoint Reductions'!F$2:F$27)</f>
        <v>0</v>
      </c>
      <c r="D9" s="32">
        <f>SUMIF('Nonpoint Reductions'!$H$2:$H$27,'Reduction Summaries'!$A9,'Nonpoint Reductions'!L$2:L$27)</f>
        <v>0</v>
      </c>
      <c r="E9" s="32">
        <f>SUMIF('Nonpoint Reductions'!$H$2:$H$27,'Reduction Summaries'!$A9,'Nonpoint Reductions'!G$2:G$27)</f>
        <v>10644.710073003</v>
      </c>
      <c r="F9" s="33">
        <f>SUMIF('Nonpoint Reductions'!$H$2:$H$27,'Reduction Summaries'!$A9,'Nonpoint Reductions'!M$2:M$27)</f>
        <v>1404.8697367181787</v>
      </c>
      <c r="G9" s="25">
        <f>SUMIF('Point Reductions'!$H$2:$H$94,'Reduction Summaries'!$A9,'Point Reductions'!F$2:F$94)</f>
        <v>3.0458115449999998</v>
      </c>
      <c r="H9" s="27">
        <f>SUMIF('Point Reductions'!$H$2:$H$94,'Reduction Summaries'!$A9,'Point Reductions'!L$2:L$94)</f>
        <v>3.0458115449999998</v>
      </c>
      <c r="I9" s="27">
        <f>SUMIF('Point Reductions'!$H$2:$H$94,'Reduction Summaries'!$A9,'Point Reductions'!G$2:G$94)</f>
        <v>1036.3738228440002</v>
      </c>
      <c r="J9" s="28">
        <f>SUMIF('Point Reductions'!$H$2:$H$94,'Reduction Summaries'!$A9,'Point Reductions'!M$2:M$94)</f>
        <v>136.77875767918556</v>
      </c>
      <c r="K9" s="25">
        <f t="shared" si="1"/>
        <v>3.0458115449999998</v>
      </c>
      <c r="L9" s="26">
        <f t="shared" si="2"/>
        <v>3.0458115449999998</v>
      </c>
      <c r="M9" s="26">
        <f t="shared" si="3"/>
        <v>0</v>
      </c>
      <c r="N9" s="37" t="s">
        <v>201</v>
      </c>
      <c r="O9" s="25">
        <f t="shared" si="4"/>
        <v>11681.083895846999</v>
      </c>
      <c r="P9" s="26">
        <f t="shared" si="5"/>
        <v>1541.6484943973642</v>
      </c>
      <c r="Q9" s="26">
        <f t="shared" si="0"/>
        <v>10139.435401449635</v>
      </c>
      <c r="R9" s="24">
        <f>+(O9-P9)/O9</f>
        <v>0.86802179419792802</v>
      </c>
    </row>
    <row r="10" spans="1:18" x14ac:dyDescent="0.25">
      <c r="A10" s="18" t="s">
        <v>197</v>
      </c>
      <c r="B10" s="44">
        <v>121</v>
      </c>
      <c r="C10" s="31">
        <f>SUMIF('Nonpoint Reductions'!H$2:H$27,'Reduction Summaries'!$A10,'Nonpoint Reductions'!F$2:F$27)</f>
        <v>0</v>
      </c>
      <c r="D10" s="32">
        <f>SUMIF('Nonpoint Reductions'!$H$2:$H$27,'Reduction Summaries'!$A10,'Nonpoint Reductions'!L$2:L$27)</f>
        <v>0</v>
      </c>
      <c r="E10" s="32">
        <f>SUMIF('Nonpoint Reductions'!$H$2:$H$27,'Reduction Summaries'!$A10,'Nonpoint Reductions'!G$2:G$27)</f>
        <v>0</v>
      </c>
      <c r="F10" s="33">
        <f>SUMIF('Nonpoint Reductions'!$H$2:$H$27,'Reduction Summaries'!$A10,'Nonpoint Reductions'!M$2:M$27)</f>
        <v>0</v>
      </c>
      <c r="G10" s="25">
        <f>SUMIF('Point Reductions'!$H$2:$H$94,'Reduction Summaries'!$A10,'Point Reductions'!F$2:F$94)</f>
        <v>0</v>
      </c>
      <c r="H10" s="27">
        <f>SUMIF('Point Reductions'!$H$2:$H$94,'Reduction Summaries'!$A10,'Point Reductions'!L$2:L$94)</f>
        <v>0</v>
      </c>
      <c r="I10" s="27">
        <f>SUMIF('Point Reductions'!$H$2:$H$94,'Reduction Summaries'!$A10,'Point Reductions'!G$2:G$94)</f>
        <v>0.23657402999999999</v>
      </c>
      <c r="J10" s="28">
        <f>SUMIF('Point Reductions'!$H$2:$H$94,'Reduction Summaries'!$A10,'Point Reductions'!M$2:M$94)</f>
        <v>0.23657402999999999</v>
      </c>
      <c r="K10" s="25">
        <f t="shared" si="1"/>
        <v>0</v>
      </c>
      <c r="L10" s="26">
        <f t="shared" si="2"/>
        <v>0</v>
      </c>
      <c r="M10" s="26">
        <f t="shared" si="3"/>
        <v>0</v>
      </c>
      <c r="N10" s="37" t="s">
        <v>201</v>
      </c>
      <c r="O10" s="25">
        <f t="shared" si="4"/>
        <v>0.23657402999999999</v>
      </c>
      <c r="P10" s="26">
        <f t="shared" si="5"/>
        <v>0.23657402999999999</v>
      </c>
      <c r="Q10" s="26">
        <f t="shared" si="0"/>
        <v>0</v>
      </c>
      <c r="R10" s="37" t="s">
        <v>201</v>
      </c>
    </row>
    <row r="11" spans="1:18" x14ac:dyDescent="0.25">
      <c r="A11" s="18" t="s">
        <v>71</v>
      </c>
      <c r="B11" s="44">
        <v>122</v>
      </c>
      <c r="C11" s="31">
        <f>SUMIF('Nonpoint Reductions'!H$2:H$27,'Reduction Summaries'!$A11,'Nonpoint Reductions'!F$2:F$27)</f>
        <v>0</v>
      </c>
      <c r="D11" s="32">
        <f>SUMIF('Nonpoint Reductions'!$H$2:$H$27,'Reduction Summaries'!$A11,'Nonpoint Reductions'!L$2:L$27)</f>
        <v>0</v>
      </c>
      <c r="E11" s="32">
        <f>SUMIF('Nonpoint Reductions'!$H$2:$H$27,'Reduction Summaries'!$A11,'Nonpoint Reductions'!G$2:G$27)</f>
        <v>49643.455787689993</v>
      </c>
      <c r="F11" s="33">
        <f>SUMIF('Nonpoint Reductions'!$H$2:$H$27,'Reduction Summaries'!$A11,'Nonpoint Reductions'!M$2:M$27)</f>
        <v>4676.9183150603776</v>
      </c>
      <c r="G11" s="25">
        <f>SUMIF('Point Reductions'!$H$2:$H$94,'Reduction Summaries'!$A11,'Point Reductions'!F$2:F$94)</f>
        <v>1.5229057720000001</v>
      </c>
      <c r="H11" s="27">
        <f>SUMIF('Point Reductions'!$H$2:$H$94,'Reduction Summaries'!$A11,'Point Reductions'!L$2:L$94)</f>
        <v>1.5229057720000001</v>
      </c>
      <c r="I11" s="27">
        <f>SUMIF('Point Reductions'!$H$2:$H$94,'Reduction Summaries'!$A11,'Point Reductions'!G$2:G$94)</f>
        <v>15.46335092</v>
      </c>
      <c r="J11" s="28">
        <f>SUMIF('Point Reductions'!$H$2:$H$94,'Reduction Summaries'!$A11,'Point Reductions'!M$2:M$94)</f>
        <v>1.4568048896363699</v>
      </c>
      <c r="K11" s="25">
        <f t="shared" si="1"/>
        <v>1.5229057720000001</v>
      </c>
      <c r="L11" s="26">
        <f t="shared" si="2"/>
        <v>1.5229057720000001</v>
      </c>
      <c r="M11" s="26">
        <f t="shared" si="3"/>
        <v>0</v>
      </c>
      <c r="N11" s="37" t="s">
        <v>201</v>
      </c>
      <c r="O11" s="25">
        <f t="shared" si="4"/>
        <v>49658.919138609992</v>
      </c>
      <c r="P11" s="26">
        <f t="shared" si="5"/>
        <v>4678.3751199500139</v>
      </c>
      <c r="Q11" s="26">
        <f t="shared" si="0"/>
        <v>44980.544018659981</v>
      </c>
      <c r="R11" s="24">
        <f>+(O11-P11)/O11</f>
        <v>0.90578983189522233</v>
      </c>
    </row>
    <row r="12" spans="1:18" ht="15.75" thickBot="1" x14ac:dyDescent="0.3">
      <c r="A12" s="20" t="s">
        <v>72</v>
      </c>
      <c r="B12" s="46">
        <v>123</v>
      </c>
      <c r="C12" s="34">
        <f>SUMIF('Nonpoint Reductions'!H$2:H$27,'Reduction Summaries'!$A12,'Nonpoint Reductions'!F$2:F$27)</f>
        <v>884.98724902099798</v>
      </c>
      <c r="D12" s="35">
        <f>SUMIF('Nonpoint Reductions'!$H$2:$H$27,'Reduction Summaries'!$A12,'Nonpoint Reductions'!L$2:L$27)</f>
        <v>884.98724902099798</v>
      </c>
      <c r="E12" s="35">
        <f>SUMIF('Nonpoint Reductions'!$H$2:$H$27,'Reduction Summaries'!$A12,'Nonpoint Reductions'!G$2:G$27)</f>
        <v>50030.020931181978</v>
      </c>
      <c r="F12" s="36">
        <f>SUMIF('Nonpoint Reductions'!$H$2:$H$27,'Reduction Summaries'!$A12,'Nonpoint Reductions'!M$2:M$27)</f>
        <v>28895.462223042119</v>
      </c>
      <c r="G12" s="29">
        <f>SUMIF('Point Reductions'!$H$2:$H$94,'Reduction Summaries'!$A12,'Point Reductions'!F$2:F$94)</f>
        <v>0.81294441800000006</v>
      </c>
      <c r="H12" s="30">
        <f>SUMIF('Point Reductions'!$H$2:$H$94,'Reduction Summaries'!$A12,'Point Reductions'!L$2:L$94)</f>
        <v>0.81294441800000006</v>
      </c>
      <c r="I12" s="30">
        <f>SUMIF('Point Reductions'!$H$2:$H$94,'Reduction Summaries'!$A12,'Point Reductions'!G$2:G$94)</f>
        <v>4393.9775827979975</v>
      </c>
      <c r="J12" s="43">
        <f>SUMIF('Point Reductions'!$H$2:$H$94,'Reduction Summaries'!$A12,'Point Reductions'!M$2:M$94)</f>
        <v>2533.2858507157953</v>
      </c>
      <c r="K12" s="29">
        <f t="shared" si="1"/>
        <v>885.80019343899801</v>
      </c>
      <c r="L12" s="50">
        <f t="shared" si="2"/>
        <v>885.80019343899801</v>
      </c>
      <c r="M12" s="50">
        <f t="shared" si="3"/>
        <v>0</v>
      </c>
      <c r="N12" s="56" t="s">
        <v>201</v>
      </c>
      <c r="O12" s="29">
        <f t="shared" si="4"/>
        <v>54423.998513979976</v>
      </c>
      <c r="P12" s="50">
        <f t="shared" si="5"/>
        <v>31428.748073757914</v>
      </c>
      <c r="Q12" s="50">
        <f t="shared" si="0"/>
        <v>22995.250440222062</v>
      </c>
      <c r="R12" s="51">
        <f>+(O12-P12)/O12</f>
        <v>0.42252041503924481</v>
      </c>
    </row>
    <row r="13" spans="1:18" ht="15.75" thickBot="1" x14ac:dyDescent="0.3">
      <c r="J13" s="38" t="s">
        <v>200</v>
      </c>
      <c r="K13" s="47">
        <f t="shared" ref="K13:Q13" si="7">SUM(K3:K12)</f>
        <v>97763.056594297013</v>
      </c>
      <c r="L13" s="48">
        <f t="shared" si="7"/>
        <v>79754.952454313228</v>
      </c>
      <c r="M13" s="53">
        <f t="shared" si="3"/>
        <v>18008.104139983785</v>
      </c>
      <c r="N13" s="54">
        <f t="shared" si="6"/>
        <v>0.18420152527262823</v>
      </c>
      <c r="O13" s="47">
        <f t="shared" si="7"/>
        <v>202839.06011014592</v>
      </c>
      <c r="P13" s="48">
        <f t="shared" si="7"/>
        <v>89923.778827835355</v>
      </c>
      <c r="Q13" s="48">
        <f t="shared" si="7"/>
        <v>112915.28128231058</v>
      </c>
      <c r="R13" s="49">
        <f>+(O13-P13)/O13</f>
        <v>0.55667424815020916</v>
      </c>
    </row>
  </sheetData>
  <sortState xmlns:xlrd2="http://schemas.microsoft.com/office/spreadsheetml/2017/richdata2" ref="A4:B12">
    <sortCondition ref="B3:B12"/>
  </sortState>
  <mergeCells count="6">
    <mergeCell ref="O1:R1"/>
    <mergeCell ref="C1:F1"/>
    <mergeCell ref="G1:J1"/>
    <mergeCell ref="A1:A2"/>
    <mergeCell ref="B1:B2"/>
    <mergeCell ref="K1:N1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Nonpoint Reductions</vt:lpstr>
      <vt:lpstr>Point Reductions</vt:lpstr>
      <vt:lpstr>Reduction Summaries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Pring</dc:creator>
  <cp:lastModifiedBy>Pamela Jones</cp:lastModifiedBy>
  <cp:lastPrinted>2021-09-13T13:56:21Z</cp:lastPrinted>
  <dcterms:created xsi:type="dcterms:W3CDTF">2021-03-30T13:33:13Z</dcterms:created>
  <dcterms:modified xsi:type="dcterms:W3CDTF">2021-09-13T13:56:29Z</dcterms:modified>
</cp:coreProperties>
</file>