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codeName="{4470D2CD-2249-CD33-4A35-6F278624656F}"/>
  <workbookPr codeName="ThisWorkbook" defaultThemeVersion="166925"/>
  <mc:AlternateContent xmlns:mc="http://schemas.openxmlformats.org/markup-compatibility/2006">
    <mc:Choice Requires="x15">
      <x15ac:absPath xmlns:x15ac="http://schemas.microsoft.com/office/spreadsheetml/2010/11/ac" url="\\NMENV\ServerShares$\EPD\RCB\Shared File\NORM Oil Gas response electronic files\"/>
    </mc:Choice>
  </mc:AlternateContent>
  <xr:revisionPtr revIDLastSave="0" documentId="8_{9B7DEDC6-48E7-47FC-9741-8DF062CF46DD}" xr6:coauthVersionLast="44" xr6:coauthVersionMax="44" xr10:uidLastSave="{00000000-0000-0000-0000-000000000000}"/>
  <bookViews>
    <workbookView xWindow="49170" yWindow="-360" windowWidth="25440" windowHeight="15390" xr2:uid="{FB3DBA06-5F4C-4C9A-BED3-1A1E995E42BD}"/>
  </bookViews>
  <sheets>
    <sheet name="Instructions" sheetId="1" r:id="rId1"/>
    <sheet name="Regulations" sheetId="2" r:id="rId2"/>
    <sheet name="Gamma_Soil" sheetId="6" state="hidden" r:id="rId3"/>
    <sheet name="Gamma_Water" sheetId="7" state="hidden" r:id="rId4"/>
    <sheet name="Gamma_Sludge_and_Scale" sheetId="4" state="hidden" r:id="rId5"/>
    <sheet name="Gamma_Equip._(20.3.14.1403.C)" sheetId="8" state="hidden" r:id="rId6"/>
    <sheet name="Gamma_Equip._(20.3.14.1403.D)" sheetId="3"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3" l="1"/>
  <c r="B12" i="3"/>
  <c r="B11" i="3"/>
  <c r="B10" i="3"/>
  <c r="B9" i="3"/>
  <c r="B8" i="3"/>
  <c r="B6" i="3"/>
  <c r="B4" i="3"/>
  <c r="B3" i="3"/>
  <c r="B2" i="3"/>
  <c r="B1" i="3"/>
  <c r="B13" i="8"/>
  <c r="B12" i="8"/>
  <c r="B11" i="8"/>
  <c r="B10" i="8"/>
  <c r="B9" i="8"/>
  <c r="B8" i="8"/>
  <c r="B6" i="8"/>
  <c r="B4" i="8"/>
  <c r="B3" i="8"/>
  <c r="B2" i="8"/>
  <c r="B1" i="8"/>
  <c r="B13" i="4"/>
  <c r="B12" i="4"/>
  <c r="B11" i="4"/>
  <c r="B10" i="4"/>
  <c r="B9" i="4"/>
  <c r="B8" i="4"/>
  <c r="B6" i="4"/>
  <c r="B4" i="4"/>
  <c r="B3" i="4"/>
  <c r="B2" i="4"/>
  <c r="B1" i="4"/>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B13" i="7"/>
  <c r="B12" i="7"/>
  <c r="B11" i="7"/>
  <c r="B10" i="7"/>
  <c r="B9" i="7"/>
  <c r="B8" i="7"/>
  <c r="B6" i="7"/>
  <c r="B4" i="7"/>
  <c r="B3" i="7"/>
  <c r="B2" i="7"/>
  <c r="B1" i="7"/>
  <c r="D25" i="7" l="1"/>
  <c r="D124" i="3" l="1"/>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C16" i="3"/>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C16" i="8"/>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C16" i="4"/>
  <c r="B27" i="8" l="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26" i="8"/>
  <c r="C24" i="8"/>
  <c r="C20" i="8"/>
  <c r="D20" i="8" l="1"/>
  <c r="A19" i="8" s="1"/>
  <c r="G14" i="1" s="1"/>
  <c r="D124" i="7"/>
  <c r="D123" i="7"/>
  <c r="D122" i="7"/>
  <c r="D121" i="7"/>
  <c r="D118" i="7"/>
  <c r="D117" i="7"/>
  <c r="D114" i="7"/>
  <c r="D113" i="7"/>
  <c r="D110" i="7"/>
  <c r="D109" i="7"/>
  <c r="D106" i="7"/>
  <c r="D105" i="7"/>
  <c r="D102" i="7"/>
  <c r="D101" i="7"/>
  <c r="D98" i="7"/>
  <c r="D97" i="7"/>
  <c r="D94" i="7"/>
  <c r="D93" i="7"/>
  <c r="D90" i="7"/>
  <c r="D89" i="7"/>
  <c r="D86" i="7"/>
  <c r="D85" i="7"/>
  <c r="D82" i="7"/>
  <c r="D81" i="7"/>
  <c r="D77" i="7"/>
  <c r="D73" i="7"/>
  <c r="D69" i="7"/>
  <c r="D65" i="7"/>
  <c r="D61" i="7"/>
  <c r="D57" i="7"/>
  <c r="D53" i="7"/>
  <c r="D49" i="7"/>
  <c r="D45" i="7"/>
  <c r="D41" i="7"/>
  <c r="D37" i="7"/>
  <c r="D33" i="7"/>
  <c r="D29" i="7"/>
  <c r="D28" i="7"/>
  <c r="F124" i="7"/>
  <c r="F123" i="7"/>
  <c r="F122" i="7"/>
  <c r="F121" i="7"/>
  <c r="F120" i="7"/>
  <c r="D120" i="7"/>
  <c r="F119" i="7"/>
  <c r="D119" i="7"/>
  <c r="F118" i="7"/>
  <c r="F117" i="7"/>
  <c r="F116" i="7"/>
  <c r="D116" i="7"/>
  <c r="F115" i="7"/>
  <c r="D115" i="7"/>
  <c r="F114" i="7"/>
  <c r="F113" i="7"/>
  <c r="F112" i="7"/>
  <c r="D112" i="7"/>
  <c r="F111" i="7"/>
  <c r="D111" i="7"/>
  <c r="F110" i="7"/>
  <c r="F109" i="7"/>
  <c r="F108" i="7"/>
  <c r="D108" i="7"/>
  <c r="F107" i="7"/>
  <c r="D107" i="7"/>
  <c r="F106" i="7"/>
  <c r="F105" i="7"/>
  <c r="F104" i="7"/>
  <c r="D104" i="7"/>
  <c r="F103" i="7"/>
  <c r="D103" i="7"/>
  <c r="F102" i="7"/>
  <c r="F101" i="7"/>
  <c r="F100" i="7"/>
  <c r="D100" i="7"/>
  <c r="F99" i="7"/>
  <c r="D99" i="7"/>
  <c r="F98" i="7"/>
  <c r="F97" i="7"/>
  <c r="F96" i="7"/>
  <c r="D96" i="7"/>
  <c r="F95" i="7"/>
  <c r="D95" i="7"/>
  <c r="F94" i="7"/>
  <c r="F93" i="7"/>
  <c r="F92" i="7"/>
  <c r="D92" i="7"/>
  <c r="F91" i="7"/>
  <c r="D91" i="7"/>
  <c r="F90" i="7"/>
  <c r="F89" i="7"/>
  <c r="F88" i="7"/>
  <c r="D88" i="7"/>
  <c r="F87" i="7"/>
  <c r="D87" i="7"/>
  <c r="F86" i="7"/>
  <c r="F85" i="7"/>
  <c r="F84" i="7"/>
  <c r="D84" i="7"/>
  <c r="F83" i="7"/>
  <c r="D83" i="7"/>
  <c r="F82" i="7"/>
  <c r="F81" i="7"/>
  <c r="F80" i="7"/>
  <c r="D80" i="7"/>
  <c r="F79" i="7"/>
  <c r="D79" i="7"/>
  <c r="F78" i="7"/>
  <c r="D78" i="7"/>
  <c r="F77" i="7"/>
  <c r="F76" i="7"/>
  <c r="D76" i="7"/>
  <c r="F75" i="7"/>
  <c r="D75" i="7"/>
  <c r="F74" i="7"/>
  <c r="D74" i="7"/>
  <c r="F73" i="7"/>
  <c r="F72" i="7"/>
  <c r="D72" i="7"/>
  <c r="F71" i="7"/>
  <c r="D71" i="7"/>
  <c r="F70" i="7"/>
  <c r="D70" i="7"/>
  <c r="F69" i="7"/>
  <c r="F68" i="7"/>
  <c r="D68" i="7"/>
  <c r="F67" i="7"/>
  <c r="D67" i="7"/>
  <c r="F66" i="7"/>
  <c r="D66" i="7"/>
  <c r="F65" i="7"/>
  <c r="F64" i="7"/>
  <c r="D64" i="7"/>
  <c r="F63" i="7"/>
  <c r="D63" i="7"/>
  <c r="F62" i="7"/>
  <c r="D62" i="7"/>
  <c r="F61" i="7"/>
  <c r="F60" i="7"/>
  <c r="D60" i="7"/>
  <c r="F59" i="7"/>
  <c r="D59" i="7"/>
  <c r="F58" i="7"/>
  <c r="D58" i="7"/>
  <c r="F57" i="7"/>
  <c r="F56" i="7"/>
  <c r="D56" i="7"/>
  <c r="F55" i="7"/>
  <c r="D55" i="7"/>
  <c r="F54" i="7"/>
  <c r="D54" i="7"/>
  <c r="F53" i="7"/>
  <c r="F52" i="7"/>
  <c r="D52" i="7"/>
  <c r="F51" i="7"/>
  <c r="D51" i="7"/>
  <c r="F50" i="7"/>
  <c r="D50" i="7"/>
  <c r="F49" i="7"/>
  <c r="F48" i="7"/>
  <c r="D48" i="7"/>
  <c r="F47" i="7"/>
  <c r="D47" i="7"/>
  <c r="F46" i="7"/>
  <c r="D46" i="7"/>
  <c r="F45" i="7"/>
  <c r="F44" i="7"/>
  <c r="D44" i="7"/>
  <c r="F43" i="7"/>
  <c r="D43" i="7"/>
  <c r="F42" i="7"/>
  <c r="D42" i="7"/>
  <c r="F41" i="7"/>
  <c r="F40" i="7"/>
  <c r="D40" i="7"/>
  <c r="F39" i="7"/>
  <c r="D39" i="7"/>
  <c r="F38" i="7"/>
  <c r="D38" i="7"/>
  <c r="F37" i="7"/>
  <c r="F36" i="7"/>
  <c r="D36" i="7"/>
  <c r="F35" i="7"/>
  <c r="D35" i="7"/>
  <c r="F34" i="7"/>
  <c r="D34" i="7"/>
  <c r="F33" i="7"/>
  <c r="F32" i="7"/>
  <c r="D32" i="7"/>
  <c r="F31" i="7"/>
  <c r="D31" i="7"/>
  <c r="F30" i="7"/>
  <c r="D30" i="7"/>
  <c r="F29" i="7"/>
  <c r="F28" i="7"/>
  <c r="F27" i="7"/>
  <c r="D27" i="7"/>
  <c r="F26" i="7"/>
  <c r="D26" i="7"/>
  <c r="B26" i="7"/>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F25" i="7"/>
  <c r="C24" i="7"/>
  <c r="C16" i="7"/>
  <c r="AB2" i="8" l="1"/>
  <c r="AB16" i="8"/>
  <c r="AC18" i="8"/>
  <c r="F21" i="7"/>
  <c r="C21" i="7"/>
  <c r="D21" i="7"/>
  <c r="C24" i="3"/>
  <c r="E23" i="6"/>
  <c r="C24" i="6"/>
  <c r="E21" i="7" l="1"/>
  <c r="AB2" i="7"/>
  <c r="AB16" i="7"/>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A19" i="7" l="1"/>
  <c r="L19" i="7" s="1"/>
  <c r="F21"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C16" i="6"/>
  <c r="AC18" i="7" l="1"/>
  <c r="G12" i="1"/>
  <c r="D21" i="6"/>
  <c r="A19" i="6" s="1"/>
  <c r="G11" i="1" s="1"/>
  <c r="C21" i="6"/>
  <c r="B27" i="6"/>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26" i="6"/>
  <c r="AB2" i="6" l="1"/>
  <c r="C21" i="4"/>
  <c r="B27" i="4"/>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26" i="4"/>
  <c r="C20" i="3"/>
  <c r="B26" i="3"/>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C20" i="4"/>
  <c r="E21" i="6"/>
  <c r="AB16" i="6" l="1"/>
  <c r="AC18" i="6"/>
  <c r="D20" i="3"/>
  <c r="A19" i="3" s="1"/>
  <c r="G15" i="1" s="1"/>
  <c r="D20" i="4"/>
  <c r="A19" i="4" s="1"/>
  <c r="G13" i="1" s="1"/>
  <c r="AB2" i="3" l="1"/>
  <c r="AB16" i="3"/>
  <c r="AC18" i="4"/>
  <c r="AB2" i="4"/>
  <c r="AB16" i="4"/>
  <c r="AB11" i="8" l="1"/>
  <c r="AB11" i="3"/>
  <c r="AB11" i="6"/>
  <c r="AB11" i="4"/>
  <c r="AB11" i="7"/>
  <c r="AB9" i="4"/>
  <c r="AB10" i="7"/>
  <c r="AB8" i="7"/>
  <c r="AB9" i="8"/>
  <c r="AB8" i="6"/>
  <c r="AB8" i="4"/>
  <c r="AB9" i="7"/>
  <c r="AB10" i="4"/>
  <c r="AB10" i="3"/>
  <c r="AB9" i="3"/>
  <c r="AB8" i="8"/>
  <c r="AB10" i="8"/>
  <c r="AB10" i="6"/>
  <c r="AB9" i="6"/>
  <c r="AB8" i="3"/>
  <c r="AC17" i="7"/>
  <c r="AB12" i="8" l="1"/>
  <c r="AC17" i="8" s="1"/>
  <c r="AB12" i="3"/>
  <c r="AC17" i="3" s="1"/>
  <c r="AB12" i="6"/>
  <c r="AB12" i="7"/>
  <c r="AB12" i="4"/>
  <c r="AC17" i="4"/>
</calcChain>
</file>

<file path=xl/sharedStrings.xml><?xml version="1.0" encoding="utf-8"?>
<sst xmlns="http://schemas.openxmlformats.org/spreadsheetml/2006/main" count="309" uniqueCount="117">
  <si>
    <t>Street address:</t>
  </si>
  <si>
    <t>Company name:</t>
  </si>
  <si>
    <t>City, ST zipcode:</t>
  </si>
  <si>
    <t>GPS Coordinates:</t>
  </si>
  <si>
    <t>Instrument manufacturer:</t>
  </si>
  <si>
    <t>Model number:</t>
  </si>
  <si>
    <t>Detector type:</t>
  </si>
  <si>
    <t>Serial number:</t>
  </si>
  <si>
    <t>Calibration date:</t>
  </si>
  <si>
    <t>Detector serial number:</t>
  </si>
  <si>
    <t>Units of measure:</t>
  </si>
  <si>
    <t>Use drop-down list to select instrument's units of measure</t>
  </si>
  <si>
    <t>cpm</t>
  </si>
  <si>
    <t>µR/h</t>
  </si>
  <si>
    <t>Count:</t>
  </si>
  <si>
    <t>dpm/100 cm²</t>
  </si>
  <si>
    <t>Status</t>
  </si>
  <si>
    <t>Indeterminate</t>
  </si>
  <si>
    <t>No license required (this tab.)</t>
  </si>
  <si>
    <t>License required!</t>
  </si>
  <si>
    <t>2.  Enter demographic data as desired in the top part of that sheet down to row 13.</t>
  </si>
  <si>
    <t>Data are only entered in the shaded cells that have outlined borders.</t>
  </si>
  <si>
    <t>3.  Use the drop-down list in cell B15 to select the units of measure displayed by the survey instrument in use.</t>
  </si>
  <si>
    <t>Maximum:</t>
  </si>
  <si>
    <t>Overview</t>
  </si>
  <si>
    <t>Maximum</t>
  </si>
  <si>
    <t>Technician name and date:</t>
  </si>
  <si>
    <t>Count</t>
  </si>
  <si>
    <t>Number</t>
  </si>
  <si>
    <t>(µR/h)</t>
  </si>
  <si>
    <t>Gross</t>
  </si>
  <si>
    <t>Efficiency:</t>
  </si>
  <si>
    <t>Average</t>
  </si>
  <si>
    <t>The survey instrument used for background measurements shall be capable of detecting one microroentgen per hour (µR/h) through at least 500 microroentgen per hour.</t>
  </si>
  <si>
    <r>
      <t xml:space="preserve">1.  Open the </t>
    </r>
    <r>
      <rPr>
        <b/>
        <sz val="11"/>
        <color theme="1"/>
        <rFont val="Calibri"/>
        <family val="2"/>
        <scheme val="minor"/>
      </rPr>
      <t>Gamma_Soil</t>
    </r>
    <r>
      <rPr>
        <sz val="11"/>
        <color theme="1"/>
        <rFont val="Calibri"/>
        <family val="2"/>
        <scheme val="minor"/>
      </rPr>
      <t xml:space="preserve"> worksheet.</t>
    </r>
  </si>
  <si>
    <t>Is Ra-226 or Pb-210 analysis required? (1=No, 2=Yes)</t>
  </si>
  <si>
    <t>Is license exempt (all tabs?) (1=No, 2=Yes)</t>
  </si>
  <si>
    <t>Specific license for NORM or Enhanced NORM MIGHT be required!</t>
  </si>
  <si>
    <t>Exempt from requirement for specific license for NORM or Enhanced NORM.</t>
  </si>
  <si>
    <t>Specific license for NORM or Enhanced NORM is required!</t>
  </si>
  <si>
    <t>Condition (0=MIGHT, 1=Exempt, 2=Required)</t>
  </si>
  <si>
    <t>Is license indeterminate (any tabs?) (1=No, 2=Yes)</t>
  </si>
  <si>
    <t>x</t>
  </si>
  <si>
    <t>Reading</t>
  </si>
  <si>
    <t>at 1 cm from</t>
  </si>
  <si>
    <t>Surface</t>
  </si>
  <si>
    <t>(µR/hr)</t>
  </si>
  <si>
    <t>Background</t>
  </si>
  <si>
    <t>at 1 cm</t>
  </si>
  <si>
    <t>Removable</t>
  </si>
  <si>
    <t>Contamination</t>
  </si>
  <si>
    <t>(dpm/100 cm²)</t>
  </si>
  <si>
    <t>4.  Enter the instrument's efficiency into cell B16 so the spreadsheet can convert the instrument measurements into µR/h.</t>
  </si>
  <si>
    <t>5.  Acquire at least 10 measurements of background and enter the results into cells C25 through C34.  Cells C35 through C124 are available for more measurements if more than 10 are acquired.</t>
  </si>
  <si>
    <t>6.  Measure the exposure at 1 cm above the surfaces of NORM at 10 (or more) locations over an area of 100 m² and enter the data into cells E25 through E34.  Cells E35 through E124 are available for more measurements.</t>
  </si>
  <si>
    <t>4.  Enter the instrument's efficieny and enter that value into cell B16 so that the spreadsheet can convert the instrument readings into µR/h.</t>
  </si>
  <si>
    <t>Data can be entered into the spreadsheet for up to 100 samples starting at cell C25 for analysis.</t>
  </si>
  <si>
    <t>The purpose of this spreadsheet is to determine if your site is exempt from a specific license for NORM or Enhanced NORM.</t>
  </si>
  <si>
    <r>
      <t xml:space="preserve">For more information, refer to the </t>
    </r>
    <r>
      <rPr>
        <b/>
        <sz val="11"/>
        <color theme="1"/>
        <rFont val="Calibri"/>
        <family val="2"/>
        <scheme val="minor"/>
      </rPr>
      <t>Regulations</t>
    </r>
    <r>
      <rPr>
        <sz val="11"/>
        <color theme="1"/>
        <rFont val="Calibri"/>
        <family val="2"/>
        <scheme val="minor"/>
      </rPr>
      <t xml:space="preserve"> worksheet that lists 20.3.14.1403 and 20.3.14.1404 NMAC.</t>
    </r>
  </si>
  <si>
    <t>The survey instrument used for surface measurements of removable contamination shall be capable of detecting 1000 dpm/100 cm².</t>
  </si>
  <si>
    <r>
      <t xml:space="preserve">1.  Open the </t>
    </r>
    <r>
      <rPr>
        <b/>
        <sz val="11"/>
        <color theme="1"/>
        <rFont val="Calibri"/>
        <family val="2"/>
        <scheme val="minor"/>
      </rPr>
      <t>Sludge_and_Scale</t>
    </r>
    <r>
      <rPr>
        <sz val="11"/>
        <color theme="1"/>
        <rFont val="Calibri"/>
        <family val="2"/>
        <scheme val="minor"/>
      </rPr>
      <t xml:space="preserve"> worksheet.</t>
    </r>
  </si>
  <si>
    <t>5.  Use wipes to sample areas for removable contamination in dpm/100 cm².</t>
  </si>
  <si>
    <t>Monitor produced water from accessible point(s.)</t>
  </si>
  <si>
    <r>
      <t xml:space="preserve">1.  Open the </t>
    </r>
    <r>
      <rPr>
        <b/>
        <u/>
        <sz val="11"/>
        <color theme="1"/>
        <rFont val="Calibri"/>
        <family val="2"/>
        <scheme val="minor"/>
      </rPr>
      <t>Gamma_Water</t>
    </r>
    <r>
      <rPr>
        <sz val="11"/>
        <color theme="1"/>
        <rFont val="Calibri"/>
        <family val="2"/>
        <scheme val="minor"/>
      </rPr>
      <t xml:space="preserve"> worksheet.</t>
    </r>
  </si>
  <si>
    <t>Ideally, at least 10 measurements can be collected; up to 100 can be entered in cells E25 through E124.</t>
  </si>
  <si>
    <t>Soil</t>
  </si>
  <si>
    <t>Water</t>
  </si>
  <si>
    <t>Sludge</t>
  </si>
  <si>
    <t>Legend</t>
  </si>
  <si>
    <t>If any of the exposure readings exceeds 50 µR/h, including background, then sampling for Ra-226 is required.  Isotopic identification is beyond the scope of this workbook.</t>
  </si>
  <si>
    <t>7.  If readings at 1 cm from the surface equal or exceed twice background, sampling for Ra-226 and other NORM isotopes will be required; this will be indicated in row 19.  Isotopic identification is beyond the scope of this workbook.</t>
  </si>
  <si>
    <t>Isotopic identification is beyond the scope of this workbook.</t>
  </si>
  <si>
    <t>Equipment includes tubulars (i.e., pipe), wellheads, spearators, tanks, condensers, or any other related apparatus that have been in contact with produced gas or fluids associated with the oil and gas industry; each must be surveyed for removable surface contamination with limits of 1,000 dpm/100 cm².</t>
  </si>
  <si>
    <r>
      <t xml:space="preserve">20.3.14.1403    EXEMPTIONS:
    </t>
    </r>
    <r>
      <rPr>
        <sz val="11"/>
        <color theme="1"/>
        <rFont val="Calibri"/>
        <family val="2"/>
        <scheme val="minor"/>
      </rPr>
      <t>A.    For release for unrestricted use, persons who receive, possess, use, process, transfer, distribute, transport, store or dispose of NORM are exempt from the requirements of these regulations if: the NORM present is at concentrations of 30 picocuries per gram or less of radium 226, above background, or 150 picocuries per gram or  less of any other NORM radionuclide, above background, in soil, in 15 cm layers, averaged over 100 square meters.  Samples should be taken if gamma radiation readings (µR/hr) are equal to or exceed twice background readings when surveyed at a distance of 1 cm from the surface of the soil, in accordance with department guidelines.
    B.    The possession and use of natural gas and natural gas products and crude oil and crude oil products as fuels are exempt from the requirements of this subpart [now part].
    C.    NORM not otherwise exempted and equipment from oil, gas and water production containing NORM are exempt from the requirements of this subpart [now part] if the maximum radiation exposure reading at any accessible point does not exceed 50 microroentgens per hour (µR/hr) (0.5 mSv/hr), including background radiation levels.  Sludges and scales contained in oil, gas and water production equipment are exempt from the requirements of this subpart [now part] if the maximum radiation exposure reading within 1 cm of the surface of the sludge or scale does not exceed 50 microroentgens per hour (50 µR/hr) (0.5 mSv/hr), including background radiation levels.  If the radiation readings exceed 50 µR/hr (0.5 mSv/hr), removable sludges and scales are exempt from the requirements of these regulations if the concentration of radium 226, in a representative sample, does not exceed 30 picocuries per gram.
    D.    NORM not otherwise exempted and equipment from gas processing, fractionation, and dry gas distribution containing NORM are exempt from the requirements of this subpart [now part] if the removable surface NORM contamination does not exceed 1000 dpm/100 cm</t>
    </r>
    <r>
      <rPr>
        <vertAlign val="superscript"/>
        <sz val="11"/>
        <color theme="1"/>
        <rFont val="Calibri"/>
        <family val="2"/>
        <scheme val="minor"/>
      </rPr>
      <t>2</t>
    </r>
    <r>
      <rPr>
        <sz val="11"/>
        <color theme="1"/>
        <rFont val="Calibri"/>
        <family val="2"/>
        <scheme val="minor"/>
      </rPr>
      <t xml:space="preserve"> and otherwise conforms with the requirements of Section 1403.A [now Subsection A of 20.3.14.1403 NMAC].  Removable scale from gas processing fractionating and dry gas distribution is exempt from the requirements of this subpart [now part] if the concentration of lead 210, in a representative sample, does not exceed 150 picocuries per gram.
    E.    Produced water is exempt from the requirements of these regulations if it is reinjected into a class I or class II underground injection control (UIC) well permitted by the division and/or stored or disposed in a  double, synthetically lined surface impoundment permitted by the division.</t>
    </r>
  </si>
  <si>
    <t>Equip. (Gas)</t>
  </si>
  <si>
    <t>Equip. (Other)</t>
  </si>
  <si>
    <t>Soil disturbed from natural state.</t>
  </si>
  <si>
    <t>Processed water</t>
  </si>
  <si>
    <t>Sludge and scale</t>
  </si>
  <si>
    <t>Equipment (Gas)</t>
  </si>
  <si>
    <t>Sludge &amp; Scale</t>
  </si>
  <si>
    <t>1403.C</t>
  </si>
  <si>
    <t>1403.D</t>
  </si>
  <si>
    <r>
      <t>Test for Gamma Radiation in Soil</t>
    </r>
    <r>
      <rPr>
        <u/>
        <sz val="11"/>
        <color theme="1"/>
        <rFont val="Calibri"/>
        <family val="2"/>
        <scheme val="minor"/>
      </rPr>
      <t xml:space="preserve"> </t>
    </r>
    <r>
      <rPr>
        <u/>
        <sz val="11"/>
        <color rgb="FFFF0000"/>
        <rFont val="Calibri"/>
        <family val="2"/>
        <scheme val="minor"/>
      </rPr>
      <t>(if applicable)</t>
    </r>
  </si>
  <si>
    <r>
      <t>Test for Gamma Radiation in Water</t>
    </r>
    <r>
      <rPr>
        <u/>
        <sz val="11"/>
        <color theme="1"/>
        <rFont val="Calibri"/>
        <family val="2"/>
        <scheme val="minor"/>
      </rPr>
      <t xml:space="preserve"> </t>
    </r>
    <r>
      <rPr>
        <u/>
        <sz val="11"/>
        <color rgb="FFFF0000"/>
        <rFont val="Calibri"/>
        <family val="2"/>
        <scheme val="minor"/>
      </rPr>
      <t>(if applicable)</t>
    </r>
  </si>
  <si>
    <r>
      <t>Test for Gamma Radiation in Sludge and Scale</t>
    </r>
    <r>
      <rPr>
        <u/>
        <sz val="11"/>
        <color theme="1"/>
        <rFont val="Calibri"/>
        <family val="2"/>
        <scheme val="minor"/>
      </rPr>
      <t xml:space="preserve"> </t>
    </r>
    <r>
      <rPr>
        <u/>
        <sz val="11"/>
        <color rgb="FFFF0000"/>
        <rFont val="Calibri"/>
        <family val="2"/>
        <scheme val="minor"/>
      </rPr>
      <t>(if applicable)</t>
    </r>
  </si>
  <si>
    <r>
      <t xml:space="preserve">1.  Select the </t>
    </r>
    <r>
      <rPr>
        <b/>
        <sz val="11"/>
        <color theme="1"/>
        <rFont val="Calibri"/>
        <family val="2"/>
        <scheme val="minor"/>
      </rPr>
      <t xml:space="preserve">Gamma_Equip._(20.3.14.1403.C) </t>
    </r>
    <r>
      <rPr>
        <sz val="11"/>
        <color theme="1"/>
        <rFont val="Calibri"/>
        <family val="2"/>
        <scheme val="minor"/>
      </rPr>
      <t>worksheet.</t>
    </r>
  </si>
  <si>
    <r>
      <t xml:space="preserve">1.  Select the </t>
    </r>
    <r>
      <rPr>
        <b/>
        <sz val="11"/>
        <color theme="1"/>
        <rFont val="Calibri"/>
        <family val="2"/>
        <scheme val="minor"/>
      </rPr>
      <t xml:space="preserve">Gamma_Equip._(20.3.14.1403.D) </t>
    </r>
    <r>
      <rPr>
        <sz val="11"/>
        <color theme="1"/>
        <rFont val="Calibri"/>
        <family val="2"/>
        <scheme val="minor"/>
      </rPr>
      <t>worksheet.</t>
    </r>
  </si>
  <si>
    <t>µR/hr</t>
  </si>
  <si>
    <t>4. Enter the instrument's efficiency into cell B16 so the spreadsheet can convert the instrument measurements into µR/h.</t>
  </si>
  <si>
    <t>5.  Acquire at least 10 measurements of background at 1 cm above the surface and enter the results into cells C25 through C34.  Cells C35 through C124 are available for more measurements if more than 10 are acquired.</t>
  </si>
  <si>
    <r>
      <t xml:space="preserve">4. Enter the instrument's efficiency into cell B16 so the spreadsheet can convert the instrument measurements into dpm/100 cm². </t>
    </r>
    <r>
      <rPr>
        <b/>
        <sz val="11"/>
        <color rgb="FFFF0000"/>
        <rFont val="Calibri"/>
        <family val="2"/>
        <scheme val="minor"/>
      </rPr>
      <t>(This is different than the efficiencies used in the other worksheets in this workbook!)</t>
    </r>
  </si>
  <si>
    <t>Is license required (any tabs?) (1=No, 2=Yes)</t>
  </si>
  <si>
    <t>Visible? (0=No, 1=Yes)</t>
  </si>
  <si>
    <r>
      <t xml:space="preserve">Condition (0=MIGHT, 1=Exempt, 2=Required)(This tab </t>
    </r>
    <r>
      <rPr>
        <b/>
        <sz val="11"/>
        <color theme="1"/>
        <rFont val="Calibri"/>
        <family val="2"/>
        <scheme val="minor"/>
      </rPr>
      <t>ONLY!</t>
    </r>
    <r>
      <rPr>
        <sz val="11"/>
        <color theme="1"/>
        <rFont val="Calibri"/>
        <family val="2"/>
        <scheme val="minor"/>
      </rPr>
      <t>)</t>
    </r>
  </si>
  <si>
    <t xml:space="preserve">When acquiring background, the survey instrument should be at least 1 meter above the ground, and reasonably far away from stockpiled soil, sludge, scale, water, equipment,etc. </t>
  </si>
  <si>
    <r>
      <rPr>
        <b/>
        <sz val="11"/>
        <color theme="1"/>
        <rFont val="Calibri"/>
        <family val="2"/>
        <scheme val="minor"/>
      </rPr>
      <t>20.3.14.1404    RADIATION SURVEY INSTRUMENTS:</t>
    </r>
    <r>
      <rPr>
        <sz val="11"/>
        <color theme="1"/>
        <rFont val="Calibri"/>
        <family val="2"/>
        <scheme val="minor"/>
      </rPr>
      <t xml:space="preserve">
        A.        Radiation survey instruments used to determine exemptions pursuant to Section 1403.C [now Subsection C of 20.3.14.1403 NMAC] shall be capable of measuring from 1 microroentgen per hour through at least 500 microroentgens per hour.  Laboratory analytical instrumentation used in accordance with Section 1406 [now 
20.3.14.1406 NMAC] must have a radiation detection system with an efficiency such that it is capable of measuring 1000 dpm/100 cm</t>
    </r>
    <r>
      <rPr>
        <vertAlign val="superscript"/>
        <sz val="11"/>
        <color theme="1"/>
        <rFont val="Calibri"/>
        <family val="2"/>
        <scheme val="minor"/>
      </rPr>
      <t>2</t>
    </r>
    <r>
      <rPr>
        <sz val="11"/>
        <color theme="1"/>
        <rFont val="Calibri"/>
        <family val="2"/>
        <scheme val="minor"/>
      </rPr>
      <t xml:space="preserve"> on filter paper.  The efficiency of portable survey instruments must be such that when cpm is equated to dpm, the 1000 dpm/100cm</t>
    </r>
    <r>
      <rPr>
        <vertAlign val="superscript"/>
        <sz val="11"/>
        <color theme="1"/>
        <rFont val="Calibri"/>
        <family val="2"/>
        <scheme val="minor"/>
      </rPr>
      <t>2</t>
    </r>
    <r>
      <rPr>
        <sz val="11"/>
        <color theme="1"/>
        <rFont val="Calibri"/>
        <family val="2"/>
        <scheme val="minor"/>
      </rPr>
      <t xml:space="preserve"> limit is not exceeded.
        B.        Radiation survey instruments used to make surveys required by this subpart [now part] shall be calibrated to an appropriate standard and operable according to department guidelines for operability checks on a regular basis.
        C.        Each radiation survey instrument shall be calibrated:
                    (1)        by a qualified person or by the manufacturer provided the person or the manufacturer is certified by the department;
                    (2)        at intervals not to exceed twelve (12) months and after each instrument servicing other than battery replacement; and
                    (3)        to demonstrate an accuracy within plus or minus 20 percent.
        D.        Records of required calibrations shall be maintained for department inspection for five years after the calibration date.</t>
    </r>
  </si>
  <si>
    <r>
      <t xml:space="preserve">Use the drop down list to set cells A11 through A15 of this worksheet to </t>
    </r>
    <r>
      <rPr>
        <b/>
        <sz val="11"/>
        <color theme="1"/>
        <rFont val="Calibri"/>
        <family val="2"/>
        <scheme val="minor"/>
      </rPr>
      <t>Yes</t>
    </r>
    <r>
      <rPr>
        <sz val="11"/>
        <color theme="1"/>
        <rFont val="Calibri"/>
        <family val="2"/>
        <scheme val="minor"/>
      </rPr>
      <t xml:space="preserve"> for materials that apply to this site, or to </t>
    </r>
    <r>
      <rPr>
        <b/>
        <sz val="11"/>
        <color theme="1"/>
        <rFont val="Calibri"/>
        <family val="2"/>
        <scheme val="minor"/>
      </rPr>
      <t>No</t>
    </r>
    <r>
      <rPr>
        <sz val="11"/>
        <color theme="1"/>
        <rFont val="Calibri"/>
        <family val="2"/>
        <scheme val="minor"/>
      </rPr>
      <t xml:space="preserve"> to those that do not apply to this site.</t>
    </r>
  </si>
  <si>
    <t>5.  Measure the exposure at 1 cm above the surface(s) of produced water.  Enter the data into column E starting at cell E25.</t>
  </si>
  <si>
    <r>
      <t>Continue entering data into the spreadsheet until either all data have been analyzed or the spreadsheet indicates that "</t>
    </r>
    <r>
      <rPr>
        <b/>
        <sz val="11"/>
        <color theme="1"/>
        <rFont val="Calibri"/>
        <family val="2"/>
        <scheme val="minor"/>
      </rPr>
      <t>Test samples for NORM or Enhanced NORM isotopes!</t>
    </r>
    <r>
      <rPr>
        <sz val="11"/>
        <color theme="1"/>
        <rFont val="Calibri"/>
        <family val="2"/>
        <scheme val="minor"/>
      </rPr>
      <t>".</t>
    </r>
  </si>
  <si>
    <t>&lt;--- This line will tell you if you need to sample.</t>
  </si>
  <si>
    <t>Follow the instructions until all applicable worksheets are complete.</t>
  </si>
  <si>
    <t>As the status of the sampling requirement changes the status is indicated in row 19 of each worksheet.</t>
  </si>
  <si>
    <t>Contamination of</t>
  </si>
  <si>
    <t>Removable Scale</t>
  </si>
  <si>
    <r>
      <t xml:space="preserve">with </t>
    </r>
    <r>
      <rPr>
        <b/>
        <vertAlign val="superscript"/>
        <sz val="11"/>
        <color theme="1"/>
        <rFont val="Calibri"/>
        <family val="2"/>
        <scheme val="minor"/>
      </rPr>
      <t>210</t>
    </r>
    <r>
      <rPr>
        <b/>
        <sz val="11"/>
        <color theme="1"/>
        <rFont val="Calibri"/>
        <family val="2"/>
        <scheme val="minor"/>
      </rPr>
      <t>Pb</t>
    </r>
  </si>
  <si>
    <t>pCi/gm</t>
  </si>
  <si>
    <t>Equipment (Other than Gas)</t>
  </si>
  <si>
    <t>If surface contamination exceeds 1000 dpm/100 cm², then a specific license for NORM may be required.</t>
  </si>
  <si>
    <r>
      <t xml:space="preserve">6.  If the equipment on the site contains removable scale, then have a representative sample of the scale analyzed for </t>
    </r>
    <r>
      <rPr>
        <vertAlign val="superscript"/>
        <sz val="11"/>
        <color theme="1"/>
        <rFont val="Calibri"/>
        <family val="2"/>
        <scheme val="minor"/>
      </rPr>
      <t>210</t>
    </r>
    <r>
      <rPr>
        <sz val="11"/>
        <color theme="1"/>
        <rFont val="Calibri"/>
        <family val="2"/>
        <scheme val="minor"/>
      </rPr>
      <t>Pb.</t>
    </r>
  </si>
  <si>
    <r>
      <t xml:space="preserve">If the concentration of </t>
    </r>
    <r>
      <rPr>
        <vertAlign val="superscript"/>
        <sz val="11"/>
        <color theme="1"/>
        <rFont val="Calibri"/>
        <family val="2"/>
        <scheme val="minor"/>
      </rPr>
      <t>210</t>
    </r>
    <r>
      <rPr>
        <sz val="11"/>
        <color theme="1"/>
        <rFont val="Calibri"/>
        <family val="2"/>
        <scheme val="minor"/>
      </rPr>
      <t>Pb exceeds 150 pCi/gm, then a specific license for NORM may be required.</t>
    </r>
  </si>
  <si>
    <r>
      <t xml:space="preserve">Test for Surface Contamination in Equipment Used for Other then Gas Production and Delivery </t>
    </r>
    <r>
      <rPr>
        <u/>
        <sz val="11"/>
        <color rgb="FFFF0000"/>
        <rFont val="Calibri"/>
        <family val="2"/>
        <scheme val="minor"/>
      </rPr>
      <t>(if applicable)</t>
    </r>
  </si>
  <si>
    <r>
      <t>Test for Removable Surface Contamination in Equipment Used for Gas Production and Delivery</t>
    </r>
    <r>
      <rPr>
        <b/>
        <sz val="11"/>
        <color theme="1"/>
        <rFont val="Calibri"/>
        <family val="2"/>
        <scheme val="minor"/>
      </rPr>
      <t xml:space="preserve"> </t>
    </r>
    <r>
      <rPr>
        <u/>
        <sz val="11"/>
        <color rgb="FFFF0000"/>
        <rFont val="Calibri"/>
        <family val="2"/>
        <scheme val="minor"/>
      </rPr>
      <t>(if applicable)</t>
    </r>
    <r>
      <rPr>
        <b/>
        <u/>
        <sz val="11"/>
        <color theme="1"/>
        <rFont val="Calibri"/>
        <family val="2"/>
        <scheme val="minor"/>
      </rPr>
      <t xml:space="preserve"> </t>
    </r>
  </si>
  <si>
    <t>&lt;--- This line will tell you if you need to sample or license.</t>
  </si>
  <si>
    <t>No</t>
  </si>
  <si>
    <r>
      <rPr>
        <b/>
        <sz val="11"/>
        <color rgb="FFFF0000"/>
        <rFont val="Calibri"/>
        <family val="2"/>
        <scheme val="minor"/>
      </rPr>
      <t>NOTE:</t>
    </r>
    <r>
      <rPr>
        <sz val="11"/>
        <color theme="1"/>
        <rFont val="Calibri"/>
        <family val="2"/>
        <scheme val="minor"/>
      </rPr>
      <t xml:space="preserve"> Before using this spreadsheet, you must enable macros! Keep a copy of the original workbook for future site assessments, and save each site's analysis by using "</t>
    </r>
    <r>
      <rPr>
        <b/>
        <sz val="11"/>
        <color rgb="FFFF0000"/>
        <rFont val="Calibri"/>
        <family val="2"/>
        <scheme val="minor"/>
      </rPr>
      <t>Save As Excel Workbook (*.xlxs)</t>
    </r>
    <r>
      <rPr>
        <sz val="11"/>
        <rFont val="Calibri"/>
        <family val="2"/>
        <scheme val="minor"/>
      </rPr>
      <t>".</t>
    </r>
  </si>
  <si>
    <t>6.  If readings at 1 cm from the surface exceed 50 µR/h, including background, sampling for Ra-226 and other NORM isotopes will be required; this will be indicated in row 19.  Isotopic identification is beyond the scope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</si>
</sst>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8"/>
      <color rgb="FF242729"/>
      <name val="Arial"/>
      <family val="2"/>
    </font>
    <font>
      <sz val="8"/>
      <color theme="1"/>
      <name val="Inherit"/>
    </font>
    <font>
      <sz val="8"/>
      <color rgb="FF242729"/>
      <name val="Consolas"/>
      <family val="3"/>
    </font>
    <font>
      <b/>
      <sz val="11"/>
      <color rgb="FFFF0000"/>
      <name val="Calibri"/>
      <family val="2"/>
      <scheme val="minor"/>
    </font>
    <font>
      <b/>
      <u/>
      <sz val="11"/>
      <color theme="1"/>
      <name val="Calibri"/>
      <family val="2"/>
      <scheme val="minor"/>
    </font>
    <font>
      <u/>
      <sz val="11"/>
      <color theme="10"/>
      <name val="Calibri"/>
      <family val="2"/>
      <scheme val="minor"/>
    </font>
    <font>
      <vertAlign val="superscript"/>
      <sz val="11"/>
      <color theme="1"/>
      <name val="Calibri"/>
      <family val="2"/>
      <scheme val="minor"/>
    </font>
    <font>
      <b/>
      <u/>
      <sz val="11"/>
      <name val="Calibri"/>
      <family val="2"/>
      <scheme val="minor"/>
    </font>
    <font>
      <b/>
      <sz val="11"/>
      <color theme="0"/>
      <name val="Calibri"/>
      <family val="2"/>
      <scheme val="minor"/>
    </font>
    <font>
      <u/>
      <sz val="11"/>
      <color theme="1"/>
      <name val="Calibri"/>
      <family val="2"/>
      <scheme val="minor"/>
    </font>
    <font>
      <u/>
      <sz val="11"/>
      <color rgb="FFFF0000"/>
      <name val="Calibri"/>
      <family val="2"/>
      <scheme val="minor"/>
    </font>
    <font>
      <b/>
      <vertAlign val="superscript"/>
      <sz val="11"/>
      <color theme="1"/>
      <name val="Calibri"/>
      <family val="2"/>
      <scheme val="minor"/>
    </font>
    <font>
      <sz val="11"/>
      <color rgb="FFFF0000"/>
      <name val="Calibri"/>
      <family val="2"/>
      <scheme val="minor"/>
    </font>
    <font>
      <b/>
      <sz val="12"/>
      <color rgb="FF800000"/>
      <name val="Calibri"/>
      <family val="2"/>
    </font>
    <font>
      <sz val="11"/>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theme="8" tint="0.59999389629810485"/>
        <bgColor indexed="64"/>
      </patternFill>
    </fill>
    <fill>
      <patternFill patternType="solid">
        <fgColor rgb="FF0070C0"/>
        <bgColor indexed="64"/>
      </patternFill>
    </fill>
    <fill>
      <patternFill patternType="solid">
        <fgColor theme="7" tint="0.399975585192419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44">
    <xf numFmtId="0" fontId="0" fillId="0" borderId="0" xfId="0"/>
    <xf numFmtId="0" fontId="6" fillId="0" borderId="0" xfId="0" applyFont="1"/>
    <xf numFmtId="0" fontId="0" fillId="0" borderId="0" xfId="0" applyAlignment="1">
      <alignment horizontal="left" indent="1"/>
    </xf>
    <xf numFmtId="0" fontId="0" fillId="0" borderId="0" xfId="0" applyAlignment="1">
      <alignment vertical="top"/>
    </xf>
    <xf numFmtId="0" fontId="0" fillId="0" borderId="0" xfId="0" applyAlignment="1">
      <alignment vertical="top" wrapText="1"/>
    </xf>
    <xf numFmtId="0" fontId="9" fillId="0" borderId="0" xfId="1" applyFont="1"/>
    <xf numFmtId="0" fontId="0" fillId="4" borderId="1" xfId="0" applyFill="1" applyBorder="1" applyProtection="1">
      <protection locked="0"/>
    </xf>
    <xf numFmtId="0" fontId="0" fillId="4" borderId="2" xfId="0" applyFill="1" applyBorder="1" applyProtection="1">
      <protection locked="0"/>
    </xf>
    <xf numFmtId="0" fontId="0" fillId="4" borderId="3" xfId="0" applyFill="1" applyBorder="1" applyProtection="1">
      <protection locked="0"/>
    </xf>
    <xf numFmtId="0" fontId="0" fillId="4" borderId="4" xfId="0" applyFill="1" applyBorder="1" applyProtection="1">
      <protection locked="0"/>
    </xf>
    <xf numFmtId="0" fontId="0" fillId="4" borderId="0" xfId="0" applyFill="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0" fillId="4" borderId="7" xfId="0" applyFill="1" applyBorder="1" applyProtection="1">
      <protection locked="0"/>
    </xf>
    <xf numFmtId="0" fontId="0" fillId="4" borderId="8" xfId="0" applyFill="1" applyBorder="1" applyProtection="1">
      <protection locked="0"/>
    </xf>
    <xf numFmtId="0" fontId="0" fillId="4" borderId="9" xfId="0" applyFill="1" applyBorder="1" applyProtection="1">
      <protection locked="0"/>
    </xf>
    <xf numFmtId="0" fontId="0" fillId="4" borderId="10" xfId="0" applyFill="1" applyBorder="1" applyProtection="1">
      <protection locked="0"/>
    </xf>
    <xf numFmtId="0" fontId="0" fillId="4" borderId="11" xfId="0" applyFill="1" applyBorder="1" applyProtection="1">
      <protection locked="0"/>
    </xf>
    <xf numFmtId="0" fontId="0" fillId="4" borderId="12" xfId="0" applyFill="1" applyBorder="1" applyAlignment="1" applyProtection="1">
      <alignment horizontal="right"/>
      <protection locked="0"/>
    </xf>
    <xf numFmtId="0" fontId="0" fillId="4" borderId="14" xfId="0" applyFill="1" applyBorder="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3" borderId="12" xfId="0" applyFill="1" applyBorder="1" applyProtection="1">
      <protection locked="0"/>
    </xf>
    <xf numFmtId="0" fontId="0" fillId="3" borderId="14" xfId="0" applyFill="1" applyBorder="1" applyProtection="1">
      <protection locked="0"/>
    </xf>
    <xf numFmtId="0" fontId="0" fillId="3" borderId="13" xfId="0"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0"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Alignment="1" applyProtection="1">
      <alignment horizontal="right"/>
      <protection locked="0"/>
    </xf>
    <xf numFmtId="0" fontId="0" fillId="2" borderId="13" xfId="0" applyFill="1" applyBorder="1" applyProtection="1">
      <protection locked="0"/>
    </xf>
    <xf numFmtId="0" fontId="0" fillId="4" borderId="15" xfId="0" applyFill="1" applyBorder="1" applyProtection="1">
      <protection locked="0"/>
    </xf>
    <xf numFmtId="0" fontId="0" fillId="3" borderId="15" xfId="0" applyFill="1" applyBorder="1"/>
    <xf numFmtId="0" fontId="0" fillId="2" borderId="15" xfId="0" applyFill="1" applyBorder="1" applyProtection="1">
      <protection locked="0"/>
    </xf>
    <xf numFmtId="0" fontId="0" fillId="5" borderId="0" xfId="0" applyFill="1" applyProtection="1"/>
    <xf numFmtId="0" fontId="1" fillId="0" borderId="0" xfId="0" applyFont="1" applyAlignment="1" applyProtection="1">
      <alignment horizontal="left"/>
    </xf>
    <xf numFmtId="0" fontId="0" fillId="0" borderId="0" xfId="0" applyProtection="1"/>
    <xf numFmtId="0" fontId="5" fillId="0" borderId="0" xfId="0" applyFont="1" applyAlignment="1" applyProtection="1">
      <alignment horizontal="center"/>
    </xf>
    <xf numFmtId="0" fontId="1" fillId="0" borderId="0" xfId="0" applyFont="1" applyProtection="1"/>
    <xf numFmtId="0" fontId="0" fillId="0" borderId="0" xfId="0" applyFill="1" applyBorder="1" applyProtection="1"/>
    <xf numFmtId="0" fontId="0" fillId="0" borderId="12" xfId="0" applyBorder="1" applyProtection="1"/>
    <xf numFmtId="0" fontId="1" fillId="0" borderId="12" xfId="0" applyFont="1" applyBorder="1" applyAlignment="1" applyProtection="1">
      <alignment horizontal="right"/>
    </xf>
    <xf numFmtId="0" fontId="1" fillId="0" borderId="14" xfId="0" applyFont="1" applyBorder="1" applyAlignment="1" applyProtection="1">
      <alignment horizontal="right" wrapText="1"/>
    </xf>
    <xf numFmtId="0" fontId="1" fillId="0" borderId="14" xfId="0" applyFont="1" applyBorder="1" applyAlignment="1" applyProtection="1">
      <alignment horizontal="right"/>
    </xf>
    <xf numFmtId="0" fontId="1" fillId="0" borderId="0" xfId="0" applyFont="1" applyAlignment="1" applyProtection="1">
      <alignment horizontal="right"/>
    </xf>
    <xf numFmtId="0" fontId="1" fillId="0" borderId="13" xfId="0" applyFont="1" applyBorder="1" applyAlignment="1" applyProtection="1">
      <alignment horizontal="right" wrapText="1"/>
    </xf>
    <xf numFmtId="0" fontId="1" fillId="0" borderId="13" xfId="0" applyFont="1" applyBorder="1" applyAlignment="1" applyProtection="1">
      <alignment horizontal="right"/>
    </xf>
    <xf numFmtId="0" fontId="1" fillId="5" borderId="13" xfId="0" applyFont="1" applyFill="1" applyBorder="1" applyAlignment="1" applyProtection="1">
      <alignment horizontal="right" wrapText="1"/>
    </xf>
    <xf numFmtId="0" fontId="1" fillId="0" borderId="0" xfId="0" applyFont="1" applyAlignment="1" applyProtection="1">
      <alignment horizontal="right" wrapText="1"/>
    </xf>
    <xf numFmtId="0" fontId="1" fillId="0" borderId="0" xfId="0" applyFont="1" applyAlignment="1" applyProtection="1">
      <alignment horizontal="center"/>
    </xf>
    <xf numFmtId="0" fontId="10" fillId="7" borderId="0" xfId="0" applyFont="1" applyFill="1" applyAlignment="1" applyProtection="1">
      <alignment horizontal="center"/>
    </xf>
    <xf numFmtId="0" fontId="1" fillId="0" borderId="0" xfId="0" applyFont="1" applyAlignment="1">
      <alignment horizontal="center"/>
    </xf>
    <xf numFmtId="0" fontId="5" fillId="0" borderId="0" xfId="0" applyFont="1" applyProtection="1"/>
    <xf numFmtId="0" fontId="0" fillId="8" borderId="1" xfId="0" applyFill="1" applyBorder="1" applyProtection="1">
      <protection locked="0"/>
    </xf>
    <xf numFmtId="0" fontId="0" fillId="8" borderId="2" xfId="0" applyFill="1" applyBorder="1" applyProtection="1">
      <protection locked="0"/>
    </xf>
    <xf numFmtId="0" fontId="0" fillId="8" borderId="3" xfId="0" applyFill="1" applyBorder="1" applyProtection="1">
      <protection locked="0"/>
    </xf>
    <xf numFmtId="0" fontId="0" fillId="8" borderId="4" xfId="0" applyFill="1" applyBorder="1" applyProtection="1">
      <protection locked="0"/>
    </xf>
    <xf numFmtId="0" fontId="0" fillId="8" borderId="0" xfId="0" applyFill="1" applyBorder="1" applyProtection="1">
      <protection locked="0"/>
    </xf>
    <xf numFmtId="0" fontId="0" fillId="8" borderId="5" xfId="0" applyFill="1" applyBorder="1" applyProtection="1">
      <protection locked="0"/>
    </xf>
    <xf numFmtId="0" fontId="0" fillId="8" borderId="6" xfId="0" applyFill="1" applyBorder="1" applyProtection="1">
      <protection locked="0"/>
    </xf>
    <xf numFmtId="0" fontId="0" fillId="8" borderId="7" xfId="0" applyFill="1" applyBorder="1" applyProtection="1">
      <protection locked="0"/>
    </xf>
    <xf numFmtId="0" fontId="0" fillId="8" borderId="8" xfId="0" applyFill="1" applyBorder="1" applyProtection="1">
      <protection locked="0"/>
    </xf>
    <xf numFmtId="0" fontId="0" fillId="8" borderId="9" xfId="0" applyFill="1" applyBorder="1" applyProtection="1">
      <protection locked="0"/>
    </xf>
    <xf numFmtId="0" fontId="0" fillId="8" borderId="10" xfId="0" applyFill="1" applyBorder="1" applyProtection="1">
      <protection locked="0"/>
    </xf>
    <xf numFmtId="0" fontId="0" fillId="8" borderId="11" xfId="0" applyFill="1" applyBorder="1" applyProtection="1">
      <protection locked="0"/>
    </xf>
    <xf numFmtId="0" fontId="0" fillId="8" borderId="12" xfId="0" applyFill="1" applyBorder="1" applyAlignment="1" applyProtection="1">
      <alignment horizontal="right"/>
      <protection locked="0"/>
    </xf>
    <xf numFmtId="0" fontId="0" fillId="8" borderId="13" xfId="0" applyFill="1" applyBorder="1" applyProtection="1">
      <protection locked="0"/>
    </xf>
    <xf numFmtId="0" fontId="0" fillId="8" borderId="12" xfId="0" applyFill="1" applyBorder="1" applyProtection="1">
      <protection locked="0"/>
    </xf>
    <xf numFmtId="0" fontId="0" fillId="8" borderId="14" xfId="0" applyFill="1" applyBorder="1" applyProtection="1">
      <protection locked="0"/>
    </xf>
    <xf numFmtId="0" fontId="0" fillId="0" borderId="0" xfId="0" applyBorder="1" applyProtection="1"/>
    <xf numFmtId="0" fontId="1" fillId="0" borderId="0" xfId="0" applyFont="1" applyBorder="1" applyAlignment="1" applyProtection="1">
      <alignment horizontal="right"/>
    </xf>
    <xf numFmtId="0" fontId="6" fillId="0" borderId="0" xfId="0" applyFont="1" applyAlignment="1">
      <alignment horizontal="left"/>
    </xf>
    <xf numFmtId="0" fontId="0" fillId="8" borderId="15" xfId="0" applyFill="1" applyBorder="1"/>
    <xf numFmtId="0" fontId="7" fillId="0" borderId="0" xfId="1"/>
    <xf numFmtId="0" fontId="0" fillId="0" borderId="0" xfId="0" applyFont="1" applyAlignment="1">
      <alignment horizontal="left"/>
    </xf>
    <xf numFmtId="0" fontId="0" fillId="0" borderId="0" xfId="0" applyFont="1" applyAlignment="1">
      <alignment horizontal="left" indent="1"/>
    </xf>
    <xf numFmtId="0" fontId="0" fillId="0" borderId="0" xfId="0" applyAlignment="1">
      <alignment horizontal="left"/>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0"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Alignment="1" applyProtection="1">
      <alignment horizontal="right"/>
      <protection locked="0"/>
    </xf>
    <xf numFmtId="0" fontId="2" fillId="0" borderId="0" xfId="0" applyFont="1" applyProtection="1"/>
    <xf numFmtId="0" fontId="3" fillId="0" borderId="0" xfId="0" applyFont="1" applyAlignment="1" applyProtection="1">
      <alignment horizontal="left" vertical="center" indent="1"/>
    </xf>
    <xf numFmtId="0" fontId="4" fillId="0" borderId="0" xfId="0" applyFont="1" applyProtection="1"/>
    <xf numFmtId="0" fontId="1" fillId="0" borderId="12" xfId="0" applyFont="1" applyBorder="1" applyAlignment="1" applyProtection="1">
      <alignment horizontal="right" wrapText="1"/>
    </xf>
    <xf numFmtId="0" fontId="1" fillId="0" borderId="0" xfId="0" applyFont="1" applyAlignment="1">
      <alignment horizontal="left" vertical="top" wrapText="1"/>
    </xf>
    <xf numFmtId="0" fontId="0" fillId="10" borderId="1" xfId="0" applyFill="1" applyBorder="1" applyProtection="1">
      <protection locked="0"/>
    </xf>
    <xf numFmtId="0" fontId="0" fillId="10" borderId="2" xfId="0" applyFill="1" applyBorder="1" applyProtection="1">
      <protection locked="0"/>
    </xf>
    <xf numFmtId="0" fontId="0" fillId="10" borderId="3" xfId="0" applyFill="1" applyBorder="1" applyProtection="1">
      <protection locked="0"/>
    </xf>
    <xf numFmtId="0" fontId="0" fillId="10" borderId="4" xfId="0" applyFill="1" applyBorder="1" applyProtection="1">
      <protection locked="0"/>
    </xf>
    <xf numFmtId="0" fontId="0" fillId="10" borderId="0" xfId="0" applyFill="1" applyBorder="1" applyProtection="1">
      <protection locked="0"/>
    </xf>
    <xf numFmtId="0" fontId="0" fillId="10" borderId="5" xfId="0" applyFill="1" applyBorder="1" applyProtection="1">
      <protection locked="0"/>
    </xf>
    <xf numFmtId="0" fontId="0" fillId="10" borderId="6" xfId="0" applyFill="1" applyBorder="1" applyProtection="1">
      <protection locked="0"/>
    </xf>
    <xf numFmtId="0" fontId="0" fillId="10" borderId="7" xfId="0" applyFill="1" applyBorder="1" applyProtection="1">
      <protection locked="0"/>
    </xf>
    <xf numFmtId="0" fontId="0" fillId="10" borderId="8" xfId="0" applyFill="1" applyBorder="1" applyProtection="1">
      <protection locked="0"/>
    </xf>
    <xf numFmtId="0" fontId="0" fillId="10" borderId="9" xfId="0" applyFill="1" applyBorder="1" applyProtection="1">
      <protection locked="0"/>
    </xf>
    <xf numFmtId="0" fontId="0" fillId="10" borderId="10" xfId="0" applyFill="1" applyBorder="1" applyProtection="1">
      <protection locked="0"/>
    </xf>
    <xf numFmtId="0" fontId="0" fillId="10" borderId="11" xfId="0" applyFill="1" applyBorder="1" applyProtection="1">
      <protection locked="0"/>
    </xf>
    <xf numFmtId="0" fontId="0" fillId="10" borderId="12" xfId="0" applyFill="1" applyBorder="1" applyAlignment="1" applyProtection="1">
      <alignment horizontal="right"/>
      <protection locked="0"/>
    </xf>
    <xf numFmtId="0" fontId="0" fillId="10" borderId="13" xfId="0" applyFill="1" applyBorder="1" applyProtection="1">
      <protection locked="0"/>
    </xf>
    <xf numFmtId="0" fontId="0" fillId="10" borderId="12" xfId="0" applyFill="1" applyBorder="1" applyProtection="1">
      <protection locked="0"/>
    </xf>
    <xf numFmtId="0" fontId="0" fillId="10" borderId="14" xfId="0" applyFill="1" applyBorder="1" applyProtection="1">
      <protection locked="0"/>
    </xf>
    <xf numFmtId="0" fontId="0" fillId="10" borderId="15" xfId="0" applyFill="1" applyBorder="1"/>
    <xf numFmtId="0" fontId="0" fillId="0" borderId="0" xfId="0" applyFont="1" applyAlignment="1">
      <alignment horizontal="center"/>
    </xf>
    <xf numFmtId="0" fontId="0" fillId="0" borderId="0" xfId="0" applyAlignment="1">
      <alignment horizontal="left" indent="2"/>
    </xf>
    <xf numFmtId="0" fontId="0" fillId="0" borderId="0" xfId="0" applyProtection="1">
      <protection locked="0"/>
    </xf>
    <xf numFmtId="0" fontId="0" fillId="0" borderId="0" xfId="0" applyAlignment="1" applyProtection="1">
      <alignment horizontal="right"/>
      <protection locked="0"/>
    </xf>
    <xf numFmtId="14" fontId="0" fillId="2" borderId="4" xfId="0" applyNumberFormat="1" applyFill="1" applyBorder="1" applyProtection="1">
      <protection locked="0"/>
    </xf>
    <xf numFmtId="14" fontId="0" fillId="10" borderId="4" xfId="0" applyNumberFormat="1" applyFill="1" applyBorder="1" applyProtection="1">
      <protection locked="0"/>
    </xf>
    <xf numFmtId="14" fontId="0" fillId="3" borderId="4" xfId="0" applyNumberFormat="1" applyFill="1" applyBorder="1" applyProtection="1">
      <protection locked="0"/>
    </xf>
    <xf numFmtId="14" fontId="0" fillId="8" borderId="4" xfId="0" applyNumberFormat="1" applyFill="1" applyBorder="1" applyProtection="1">
      <protection locked="0"/>
    </xf>
    <xf numFmtId="14" fontId="0" fillId="4" borderId="4" xfId="0" applyNumberFormat="1" applyFill="1" applyBorder="1" applyProtection="1">
      <protection locked="0"/>
    </xf>
    <xf numFmtId="0" fontId="10" fillId="7" borderId="0" xfId="0" applyFont="1" applyFill="1" applyAlignment="1" applyProtection="1">
      <alignment horizontal="center"/>
    </xf>
    <xf numFmtId="0" fontId="0" fillId="0" borderId="0" xfId="0" applyFont="1" applyAlignment="1" applyProtection="1">
      <alignment horizontal="left"/>
    </xf>
    <xf numFmtId="0" fontId="0" fillId="0" borderId="0" xfId="0" applyFont="1" applyAlignment="1" applyProtection="1">
      <alignment horizontal="left" wrapText="1"/>
    </xf>
    <xf numFmtId="0" fontId="0" fillId="0" borderId="0" xfId="0" applyFont="1" applyProtection="1"/>
    <xf numFmtId="0" fontId="14" fillId="0" borderId="0" xfId="0" applyFont="1" applyAlignment="1">
      <alignment horizontal="center"/>
    </xf>
    <xf numFmtId="0" fontId="10" fillId="9" borderId="0" xfId="0" applyFont="1" applyFill="1" applyAlignment="1">
      <alignment horizontal="center"/>
    </xf>
    <xf numFmtId="0" fontId="10" fillId="6" borderId="0" xfId="0" applyFont="1" applyFill="1" applyAlignment="1" applyProtection="1">
      <alignment horizontal="center"/>
    </xf>
    <xf numFmtId="0" fontId="10" fillId="0" borderId="0" xfId="0" applyFont="1" applyAlignment="1" applyProtection="1">
      <alignment horizontal="center"/>
    </xf>
    <xf numFmtId="0" fontId="1" fillId="0" borderId="0" xfId="0" applyFont="1" applyAlignment="1" applyProtection="1">
      <alignment horizontal="center"/>
    </xf>
    <xf numFmtId="0" fontId="1" fillId="0" borderId="6" xfId="0" applyFont="1" applyBorder="1" applyAlignment="1" applyProtection="1">
      <alignment horizontal="center" wrapText="1"/>
    </xf>
    <xf numFmtId="0" fontId="1" fillId="0" borderId="8" xfId="0" applyFont="1" applyBorder="1" applyAlignment="1" applyProtection="1">
      <alignment horizontal="center" wrapText="1"/>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1" fillId="0" borderId="4" xfId="0" applyFont="1" applyFill="1" applyBorder="1" applyAlignment="1" applyProtection="1">
      <alignment horizontal="center"/>
    </xf>
    <xf numFmtId="0" fontId="1" fillId="0" borderId="5" xfId="0" applyFont="1" applyFill="1" applyBorder="1" applyAlignment="1" applyProtection="1">
      <alignment horizontal="center"/>
    </xf>
  </cellXfs>
  <cellStyles count="2">
    <cellStyle name="Hyperlink" xfId="1" builtinId="8"/>
    <cellStyle name="Normal" xfId="0" builtinId="0"/>
  </cellStyles>
  <dxfs count="24">
    <dxf>
      <font>
        <b/>
        <i val="0"/>
        <color theme="0"/>
      </font>
      <fill>
        <patternFill>
          <bgColor rgb="FF92D050"/>
        </patternFill>
      </fill>
    </dxf>
    <dxf>
      <font>
        <b/>
        <i val="0"/>
        <color theme="0"/>
      </font>
      <fill>
        <patternFill>
          <bgColor rgb="FFFF0000"/>
        </patternFill>
      </fill>
    </dxf>
    <dxf>
      <font>
        <color theme="0"/>
      </font>
      <fill>
        <patternFill>
          <bgColor rgb="FFFF0000"/>
        </patternFill>
      </fill>
    </dxf>
    <dxf>
      <font>
        <b/>
        <i val="0"/>
        <color theme="0"/>
      </font>
      <fill>
        <patternFill>
          <bgColor rgb="FF00B050"/>
        </patternFill>
      </fill>
    </dxf>
    <dxf>
      <font>
        <color theme="0"/>
      </font>
      <fill>
        <patternFill>
          <bgColor rgb="FFFF0000"/>
        </patternFill>
      </fill>
    </dxf>
    <dxf>
      <font>
        <b/>
        <i val="0"/>
        <color theme="0"/>
      </font>
      <fill>
        <patternFill>
          <bgColor rgb="FF00B050"/>
        </patternFill>
      </fill>
    </dxf>
    <dxf>
      <font>
        <color theme="0"/>
      </font>
      <fill>
        <patternFill>
          <bgColor rgb="FFFF0000"/>
        </patternFill>
      </fill>
    </dxf>
    <dxf>
      <fill>
        <patternFill>
          <bgColor rgb="FFFF0000"/>
        </patternFill>
      </fill>
    </dxf>
    <dxf>
      <font>
        <b/>
        <i val="0"/>
        <color theme="0"/>
      </font>
      <fill>
        <patternFill>
          <bgColor rgb="FF00B050"/>
        </patternFill>
      </fill>
    </dxf>
    <dxf>
      <font>
        <color theme="0"/>
      </font>
      <fill>
        <patternFill>
          <bgColor rgb="FFFF0000"/>
        </patternFill>
      </fill>
    </dxf>
    <dxf>
      <font>
        <b/>
        <i val="0"/>
        <color theme="0"/>
      </font>
      <fill>
        <patternFill>
          <bgColor rgb="FF00B05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16</xdr:col>
          <xdr:colOff>0</xdr:colOff>
          <xdr:row>5</xdr:row>
          <xdr:rowOff>9525</xdr:rowOff>
        </xdr:from>
        <xdr:to>
          <xdr:col>18</xdr:col>
          <xdr:colOff>904875</xdr:colOff>
          <xdr:row>7</xdr:row>
          <xdr:rowOff>19050</xdr:rowOff>
        </xdr:to>
        <xdr:sp macro="" textlink="">
          <xdr:nvSpPr>
            <xdr:cNvPr id="1025" name="Button 1" descr="Clear All Data"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1" i="0" u="none" strike="noStrike" baseline="0">
                  <a:solidFill>
                    <a:srgbClr val="800000"/>
                  </a:solidFill>
                  <a:latin typeface="Calibri"/>
                  <a:cs typeface="Calibri"/>
                </a:rPr>
                <a:t>Clear All Data</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192A-5E0B-44CF-A924-F2B6B0A74498}">
  <sheetPr codeName="Sheet1">
    <tabColor rgb="FF00B050"/>
  </sheetPr>
  <dimension ref="A1:S66"/>
  <sheetViews>
    <sheetView tabSelected="1" workbookViewId="0"/>
  </sheetViews>
  <sheetFormatPr defaultRowHeight="15"/>
  <cols>
    <col min="15" max="19" width="13.28515625" customWidth="1"/>
  </cols>
  <sheetData>
    <row r="1" spans="1:19">
      <c r="A1" s="5" t="s">
        <v>24</v>
      </c>
    </row>
    <row r="2" spans="1:19">
      <c r="A2" t="s">
        <v>57</v>
      </c>
      <c r="O2" s="134" t="s">
        <v>68</v>
      </c>
      <c r="P2" s="134"/>
      <c r="Q2" s="134"/>
      <c r="R2" s="134"/>
      <c r="S2" s="134"/>
    </row>
    <row r="3" spans="1:19">
      <c r="A3" t="s">
        <v>101</v>
      </c>
      <c r="O3" s="59" t="s">
        <v>65</v>
      </c>
      <c r="P3" s="59" t="s">
        <v>66</v>
      </c>
      <c r="Q3" s="59" t="s">
        <v>67</v>
      </c>
      <c r="R3" s="59" t="s">
        <v>74</v>
      </c>
      <c r="S3" s="59" t="s">
        <v>75</v>
      </c>
    </row>
    <row r="4" spans="1:19">
      <c r="A4" t="s">
        <v>21</v>
      </c>
      <c r="O4" s="39"/>
      <c r="P4" s="80"/>
      <c r="Q4" s="40"/>
      <c r="R4" s="119"/>
      <c r="S4" s="41"/>
    </row>
    <row r="5" spans="1:19">
      <c r="A5" t="s">
        <v>58</v>
      </c>
      <c r="N5" s="81"/>
    </row>
    <row r="6" spans="1:19">
      <c r="A6" t="s">
        <v>102</v>
      </c>
    </row>
    <row r="7" spans="1:19">
      <c r="A7" t="s">
        <v>95</v>
      </c>
    </row>
    <row r="8" spans="1:19">
      <c r="A8" t="s">
        <v>33</v>
      </c>
    </row>
    <row r="9" spans="1:19">
      <c r="A9" t="s">
        <v>59</v>
      </c>
    </row>
    <row r="10" spans="1:19">
      <c r="A10" t="s">
        <v>97</v>
      </c>
    </row>
    <row r="11" spans="1:19">
      <c r="A11" s="120" t="s">
        <v>114</v>
      </c>
      <c r="B11" s="121" t="s">
        <v>76</v>
      </c>
      <c r="G11" s="133" t="str">
        <f>IF(A11="Yes",IF(LEN(Gamma_Soil!A$19)&gt;5,T(Gamma_Soil!A$19),"Readings at 1 cm must be less than twice background to be exempt."),"")</f>
        <v/>
      </c>
      <c r="H11" s="133"/>
      <c r="I11" s="133"/>
      <c r="J11" s="133"/>
      <c r="K11" s="133"/>
      <c r="L11" s="133"/>
      <c r="M11" s="133"/>
      <c r="N11" s="133"/>
      <c r="O11" s="133"/>
      <c r="P11" s="133"/>
      <c r="Q11" s="133"/>
    </row>
    <row r="12" spans="1:19">
      <c r="A12" s="120" t="s">
        <v>114</v>
      </c>
      <c r="B12" s="121" t="s">
        <v>77</v>
      </c>
      <c r="G12" s="133" t="str">
        <f>IF(A12="Yes",IF(LEN(Gamma_Water!A$19)&gt;5,T(Gamma_Water!A$19),"Readings at 1 cm must not exceed 50µR/hr to be exempt."),"")</f>
        <v/>
      </c>
      <c r="H12" s="133"/>
      <c r="I12" s="133"/>
      <c r="J12" s="133"/>
      <c r="K12" s="133"/>
      <c r="L12" s="133"/>
      <c r="M12" s="133"/>
      <c r="N12" s="133"/>
      <c r="O12" s="133"/>
      <c r="P12" s="133"/>
      <c r="Q12" s="133"/>
    </row>
    <row r="13" spans="1:19">
      <c r="A13" s="120" t="s">
        <v>114</v>
      </c>
      <c r="B13" s="121" t="s">
        <v>78</v>
      </c>
      <c r="G13" s="133" t="str">
        <f>IF(A13="Yes",IF(LEN(Gamma_Sludge_and_Scale!A$19)&gt;5,T(Gamma_Sludge_and_Scale!A$19),"Readings at 1 cm must not exceed 50µR/hr to be exempt."),"")</f>
        <v/>
      </c>
      <c r="H13" s="133"/>
      <c r="I13" s="133"/>
      <c r="J13" s="133"/>
      <c r="K13" s="133"/>
      <c r="L13" s="133"/>
      <c r="M13" s="133"/>
      <c r="N13" s="133"/>
      <c r="O13" s="133"/>
      <c r="P13" s="133"/>
      <c r="Q13" s="133"/>
    </row>
    <row r="14" spans="1:19">
      <c r="A14" s="120" t="s">
        <v>114</v>
      </c>
      <c r="B14" s="121" t="s">
        <v>107</v>
      </c>
      <c r="G14" s="133" t="str">
        <f>IF(A14="Yes",IF(LEN('Gamma_Equip._(20.3.14.1403.C)'!A$19)&gt;5,T('Gamma_Equip._(20.3.14.1403.C)'!A$19),"Readings at 1 cm must not exceed 50µR/hr to be exempt."),"")</f>
        <v/>
      </c>
      <c r="H14" s="133"/>
      <c r="I14" s="133"/>
      <c r="J14" s="133"/>
      <c r="K14" s="133"/>
      <c r="L14" s="133"/>
      <c r="M14" s="133"/>
      <c r="N14" s="133"/>
      <c r="O14" s="133"/>
      <c r="P14" s="133"/>
      <c r="Q14" s="133"/>
    </row>
    <row r="15" spans="1:19">
      <c r="A15" s="120" t="s">
        <v>114</v>
      </c>
      <c r="B15" s="121" t="s">
        <v>79</v>
      </c>
      <c r="G15" s="133" t="str">
        <f>IF(A15="Yes",IF(LEN('Gamma_Equip._(20.3.14.1403.D)'!A$19)&gt;5,T('Gamma_Equip._(20.3.14.1403.D)'!A$19),"Removable surface contaminations must not exceed 1,000 dpm/100 cm² and removable scale must not exceed 150 pCi/gm."),"")</f>
        <v/>
      </c>
      <c r="H15" s="133"/>
      <c r="I15" s="133"/>
      <c r="J15" s="133"/>
      <c r="K15" s="133"/>
      <c r="L15" s="133"/>
      <c r="M15" s="133"/>
      <c r="N15" s="133"/>
      <c r="O15" s="133"/>
      <c r="P15" s="133"/>
      <c r="Q15" s="133"/>
    </row>
    <row r="16" spans="1:19">
      <c r="A16" s="82" t="s">
        <v>115</v>
      </c>
      <c r="B16" s="121"/>
    </row>
    <row r="18" spans="1:1">
      <c r="A18" s="1" t="s">
        <v>83</v>
      </c>
    </row>
    <row r="19" spans="1:1">
      <c r="A19" s="2" t="s">
        <v>34</v>
      </c>
    </row>
    <row r="20" spans="1:1">
      <c r="A20" s="2" t="s">
        <v>20</v>
      </c>
    </row>
    <row r="21" spans="1:1">
      <c r="A21" s="2" t="s">
        <v>22</v>
      </c>
    </row>
    <row r="22" spans="1:1">
      <c r="A22" s="2" t="s">
        <v>52</v>
      </c>
    </row>
    <row r="23" spans="1:1">
      <c r="A23" s="2" t="s">
        <v>53</v>
      </c>
    </row>
    <row r="24" spans="1:1">
      <c r="A24" s="2" t="s">
        <v>54</v>
      </c>
    </row>
    <row r="25" spans="1:1">
      <c r="A25" s="2" t="s">
        <v>70</v>
      </c>
    </row>
    <row r="26" spans="1:1">
      <c r="A26" s="2"/>
    </row>
    <row r="27" spans="1:1">
      <c r="A27" s="79" t="s">
        <v>84</v>
      </c>
    </row>
    <row r="28" spans="1:1">
      <c r="A28" s="82" t="s">
        <v>62</v>
      </c>
    </row>
    <row r="29" spans="1:1">
      <c r="A29" s="83" t="s">
        <v>63</v>
      </c>
    </row>
    <row r="30" spans="1:1">
      <c r="A30" s="2" t="s">
        <v>20</v>
      </c>
    </row>
    <row r="31" spans="1:1">
      <c r="A31" s="2" t="s">
        <v>22</v>
      </c>
    </row>
    <row r="32" spans="1:1">
      <c r="A32" s="2" t="s">
        <v>52</v>
      </c>
    </row>
    <row r="33" spans="1:2">
      <c r="A33" s="2" t="s">
        <v>98</v>
      </c>
      <c r="B33" s="84"/>
    </row>
    <row r="34" spans="1:2">
      <c r="A34" s="82"/>
      <c r="B34" s="84" t="s">
        <v>64</v>
      </c>
    </row>
    <row r="35" spans="1:2">
      <c r="A35" s="2" t="s">
        <v>116</v>
      </c>
      <c r="B35" s="84"/>
    </row>
    <row r="37" spans="1:2">
      <c r="A37" s="1" t="s">
        <v>85</v>
      </c>
    </row>
    <row r="38" spans="1:2">
      <c r="A38" s="2" t="s">
        <v>60</v>
      </c>
    </row>
    <row r="39" spans="1:2">
      <c r="A39" s="2" t="s">
        <v>20</v>
      </c>
    </row>
    <row r="40" spans="1:2">
      <c r="A40" s="2" t="s">
        <v>22</v>
      </c>
    </row>
    <row r="41" spans="1:2">
      <c r="A41" s="2" t="s">
        <v>55</v>
      </c>
    </row>
    <row r="42" spans="1:2">
      <c r="A42" s="2" t="s">
        <v>90</v>
      </c>
    </row>
    <row r="43" spans="1:2">
      <c r="A43" s="2"/>
      <c r="B43" t="s">
        <v>69</v>
      </c>
    </row>
    <row r="45" spans="1:2">
      <c r="A45" s="1" t="s">
        <v>111</v>
      </c>
    </row>
    <row r="46" spans="1:2">
      <c r="A46" t="s">
        <v>72</v>
      </c>
    </row>
    <row r="47" spans="1:2">
      <c r="A47" s="2" t="s">
        <v>86</v>
      </c>
    </row>
    <row r="48" spans="1:2">
      <c r="A48" s="2" t="s">
        <v>20</v>
      </c>
    </row>
    <row r="49" spans="1:2">
      <c r="A49" s="2" t="s">
        <v>22</v>
      </c>
    </row>
    <row r="50" spans="1:2">
      <c r="A50" s="2" t="s">
        <v>89</v>
      </c>
    </row>
    <row r="51" spans="1:2">
      <c r="A51" s="2" t="s">
        <v>90</v>
      </c>
    </row>
    <row r="52" spans="1:2">
      <c r="B52" t="s">
        <v>69</v>
      </c>
    </row>
    <row r="54" spans="1:2">
      <c r="A54" s="1" t="s">
        <v>112</v>
      </c>
    </row>
    <row r="55" spans="1:2">
      <c r="A55" t="s">
        <v>72</v>
      </c>
    </row>
    <row r="56" spans="1:2">
      <c r="A56" s="2" t="s">
        <v>87</v>
      </c>
    </row>
    <row r="57" spans="1:2">
      <c r="A57" s="2" t="s">
        <v>20</v>
      </c>
    </row>
    <row r="58" spans="1:2">
      <c r="A58" s="2" t="s">
        <v>22</v>
      </c>
    </row>
    <row r="59" spans="1:2">
      <c r="A59" s="2" t="s">
        <v>91</v>
      </c>
    </row>
    <row r="60" spans="1:2">
      <c r="A60" s="2" t="s">
        <v>61</v>
      </c>
    </row>
    <row r="61" spans="1:2">
      <c r="B61" t="s">
        <v>56</v>
      </c>
    </row>
    <row r="62" spans="1:2">
      <c r="B62" t="s">
        <v>99</v>
      </c>
    </row>
    <row r="63" spans="1:2">
      <c r="B63" t="s">
        <v>108</v>
      </c>
    </row>
    <row r="64" spans="1:2" ht="17.25">
      <c r="A64" t="s">
        <v>109</v>
      </c>
    </row>
    <row r="65" spans="2:2" ht="17.25">
      <c r="B65" t="s">
        <v>110</v>
      </c>
    </row>
    <row r="66" spans="2:2">
      <c r="B66" t="s">
        <v>71</v>
      </c>
    </row>
  </sheetData>
  <mergeCells count="6">
    <mergeCell ref="G15:Q15"/>
    <mergeCell ref="G14:Q14"/>
    <mergeCell ref="O2:S2"/>
    <mergeCell ref="G13:Q13"/>
    <mergeCell ref="G12:Q12"/>
    <mergeCell ref="G11:Q11"/>
  </mergeCells>
  <conditionalFormatting sqref="A11:A16">
    <cfRule type="containsText" dxfId="23" priority="23" operator="containsText" text="Yes">
      <formula>NOT(ISERROR(SEARCH("Yes",A11)))</formula>
    </cfRule>
  </conditionalFormatting>
  <conditionalFormatting sqref="G11">
    <cfRule type="cellIs" dxfId="22" priority="21" operator="equal">
      <formula>"Exempt from sampling soil for NORM or Enhanced NORM per 20.3.14.1403.A"</formula>
    </cfRule>
    <cfRule type="cellIs" dxfId="21" priority="22" operator="equal">
      <formula>"Test samples for NORM or Enhanced NORM isotopes!"</formula>
    </cfRule>
  </conditionalFormatting>
  <conditionalFormatting sqref="G12">
    <cfRule type="cellIs" dxfId="20" priority="16" operator="equal">
      <formula>"Exempt from sampling for NORM or Enhanced NORM per 20.3.14.1403.C"</formula>
    </cfRule>
    <cfRule type="cellIs" dxfId="19" priority="17" operator="equal">
      <formula>"Test samples for NORM or Enhanced NORM isotopes!"</formula>
    </cfRule>
  </conditionalFormatting>
  <conditionalFormatting sqref="G13">
    <cfRule type="cellIs" dxfId="18" priority="8" operator="equal">
      <formula>"Exempt from sampling sludge and scale for NORM or Enhanced NORM per 20.3.14.1403.C"</formula>
    </cfRule>
    <cfRule type="cellIs" dxfId="17" priority="9" operator="equal">
      <formula>"Test samples for NORM or Enhanced NORM isotopes!"</formula>
    </cfRule>
  </conditionalFormatting>
  <conditionalFormatting sqref="G14">
    <cfRule type="cellIs" dxfId="16" priority="5" operator="equal">
      <formula>"Test samples for NORM or Enhanced NORM isotopes!"</formula>
    </cfRule>
    <cfRule type="cellIs" dxfId="15" priority="4" operator="equal">
      <formula>"Exempt from sampling equipment (other than gas) for NORM or Enhanced NORM per 20.3.14.1403.C"</formula>
    </cfRule>
  </conditionalFormatting>
  <conditionalFormatting sqref="G15">
    <cfRule type="cellIs" dxfId="14" priority="2" operator="equal">
      <formula>"Exempt from sampling equipment (gas) for NORM or Enhanced NORM per 20.3.14.1403.D"</formula>
    </cfRule>
    <cfRule type="cellIs" dxfId="13" priority="3" operator="equal">
      <formula>"License for NORM or Enhanced NORM required!"</formula>
    </cfRule>
  </conditionalFormatting>
  <conditionalFormatting sqref="G15:Q15">
    <cfRule type="cellIs" dxfId="12" priority="1" operator="equal">
      <formula>"Test samples for NORM or Enhanced NORM isotopes!"</formula>
    </cfRule>
  </conditionalFormatting>
  <dataValidations count="1">
    <dataValidation type="list" allowBlank="1" showInputMessage="1" showErrorMessage="1" sqref="A11:A15" xr:uid="{40586741-4A52-44CE-A747-848FB5D16B69}">
      <formula1>"Yes, No"</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ClearAllData" altText="Clear All Data">
                <anchor>
                  <from>
                    <xdr:col>16</xdr:col>
                    <xdr:colOff>0</xdr:colOff>
                    <xdr:row>5</xdr:row>
                    <xdr:rowOff>9525</xdr:rowOff>
                  </from>
                  <to>
                    <xdr:col>18</xdr:col>
                    <xdr:colOff>904875</xdr:colOff>
                    <xdr:row>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69C2-0D5E-49C9-8859-3E2195991EF8}">
  <sheetPr codeName="Sheet2">
    <tabColor rgb="FF002060"/>
  </sheetPr>
  <dimension ref="A1:B3"/>
  <sheetViews>
    <sheetView workbookViewId="0"/>
  </sheetViews>
  <sheetFormatPr defaultRowHeight="15"/>
  <cols>
    <col min="1" max="1" width="162.28515625" customWidth="1"/>
  </cols>
  <sheetData>
    <row r="1" spans="1:2" ht="272.25">
      <c r="A1" s="102" t="s">
        <v>73</v>
      </c>
    </row>
    <row r="3" spans="1:2" ht="184.5">
      <c r="A3" s="4" t="s">
        <v>96</v>
      </c>
      <c r="B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8C078-39AB-4A66-8B31-D12311D98937}">
  <sheetPr codeName="Sheet5">
    <tabColor rgb="FF7030A0"/>
  </sheetPr>
  <dimension ref="A1:AK137"/>
  <sheetViews>
    <sheetView workbookViewId="0">
      <selection activeCell="B1" sqref="B1"/>
    </sheetView>
  </sheetViews>
  <sheetFormatPr defaultRowHeight="15"/>
  <cols>
    <col min="1" max="1" width="25.7109375" customWidth="1"/>
    <col min="2" max="2" width="11.85546875" bestFit="1" customWidth="1"/>
    <col min="3" max="3" width="17.5703125" customWidth="1"/>
    <col min="4" max="4" width="11.140625" bestFit="1" customWidth="1"/>
    <col min="6" max="6" width="12" bestFit="1" customWidth="1"/>
    <col min="27" max="27" width="11.85546875" bestFit="1" customWidth="1"/>
    <col min="29" max="29" width="16.140625" customWidth="1"/>
    <col min="36" max="36" width="12.7109375" bestFit="1" customWidth="1"/>
  </cols>
  <sheetData>
    <row r="1" spans="1:37">
      <c r="A1" s="43" t="s">
        <v>1</v>
      </c>
      <c r="B1" s="6"/>
      <c r="C1" s="7"/>
      <c r="D1" s="7"/>
      <c r="E1" s="7"/>
      <c r="F1" s="8"/>
      <c r="G1" s="44"/>
      <c r="H1" s="45"/>
      <c r="I1" s="45"/>
      <c r="J1" s="45"/>
      <c r="K1" s="45"/>
      <c r="L1" s="44"/>
      <c r="M1" s="44"/>
      <c r="N1" s="44"/>
      <c r="O1" s="44"/>
      <c r="P1" s="44"/>
      <c r="Q1" s="44"/>
      <c r="R1" s="44"/>
      <c r="S1" s="44"/>
      <c r="T1" s="44"/>
      <c r="U1" s="44"/>
      <c r="V1" s="44"/>
      <c r="W1" s="44"/>
      <c r="X1" s="44"/>
      <c r="Y1" s="44"/>
      <c r="Z1" s="44"/>
      <c r="AA1" s="44" t="s">
        <v>12</v>
      </c>
      <c r="AB1" s="123" t="s">
        <v>16</v>
      </c>
      <c r="AC1" s="122"/>
      <c r="AD1" s="122"/>
      <c r="AE1" s="122"/>
      <c r="AF1" s="122"/>
      <c r="AG1" s="122"/>
      <c r="AH1" s="122"/>
      <c r="AI1" s="122"/>
      <c r="AJ1" s="122" t="s">
        <v>65</v>
      </c>
      <c r="AK1" s="122">
        <v>1</v>
      </c>
    </row>
    <row r="2" spans="1:37">
      <c r="A2" s="44" t="s">
        <v>0</v>
      </c>
      <c r="B2" s="9"/>
      <c r="C2" s="10"/>
      <c r="D2" s="10"/>
      <c r="E2" s="10"/>
      <c r="F2" s="11"/>
      <c r="G2" s="44"/>
      <c r="H2" s="45"/>
      <c r="I2" s="45"/>
      <c r="J2" s="45"/>
      <c r="K2" s="45"/>
      <c r="L2" s="44"/>
      <c r="M2" s="44"/>
      <c r="N2" s="44"/>
      <c r="O2" s="44"/>
      <c r="P2" s="44"/>
      <c r="Q2" s="44"/>
      <c r="R2" s="44"/>
      <c r="S2" s="44"/>
      <c r="T2" s="44"/>
      <c r="U2" s="44"/>
      <c r="V2" s="44"/>
      <c r="W2" s="44"/>
      <c r="X2" s="44"/>
      <c r="Y2" s="44"/>
      <c r="Z2" s="44"/>
      <c r="AA2" s="44" t="s">
        <v>13</v>
      </c>
      <c r="AB2" s="122">
        <f>IF(AK1=0,1,IF(AND(D21&lt;&gt;"",F21&lt;&gt;"",F21&gt;0),IF(F21&lt;50,1,2),0))</f>
        <v>0</v>
      </c>
      <c r="AC2" s="122"/>
      <c r="AD2" s="122"/>
      <c r="AE2" s="122"/>
      <c r="AF2" s="122"/>
      <c r="AG2" s="122"/>
      <c r="AH2" s="122"/>
      <c r="AI2" s="122"/>
      <c r="AJ2" s="122" t="s">
        <v>66</v>
      </c>
      <c r="AK2" s="122">
        <v>0</v>
      </c>
    </row>
    <row r="3" spans="1:37">
      <c r="A3" s="44" t="s">
        <v>2</v>
      </c>
      <c r="B3" s="9"/>
      <c r="C3" s="10"/>
      <c r="D3" s="10"/>
      <c r="E3" s="10"/>
      <c r="F3" s="11"/>
      <c r="G3" s="44"/>
      <c r="H3" s="44"/>
      <c r="I3" s="44"/>
      <c r="J3" s="44"/>
      <c r="K3" s="44"/>
      <c r="L3" s="44"/>
      <c r="M3" s="44"/>
      <c r="N3" s="44"/>
      <c r="O3" s="44"/>
      <c r="P3" s="44"/>
      <c r="Q3" s="44"/>
      <c r="R3" s="44"/>
      <c r="S3" s="44"/>
      <c r="T3" s="44"/>
      <c r="U3" s="44"/>
      <c r="V3" s="44"/>
      <c r="W3" s="44"/>
      <c r="X3" s="44"/>
      <c r="Y3" s="44"/>
      <c r="Z3" s="44"/>
      <c r="AA3" s="44" t="s">
        <v>15</v>
      </c>
      <c r="AB3" s="122"/>
      <c r="AC3" s="122"/>
      <c r="AD3" s="122"/>
      <c r="AE3" s="122"/>
      <c r="AF3" s="122"/>
      <c r="AG3" s="122"/>
      <c r="AH3" s="122"/>
      <c r="AI3" s="122"/>
      <c r="AJ3" s="122" t="s">
        <v>80</v>
      </c>
      <c r="AK3" s="122">
        <v>0</v>
      </c>
    </row>
    <row r="4" spans="1:37">
      <c r="A4" s="44" t="s">
        <v>3</v>
      </c>
      <c r="B4" s="12"/>
      <c r="C4" s="13"/>
      <c r="D4" s="13"/>
      <c r="E4" s="13"/>
      <c r="F4" s="14"/>
      <c r="G4" s="44"/>
      <c r="H4" s="44"/>
      <c r="I4" s="44"/>
      <c r="J4" s="44"/>
      <c r="K4" s="44"/>
      <c r="L4" s="44"/>
      <c r="M4" s="44"/>
      <c r="N4" s="44"/>
      <c r="O4" s="44"/>
      <c r="P4" s="44"/>
      <c r="Q4" s="44"/>
      <c r="R4" s="44"/>
      <c r="S4" s="44"/>
      <c r="T4" s="44"/>
      <c r="U4" s="44"/>
      <c r="V4" s="44"/>
      <c r="W4" s="44"/>
      <c r="X4" s="44"/>
      <c r="Y4" s="44"/>
      <c r="Z4" s="44"/>
      <c r="AA4" s="44"/>
      <c r="AB4" s="122">
        <v>0</v>
      </c>
      <c r="AC4" s="122" t="s">
        <v>17</v>
      </c>
      <c r="AD4" s="122"/>
      <c r="AE4" s="122"/>
      <c r="AF4" s="122"/>
      <c r="AG4" s="122"/>
      <c r="AH4" s="122"/>
      <c r="AI4" s="122"/>
      <c r="AJ4" s="122" t="s">
        <v>81</v>
      </c>
      <c r="AK4" s="122">
        <v>0</v>
      </c>
    </row>
    <row r="5" spans="1:37">
      <c r="A5" s="44"/>
      <c r="B5" s="42"/>
      <c r="C5" s="42"/>
      <c r="D5" s="42"/>
      <c r="E5" s="42"/>
      <c r="F5" s="42"/>
      <c r="G5" s="44"/>
      <c r="H5" s="44"/>
      <c r="I5" s="44"/>
      <c r="J5" s="44"/>
      <c r="K5" s="44"/>
      <c r="L5" s="44"/>
      <c r="M5" s="44"/>
      <c r="N5" s="44"/>
      <c r="O5" s="44"/>
      <c r="P5" s="44"/>
      <c r="Q5" s="44"/>
      <c r="R5" s="44"/>
      <c r="S5" s="44"/>
      <c r="T5" s="44"/>
      <c r="U5" s="44"/>
      <c r="V5" s="44"/>
      <c r="W5" s="44"/>
      <c r="X5" s="44"/>
      <c r="Y5" s="44"/>
      <c r="Z5" s="44"/>
      <c r="AA5" s="44"/>
      <c r="AB5" s="122">
        <v>1</v>
      </c>
      <c r="AC5" s="122" t="s">
        <v>18</v>
      </c>
      <c r="AD5" s="122"/>
      <c r="AE5" s="122"/>
      <c r="AF5" s="122"/>
      <c r="AG5" s="122"/>
      <c r="AH5" s="122"/>
      <c r="AI5" s="122"/>
      <c r="AJ5" s="122" t="s">
        <v>82</v>
      </c>
      <c r="AK5" s="122">
        <v>0</v>
      </c>
    </row>
    <row r="6" spans="1:37">
      <c r="A6" s="46" t="s">
        <v>26</v>
      </c>
      <c r="B6" s="15"/>
      <c r="C6" s="16"/>
      <c r="D6" s="16"/>
      <c r="E6" s="16"/>
      <c r="F6" s="17"/>
      <c r="G6" s="44"/>
      <c r="H6" s="44"/>
      <c r="I6" s="44"/>
      <c r="J6" s="44"/>
      <c r="K6" s="44"/>
      <c r="L6" s="44"/>
      <c r="M6" s="44"/>
      <c r="N6" s="44"/>
      <c r="O6" s="44"/>
      <c r="P6" s="44"/>
      <c r="Q6" s="44"/>
      <c r="R6" s="44"/>
      <c r="S6" s="44"/>
      <c r="T6" s="44"/>
      <c r="U6" s="44"/>
      <c r="V6" s="44"/>
      <c r="W6" s="44"/>
      <c r="X6" s="44"/>
      <c r="Y6" s="44"/>
      <c r="Z6" s="44"/>
      <c r="AA6" s="44"/>
      <c r="AB6" s="122">
        <v>2</v>
      </c>
      <c r="AC6" s="122" t="s">
        <v>19</v>
      </c>
      <c r="AD6" s="122"/>
      <c r="AE6" s="122"/>
      <c r="AF6" s="122"/>
      <c r="AG6" s="122"/>
      <c r="AH6" s="122"/>
      <c r="AI6" s="122"/>
      <c r="AJ6" s="122"/>
      <c r="AK6" s="122"/>
    </row>
    <row r="7" spans="1:37">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122"/>
      <c r="AC7" s="122"/>
      <c r="AD7" s="122"/>
      <c r="AE7" s="122"/>
      <c r="AF7" s="122"/>
      <c r="AG7" s="122"/>
      <c r="AH7" s="122"/>
      <c r="AI7" s="122"/>
      <c r="AJ7" s="122"/>
      <c r="AK7" s="122"/>
    </row>
    <row r="8" spans="1:37">
      <c r="A8" s="46" t="s">
        <v>4</v>
      </c>
      <c r="B8" s="6"/>
      <c r="C8" s="7"/>
      <c r="D8" s="7"/>
      <c r="E8" s="7"/>
      <c r="F8" s="8"/>
      <c r="G8" s="44"/>
      <c r="H8" s="44"/>
      <c r="I8" s="44"/>
      <c r="J8" s="44"/>
      <c r="K8" s="44"/>
      <c r="L8" s="44"/>
      <c r="M8" s="44"/>
      <c r="N8" s="44"/>
      <c r="O8" s="44"/>
      <c r="P8" s="44"/>
      <c r="Q8" s="44"/>
      <c r="R8" s="44"/>
      <c r="S8" s="44"/>
      <c r="T8" s="44"/>
      <c r="U8" s="44"/>
      <c r="V8" s="44"/>
      <c r="W8" s="44"/>
      <c r="X8" s="44"/>
      <c r="Y8" s="44"/>
      <c r="Z8" s="44"/>
      <c r="AA8" s="44"/>
      <c r="AB8" s="122">
        <f>IF(AK1=0,1,IF(OR(Gamma_Soil!AB$2=0,Gamma_Water!AB$2=0,Gamma_Sludge_and_Scale!AB$2=0,'Gamma_Equip._(20.3.14.1403.C)'!AB$2=0,'Gamma_Equip._(20.3.14.1403.D)'!AB$2=0),2,1))</f>
        <v>2</v>
      </c>
      <c r="AC8" s="122" t="s">
        <v>41</v>
      </c>
      <c r="AD8" s="122"/>
      <c r="AE8" s="122"/>
      <c r="AF8" s="122"/>
      <c r="AG8" s="122"/>
      <c r="AH8" s="122">
        <v>0</v>
      </c>
      <c r="AI8" s="122"/>
      <c r="AJ8" s="122"/>
      <c r="AK8" s="122"/>
    </row>
    <row r="9" spans="1:37">
      <c r="A9" s="44" t="s">
        <v>5</v>
      </c>
      <c r="B9" s="9"/>
      <c r="C9" s="10"/>
      <c r="D9" s="10"/>
      <c r="E9" s="10"/>
      <c r="F9" s="11"/>
      <c r="G9" s="44"/>
      <c r="H9" s="44"/>
      <c r="I9" s="44"/>
      <c r="J9" s="44"/>
      <c r="K9" s="44"/>
      <c r="L9" s="44"/>
      <c r="M9" s="44"/>
      <c r="N9" s="44"/>
      <c r="O9" s="44"/>
      <c r="P9" s="44"/>
      <c r="Q9" s="44"/>
      <c r="R9" s="44"/>
      <c r="S9" s="44"/>
      <c r="T9" s="44"/>
      <c r="U9" s="44"/>
      <c r="V9" s="44"/>
      <c r="W9" s="44"/>
      <c r="X9" s="44"/>
      <c r="Y9" s="44"/>
      <c r="Z9" s="44"/>
      <c r="AA9" s="44"/>
      <c r="AB9" s="122">
        <f>IF(AK1=0,1,IF(AND(Gamma_Soil!AB$2=1,Gamma_Water!AB$2=1,Gamma_Sludge_and_Scale!AB$2=1,'Gamma_Equip._(20.3.14.1403.C)'!AB$2=1,'Gamma_Equip._(20.3.14.1403.D)'!AB$2=1),2,1))</f>
        <v>1</v>
      </c>
      <c r="AC9" s="122" t="s">
        <v>36</v>
      </c>
      <c r="AD9" s="122"/>
      <c r="AE9" s="122"/>
      <c r="AF9" s="122"/>
      <c r="AG9" s="122"/>
      <c r="AH9" s="122">
        <v>0</v>
      </c>
      <c r="AI9" s="122"/>
      <c r="AJ9" s="122"/>
      <c r="AK9" s="122"/>
    </row>
    <row r="10" spans="1:37">
      <c r="A10" s="44" t="s">
        <v>7</v>
      </c>
      <c r="B10" s="9"/>
      <c r="C10" s="10"/>
      <c r="D10" s="10"/>
      <c r="E10" s="10"/>
      <c r="F10" s="11"/>
      <c r="G10" s="44"/>
      <c r="H10" s="44"/>
      <c r="I10" s="44"/>
      <c r="J10" s="44"/>
      <c r="K10" s="44"/>
      <c r="L10" s="44"/>
      <c r="M10" s="44"/>
      <c r="N10" s="44"/>
      <c r="O10" s="44"/>
      <c r="P10" s="44"/>
      <c r="Q10" s="44"/>
      <c r="R10" s="44"/>
      <c r="S10" s="44"/>
      <c r="T10" s="44"/>
      <c r="U10" s="44"/>
      <c r="V10" s="44"/>
      <c r="W10" s="44"/>
      <c r="X10" s="44"/>
      <c r="Y10" s="44"/>
      <c r="Z10" s="44"/>
      <c r="AA10" s="44"/>
      <c r="AB10" s="122">
        <f>IF(AK1=0,1,IF(OR(Gamma_Soil!AB$2=2,Gamma_Water!AB$2=2,Gamma_Sludge_and_Scale!AB$2=2,'Gamma_Equip._(20.3.14.1403.C)'!AB$2=2,'Gamma_Equip._(20.3.14.1403.D)'!AB$2=2),2,1))</f>
        <v>1</v>
      </c>
      <c r="AC10" s="122" t="s">
        <v>92</v>
      </c>
      <c r="AD10" s="122"/>
      <c r="AE10" s="122"/>
      <c r="AF10" s="122"/>
      <c r="AG10" s="122"/>
      <c r="AH10" s="122">
        <v>0</v>
      </c>
      <c r="AI10" s="122"/>
      <c r="AJ10" s="122"/>
      <c r="AK10" s="122"/>
    </row>
    <row r="11" spans="1:37">
      <c r="A11" s="44" t="s">
        <v>8</v>
      </c>
      <c r="B11" s="128"/>
      <c r="C11" s="10"/>
      <c r="D11" s="10"/>
      <c r="E11" s="10"/>
      <c r="F11" s="11"/>
      <c r="G11" s="44"/>
      <c r="H11" s="44"/>
      <c r="I11" s="44"/>
      <c r="J11" s="44"/>
      <c r="K11" s="44"/>
      <c r="L11" s="44"/>
      <c r="M11" s="44"/>
      <c r="N11" s="44"/>
      <c r="O11" s="44"/>
      <c r="P11" s="44"/>
      <c r="Q11" s="44"/>
      <c r="R11" s="44"/>
      <c r="S11" s="44"/>
      <c r="T11" s="44"/>
      <c r="U11" s="44"/>
      <c r="V11" s="44"/>
      <c r="W11" s="44"/>
      <c r="X11" s="44"/>
      <c r="Y11" s="44"/>
      <c r="Z11" s="44"/>
      <c r="AA11" s="44"/>
      <c r="AB11" s="122">
        <f>IF(AK1=0,1,IF(OR(Gamma_Soil!AB16=2,Gamma_Water!AB16=2,Gamma_Sludge_and_Scale!AB16=2,'Gamma_Equip._(20.3.14.1403.C)'!AB16=2,'Gamma_Equip._(20.3.14.1403.D)'!AB16=2),2,1))</f>
        <v>1</v>
      </c>
      <c r="AC11" s="122" t="s">
        <v>35</v>
      </c>
      <c r="AD11" s="122"/>
      <c r="AE11" s="122"/>
      <c r="AF11" s="122"/>
      <c r="AG11" s="122"/>
      <c r="AH11" s="122">
        <v>0</v>
      </c>
      <c r="AI11" s="122"/>
      <c r="AJ11" s="122"/>
      <c r="AK11" s="122"/>
    </row>
    <row r="12" spans="1:37">
      <c r="A12" s="44" t="s">
        <v>6</v>
      </c>
      <c r="B12" s="9"/>
      <c r="C12" s="10"/>
      <c r="D12" s="10"/>
      <c r="E12" s="10"/>
      <c r="F12" s="11"/>
      <c r="G12" s="44"/>
      <c r="H12" s="44"/>
      <c r="I12" s="44"/>
      <c r="J12" s="44"/>
      <c r="K12" s="44"/>
      <c r="L12" s="44"/>
      <c r="M12" s="44"/>
      <c r="N12" s="44"/>
      <c r="O12" s="44"/>
      <c r="P12" s="44"/>
      <c r="Q12" s="44"/>
      <c r="R12" s="44"/>
      <c r="S12" s="44"/>
      <c r="T12" s="44"/>
      <c r="U12" s="44"/>
      <c r="V12" s="44"/>
      <c r="W12" s="44"/>
      <c r="X12" s="44"/>
      <c r="Y12" s="44"/>
      <c r="Z12" s="44"/>
      <c r="AA12" s="44"/>
      <c r="AB12" s="122">
        <f>IF(AK1=0,1,IF(OR(AB8=2,AB11=2),2,IF(AB9=2,1,2)))</f>
        <v>2</v>
      </c>
      <c r="AC12" s="122" t="s">
        <v>94</v>
      </c>
      <c r="AD12" s="122"/>
      <c r="AE12" s="122"/>
      <c r="AF12" s="122"/>
      <c r="AG12" s="122"/>
      <c r="AH12" s="122">
        <v>0</v>
      </c>
      <c r="AI12" s="122"/>
      <c r="AJ12" s="122"/>
      <c r="AK12" s="122"/>
    </row>
    <row r="13" spans="1:37">
      <c r="A13" s="44" t="s">
        <v>9</v>
      </c>
      <c r="B13" s="12"/>
      <c r="C13" s="13"/>
      <c r="D13" s="13"/>
      <c r="E13" s="13"/>
      <c r="F13" s="14"/>
      <c r="G13" s="44"/>
      <c r="H13" s="44"/>
      <c r="I13" s="44"/>
      <c r="J13" s="44"/>
      <c r="K13" s="44"/>
      <c r="L13" s="44"/>
      <c r="M13" s="44"/>
      <c r="N13" s="44"/>
      <c r="O13" s="44"/>
      <c r="P13" s="44"/>
      <c r="Q13" s="44"/>
      <c r="R13" s="44"/>
      <c r="S13" s="44"/>
      <c r="T13" s="44"/>
      <c r="U13" s="44"/>
      <c r="V13" s="44"/>
      <c r="W13" s="44"/>
      <c r="X13" s="44"/>
      <c r="Y13" s="44"/>
      <c r="Z13" s="44"/>
      <c r="AA13" s="44"/>
      <c r="AB13" s="122"/>
      <c r="AC13" s="122" t="s">
        <v>37</v>
      </c>
      <c r="AD13" s="122"/>
      <c r="AE13" s="122"/>
      <c r="AF13" s="122"/>
      <c r="AG13" s="122"/>
      <c r="AH13" s="122"/>
      <c r="AI13" s="122"/>
      <c r="AJ13" s="122"/>
      <c r="AK13" s="122"/>
    </row>
    <row r="14" spans="1:37">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122"/>
      <c r="AC14" s="122" t="s">
        <v>38</v>
      </c>
      <c r="AD14" s="122"/>
      <c r="AE14" s="122"/>
      <c r="AF14" s="122"/>
      <c r="AG14" s="122"/>
      <c r="AH14" s="122"/>
      <c r="AI14" s="122"/>
      <c r="AJ14" s="122"/>
      <c r="AK14" s="122"/>
    </row>
    <row r="15" spans="1:37">
      <c r="A15" s="44" t="s">
        <v>10</v>
      </c>
      <c r="B15" s="18" t="s">
        <v>12</v>
      </c>
      <c r="C15" s="44" t="s">
        <v>11</v>
      </c>
      <c r="D15" s="44"/>
      <c r="E15" s="44"/>
      <c r="F15" s="44"/>
      <c r="G15" s="44"/>
      <c r="H15" s="44"/>
      <c r="I15" s="44"/>
      <c r="J15" s="44"/>
      <c r="K15" s="44"/>
      <c r="L15" s="44"/>
      <c r="M15" s="44"/>
      <c r="N15" s="44"/>
      <c r="O15" s="44"/>
      <c r="P15" s="44"/>
      <c r="Q15" s="44"/>
      <c r="R15" s="44"/>
      <c r="S15" s="44"/>
      <c r="T15" s="44"/>
      <c r="U15" s="44"/>
      <c r="V15" s="44"/>
      <c r="W15" s="44"/>
      <c r="X15" s="44"/>
      <c r="Y15" s="44"/>
      <c r="Z15" s="44"/>
      <c r="AA15" s="44"/>
      <c r="AB15" s="122"/>
      <c r="AC15" s="122" t="s">
        <v>39</v>
      </c>
      <c r="AD15" s="122"/>
      <c r="AE15" s="122"/>
      <c r="AF15" s="122"/>
      <c r="AG15" s="122"/>
      <c r="AH15" s="122"/>
      <c r="AI15" s="122"/>
      <c r="AJ15" s="122"/>
      <c r="AK15" s="122"/>
    </row>
    <row r="16" spans="1:37">
      <c r="A16" s="44" t="s">
        <v>31</v>
      </c>
      <c r="B16" s="20">
        <v>10</v>
      </c>
      <c r="C16" s="44" t="str">
        <f>B15 &amp; " per µR/h per"</f>
        <v>cpm per µR/h per</v>
      </c>
      <c r="D16" s="44"/>
      <c r="E16" s="44"/>
      <c r="F16" s="44"/>
      <c r="G16" s="44"/>
      <c r="H16" s="44"/>
      <c r="I16" s="44"/>
      <c r="J16" s="44"/>
      <c r="K16" s="44"/>
      <c r="L16" s="44"/>
      <c r="M16" s="44"/>
      <c r="N16" s="44"/>
      <c r="O16" s="44"/>
      <c r="P16" s="44"/>
      <c r="Q16" s="44"/>
      <c r="R16" s="44"/>
      <c r="S16" s="44"/>
      <c r="T16" s="44"/>
      <c r="U16" s="44"/>
      <c r="V16" s="44"/>
      <c r="W16" s="44"/>
      <c r="X16" s="44"/>
      <c r="Y16" s="44"/>
      <c r="Z16" s="44"/>
      <c r="AA16" s="44"/>
      <c r="AB16" s="122">
        <f>IF(AK1=0,1,IF(AND(G21&lt;&gt;"",D21&lt;&gt;""),IF(G21&gt;D21,2,1),0))</f>
        <v>0</v>
      </c>
      <c r="AC16" s="122"/>
      <c r="AD16" s="122"/>
      <c r="AE16" s="122"/>
      <c r="AF16" s="122"/>
      <c r="AG16" s="122"/>
      <c r="AH16" s="122"/>
      <c r="AI16" s="122"/>
      <c r="AJ16" s="122"/>
      <c r="AK16" s="122"/>
    </row>
    <row r="17" spans="1:37">
      <c r="A17" s="44"/>
      <c r="B17" s="47"/>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122"/>
      <c r="AC17" s="122"/>
      <c r="AD17" s="122"/>
      <c r="AE17" s="122"/>
      <c r="AF17" s="122"/>
      <c r="AG17" s="122"/>
      <c r="AH17" s="122"/>
      <c r="AI17" s="122"/>
      <c r="AJ17" s="122"/>
      <c r="AK17" s="122"/>
    </row>
    <row r="18" spans="1:37">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t="b">
        <f>A19</f>
        <v>0</v>
      </c>
    </row>
    <row r="19" spans="1:37">
      <c r="A19" s="136" t="b">
        <f>IFERROR(IF(AND(D21&lt;&gt;"",F21&lt;&gt;"",D21&gt;0,F21&gt;0),IF(F21&gt;=(2*D21),"Test samples for NORM or Enhanced NORM isotopes!","Exempt from sampling soil for NORM or Enhanced NORM per 20.3.14.1403.A")),"")</f>
        <v>0</v>
      </c>
      <c r="B19" s="136"/>
      <c r="C19" s="136"/>
      <c r="D19" s="136"/>
      <c r="E19" s="136"/>
      <c r="F19" s="136"/>
      <c r="G19" s="44" t="s">
        <v>100</v>
      </c>
      <c r="H19" s="44"/>
      <c r="I19" s="44"/>
      <c r="J19" s="44"/>
      <c r="K19" s="44"/>
      <c r="L19" s="44"/>
      <c r="M19" s="44"/>
      <c r="N19" s="44"/>
      <c r="O19" s="44"/>
      <c r="P19" s="44"/>
      <c r="Q19" s="44"/>
      <c r="R19" s="44"/>
      <c r="S19" s="44"/>
      <c r="T19" s="44"/>
      <c r="U19" s="44"/>
      <c r="V19" s="44"/>
      <c r="W19" s="44"/>
      <c r="X19" s="44"/>
      <c r="Y19" s="44"/>
      <c r="Z19" s="44"/>
      <c r="AA19" s="44"/>
      <c r="AB19" s="44"/>
      <c r="AC19" s="44"/>
    </row>
    <row r="20" spans="1:37">
      <c r="A20" s="44"/>
      <c r="B20" s="44"/>
      <c r="C20" s="135" t="s">
        <v>32</v>
      </c>
      <c r="D20" s="135"/>
      <c r="E20" s="135"/>
      <c r="F20" s="129" t="s">
        <v>25</v>
      </c>
      <c r="G20" s="44"/>
      <c r="H20" s="44"/>
      <c r="I20" s="44"/>
      <c r="J20" s="44"/>
      <c r="K20" s="44"/>
      <c r="L20" s="44"/>
      <c r="M20" s="44"/>
      <c r="N20" s="44"/>
      <c r="O20" s="44"/>
      <c r="P20" s="44"/>
      <c r="Q20" s="44"/>
      <c r="R20" s="44"/>
      <c r="S20" s="44"/>
      <c r="T20" s="44"/>
      <c r="U20" s="44"/>
      <c r="V20" s="44"/>
      <c r="W20" s="44"/>
      <c r="X20" s="44"/>
      <c r="Y20" s="44"/>
      <c r="Z20" s="44"/>
      <c r="AA20" s="44"/>
      <c r="AB20" s="44"/>
      <c r="AC20" s="44"/>
    </row>
    <row r="21" spans="1:37">
      <c r="A21" s="44"/>
      <c r="B21" s="44"/>
      <c r="C21" s="44" t="str">
        <f>IF(COUNTBLANK(C25:C124) &lt; 100,AVERAGE(C25:C124),"")</f>
        <v/>
      </c>
      <c r="D21" s="44" t="str">
        <f>IF(COUNTBLANK(D25:D124) &lt; 100,AVERAGE(D25:D124),"")</f>
        <v/>
      </c>
      <c r="E21" s="44" t="str">
        <f>IF(COUNTBLANK(E25:E34) &lt; 10,AVERAGE(E25:E34),"")</f>
        <v/>
      </c>
      <c r="F21" s="44" t="str">
        <f>IF(COUNTBLANK(F25:F124) &lt; 100,MAX(F25:F124),"")</f>
        <v/>
      </c>
      <c r="G21" s="44"/>
      <c r="H21" s="44"/>
      <c r="I21" s="44"/>
      <c r="J21" s="44"/>
      <c r="K21" s="44"/>
      <c r="L21" s="44"/>
      <c r="M21" s="44"/>
      <c r="N21" s="44"/>
      <c r="O21" s="44"/>
      <c r="P21" s="44"/>
      <c r="Q21" s="44"/>
      <c r="R21" s="44"/>
      <c r="S21" s="44"/>
      <c r="T21" s="44"/>
      <c r="U21" s="44"/>
      <c r="V21" s="44"/>
      <c r="W21" s="44"/>
      <c r="X21" s="44"/>
      <c r="Y21" s="44"/>
      <c r="Z21" s="44"/>
      <c r="AA21" s="44"/>
      <c r="AB21" s="44"/>
      <c r="AC21" s="44"/>
    </row>
    <row r="22" spans="1:37">
      <c r="A22" s="44"/>
      <c r="B22" s="48"/>
      <c r="C22" s="48"/>
      <c r="D22" s="48"/>
      <c r="E22" s="49" t="s">
        <v>43</v>
      </c>
      <c r="F22" s="48"/>
      <c r="G22" s="44"/>
      <c r="H22" s="44"/>
      <c r="I22" s="131"/>
      <c r="J22" s="44"/>
      <c r="K22" s="44"/>
      <c r="L22" s="44"/>
      <c r="M22" s="44"/>
      <c r="N22" s="44"/>
      <c r="O22" s="44"/>
      <c r="P22" s="44"/>
      <c r="Q22" s="44"/>
      <c r="R22" s="44"/>
      <c r="S22" s="44"/>
      <c r="T22" s="44"/>
      <c r="U22" s="44"/>
      <c r="V22" s="44"/>
      <c r="W22" s="44"/>
      <c r="X22" s="44"/>
      <c r="Y22" s="44"/>
      <c r="Z22" s="44"/>
      <c r="AA22" s="44"/>
      <c r="AB22" s="44"/>
      <c r="AC22" s="44"/>
    </row>
    <row r="23" spans="1:37">
      <c r="A23" s="44"/>
      <c r="B23" s="50" t="s">
        <v>27</v>
      </c>
      <c r="C23" s="51" t="s">
        <v>47</v>
      </c>
      <c r="D23" s="51" t="s">
        <v>47</v>
      </c>
      <c r="E23" s="51" t="str">
        <f>"(" &amp; B15 &amp; ")"</f>
        <v>(cpm)</v>
      </c>
      <c r="F23" s="51" t="s">
        <v>30</v>
      </c>
      <c r="G23" s="44"/>
      <c r="H23" s="52"/>
      <c r="I23" s="52"/>
      <c r="J23" s="44"/>
      <c r="K23" s="44"/>
      <c r="L23" s="44"/>
      <c r="M23" s="44"/>
      <c r="N23" s="44"/>
      <c r="O23" s="44"/>
      <c r="P23" s="44"/>
      <c r="Q23" s="44"/>
      <c r="R23" s="44"/>
      <c r="S23" s="44"/>
      <c r="T23" s="44"/>
      <c r="U23" s="44"/>
      <c r="V23" s="44"/>
      <c r="W23" s="44"/>
      <c r="X23" s="44"/>
      <c r="Y23" s="44"/>
      <c r="Z23" s="44"/>
      <c r="AA23" s="44"/>
      <c r="AB23" s="44"/>
      <c r="AC23" s="44"/>
    </row>
    <row r="24" spans="1:37">
      <c r="A24" s="44"/>
      <c r="B24" s="53" t="s">
        <v>28</v>
      </c>
      <c r="C24" s="54" t="str">
        <f>"(" &amp; B15 &amp;")"</f>
        <v>(cpm)</v>
      </c>
      <c r="D24" s="53" t="s">
        <v>29</v>
      </c>
      <c r="E24" s="55" t="s">
        <v>48</v>
      </c>
      <c r="F24" s="54" t="s">
        <v>13</v>
      </c>
      <c r="G24" s="44"/>
      <c r="H24" s="56"/>
      <c r="I24" s="56"/>
      <c r="J24" s="44"/>
      <c r="K24" s="44"/>
      <c r="L24" s="44"/>
      <c r="M24" s="44"/>
      <c r="N24" s="44"/>
      <c r="O24" s="44"/>
      <c r="P24" s="44"/>
      <c r="Q24" s="44"/>
      <c r="R24" s="44"/>
      <c r="S24" s="44"/>
      <c r="T24" s="44"/>
      <c r="U24" s="44"/>
      <c r="V24" s="44"/>
      <c r="W24" s="44"/>
      <c r="X24" s="44"/>
      <c r="Y24" s="44"/>
      <c r="Z24" s="44"/>
      <c r="AA24" s="44"/>
      <c r="AB24" s="44"/>
      <c r="AC24" s="44"/>
    </row>
    <row r="25" spans="1:37">
      <c r="A25" s="44"/>
      <c r="B25" s="44">
        <v>1</v>
      </c>
      <c r="C25" s="21"/>
      <c r="D25" s="44" t="str">
        <f>IF(AND(C25&lt;&gt;"",$B$16&gt;0),C25/$B$16,"")</f>
        <v/>
      </c>
      <c r="E25" s="21"/>
      <c r="F25" s="44" t="str">
        <f>IF(AND($B$16&lt;&gt;"",E25&lt;&gt;""),E25/$B$16,"")</f>
        <v/>
      </c>
      <c r="G25" s="44"/>
      <c r="H25" s="44"/>
      <c r="I25" s="44"/>
      <c r="J25" s="44"/>
      <c r="K25" s="44"/>
      <c r="L25" s="44"/>
      <c r="M25" s="44"/>
      <c r="N25" s="44"/>
      <c r="O25" s="44"/>
      <c r="P25" s="44"/>
      <c r="Q25" s="44"/>
      <c r="R25" s="44"/>
      <c r="S25" s="44"/>
      <c r="T25" s="44"/>
      <c r="U25" s="44"/>
      <c r="V25" s="44"/>
      <c r="W25" s="44"/>
      <c r="X25" s="44"/>
      <c r="Y25" s="44"/>
      <c r="Z25" s="44"/>
      <c r="AA25" s="44"/>
      <c r="AB25" s="44"/>
      <c r="AC25" s="44"/>
    </row>
    <row r="26" spans="1:37">
      <c r="A26" s="44"/>
      <c r="B26" s="44">
        <f>1+B25</f>
        <v>2</v>
      </c>
      <c r="C26" s="19"/>
      <c r="D26" s="44" t="str">
        <f t="shared" ref="D26:D89" si="0">IF(AND(C26&lt;&gt;"",$B$16&gt;0),C26/$B$16,"")</f>
        <v/>
      </c>
      <c r="E26" s="19"/>
      <c r="F26" s="44" t="str">
        <f t="shared" ref="F26:F89" si="1">IF(AND($B$16&lt;&gt;"",E26&lt;&gt;""),E26/$B$16,"")</f>
        <v/>
      </c>
      <c r="G26" s="44"/>
      <c r="H26" s="44"/>
      <c r="I26" s="44"/>
      <c r="J26" s="44"/>
      <c r="K26" s="44"/>
      <c r="L26" s="44"/>
      <c r="M26" s="44"/>
      <c r="N26" s="44"/>
      <c r="O26" s="44"/>
      <c r="P26" s="44"/>
      <c r="Q26" s="44"/>
      <c r="R26" s="44"/>
      <c r="S26" s="44"/>
      <c r="T26" s="44"/>
      <c r="U26" s="44"/>
      <c r="V26" s="44"/>
      <c r="W26" s="44"/>
      <c r="X26" s="44"/>
      <c r="Y26" s="44"/>
      <c r="Z26" s="44"/>
      <c r="AA26" s="44"/>
      <c r="AB26" s="44"/>
      <c r="AC26" s="44"/>
    </row>
    <row r="27" spans="1:37">
      <c r="A27" s="44"/>
      <c r="B27" s="44">
        <f t="shared" ref="B27:B90" si="2">1+B26</f>
        <v>3</v>
      </c>
      <c r="C27" s="19"/>
      <c r="D27" s="44" t="str">
        <f t="shared" si="0"/>
        <v/>
      </c>
      <c r="E27" s="19"/>
      <c r="F27" s="44" t="str">
        <f t="shared" si="1"/>
        <v/>
      </c>
      <c r="G27" s="44"/>
      <c r="H27" s="44"/>
      <c r="I27" s="44"/>
      <c r="J27" s="44"/>
      <c r="K27" s="44"/>
      <c r="L27" s="44"/>
      <c r="M27" s="44"/>
      <c r="N27" s="44"/>
      <c r="O27" s="44"/>
      <c r="P27" s="44"/>
      <c r="Q27" s="44"/>
      <c r="R27" s="44"/>
      <c r="S27" s="44"/>
      <c r="T27" s="44"/>
      <c r="U27" s="44"/>
      <c r="V27" s="44"/>
      <c r="W27" s="44"/>
      <c r="X27" s="44"/>
      <c r="Y27" s="44"/>
      <c r="Z27" s="44"/>
      <c r="AA27" s="44"/>
      <c r="AB27" s="44"/>
      <c r="AC27" s="44"/>
    </row>
    <row r="28" spans="1:37">
      <c r="A28" s="44"/>
      <c r="B28" s="44">
        <f t="shared" si="2"/>
        <v>4</v>
      </c>
      <c r="C28" s="19"/>
      <c r="D28" s="44" t="str">
        <f t="shared" si="0"/>
        <v/>
      </c>
      <c r="E28" s="19"/>
      <c r="F28" s="44" t="str">
        <f t="shared" si="1"/>
        <v/>
      </c>
      <c r="G28" s="44"/>
      <c r="H28" s="44"/>
      <c r="I28" s="44"/>
      <c r="J28" s="44"/>
      <c r="K28" s="44"/>
      <c r="L28" s="44"/>
      <c r="M28" s="44"/>
      <c r="N28" s="44"/>
      <c r="O28" s="44"/>
      <c r="P28" s="44"/>
      <c r="Q28" s="44"/>
      <c r="R28" s="44"/>
      <c r="S28" s="44"/>
      <c r="T28" s="44"/>
      <c r="U28" s="44"/>
      <c r="V28" s="44"/>
      <c r="W28" s="44"/>
      <c r="X28" s="44"/>
      <c r="Y28" s="44"/>
      <c r="Z28" s="44"/>
      <c r="AA28" s="44"/>
      <c r="AB28" s="44"/>
      <c r="AC28" s="44"/>
    </row>
    <row r="29" spans="1:37">
      <c r="A29" s="44"/>
      <c r="B29" s="44">
        <f t="shared" si="2"/>
        <v>5</v>
      </c>
      <c r="C29" s="19"/>
      <c r="D29" s="44" t="str">
        <f t="shared" si="0"/>
        <v/>
      </c>
      <c r="E29" s="19"/>
      <c r="F29" s="44" t="str">
        <f t="shared" si="1"/>
        <v/>
      </c>
      <c r="G29" s="44"/>
      <c r="H29" s="44"/>
      <c r="I29" s="44"/>
      <c r="J29" s="44"/>
      <c r="K29" s="44"/>
      <c r="L29" s="44"/>
      <c r="M29" s="44"/>
      <c r="N29" s="44"/>
      <c r="O29" s="44"/>
      <c r="P29" s="44"/>
      <c r="Q29" s="44"/>
      <c r="R29" s="44"/>
      <c r="S29" s="44"/>
      <c r="T29" s="44"/>
      <c r="U29" s="44"/>
      <c r="V29" s="44"/>
      <c r="W29" s="44"/>
      <c r="X29" s="44"/>
      <c r="Y29" s="44"/>
      <c r="Z29" s="44"/>
      <c r="AA29" s="44"/>
      <c r="AB29" s="44"/>
      <c r="AC29" s="44"/>
    </row>
    <row r="30" spans="1:37">
      <c r="A30" s="44"/>
      <c r="B30" s="44">
        <f t="shared" si="2"/>
        <v>6</v>
      </c>
      <c r="C30" s="19"/>
      <c r="D30" s="44" t="str">
        <f t="shared" si="0"/>
        <v/>
      </c>
      <c r="E30" s="19"/>
      <c r="F30" s="44" t="str">
        <f t="shared" si="1"/>
        <v/>
      </c>
      <c r="G30" s="44"/>
      <c r="H30" s="44"/>
      <c r="I30" s="44"/>
      <c r="J30" s="44"/>
      <c r="K30" s="44"/>
      <c r="L30" s="44"/>
      <c r="M30" s="44"/>
      <c r="N30" s="44"/>
      <c r="O30" s="44"/>
      <c r="P30" s="44"/>
      <c r="Q30" s="44"/>
      <c r="R30" s="44"/>
      <c r="S30" s="44"/>
      <c r="T30" s="44"/>
      <c r="U30" s="44"/>
      <c r="V30" s="44"/>
      <c r="W30" s="44"/>
      <c r="X30" s="44"/>
      <c r="Y30" s="44"/>
      <c r="Z30" s="44"/>
      <c r="AA30" s="44"/>
      <c r="AB30" s="44"/>
      <c r="AC30" s="44"/>
    </row>
    <row r="31" spans="1:37">
      <c r="A31" s="44"/>
      <c r="B31" s="44">
        <f t="shared" si="2"/>
        <v>7</v>
      </c>
      <c r="C31" s="19"/>
      <c r="D31" s="44" t="str">
        <f t="shared" si="0"/>
        <v/>
      </c>
      <c r="E31" s="19"/>
      <c r="F31" s="44" t="str">
        <f t="shared" si="1"/>
        <v/>
      </c>
      <c r="G31" s="44"/>
      <c r="H31" s="44"/>
      <c r="I31" s="44"/>
      <c r="J31" s="44"/>
      <c r="K31" s="44"/>
      <c r="L31" s="44"/>
      <c r="M31" s="44"/>
      <c r="N31" s="44"/>
      <c r="O31" s="44"/>
      <c r="P31" s="44"/>
      <c r="Q31" s="44"/>
      <c r="R31" s="44"/>
      <c r="S31" s="44"/>
      <c r="T31" s="44"/>
      <c r="U31" s="44"/>
      <c r="V31" s="44"/>
      <c r="W31" s="44"/>
      <c r="X31" s="44"/>
      <c r="Y31" s="44"/>
      <c r="Z31" s="44"/>
      <c r="AA31" s="44"/>
      <c r="AB31" s="44"/>
      <c r="AC31" s="44"/>
    </row>
    <row r="32" spans="1:37">
      <c r="A32" s="44"/>
      <c r="B32" s="44">
        <f t="shared" si="2"/>
        <v>8</v>
      </c>
      <c r="C32" s="19"/>
      <c r="D32" s="44" t="str">
        <f t="shared" si="0"/>
        <v/>
      </c>
      <c r="E32" s="19"/>
      <c r="F32" s="44" t="str">
        <f t="shared" si="1"/>
        <v/>
      </c>
      <c r="G32" s="44"/>
      <c r="H32" s="44"/>
      <c r="I32" s="44"/>
      <c r="J32" s="44"/>
      <c r="K32" s="44"/>
      <c r="L32" s="44"/>
      <c r="M32" s="44"/>
      <c r="N32" s="44"/>
      <c r="O32" s="44"/>
      <c r="P32" s="44"/>
      <c r="Q32" s="44"/>
      <c r="R32" s="44"/>
      <c r="S32" s="44"/>
      <c r="T32" s="44"/>
      <c r="U32" s="44"/>
      <c r="V32" s="44"/>
      <c r="W32" s="44"/>
      <c r="X32" s="44"/>
      <c r="Y32" s="44"/>
      <c r="Z32" s="44"/>
      <c r="AA32" s="44"/>
      <c r="AB32" s="44"/>
      <c r="AC32" s="44"/>
    </row>
    <row r="33" spans="1:29">
      <c r="A33" s="44"/>
      <c r="B33" s="44">
        <f t="shared" si="2"/>
        <v>9</v>
      </c>
      <c r="C33" s="19"/>
      <c r="D33" s="44" t="str">
        <f t="shared" si="0"/>
        <v/>
      </c>
      <c r="E33" s="19"/>
      <c r="F33" s="44" t="str">
        <f t="shared" si="1"/>
        <v/>
      </c>
      <c r="G33" s="44"/>
      <c r="H33" s="44"/>
      <c r="I33" s="44"/>
      <c r="J33" s="44"/>
      <c r="K33" s="44"/>
      <c r="L33" s="44"/>
      <c r="M33" s="44"/>
      <c r="N33" s="44"/>
      <c r="O33" s="44"/>
      <c r="P33" s="44"/>
      <c r="Q33" s="44"/>
      <c r="R33" s="44"/>
      <c r="S33" s="44"/>
      <c r="T33" s="44"/>
      <c r="U33" s="44"/>
      <c r="V33" s="44"/>
      <c r="W33" s="44"/>
      <c r="X33" s="44"/>
      <c r="Y33" s="44"/>
      <c r="Z33" s="44"/>
      <c r="AA33" s="44"/>
      <c r="AB33" s="44"/>
      <c r="AC33" s="44"/>
    </row>
    <row r="34" spans="1:29">
      <c r="A34" s="44"/>
      <c r="B34" s="44">
        <f t="shared" si="2"/>
        <v>10</v>
      </c>
      <c r="C34" s="19"/>
      <c r="D34" s="44" t="str">
        <f t="shared" si="0"/>
        <v/>
      </c>
      <c r="E34" s="19"/>
      <c r="F34" s="44" t="str">
        <f t="shared" si="1"/>
        <v/>
      </c>
      <c r="G34" s="44"/>
      <c r="H34" s="44"/>
      <c r="I34" s="44"/>
      <c r="J34" s="44"/>
      <c r="K34" s="44"/>
      <c r="L34" s="44"/>
      <c r="M34" s="44"/>
      <c r="N34" s="44"/>
      <c r="O34" s="44"/>
      <c r="P34" s="44"/>
      <c r="Q34" s="44"/>
      <c r="R34" s="44"/>
      <c r="S34" s="44"/>
      <c r="T34" s="44"/>
      <c r="U34" s="44"/>
      <c r="V34" s="44"/>
      <c r="W34" s="44"/>
      <c r="X34" s="44"/>
      <c r="Y34" s="44"/>
      <c r="Z34" s="44"/>
      <c r="AA34" s="44"/>
      <c r="AB34" s="44"/>
      <c r="AC34" s="44"/>
    </row>
    <row r="35" spans="1:29">
      <c r="A35" s="44"/>
      <c r="B35" s="44">
        <f t="shared" si="2"/>
        <v>11</v>
      </c>
      <c r="C35" s="19"/>
      <c r="D35" s="44" t="str">
        <f t="shared" si="0"/>
        <v/>
      </c>
      <c r="E35" s="19"/>
      <c r="F35" s="44" t="str">
        <f t="shared" si="1"/>
        <v/>
      </c>
      <c r="G35" s="44"/>
      <c r="H35" s="44"/>
      <c r="I35" s="44"/>
      <c r="J35" s="44"/>
      <c r="K35" s="44"/>
      <c r="L35" s="44"/>
      <c r="M35" s="44"/>
      <c r="N35" s="44"/>
      <c r="O35" s="44"/>
      <c r="P35" s="44"/>
      <c r="Q35" s="44"/>
      <c r="R35" s="44"/>
      <c r="S35" s="44"/>
      <c r="T35" s="44"/>
      <c r="U35" s="44"/>
      <c r="V35" s="44"/>
      <c r="W35" s="44"/>
      <c r="X35" s="44"/>
      <c r="Y35" s="44"/>
      <c r="Z35" s="44"/>
      <c r="AA35" s="44"/>
      <c r="AB35" s="44"/>
      <c r="AC35" s="44"/>
    </row>
    <row r="36" spans="1:29">
      <c r="A36" s="44"/>
      <c r="B36" s="44">
        <f t="shared" si="2"/>
        <v>12</v>
      </c>
      <c r="C36" s="19"/>
      <c r="D36" s="44" t="str">
        <f t="shared" si="0"/>
        <v/>
      </c>
      <c r="E36" s="19"/>
      <c r="F36" s="44" t="str">
        <f t="shared" si="1"/>
        <v/>
      </c>
      <c r="G36" s="44"/>
      <c r="H36" s="44"/>
      <c r="I36" s="44"/>
      <c r="J36" s="44"/>
      <c r="K36" s="44"/>
      <c r="L36" s="44"/>
      <c r="M36" s="44"/>
      <c r="N36" s="44"/>
      <c r="O36" s="44"/>
      <c r="P36" s="44"/>
      <c r="Q36" s="44"/>
      <c r="R36" s="44"/>
      <c r="S36" s="44"/>
      <c r="T36" s="44"/>
      <c r="U36" s="44"/>
      <c r="V36" s="44"/>
      <c r="W36" s="44"/>
      <c r="X36" s="44"/>
      <c r="Y36" s="44"/>
      <c r="Z36" s="44"/>
      <c r="AA36" s="44"/>
      <c r="AB36" s="44"/>
      <c r="AC36" s="44"/>
    </row>
    <row r="37" spans="1:29">
      <c r="A37" s="44"/>
      <c r="B37" s="44">
        <f t="shared" si="2"/>
        <v>13</v>
      </c>
      <c r="C37" s="19"/>
      <c r="D37" s="44" t="str">
        <f t="shared" si="0"/>
        <v/>
      </c>
      <c r="E37" s="19"/>
      <c r="F37" s="44" t="str">
        <f t="shared" si="1"/>
        <v/>
      </c>
      <c r="G37" s="44"/>
      <c r="H37" s="44"/>
      <c r="I37" s="44"/>
      <c r="J37" s="44"/>
      <c r="K37" s="44"/>
      <c r="L37" s="44"/>
      <c r="M37" s="44"/>
      <c r="N37" s="44"/>
      <c r="O37" s="44"/>
      <c r="P37" s="44"/>
      <c r="Q37" s="44"/>
      <c r="R37" s="44"/>
      <c r="S37" s="44"/>
      <c r="T37" s="44"/>
      <c r="U37" s="44"/>
      <c r="V37" s="44"/>
      <c r="W37" s="44"/>
      <c r="X37" s="44"/>
      <c r="Y37" s="44"/>
      <c r="Z37" s="44"/>
      <c r="AA37" s="44"/>
      <c r="AB37" s="44"/>
      <c r="AC37" s="44"/>
    </row>
    <row r="38" spans="1:29">
      <c r="A38" s="44"/>
      <c r="B38" s="44">
        <f t="shared" si="2"/>
        <v>14</v>
      </c>
      <c r="C38" s="19"/>
      <c r="D38" s="44" t="str">
        <f t="shared" si="0"/>
        <v/>
      </c>
      <c r="E38" s="19"/>
      <c r="F38" s="44" t="str">
        <f t="shared" si="1"/>
        <v/>
      </c>
      <c r="G38" s="44"/>
      <c r="H38" s="44"/>
      <c r="I38" s="44"/>
      <c r="J38" s="44"/>
      <c r="K38" s="44"/>
      <c r="L38" s="44"/>
      <c r="M38" s="44"/>
      <c r="N38" s="44"/>
      <c r="O38" s="44"/>
      <c r="P38" s="44"/>
      <c r="Q38" s="44"/>
      <c r="R38" s="44"/>
      <c r="S38" s="44"/>
      <c r="T38" s="44"/>
      <c r="U38" s="44"/>
      <c r="V38" s="44"/>
      <c r="W38" s="44"/>
      <c r="X38" s="44"/>
      <c r="Y38" s="44"/>
      <c r="Z38" s="44"/>
      <c r="AA38" s="44"/>
      <c r="AB38" s="44"/>
      <c r="AC38" s="44"/>
    </row>
    <row r="39" spans="1:29">
      <c r="A39" s="44"/>
      <c r="B39" s="44">
        <f t="shared" si="2"/>
        <v>15</v>
      </c>
      <c r="C39" s="19"/>
      <c r="D39" s="44" t="str">
        <f t="shared" si="0"/>
        <v/>
      </c>
      <c r="E39" s="19"/>
      <c r="F39" s="44" t="str">
        <f t="shared" si="1"/>
        <v/>
      </c>
      <c r="G39" s="44"/>
      <c r="H39" s="44"/>
      <c r="I39" s="44"/>
      <c r="J39" s="44"/>
      <c r="K39" s="44"/>
      <c r="L39" s="44"/>
      <c r="M39" s="44"/>
      <c r="N39" s="44"/>
      <c r="O39" s="44"/>
      <c r="P39" s="44"/>
      <c r="Q39" s="44"/>
      <c r="R39" s="44"/>
      <c r="S39" s="44"/>
      <c r="T39" s="44"/>
      <c r="U39" s="44"/>
      <c r="V39" s="44"/>
      <c r="W39" s="44"/>
      <c r="X39" s="44"/>
      <c r="Y39" s="44"/>
      <c r="Z39" s="44"/>
      <c r="AA39" s="44"/>
      <c r="AB39" s="44"/>
      <c r="AC39" s="44"/>
    </row>
    <row r="40" spans="1:29">
      <c r="A40" s="44"/>
      <c r="B40" s="44">
        <f t="shared" si="2"/>
        <v>16</v>
      </c>
      <c r="C40" s="19"/>
      <c r="D40" s="44" t="str">
        <f t="shared" si="0"/>
        <v/>
      </c>
      <c r="E40" s="19"/>
      <c r="F40" s="44" t="str">
        <f t="shared" si="1"/>
        <v/>
      </c>
      <c r="G40" s="44"/>
      <c r="H40" s="44"/>
      <c r="I40" s="44"/>
      <c r="J40" s="44"/>
      <c r="K40" s="44"/>
      <c r="L40" s="44"/>
      <c r="M40" s="44"/>
      <c r="N40" s="44"/>
      <c r="O40" s="44"/>
      <c r="P40" s="44"/>
      <c r="Q40" s="44"/>
      <c r="R40" s="44"/>
      <c r="S40" s="44"/>
      <c r="T40" s="44"/>
      <c r="U40" s="44"/>
      <c r="V40" s="44"/>
      <c r="W40" s="44"/>
      <c r="X40" s="44"/>
      <c r="Y40" s="44"/>
      <c r="Z40" s="44"/>
      <c r="AA40" s="44"/>
      <c r="AB40" s="44"/>
      <c r="AC40" s="44"/>
    </row>
    <row r="41" spans="1:29">
      <c r="A41" s="44"/>
      <c r="B41" s="44">
        <f t="shared" si="2"/>
        <v>17</v>
      </c>
      <c r="C41" s="19"/>
      <c r="D41" s="44" t="str">
        <f t="shared" si="0"/>
        <v/>
      </c>
      <c r="E41" s="19"/>
      <c r="F41" s="44" t="str">
        <f t="shared" si="1"/>
        <v/>
      </c>
      <c r="G41" s="44"/>
      <c r="H41" s="44"/>
      <c r="I41" s="44"/>
      <c r="J41" s="44"/>
      <c r="K41" s="44"/>
      <c r="L41" s="44"/>
      <c r="M41" s="44"/>
      <c r="N41" s="44"/>
      <c r="O41" s="44"/>
      <c r="P41" s="44"/>
      <c r="Q41" s="44"/>
      <c r="R41" s="44"/>
      <c r="S41" s="44"/>
      <c r="T41" s="44"/>
      <c r="U41" s="44"/>
      <c r="V41" s="44"/>
      <c r="W41" s="44"/>
      <c r="X41" s="44"/>
      <c r="Y41" s="44"/>
      <c r="Z41" s="44"/>
      <c r="AA41" s="44"/>
      <c r="AB41" s="44"/>
      <c r="AC41" s="44"/>
    </row>
    <row r="42" spans="1:29">
      <c r="A42" s="44"/>
      <c r="B42" s="44">
        <f t="shared" si="2"/>
        <v>18</v>
      </c>
      <c r="C42" s="19"/>
      <c r="D42" s="44" t="str">
        <f t="shared" si="0"/>
        <v/>
      </c>
      <c r="E42" s="19"/>
      <c r="F42" s="44" t="str">
        <f t="shared" si="1"/>
        <v/>
      </c>
      <c r="G42" s="44"/>
      <c r="H42" s="44"/>
      <c r="I42" s="44"/>
      <c r="J42" s="44"/>
      <c r="K42" s="44"/>
      <c r="L42" s="44"/>
      <c r="M42" s="44"/>
      <c r="N42" s="44"/>
      <c r="O42" s="44"/>
      <c r="P42" s="44"/>
      <c r="Q42" s="44"/>
      <c r="R42" s="44"/>
      <c r="S42" s="44"/>
      <c r="T42" s="44"/>
      <c r="U42" s="44"/>
      <c r="V42" s="44"/>
      <c r="W42" s="44"/>
      <c r="X42" s="44"/>
      <c r="Y42" s="44"/>
      <c r="Z42" s="44"/>
      <c r="AA42" s="44"/>
      <c r="AB42" s="44"/>
      <c r="AC42" s="44"/>
    </row>
    <row r="43" spans="1:29">
      <c r="A43" s="44"/>
      <c r="B43" s="44">
        <f t="shared" si="2"/>
        <v>19</v>
      </c>
      <c r="C43" s="19"/>
      <c r="D43" s="44" t="str">
        <f t="shared" si="0"/>
        <v/>
      </c>
      <c r="E43" s="19"/>
      <c r="F43" s="44" t="str">
        <f t="shared" si="1"/>
        <v/>
      </c>
      <c r="G43" s="44"/>
      <c r="H43" s="44"/>
      <c r="I43" s="44"/>
      <c r="J43" s="44"/>
      <c r="K43" s="44"/>
      <c r="L43" s="44"/>
      <c r="M43" s="44"/>
      <c r="N43" s="44"/>
      <c r="O43" s="44"/>
      <c r="P43" s="44"/>
      <c r="Q43" s="44"/>
      <c r="R43" s="44"/>
      <c r="S43" s="44"/>
      <c r="T43" s="44"/>
      <c r="U43" s="44"/>
      <c r="V43" s="44"/>
      <c r="W43" s="44"/>
      <c r="X43" s="44"/>
      <c r="Y43" s="44"/>
      <c r="Z43" s="44"/>
      <c r="AA43" s="44"/>
      <c r="AB43" s="44"/>
      <c r="AC43" s="44"/>
    </row>
    <row r="44" spans="1:29">
      <c r="A44" s="44"/>
      <c r="B44" s="44">
        <f t="shared" si="2"/>
        <v>20</v>
      </c>
      <c r="C44" s="19"/>
      <c r="D44" s="44" t="str">
        <f t="shared" si="0"/>
        <v/>
      </c>
      <c r="E44" s="19"/>
      <c r="F44" s="44" t="str">
        <f t="shared" si="1"/>
        <v/>
      </c>
      <c r="G44" s="44"/>
      <c r="H44" s="44"/>
      <c r="I44" s="44"/>
      <c r="J44" s="44"/>
      <c r="K44" s="44"/>
      <c r="L44" s="44"/>
      <c r="M44" s="44"/>
      <c r="N44" s="44"/>
      <c r="O44" s="44"/>
      <c r="P44" s="44"/>
      <c r="Q44" s="44"/>
      <c r="R44" s="44"/>
      <c r="S44" s="44"/>
      <c r="T44" s="44"/>
      <c r="U44" s="44"/>
      <c r="V44" s="44"/>
      <c r="W44" s="44"/>
      <c r="X44" s="44"/>
      <c r="Y44" s="44"/>
      <c r="Z44" s="44"/>
      <c r="AA44" s="44"/>
      <c r="AB44" s="44"/>
      <c r="AC44" s="44"/>
    </row>
    <row r="45" spans="1:29">
      <c r="A45" s="44"/>
      <c r="B45" s="44">
        <f t="shared" si="2"/>
        <v>21</v>
      </c>
      <c r="C45" s="19"/>
      <c r="D45" s="44" t="str">
        <f t="shared" si="0"/>
        <v/>
      </c>
      <c r="E45" s="19"/>
      <c r="F45" s="44" t="str">
        <f t="shared" si="1"/>
        <v/>
      </c>
      <c r="G45" s="44"/>
      <c r="H45" s="44"/>
      <c r="I45" s="44"/>
      <c r="J45" s="44"/>
      <c r="K45" s="44"/>
      <c r="L45" s="44"/>
      <c r="M45" s="44"/>
      <c r="N45" s="44"/>
      <c r="O45" s="44"/>
      <c r="P45" s="44"/>
      <c r="Q45" s="44"/>
      <c r="R45" s="44"/>
      <c r="S45" s="44"/>
      <c r="T45" s="44"/>
      <c r="U45" s="44"/>
      <c r="V45" s="44"/>
      <c r="W45" s="44"/>
      <c r="X45" s="44"/>
      <c r="Y45" s="44"/>
      <c r="Z45" s="44"/>
      <c r="AA45" s="44"/>
      <c r="AB45" s="44"/>
      <c r="AC45" s="44"/>
    </row>
    <row r="46" spans="1:29">
      <c r="A46" s="44"/>
      <c r="B46" s="44">
        <f t="shared" si="2"/>
        <v>22</v>
      </c>
      <c r="C46" s="19"/>
      <c r="D46" s="44" t="str">
        <f t="shared" si="0"/>
        <v/>
      </c>
      <c r="E46" s="19"/>
      <c r="F46" s="44" t="str">
        <f t="shared" si="1"/>
        <v/>
      </c>
      <c r="G46" s="44"/>
      <c r="H46" s="44"/>
      <c r="I46" s="44"/>
      <c r="J46" s="44"/>
      <c r="K46" s="44"/>
      <c r="L46" s="44"/>
      <c r="M46" s="44"/>
      <c r="N46" s="44"/>
      <c r="O46" s="44"/>
      <c r="P46" s="44"/>
      <c r="Q46" s="44"/>
      <c r="R46" s="44"/>
      <c r="S46" s="44"/>
      <c r="T46" s="44"/>
      <c r="U46" s="44"/>
      <c r="V46" s="44"/>
      <c r="W46" s="44"/>
      <c r="X46" s="44"/>
      <c r="Y46" s="44"/>
      <c r="Z46" s="44"/>
      <c r="AA46" s="44"/>
      <c r="AB46" s="44"/>
      <c r="AC46" s="44"/>
    </row>
    <row r="47" spans="1:29">
      <c r="A47" s="44"/>
      <c r="B47" s="44">
        <f t="shared" si="2"/>
        <v>23</v>
      </c>
      <c r="C47" s="19"/>
      <c r="D47" s="44" t="str">
        <f t="shared" si="0"/>
        <v/>
      </c>
      <c r="E47" s="19"/>
      <c r="F47" s="44" t="str">
        <f t="shared" si="1"/>
        <v/>
      </c>
      <c r="G47" s="44"/>
      <c r="H47" s="44"/>
      <c r="I47" s="44"/>
      <c r="J47" s="44"/>
      <c r="K47" s="44"/>
      <c r="L47" s="44"/>
      <c r="M47" s="44"/>
      <c r="N47" s="44"/>
      <c r="O47" s="44"/>
      <c r="P47" s="44"/>
      <c r="Q47" s="44"/>
      <c r="R47" s="44"/>
      <c r="S47" s="44"/>
      <c r="T47" s="44"/>
      <c r="U47" s="44"/>
      <c r="V47" s="44"/>
      <c r="W47" s="44"/>
      <c r="X47" s="44"/>
      <c r="Y47" s="44"/>
      <c r="Z47" s="44"/>
      <c r="AA47" s="44"/>
      <c r="AB47" s="44"/>
      <c r="AC47" s="44"/>
    </row>
    <row r="48" spans="1:29">
      <c r="A48" s="44"/>
      <c r="B48" s="44">
        <f t="shared" si="2"/>
        <v>24</v>
      </c>
      <c r="C48" s="19"/>
      <c r="D48" s="44" t="str">
        <f t="shared" si="0"/>
        <v/>
      </c>
      <c r="E48" s="19"/>
      <c r="F48" s="44" t="str">
        <f t="shared" si="1"/>
        <v/>
      </c>
      <c r="G48" s="44"/>
      <c r="H48" s="44"/>
      <c r="I48" s="44"/>
      <c r="J48" s="44"/>
      <c r="K48" s="44"/>
      <c r="L48" s="44"/>
      <c r="M48" s="44"/>
      <c r="N48" s="44"/>
      <c r="O48" s="44"/>
      <c r="P48" s="44"/>
      <c r="Q48" s="44"/>
      <c r="R48" s="44"/>
      <c r="S48" s="44"/>
      <c r="T48" s="44"/>
      <c r="U48" s="44"/>
      <c r="V48" s="44"/>
      <c r="W48" s="44"/>
      <c r="X48" s="44"/>
      <c r="Y48" s="44"/>
      <c r="Z48" s="44"/>
      <c r="AA48" s="44"/>
      <c r="AB48" s="44"/>
      <c r="AC48" s="44"/>
    </row>
    <row r="49" spans="1:29">
      <c r="A49" s="44"/>
      <c r="B49" s="44">
        <f t="shared" si="2"/>
        <v>25</v>
      </c>
      <c r="C49" s="19"/>
      <c r="D49" s="44" t="str">
        <f t="shared" si="0"/>
        <v/>
      </c>
      <c r="E49" s="19"/>
      <c r="F49" s="44" t="str">
        <f t="shared" si="1"/>
        <v/>
      </c>
      <c r="G49" s="44"/>
      <c r="H49" s="44"/>
      <c r="I49" s="44"/>
      <c r="J49" s="44"/>
      <c r="K49" s="44"/>
      <c r="L49" s="44"/>
      <c r="M49" s="44"/>
      <c r="N49" s="44"/>
      <c r="O49" s="44"/>
      <c r="P49" s="44"/>
      <c r="Q49" s="44"/>
      <c r="R49" s="44"/>
      <c r="S49" s="44"/>
      <c r="T49" s="44"/>
      <c r="U49" s="44"/>
      <c r="V49" s="44"/>
      <c r="W49" s="44"/>
      <c r="X49" s="44"/>
      <c r="Y49" s="44"/>
      <c r="Z49" s="44"/>
      <c r="AA49" s="44"/>
      <c r="AB49" s="44"/>
      <c r="AC49" s="44"/>
    </row>
    <row r="50" spans="1:29">
      <c r="A50" s="44"/>
      <c r="B50" s="44">
        <f t="shared" si="2"/>
        <v>26</v>
      </c>
      <c r="C50" s="19"/>
      <c r="D50" s="44" t="str">
        <f t="shared" si="0"/>
        <v/>
      </c>
      <c r="E50" s="19"/>
      <c r="F50" s="44" t="str">
        <f t="shared" si="1"/>
        <v/>
      </c>
      <c r="G50" s="44"/>
      <c r="H50" s="44"/>
      <c r="I50" s="44"/>
      <c r="J50" s="44"/>
      <c r="K50" s="44"/>
      <c r="L50" s="44"/>
      <c r="M50" s="44"/>
      <c r="N50" s="44"/>
      <c r="O50" s="44"/>
      <c r="P50" s="44"/>
      <c r="Q50" s="44"/>
      <c r="R50" s="44"/>
      <c r="S50" s="44"/>
      <c r="T50" s="44"/>
      <c r="U50" s="44"/>
      <c r="V50" s="44"/>
      <c r="W50" s="44"/>
      <c r="X50" s="44"/>
      <c r="Y50" s="44"/>
      <c r="Z50" s="44"/>
      <c r="AA50" s="44"/>
      <c r="AB50" s="44"/>
      <c r="AC50" s="44"/>
    </row>
    <row r="51" spans="1:29">
      <c r="A51" s="44"/>
      <c r="B51" s="44">
        <f t="shared" si="2"/>
        <v>27</v>
      </c>
      <c r="C51" s="19"/>
      <c r="D51" s="44" t="str">
        <f t="shared" si="0"/>
        <v/>
      </c>
      <c r="E51" s="19"/>
      <c r="F51" s="44" t="str">
        <f t="shared" si="1"/>
        <v/>
      </c>
      <c r="G51" s="44"/>
      <c r="H51" s="44"/>
      <c r="I51" s="44"/>
      <c r="J51" s="44"/>
      <c r="K51" s="44"/>
      <c r="L51" s="44"/>
      <c r="M51" s="44"/>
      <c r="N51" s="44"/>
      <c r="O51" s="44"/>
      <c r="P51" s="44"/>
      <c r="Q51" s="44"/>
      <c r="R51" s="44"/>
      <c r="S51" s="44"/>
      <c r="T51" s="44"/>
      <c r="U51" s="44"/>
      <c r="V51" s="44"/>
      <c r="W51" s="44"/>
      <c r="X51" s="44"/>
      <c r="Y51" s="44"/>
      <c r="Z51" s="44"/>
      <c r="AA51" s="44"/>
      <c r="AB51" s="44"/>
      <c r="AC51" s="44"/>
    </row>
    <row r="52" spans="1:29">
      <c r="A52" s="44"/>
      <c r="B52" s="44">
        <f t="shared" si="2"/>
        <v>28</v>
      </c>
      <c r="C52" s="19"/>
      <c r="D52" s="44" t="str">
        <f t="shared" si="0"/>
        <v/>
      </c>
      <c r="E52" s="19"/>
      <c r="F52" s="44" t="str">
        <f t="shared" si="1"/>
        <v/>
      </c>
      <c r="G52" s="44"/>
      <c r="H52" s="44"/>
      <c r="I52" s="44"/>
      <c r="J52" s="44"/>
      <c r="K52" s="44"/>
      <c r="L52" s="44"/>
      <c r="M52" s="44"/>
      <c r="N52" s="44"/>
      <c r="O52" s="44"/>
      <c r="P52" s="44"/>
      <c r="Q52" s="44"/>
      <c r="R52" s="44"/>
      <c r="S52" s="44"/>
      <c r="T52" s="44"/>
      <c r="U52" s="44"/>
      <c r="V52" s="44"/>
      <c r="W52" s="44"/>
      <c r="X52" s="44"/>
      <c r="Y52" s="44"/>
      <c r="Z52" s="44"/>
      <c r="AA52" s="44"/>
      <c r="AB52" s="44"/>
      <c r="AC52" s="44"/>
    </row>
    <row r="53" spans="1:29">
      <c r="A53" s="44"/>
      <c r="B53" s="44">
        <f t="shared" si="2"/>
        <v>29</v>
      </c>
      <c r="C53" s="19"/>
      <c r="D53" s="44" t="str">
        <f t="shared" si="0"/>
        <v/>
      </c>
      <c r="E53" s="19"/>
      <c r="F53" s="44" t="str">
        <f t="shared" si="1"/>
        <v/>
      </c>
      <c r="G53" s="44"/>
      <c r="H53" s="44"/>
      <c r="I53" s="44"/>
      <c r="J53" s="44"/>
      <c r="K53" s="44"/>
      <c r="L53" s="44"/>
      <c r="M53" s="44"/>
      <c r="N53" s="44"/>
      <c r="O53" s="44"/>
      <c r="P53" s="44"/>
      <c r="Q53" s="44"/>
      <c r="R53" s="44"/>
      <c r="S53" s="44"/>
      <c r="T53" s="44"/>
      <c r="U53" s="44"/>
      <c r="V53" s="44"/>
      <c r="W53" s="44"/>
      <c r="X53" s="44"/>
      <c r="Y53" s="44"/>
      <c r="Z53" s="44"/>
      <c r="AA53" s="44"/>
      <c r="AB53" s="44"/>
      <c r="AC53" s="44"/>
    </row>
    <row r="54" spans="1:29">
      <c r="A54" s="44"/>
      <c r="B54" s="44">
        <f t="shared" si="2"/>
        <v>30</v>
      </c>
      <c r="C54" s="19"/>
      <c r="D54" s="44" t="str">
        <f t="shared" si="0"/>
        <v/>
      </c>
      <c r="E54" s="19"/>
      <c r="F54" s="44" t="str">
        <f t="shared" si="1"/>
        <v/>
      </c>
      <c r="G54" s="44"/>
      <c r="H54" s="44"/>
      <c r="I54" s="44"/>
      <c r="J54" s="44"/>
      <c r="K54" s="44"/>
      <c r="L54" s="44"/>
      <c r="M54" s="44"/>
      <c r="N54" s="44"/>
      <c r="O54" s="44"/>
      <c r="P54" s="44"/>
      <c r="Q54" s="44"/>
      <c r="R54" s="44"/>
      <c r="S54" s="44"/>
      <c r="T54" s="44"/>
      <c r="U54" s="44"/>
      <c r="V54" s="44"/>
      <c r="W54" s="44"/>
      <c r="X54" s="44"/>
      <c r="Y54" s="44"/>
      <c r="Z54" s="44"/>
      <c r="AA54" s="44"/>
      <c r="AB54" s="44"/>
      <c r="AC54" s="44"/>
    </row>
    <row r="55" spans="1:29">
      <c r="A55" s="44"/>
      <c r="B55" s="44">
        <f t="shared" si="2"/>
        <v>31</v>
      </c>
      <c r="C55" s="19"/>
      <c r="D55" s="44" t="str">
        <f t="shared" si="0"/>
        <v/>
      </c>
      <c r="E55" s="19"/>
      <c r="F55" s="44" t="str">
        <f t="shared" si="1"/>
        <v/>
      </c>
      <c r="G55" s="44"/>
      <c r="H55" s="44"/>
      <c r="I55" s="44"/>
      <c r="J55" s="44"/>
      <c r="K55" s="44"/>
      <c r="L55" s="44"/>
      <c r="M55" s="44"/>
      <c r="N55" s="44"/>
      <c r="O55" s="44"/>
      <c r="P55" s="44"/>
      <c r="Q55" s="44"/>
      <c r="R55" s="44"/>
      <c r="S55" s="44"/>
      <c r="T55" s="44"/>
      <c r="U55" s="44"/>
      <c r="V55" s="44"/>
      <c r="W55" s="44"/>
      <c r="X55" s="44"/>
      <c r="Y55" s="44"/>
      <c r="Z55" s="44"/>
      <c r="AA55" s="44"/>
      <c r="AB55" s="44"/>
      <c r="AC55" s="44"/>
    </row>
    <row r="56" spans="1:29">
      <c r="A56" s="44"/>
      <c r="B56" s="44">
        <f t="shared" si="2"/>
        <v>32</v>
      </c>
      <c r="C56" s="19"/>
      <c r="D56" s="44" t="str">
        <f t="shared" si="0"/>
        <v/>
      </c>
      <c r="E56" s="19"/>
      <c r="F56" s="44" t="str">
        <f t="shared" si="1"/>
        <v/>
      </c>
      <c r="G56" s="44"/>
      <c r="H56" s="44"/>
      <c r="I56" s="44"/>
      <c r="J56" s="44"/>
      <c r="K56" s="44"/>
      <c r="L56" s="44"/>
      <c r="M56" s="44"/>
      <c r="N56" s="44"/>
      <c r="O56" s="44"/>
      <c r="P56" s="44"/>
      <c r="Q56" s="44"/>
      <c r="R56" s="44"/>
      <c r="S56" s="44"/>
      <c r="T56" s="44"/>
      <c r="U56" s="44"/>
      <c r="V56" s="44"/>
      <c r="W56" s="44"/>
      <c r="X56" s="44"/>
      <c r="Y56" s="44"/>
      <c r="Z56" s="44"/>
      <c r="AA56" s="44"/>
      <c r="AB56" s="44"/>
      <c r="AC56" s="44"/>
    </row>
    <row r="57" spans="1:29">
      <c r="A57" s="44"/>
      <c r="B57" s="44">
        <f t="shared" si="2"/>
        <v>33</v>
      </c>
      <c r="C57" s="19"/>
      <c r="D57" s="44" t="str">
        <f t="shared" si="0"/>
        <v/>
      </c>
      <c r="E57" s="19"/>
      <c r="F57" s="44" t="str">
        <f t="shared" si="1"/>
        <v/>
      </c>
      <c r="G57" s="44"/>
      <c r="H57" s="44"/>
      <c r="I57" s="44"/>
      <c r="J57" s="44"/>
      <c r="K57" s="44"/>
      <c r="L57" s="44"/>
      <c r="M57" s="44"/>
      <c r="N57" s="44"/>
      <c r="O57" s="44"/>
      <c r="P57" s="44"/>
      <c r="Q57" s="44"/>
      <c r="R57" s="44"/>
      <c r="S57" s="44"/>
      <c r="T57" s="44"/>
      <c r="U57" s="44"/>
      <c r="V57" s="44"/>
      <c r="W57" s="44"/>
      <c r="X57" s="44"/>
      <c r="Y57" s="44"/>
      <c r="Z57" s="44"/>
      <c r="AA57" s="44"/>
      <c r="AB57" s="44"/>
      <c r="AC57" s="44"/>
    </row>
    <row r="58" spans="1:29">
      <c r="A58" s="44"/>
      <c r="B58" s="44">
        <f t="shared" si="2"/>
        <v>34</v>
      </c>
      <c r="C58" s="19"/>
      <c r="D58" s="44" t="str">
        <f t="shared" si="0"/>
        <v/>
      </c>
      <c r="E58" s="19"/>
      <c r="F58" s="44" t="str">
        <f t="shared" si="1"/>
        <v/>
      </c>
      <c r="G58" s="44"/>
      <c r="H58" s="44"/>
      <c r="I58" s="44"/>
      <c r="J58" s="44"/>
      <c r="K58" s="44"/>
      <c r="L58" s="44"/>
      <c r="M58" s="44"/>
      <c r="N58" s="44"/>
      <c r="O58" s="44"/>
      <c r="P58" s="44"/>
      <c r="Q58" s="44"/>
      <c r="R58" s="44"/>
      <c r="S58" s="44"/>
      <c r="T58" s="44"/>
      <c r="U58" s="44"/>
      <c r="V58" s="44"/>
      <c r="W58" s="44"/>
      <c r="X58" s="44"/>
      <c r="Y58" s="44"/>
      <c r="Z58" s="44"/>
      <c r="AA58" s="44"/>
      <c r="AB58" s="44"/>
      <c r="AC58" s="44"/>
    </row>
    <row r="59" spans="1:29">
      <c r="A59" s="44"/>
      <c r="B59" s="44">
        <f t="shared" si="2"/>
        <v>35</v>
      </c>
      <c r="C59" s="19"/>
      <c r="D59" s="44" t="str">
        <f t="shared" si="0"/>
        <v/>
      </c>
      <c r="E59" s="19"/>
      <c r="F59" s="44" t="str">
        <f t="shared" si="1"/>
        <v/>
      </c>
      <c r="G59" s="44"/>
      <c r="H59" s="44"/>
      <c r="I59" s="44"/>
      <c r="J59" s="44"/>
      <c r="K59" s="44"/>
      <c r="L59" s="44"/>
      <c r="M59" s="44"/>
      <c r="N59" s="44"/>
      <c r="O59" s="44"/>
      <c r="P59" s="44"/>
      <c r="Q59" s="44"/>
      <c r="R59" s="44"/>
      <c r="S59" s="44"/>
      <c r="T59" s="44"/>
      <c r="U59" s="44"/>
      <c r="V59" s="44"/>
      <c r="W59" s="44"/>
      <c r="X59" s="44"/>
      <c r="Y59" s="44"/>
      <c r="Z59" s="44"/>
      <c r="AA59" s="44"/>
      <c r="AB59" s="44"/>
      <c r="AC59" s="44"/>
    </row>
    <row r="60" spans="1:29">
      <c r="A60" s="44"/>
      <c r="B60" s="44">
        <f t="shared" si="2"/>
        <v>36</v>
      </c>
      <c r="C60" s="19"/>
      <c r="D60" s="44" t="str">
        <f t="shared" si="0"/>
        <v/>
      </c>
      <c r="E60" s="19"/>
      <c r="F60" s="44" t="str">
        <f t="shared" si="1"/>
        <v/>
      </c>
      <c r="G60" s="44"/>
      <c r="H60" s="44"/>
      <c r="I60" s="44"/>
      <c r="J60" s="44"/>
      <c r="K60" s="44"/>
      <c r="L60" s="44"/>
      <c r="M60" s="44"/>
      <c r="N60" s="44"/>
      <c r="O60" s="44"/>
      <c r="P60" s="44"/>
      <c r="Q60" s="44"/>
      <c r="R60" s="44"/>
      <c r="S60" s="44"/>
      <c r="T60" s="44"/>
      <c r="U60" s="44"/>
      <c r="V60" s="44"/>
      <c r="W60" s="44"/>
      <c r="X60" s="44"/>
      <c r="Y60" s="44"/>
      <c r="Z60" s="44"/>
      <c r="AA60" s="44"/>
      <c r="AB60" s="44"/>
      <c r="AC60" s="44"/>
    </row>
    <row r="61" spans="1:29">
      <c r="A61" s="44"/>
      <c r="B61" s="44">
        <f t="shared" si="2"/>
        <v>37</v>
      </c>
      <c r="C61" s="19"/>
      <c r="D61" s="44" t="str">
        <f t="shared" si="0"/>
        <v/>
      </c>
      <c r="E61" s="19"/>
      <c r="F61" s="44" t="str">
        <f t="shared" si="1"/>
        <v/>
      </c>
      <c r="G61" s="44"/>
      <c r="H61" s="44"/>
      <c r="I61" s="44"/>
      <c r="J61" s="44"/>
      <c r="K61" s="44"/>
      <c r="L61" s="44"/>
      <c r="M61" s="44"/>
      <c r="N61" s="44"/>
      <c r="O61" s="44"/>
      <c r="P61" s="44"/>
      <c r="Q61" s="44"/>
      <c r="R61" s="44"/>
      <c r="S61" s="44"/>
      <c r="T61" s="44"/>
      <c r="U61" s="44"/>
      <c r="V61" s="44"/>
      <c r="W61" s="44"/>
      <c r="X61" s="44"/>
      <c r="Y61" s="44"/>
      <c r="Z61" s="44"/>
      <c r="AA61" s="44"/>
      <c r="AB61" s="44"/>
      <c r="AC61" s="44"/>
    </row>
    <row r="62" spans="1:29">
      <c r="A62" s="44"/>
      <c r="B62" s="44">
        <f t="shared" si="2"/>
        <v>38</v>
      </c>
      <c r="C62" s="19"/>
      <c r="D62" s="44" t="str">
        <f t="shared" si="0"/>
        <v/>
      </c>
      <c r="E62" s="19"/>
      <c r="F62" s="44" t="str">
        <f t="shared" si="1"/>
        <v/>
      </c>
      <c r="G62" s="44"/>
      <c r="H62" s="44"/>
      <c r="I62" s="44"/>
      <c r="J62" s="44"/>
      <c r="K62" s="44"/>
      <c r="L62" s="44"/>
      <c r="M62" s="44"/>
      <c r="N62" s="44"/>
      <c r="O62" s="44"/>
      <c r="P62" s="44"/>
      <c r="Q62" s="44"/>
      <c r="R62" s="44"/>
      <c r="S62" s="44"/>
      <c r="T62" s="44"/>
      <c r="U62" s="44"/>
      <c r="V62" s="44"/>
      <c r="W62" s="44"/>
      <c r="X62" s="44"/>
      <c r="Y62" s="44"/>
      <c r="Z62" s="44"/>
      <c r="AA62" s="44"/>
      <c r="AB62" s="44"/>
      <c r="AC62" s="44"/>
    </row>
    <row r="63" spans="1:29">
      <c r="A63" s="44"/>
      <c r="B63" s="44">
        <f t="shared" si="2"/>
        <v>39</v>
      </c>
      <c r="C63" s="19"/>
      <c r="D63" s="44" t="str">
        <f t="shared" si="0"/>
        <v/>
      </c>
      <c r="E63" s="19"/>
      <c r="F63" s="44" t="str">
        <f t="shared" si="1"/>
        <v/>
      </c>
      <c r="G63" s="44"/>
      <c r="H63" s="44"/>
      <c r="I63" s="44"/>
      <c r="J63" s="44"/>
      <c r="K63" s="44"/>
      <c r="L63" s="44"/>
      <c r="M63" s="44"/>
      <c r="N63" s="44"/>
      <c r="O63" s="44"/>
      <c r="P63" s="44"/>
      <c r="Q63" s="44"/>
      <c r="R63" s="44"/>
      <c r="S63" s="44"/>
      <c r="T63" s="44"/>
      <c r="U63" s="44"/>
      <c r="V63" s="44"/>
      <c r="W63" s="44"/>
      <c r="X63" s="44"/>
      <c r="Y63" s="44"/>
      <c r="Z63" s="44"/>
      <c r="AA63" s="44"/>
      <c r="AB63" s="44"/>
      <c r="AC63" s="44"/>
    </row>
    <row r="64" spans="1:29">
      <c r="A64" s="44"/>
      <c r="B64" s="44">
        <f t="shared" si="2"/>
        <v>40</v>
      </c>
      <c r="C64" s="19"/>
      <c r="D64" s="44" t="str">
        <f t="shared" si="0"/>
        <v/>
      </c>
      <c r="E64" s="19"/>
      <c r="F64" s="44" t="str">
        <f t="shared" si="1"/>
        <v/>
      </c>
      <c r="G64" s="44"/>
      <c r="H64" s="44"/>
      <c r="I64" s="44"/>
      <c r="J64" s="44"/>
      <c r="K64" s="44"/>
      <c r="L64" s="44"/>
      <c r="M64" s="44"/>
      <c r="N64" s="44"/>
      <c r="O64" s="44"/>
      <c r="P64" s="44"/>
      <c r="Q64" s="44"/>
      <c r="R64" s="44"/>
      <c r="S64" s="44"/>
      <c r="T64" s="44"/>
      <c r="U64" s="44"/>
      <c r="V64" s="44"/>
      <c r="W64" s="44"/>
      <c r="X64" s="44"/>
      <c r="Y64" s="44"/>
      <c r="Z64" s="44"/>
      <c r="AA64" s="44"/>
      <c r="AB64" s="44"/>
      <c r="AC64" s="44"/>
    </row>
    <row r="65" spans="1:29">
      <c r="A65" s="44"/>
      <c r="B65" s="44">
        <f t="shared" si="2"/>
        <v>41</v>
      </c>
      <c r="C65" s="19"/>
      <c r="D65" s="44" t="str">
        <f t="shared" si="0"/>
        <v/>
      </c>
      <c r="E65" s="19"/>
      <c r="F65" s="44" t="str">
        <f t="shared" si="1"/>
        <v/>
      </c>
      <c r="G65" s="44"/>
      <c r="H65" s="44"/>
      <c r="I65" s="44"/>
      <c r="J65" s="44"/>
      <c r="K65" s="44"/>
      <c r="L65" s="44"/>
      <c r="M65" s="44"/>
      <c r="N65" s="44"/>
      <c r="O65" s="44"/>
      <c r="P65" s="44"/>
      <c r="Q65" s="44"/>
      <c r="R65" s="44"/>
      <c r="S65" s="44"/>
      <c r="T65" s="44"/>
      <c r="U65" s="44"/>
      <c r="V65" s="44"/>
      <c r="W65" s="44"/>
      <c r="X65" s="44"/>
      <c r="Y65" s="44"/>
      <c r="Z65" s="44"/>
      <c r="AA65" s="44"/>
      <c r="AB65" s="44"/>
      <c r="AC65" s="44"/>
    </row>
    <row r="66" spans="1:29">
      <c r="A66" s="44"/>
      <c r="B66" s="44">
        <f t="shared" si="2"/>
        <v>42</v>
      </c>
      <c r="C66" s="19"/>
      <c r="D66" s="44" t="str">
        <f t="shared" si="0"/>
        <v/>
      </c>
      <c r="E66" s="19"/>
      <c r="F66" s="44" t="str">
        <f t="shared" si="1"/>
        <v/>
      </c>
      <c r="G66" s="44"/>
      <c r="H66" s="44"/>
      <c r="I66" s="44"/>
      <c r="J66" s="44"/>
      <c r="K66" s="44"/>
      <c r="L66" s="44"/>
      <c r="M66" s="44"/>
      <c r="N66" s="44"/>
      <c r="O66" s="44"/>
      <c r="P66" s="44"/>
      <c r="Q66" s="44"/>
      <c r="R66" s="44"/>
      <c r="S66" s="44"/>
      <c r="T66" s="44"/>
      <c r="U66" s="44"/>
      <c r="V66" s="44"/>
      <c r="W66" s="44"/>
      <c r="X66" s="44"/>
      <c r="Y66" s="44"/>
      <c r="Z66" s="44"/>
      <c r="AA66" s="44"/>
      <c r="AB66" s="44"/>
      <c r="AC66" s="44"/>
    </row>
    <row r="67" spans="1:29">
      <c r="A67" s="44"/>
      <c r="B67" s="44">
        <f t="shared" si="2"/>
        <v>43</v>
      </c>
      <c r="C67" s="19"/>
      <c r="D67" s="44" t="str">
        <f t="shared" si="0"/>
        <v/>
      </c>
      <c r="E67" s="19"/>
      <c r="F67" s="44" t="str">
        <f t="shared" si="1"/>
        <v/>
      </c>
      <c r="G67" s="44"/>
      <c r="H67" s="44"/>
      <c r="I67" s="44"/>
      <c r="J67" s="44"/>
      <c r="K67" s="44"/>
      <c r="L67" s="44"/>
      <c r="M67" s="44"/>
      <c r="N67" s="44"/>
      <c r="O67" s="44"/>
      <c r="P67" s="44"/>
      <c r="Q67" s="44"/>
      <c r="R67" s="44"/>
      <c r="S67" s="44"/>
      <c r="T67" s="44"/>
      <c r="U67" s="44"/>
      <c r="V67" s="44"/>
      <c r="W67" s="44"/>
      <c r="X67" s="44"/>
      <c r="Y67" s="44"/>
      <c r="Z67" s="44"/>
      <c r="AA67" s="44"/>
      <c r="AB67" s="44"/>
      <c r="AC67" s="44"/>
    </row>
    <row r="68" spans="1:29">
      <c r="A68" s="44"/>
      <c r="B68" s="44">
        <f t="shared" si="2"/>
        <v>44</v>
      </c>
      <c r="C68" s="19"/>
      <c r="D68" s="44" t="str">
        <f t="shared" si="0"/>
        <v/>
      </c>
      <c r="E68" s="19"/>
      <c r="F68" s="44" t="str">
        <f t="shared" si="1"/>
        <v/>
      </c>
      <c r="G68" s="44"/>
      <c r="H68" s="44"/>
      <c r="I68" s="44"/>
      <c r="J68" s="44"/>
      <c r="K68" s="44"/>
      <c r="L68" s="44"/>
      <c r="M68" s="44"/>
      <c r="N68" s="44"/>
      <c r="O68" s="44"/>
      <c r="P68" s="44"/>
      <c r="Q68" s="44"/>
      <c r="R68" s="44"/>
      <c r="S68" s="44"/>
      <c r="T68" s="44"/>
      <c r="U68" s="44"/>
      <c r="V68" s="44"/>
      <c r="W68" s="44"/>
      <c r="X68" s="44"/>
      <c r="Y68" s="44"/>
      <c r="Z68" s="44"/>
      <c r="AA68" s="44"/>
      <c r="AB68" s="44"/>
      <c r="AC68" s="44"/>
    </row>
    <row r="69" spans="1:29">
      <c r="A69" s="44"/>
      <c r="B69" s="44">
        <f t="shared" si="2"/>
        <v>45</v>
      </c>
      <c r="C69" s="19"/>
      <c r="D69" s="44" t="str">
        <f t="shared" si="0"/>
        <v/>
      </c>
      <c r="E69" s="19"/>
      <c r="F69" s="44" t="str">
        <f t="shared" si="1"/>
        <v/>
      </c>
      <c r="G69" s="44"/>
      <c r="H69" s="44"/>
      <c r="I69" s="44"/>
      <c r="J69" s="44"/>
      <c r="K69" s="44"/>
      <c r="L69" s="44"/>
      <c r="M69" s="44"/>
      <c r="N69" s="44"/>
      <c r="O69" s="44"/>
      <c r="P69" s="44"/>
      <c r="Q69" s="44"/>
      <c r="R69" s="44"/>
      <c r="S69" s="44"/>
      <c r="T69" s="44"/>
      <c r="U69" s="44"/>
      <c r="V69" s="44"/>
      <c r="W69" s="44"/>
      <c r="X69" s="44"/>
      <c r="Y69" s="44"/>
      <c r="Z69" s="44"/>
      <c r="AA69" s="44"/>
      <c r="AB69" s="44"/>
      <c r="AC69" s="44"/>
    </row>
    <row r="70" spans="1:29">
      <c r="A70" s="44"/>
      <c r="B70" s="44">
        <f t="shared" si="2"/>
        <v>46</v>
      </c>
      <c r="C70" s="19"/>
      <c r="D70" s="44" t="str">
        <f t="shared" si="0"/>
        <v/>
      </c>
      <c r="E70" s="19"/>
      <c r="F70" s="44" t="str">
        <f t="shared" si="1"/>
        <v/>
      </c>
      <c r="G70" s="44"/>
      <c r="H70" s="44"/>
      <c r="I70" s="44"/>
      <c r="J70" s="44"/>
      <c r="K70" s="44"/>
      <c r="L70" s="44"/>
      <c r="M70" s="44"/>
      <c r="N70" s="44"/>
      <c r="O70" s="44"/>
      <c r="P70" s="44"/>
      <c r="Q70" s="44"/>
      <c r="R70" s="44"/>
      <c r="S70" s="44"/>
      <c r="T70" s="44"/>
      <c r="U70" s="44"/>
      <c r="V70" s="44"/>
      <c r="W70" s="44"/>
      <c r="X70" s="44"/>
      <c r="Y70" s="44"/>
      <c r="Z70" s="44"/>
      <c r="AA70" s="44"/>
      <c r="AB70" s="44"/>
      <c r="AC70" s="44"/>
    </row>
    <row r="71" spans="1:29">
      <c r="A71" s="44"/>
      <c r="B71" s="44">
        <f t="shared" si="2"/>
        <v>47</v>
      </c>
      <c r="C71" s="19"/>
      <c r="D71" s="44" t="str">
        <f t="shared" si="0"/>
        <v/>
      </c>
      <c r="E71" s="19"/>
      <c r="F71" s="44" t="str">
        <f t="shared" si="1"/>
        <v/>
      </c>
      <c r="G71" s="44"/>
      <c r="H71" s="44"/>
      <c r="I71" s="44"/>
      <c r="J71" s="44"/>
      <c r="K71" s="44"/>
      <c r="L71" s="44"/>
      <c r="M71" s="44"/>
      <c r="N71" s="44"/>
      <c r="O71" s="44"/>
      <c r="P71" s="44"/>
      <c r="Q71" s="44"/>
      <c r="R71" s="44"/>
      <c r="S71" s="44"/>
      <c r="T71" s="44"/>
      <c r="U71" s="44"/>
      <c r="V71" s="44"/>
      <c r="W71" s="44"/>
      <c r="X71" s="44"/>
      <c r="Y71" s="44"/>
      <c r="Z71" s="44"/>
      <c r="AA71" s="44"/>
      <c r="AB71" s="44"/>
      <c r="AC71" s="44"/>
    </row>
    <row r="72" spans="1:29">
      <c r="A72" s="44"/>
      <c r="B72" s="44">
        <f t="shared" si="2"/>
        <v>48</v>
      </c>
      <c r="C72" s="19"/>
      <c r="D72" s="44" t="str">
        <f t="shared" si="0"/>
        <v/>
      </c>
      <c r="E72" s="19"/>
      <c r="F72" s="44" t="str">
        <f t="shared" si="1"/>
        <v/>
      </c>
      <c r="G72" s="44"/>
      <c r="H72" s="44"/>
      <c r="I72" s="44"/>
      <c r="J72" s="44"/>
      <c r="K72" s="44"/>
      <c r="L72" s="44"/>
      <c r="M72" s="44"/>
      <c r="N72" s="44"/>
      <c r="O72" s="44"/>
      <c r="P72" s="44"/>
      <c r="Q72" s="44"/>
      <c r="R72" s="44"/>
      <c r="S72" s="44"/>
      <c r="T72" s="44"/>
      <c r="U72" s="44"/>
      <c r="V72" s="44"/>
      <c r="W72" s="44"/>
      <c r="X72" s="44"/>
      <c r="Y72" s="44"/>
      <c r="Z72" s="44"/>
      <c r="AA72" s="44"/>
      <c r="AB72" s="44"/>
      <c r="AC72" s="44"/>
    </row>
    <row r="73" spans="1:29">
      <c r="A73" s="44"/>
      <c r="B73" s="44">
        <f t="shared" si="2"/>
        <v>49</v>
      </c>
      <c r="C73" s="19"/>
      <c r="D73" s="44" t="str">
        <f t="shared" si="0"/>
        <v/>
      </c>
      <c r="E73" s="19"/>
      <c r="F73" s="44" t="str">
        <f t="shared" si="1"/>
        <v/>
      </c>
      <c r="G73" s="44"/>
      <c r="H73" s="44"/>
      <c r="I73" s="44"/>
      <c r="J73" s="44"/>
      <c r="K73" s="44"/>
      <c r="L73" s="44"/>
      <c r="M73" s="44"/>
      <c r="N73" s="44"/>
      <c r="O73" s="44"/>
      <c r="P73" s="44"/>
      <c r="Q73" s="44"/>
      <c r="R73" s="44"/>
      <c r="S73" s="44"/>
      <c r="T73" s="44"/>
      <c r="U73" s="44"/>
      <c r="V73" s="44"/>
      <c r="W73" s="44"/>
      <c r="X73" s="44"/>
      <c r="Y73" s="44"/>
      <c r="Z73" s="44"/>
      <c r="AA73" s="44"/>
      <c r="AB73" s="44"/>
      <c r="AC73" s="44"/>
    </row>
    <row r="74" spans="1:29">
      <c r="A74" s="44"/>
      <c r="B74" s="44">
        <f t="shared" si="2"/>
        <v>50</v>
      </c>
      <c r="C74" s="19"/>
      <c r="D74" s="44" t="str">
        <f t="shared" si="0"/>
        <v/>
      </c>
      <c r="E74" s="19"/>
      <c r="F74" s="44" t="str">
        <f t="shared" si="1"/>
        <v/>
      </c>
      <c r="G74" s="44"/>
      <c r="H74" s="44"/>
      <c r="I74" s="44"/>
      <c r="J74" s="44"/>
      <c r="K74" s="44"/>
      <c r="L74" s="44"/>
      <c r="M74" s="44"/>
      <c r="N74" s="44"/>
      <c r="O74" s="44"/>
      <c r="P74" s="44"/>
      <c r="Q74" s="44"/>
      <c r="R74" s="44"/>
      <c r="S74" s="44"/>
      <c r="T74" s="44"/>
      <c r="U74" s="44"/>
      <c r="V74" s="44"/>
      <c r="W74" s="44"/>
      <c r="X74" s="44"/>
      <c r="Y74" s="44"/>
      <c r="Z74" s="44"/>
      <c r="AA74" s="44"/>
      <c r="AB74" s="44"/>
      <c r="AC74" s="44"/>
    </row>
    <row r="75" spans="1:29">
      <c r="A75" s="44"/>
      <c r="B75" s="44">
        <f t="shared" si="2"/>
        <v>51</v>
      </c>
      <c r="C75" s="19"/>
      <c r="D75" s="44" t="str">
        <f t="shared" si="0"/>
        <v/>
      </c>
      <c r="E75" s="19"/>
      <c r="F75" s="44" t="str">
        <f t="shared" si="1"/>
        <v/>
      </c>
      <c r="G75" s="44"/>
      <c r="H75" s="44"/>
      <c r="I75" s="44"/>
      <c r="J75" s="44"/>
      <c r="K75" s="44"/>
      <c r="L75" s="44"/>
      <c r="M75" s="44"/>
      <c r="N75" s="44"/>
      <c r="O75" s="44"/>
      <c r="P75" s="44"/>
      <c r="Q75" s="44"/>
      <c r="R75" s="44"/>
      <c r="S75" s="44"/>
      <c r="T75" s="44"/>
      <c r="U75" s="44"/>
      <c r="V75" s="44"/>
      <c r="W75" s="44"/>
      <c r="X75" s="44"/>
      <c r="Y75" s="44"/>
      <c r="Z75" s="44"/>
      <c r="AA75" s="44"/>
      <c r="AB75" s="44"/>
      <c r="AC75" s="44"/>
    </row>
    <row r="76" spans="1:29">
      <c r="A76" s="44"/>
      <c r="B76" s="44">
        <f t="shared" si="2"/>
        <v>52</v>
      </c>
      <c r="C76" s="19"/>
      <c r="D76" s="44" t="str">
        <f t="shared" si="0"/>
        <v/>
      </c>
      <c r="E76" s="19"/>
      <c r="F76" s="44" t="str">
        <f t="shared" si="1"/>
        <v/>
      </c>
      <c r="G76" s="44"/>
      <c r="H76" s="44"/>
      <c r="I76" s="44"/>
      <c r="J76" s="44"/>
      <c r="K76" s="44"/>
      <c r="L76" s="44"/>
      <c r="M76" s="44"/>
      <c r="N76" s="44"/>
      <c r="O76" s="44"/>
      <c r="P76" s="44"/>
      <c r="Q76" s="44"/>
      <c r="R76" s="44"/>
      <c r="S76" s="44"/>
      <c r="T76" s="44"/>
      <c r="U76" s="44"/>
      <c r="V76" s="44"/>
      <c r="W76" s="44"/>
      <c r="X76" s="44"/>
      <c r="Y76" s="44"/>
      <c r="Z76" s="44"/>
      <c r="AA76" s="44"/>
      <c r="AB76" s="44"/>
      <c r="AC76" s="44"/>
    </row>
    <row r="77" spans="1:29">
      <c r="A77" s="44"/>
      <c r="B77" s="44">
        <f t="shared" si="2"/>
        <v>53</v>
      </c>
      <c r="C77" s="19"/>
      <c r="D77" s="44" t="str">
        <f t="shared" si="0"/>
        <v/>
      </c>
      <c r="E77" s="19"/>
      <c r="F77" s="44" t="str">
        <f t="shared" si="1"/>
        <v/>
      </c>
      <c r="G77" s="44"/>
      <c r="H77" s="44"/>
      <c r="I77" s="44"/>
      <c r="J77" s="44"/>
      <c r="K77" s="44"/>
      <c r="L77" s="44"/>
      <c r="M77" s="44"/>
      <c r="N77" s="44"/>
      <c r="O77" s="44"/>
      <c r="P77" s="44"/>
      <c r="Q77" s="44"/>
      <c r="R77" s="44"/>
      <c r="S77" s="44"/>
      <c r="T77" s="44"/>
      <c r="U77" s="44"/>
      <c r="V77" s="44"/>
      <c r="W77" s="44"/>
      <c r="X77" s="44"/>
      <c r="Y77" s="44"/>
      <c r="Z77" s="44"/>
      <c r="AA77" s="44"/>
      <c r="AB77" s="44"/>
      <c r="AC77" s="44"/>
    </row>
    <row r="78" spans="1:29">
      <c r="A78" s="44"/>
      <c r="B78" s="44">
        <f t="shared" si="2"/>
        <v>54</v>
      </c>
      <c r="C78" s="19"/>
      <c r="D78" s="44" t="str">
        <f t="shared" si="0"/>
        <v/>
      </c>
      <c r="E78" s="19"/>
      <c r="F78" s="44" t="str">
        <f t="shared" si="1"/>
        <v/>
      </c>
      <c r="G78" s="44"/>
      <c r="H78" s="44"/>
      <c r="I78" s="44"/>
      <c r="J78" s="44"/>
      <c r="K78" s="44"/>
      <c r="L78" s="44"/>
      <c r="M78" s="44"/>
      <c r="N78" s="44"/>
      <c r="O78" s="44"/>
      <c r="P78" s="44"/>
      <c r="Q78" s="44"/>
      <c r="R78" s="44"/>
      <c r="S78" s="44"/>
      <c r="T78" s="44"/>
      <c r="U78" s="44"/>
      <c r="V78" s="44"/>
      <c r="W78" s="44"/>
      <c r="X78" s="44"/>
      <c r="Y78" s="44"/>
      <c r="Z78" s="44"/>
      <c r="AA78" s="44"/>
      <c r="AB78" s="44"/>
      <c r="AC78" s="44"/>
    </row>
    <row r="79" spans="1:29">
      <c r="A79" s="44"/>
      <c r="B79" s="44">
        <f t="shared" si="2"/>
        <v>55</v>
      </c>
      <c r="C79" s="19"/>
      <c r="D79" s="44" t="str">
        <f t="shared" si="0"/>
        <v/>
      </c>
      <c r="E79" s="19"/>
      <c r="F79" s="44" t="str">
        <f t="shared" si="1"/>
        <v/>
      </c>
      <c r="G79" s="44"/>
      <c r="H79" s="44"/>
      <c r="I79" s="44"/>
      <c r="J79" s="44"/>
      <c r="K79" s="44"/>
      <c r="L79" s="44"/>
      <c r="M79" s="44"/>
      <c r="N79" s="44"/>
      <c r="O79" s="44"/>
      <c r="P79" s="44"/>
      <c r="Q79" s="44"/>
      <c r="R79" s="44"/>
      <c r="S79" s="44"/>
      <c r="T79" s="44"/>
      <c r="U79" s="44"/>
      <c r="V79" s="44"/>
      <c r="W79" s="44"/>
      <c r="X79" s="44"/>
      <c r="Y79" s="44"/>
      <c r="Z79" s="44"/>
      <c r="AA79" s="44"/>
      <c r="AB79" s="44"/>
      <c r="AC79" s="44"/>
    </row>
    <row r="80" spans="1:29">
      <c r="A80" s="44"/>
      <c r="B80" s="44">
        <f t="shared" si="2"/>
        <v>56</v>
      </c>
      <c r="C80" s="19"/>
      <c r="D80" s="44" t="str">
        <f t="shared" si="0"/>
        <v/>
      </c>
      <c r="E80" s="19"/>
      <c r="F80" s="44" t="str">
        <f t="shared" si="1"/>
        <v/>
      </c>
      <c r="G80" s="44"/>
      <c r="H80" s="44"/>
      <c r="I80" s="44"/>
      <c r="J80" s="44"/>
      <c r="K80" s="44"/>
      <c r="L80" s="44"/>
      <c r="M80" s="44"/>
      <c r="N80" s="44"/>
      <c r="O80" s="44"/>
      <c r="P80" s="44"/>
      <c r="Q80" s="44"/>
      <c r="R80" s="44"/>
      <c r="S80" s="44"/>
      <c r="T80" s="44"/>
      <c r="U80" s="44"/>
      <c r="V80" s="44"/>
      <c r="W80" s="44"/>
      <c r="X80" s="44"/>
      <c r="Y80" s="44"/>
      <c r="Z80" s="44"/>
      <c r="AA80" s="44"/>
      <c r="AB80" s="44"/>
      <c r="AC80" s="44"/>
    </row>
    <row r="81" spans="1:29">
      <c r="A81" s="44"/>
      <c r="B81" s="44">
        <f t="shared" si="2"/>
        <v>57</v>
      </c>
      <c r="C81" s="19"/>
      <c r="D81" s="44" t="str">
        <f t="shared" si="0"/>
        <v/>
      </c>
      <c r="E81" s="19"/>
      <c r="F81" s="44" t="str">
        <f t="shared" si="1"/>
        <v/>
      </c>
      <c r="G81" s="44"/>
      <c r="H81" s="44"/>
      <c r="I81" s="44"/>
      <c r="J81" s="44"/>
      <c r="K81" s="44"/>
      <c r="L81" s="44"/>
      <c r="M81" s="44"/>
      <c r="N81" s="44"/>
      <c r="O81" s="44"/>
      <c r="P81" s="44"/>
      <c r="Q81" s="44"/>
      <c r="R81" s="44"/>
      <c r="S81" s="44"/>
      <c r="T81" s="44"/>
      <c r="U81" s="44"/>
      <c r="V81" s="44"/>
      <c r="W81" s="44"/>
      <c r="X81" s="44"/>
      <c r="Y81" s="44"/>
      <c r="Z81" s="44"/>
      <c r="AA81" s="44"/>
      <c r="AB81" s="44"/>
      <c r="AC81" s="44"/>
    </row>
    <row r="82" spans="1:29">
      <c r="A82" s="44"/>
      <c r="B82" s="44">
        <f t="shared" si="2"/>
        <v>58</v>
      </c>
      <c r="C82" s="19"/>
      <c r="D82" s="44" t="str">
        <f t="shared" si="0"/>
        <v/>
      </c>
      <c r="E82" s="19"/>
      <c r="F82" s="44" t="str">
        <f t="shared" si="1"/>
        <v/>
      </c>
      <c r="G82" s="44"/>
      <c r="H82" s="44"/>
      <c r="I82" s="44"/>
      <c r="J82" s="44"/>
      <c r="K82" s="44"/>
      <c r="L82" s="44"/>
      <c r="M82" s="44"/>
      <c r="N82" s="44"/>
      <c r="O82" s="44"/>
      <c r="P82" s="44"/>
      <c r="Q82" s="44"/>
      <c r="R82" s="44"/>
      <c r="S82" s="44"/>
      <c r="T82" s="44"/>
      <c r="U82" s="44"/>
      <c r="V82" s="44"/>
      <c r="W82" s="44"/>
      <c r="X82" s="44"/>
      <c r="Y82" s="44"/>
      <c r="Z82" s="44"/>
      <c r="AA82" s="44"/>
      <c r="AB82" s="44"/>
      <c r="AC82" s="44"/>
    </row>
    <row r="83" spans="1:29">
      <c r="A83" s="44"/>
      <c r="B83" s="44">
        <f t="shared" si="2"/>
        <v>59</v>
      </c>
      <c r="C83" s="19"/>
      <c r="D83" s="44" t="str">
        <f t="shared" si="0"/>
        <v/>
      </c>
      <c r="E83" s="19"/>
      <c r="F83" s="44" t="str">
        <f t="shared" si="1"/>
        <v/>
      </c>
      <c r="G83" s="44"/>
      <c r="H83" s="44"/>
      <c r="I83" s="44"/>
      <c r="J83" s="44"/>
      <c r="K83" s="44"/>
      <c r="L83" s="44"/>
      <c r="M83" s="44"/>
      <c r="N83" s="44"/>
      <c r="O83" s="44"/>
      <c r="P83" s="44"/>
      <c r="Q83" s="44"/>
      <c r="R83" s="44"/>
      <c r="S83" s="44"/>
      <c r="T83" s="44"/>
      <c r="U83" s="44"/>
      <c r="V83" s="44"/>
      <c r="W83" s="44"/>
      <c r="X83" s="44"/>
      <c r="Y83" s="44"/>
      <c r="Z83" s="44"/>
      <c r="AA83" s="44"/>
      <c r="AB83" s="44"/>
      <c r="AC83" s="44"/>
    </row>
    <row r="84" spans="1:29">
      <c r="A84" s="44"/>
      <c r="B84" s="44">
        <f t="shared" si="2"/>
        <v>60</v>
      </c>
      <c r="C84" s="19"/>
      <c r="D84" s="44" t="str">
        <f t="shared" si="0"/>
        <v/>
      </c>
      <c r="E84" s="19"/>
      <c r="F84" s="44" t="str">
        <f t="shared" si="1"/>
        <v/>
      </c>
      <c r="G84" s="44"/>
      <c r="H84" s="44"/>
      <c r="I84" s="44"/>
      <c r="J84" s="44"/>
      <c r="K84" s="44"/>
      <c r="L84" s="44"/>
      <c r="M84" s="44"/>
      <c r="N84" s="44"/>
      <c r="O84" s="44"/>
      <c r="P84" s="44"/>
      <c r="Q84" s="44"/>
      <c r="R84" s="44"/>
      <c r="S84" s="44"/>
      <c r="T84" s="44"/>
      <c r="U84" s="44"/>
      <c r="V84" s="44"/>
      <c r="W84" s="44"/>
      <c r="X84" s="44"/>
      <c r="Y84" s="44"/>
      <c r="Z84" s="44"/>
      <c r="AA84" s="44"/>
      <c r="AB84" s="44"/>
      <c r="AC84" s="44"/>
    </row>
    <row r="85" spans="1:29">
      <c r="A85" s="44"/>
      <c r="B85" s="44">
        <f t="shared" si="2"/>
        <v>61</v>
      </c>
      <c r="C85" s="19"/>
      <c r="D85" s="44" t="str">
        <f t="shared" si="0"/>
        <v/>
      </c>
      <c r="E85" s="19"/>
      <c r="F85" s="44" t="str">
        <f t="shared" si="1"/>
        <v/>
      </c>
      <c r="G85" s="44"/>
      <c r="H85" s="44"/>
      <c r="I85" s="44"/>
      <c r="J85" s="44"/>
      <c r="K85" s="44"/>
      <c r="L85" s="44"/>
      <c r="M85" s="44"/>
      <c r="N85" s="44"/>
      <c r="O85" s="44"/>
      <c r="P85" s="44"/>
      <c r="Q85" s="44"/>
      <c r="R85" s="44"/>
      <c r="S85" s="44"/>
      <c r="T85" s="44"/>
      <c r="U85" s="44"/>
      <c r="V85" s="44"/>
      <c r="W85" s="44"/>
      <c r="X85" s="44"/>
      <c r="Y85" s="44"/>
      <c r="Z85" s="44"/>
      <c r="AA85" s="44"/>
      <c r="AB85" s="44"/>
      <c r="AC85" s="44"/>
    </row>
    <row r="86" spans="1:29">
      <c r="A86" s="44"/>
      <c r="B86" s="44">
        <f t="shared" si="2"/>
        <v>62</v>
      </c>
      <c r="C86" s="19"/>
      <c r="D86" s="44" t="str">
        <f t="shared" si="0"/>
        <v/>
      </c>
      <c r="E86" s="19"/>
      <c r="F86" s="44" t="str">
        <f t="shared" si="1"/>
        <v/>
      </c>
      <c r="G86" s="44"/>
      <c r="H86" s="44"/>
      <c r="I86" s="44"/>
      <c r="J86" s="44"/>
      <c r="K86" s="44"/>
      <c r="L86" s="44"/>
      <c r="M86" s="44"/>
      <c r="N86" s="44"/>
      <c r="O86" s="44"/>
      <c r="P86" s="44"/>
      <c r="Q86" s="44"/>
      <c r="R86" s="44"/>
      <c r="S86" s="44"/>
      <c r="T86" s="44"/>
      <c r="U86" s="44"/>
      <c r="V86" s="44"/>
      <c r="W86" s="44"/>
      <c r="X86" s="44"/>
      <c r="Y86" s="44"/>
      <c r="Z86" s="44"/>
      <c r="AA86" s="44"/>
      <c r="AB86" s="44"/>
      <c r="AC86" s="44"/>
    </row>
    <row r="87" spans="1:29">
      <c r="A87" s="44"/>
      <c r="B87" s="44">
        <f t="shared" si="2"/>
        <v>63</v>
      </c>
      <c r="C87" s="19"/>
      <c r="D87" s="44" t="str">
        <f t="shared" si="0"/>
        <v/>
      </c>
      <c r="E87" s="19"/>
      <c r="F87" s="44" t="str">
        <f t="shared" si="1"/>
        <v/>
      </c>
      <c r="G87" s="44"/>
      <c r="H87" s="44"/>
      <c r="I87" s="44"/>
      <c r="J87" s="44"/>
      <c r="K87" s="44"/>
      <c r="L87" s="44"/>
      <c r="M87" s="44"/>
      <c r="N87" s="44"/>
      <c r="O87" s="44"/>
      <c r="P87" s="44"/>
      <c r="Q87" s="44"/>
      <c r="R87" s="44"/>
      <c r="S87" s="44"/>
      <c r="T87" s="44"/>
      <c r="U87" s="44"/>
      <c r="V87" s="44"/>
      <c r="W87" s="44"/>
      <c r="X87" s="44"/>
      <c r="Y87" s="44"/>
      <c r="Z87" s="44"/>
      <c r="AA87" s="44"/>
      <c r="AB87" s="44"/>
      <c r="AC87" s="44"/>
    </row>
    <row r="88" spans="1:29">
      <c r="A88" s="44"/>
      <c r="B88" s="44">
        <f t="shared" si="2"/>
        <v>64</v>
      </c>
      <c r="C88" s="19"/>
      <c r="D88" s="44" t="str">
        <f t="shared" si="0"/>
        <v/>
      </c>
      <c r="E88" s="19"/>
      <c r="F88" s="44" t="str">
        <f t="shared" si="1"/>
        <v/>
      </c>
      <c r="G88" s="44"/>
      <c r="H88" s="44"/>
      <c r="I88" s="44"/>
      <c r="J88" s="44"/>
      <c r="K88" s="44"/>
      <c r="L88" s="44"/>
      <c r="M88" s="44"/>
      <c r="N88" s="44"/>
      <c r="O88" s="44"/>
      <c r="P88" s="44"/>
      <c r="Q88" s="44"/>
      <c r="R88" s="44"/>
      <c r="S88" s="44"/>
      <c r="T88" s="44"/>
      <c r="U88" s="44"/>
      <c r="V88" s="44"/>
      <c r="W88" s="44"/>
      <c r="X88" s="44"/>
      <c r="Y88" s="44"/>
      <c r="Z88" s="44"/>
      <c r="AA88" s="44"/>
      <c r="AB88" s="44"/>
      <c r="AC88" s="44"/>
    </row>
    <row r="89" spans="1:29">
      <c r="A89" s="44"/>
      <c r="B89" s="44">
        <f t="shared" si="2"/>
        <v>65</v>
      </c>
      <c r="C89" s="19"/>
      <c r="D89" s="44" t="str">
        <f t="shared" si="0"/>
        <v/>
      </c>
      <c r="E89" s="19"/>
      <c r="F89" s="44" t="str">
        <f t="shared" si="1"/>
        <v/>
      </c>
      <c r="G89" s="44"/>
      <c r="H89" s="44"/>
      <c r="I89" s="44"/>
      <c r="J89" s="44"/>
      <c r="K89" s="44"/>
      <c r="L89" s="44"/>
      <c r="M89" s="44"/>
      <c r="N89" s="44"/>
      <c r="O89" s="44"/>
      <c r="P89" s="44"/>
      <c r="Q89" s="44"/>
      <c r="R89" s="44"/>
      <c r="S89" s="44"/>
      <c r="T89" s="44"/>
      <c r="U89" s="44"/>
      <c r="V89" s="44"/>
      <c r="W89" s="44"/>
      <c r="X89" s="44"/>
      <c r="Y89" s="44"/>
      <c r="Z89" s="44"/>
      <c r="AA89" s="44"/>
      <c r="AB89" s="44"/>
      <c r="AC89" s="44"/>
    </row>
    <row r="90" spans="1:29">
      <c r="A90" s="44"/>
      <c r="B90" s="44">
        <f t="shared" si="2"/>
        <v>66</v>
      </c>
      <c r="C90" s="19"/>
      <c r="D90" s="44" t="str">
        <f t="shared" ref="D90:D124" si="3">IF(AND(C90&lt;&gt;"",$B$16&gt;0),C90/$B$16,"")</f>
        <v/>
      </c>
      <c r="E90" s="19"/>
      <c r="F90" s="44" t="str">
        <f t="shared" ref="F90:F124" si="4">IF(AND($B$16&lt;&gt;"",E90&lt;&gt;""),E90/$B$16,"")</f>
        <v/>
      </c>
      <c r="G90" s="44"/>
      <c r="H90" s="44"/>
      <c r="I90" s="44"/>
      <c r="J90" s="44"/>
      <c r="K90" s="44"/>
      <c r="L90" s="44"/>
      <c r="M90" s="44"/>
      <c r="N90" s="44"/>
      <c r="O90" s="44"/>
      <c r="P90" s="44"/>
      <c r="Q90" s="44"/>
      <c r="R90" s="44"/>
      <c r="S90" s="44"/>
      <c r="T90" s="44"/>
      <c r="U90" s="44"/>
      <c r="V90" s="44"/>
      <c r="W90" s="44"/>
      <c r="X90" s="44"/>
      <c r="Y90" s="44"/>
      <c r="Z90" s="44"/>
      <c r="AA90" s="44"/>
      <c r="AB90" s="44"/>
      <c r="AC90" s="44"/>
    </row>
    <row r="91" spans="1:29">
      <c r="A91" s="44"/>
      <c r="B91" s="44">
        <f t="shared" ref="B91:B124" si="5">1+B90</f>
        <v>67</v>
      </c>
      <c r="C91" s="19"/>
      <c r="D91" s="44" t="str">
        <f t="shared" si="3"/>
        <v/>
      </c>
      <c r="E91" s="19"/>
      <c r="F91" s="44" t="str">
        <f t="shared" si="4"/>
        <v/>
      </c>
      <c r="G91" s="44"/>
      <c r="H91" s="44"/>
      <c r="I91" s="44"/>
      <c r="J91" s="44"/>
      <c r="K91" s="44"/>
      <c r="L91" s="44"/>
      <c r="M91" s="44"/>
      <c r="N91" s="44"/>
      <c r="O91" s="44"/>
      <c r="P91" s="44"/>
      <c r="Q91" s="44"/>
      <c r="R91" s="44"/>
      <c r="S91" s="44"/>
      <c r="T91" s="44"/>
      <c r="U91" s="44"/>
      <c r="V91" s="44"/>
      <c r="W91" s="44"/>
      <c r="X91" s="44"/>
      <c r="Y91" s="44"/>
      <c r="Z91" s="44"/>
      <c r="AA91" s="44"/>
      <c r="AB91" s="44"/>
      <c r="AC91" s="44"/>
    </row>
    <row r="92" spans="1:29">
      <c r="A92" s="44"/>
      <c r="B92" s="44">
        <f t="shared" si="5"/>
        <v>68</v>
      </c>
      <c r="C92" s="19"/>
      <c r="D92" s="44" t="str">
        <f t="shared" si="3"/>
        <v/>
      </c>
      <c r="E92" s="19"/>
      <c r="F92" s="44" t="str">
        <f t="shared" si="4"/>
        <v/>
      </c>
      <c r="G92" s="44"/>
      <c r="H92" s="44"/>
      <c r="I92" s="44"/>
      <c r="J92" s="44"/>
      <c r="K92" s="44"/>
      <c r="L92" s="44"/>
      <c r="M92" s="44"/>
      <c r="N92" s="44"/>
      <c r="O92" s="44"/>
      <c r="P92" s="44"/>
      <c r="Q92" s="44"/>
      <c r="R92" s="44"/>
      <c r="S92" s="44"/>
      <c r="T92" s="44"/>
      <c r="U92" s="44"/>
      <c r="V92" s="44"/>
      <c r="W92" s="44"/>
      <c r="X92" s="44"/>
      <c r="Y92" s="44"/>
      <c r="Z92" s="44"/>
      <c r="AA92" s="44"/>
      <c r="AB92" s="44"/>
      <c r="AC92" s="44"/>
    </row>
    <row r="93" spans="1:29">
      <c r="A93" s="44"/>
      <c r="B93" s="44">
        <f t="shared" si="5"/>
        <v>69</v>
      </c>
      <c r="C93" s="19"/>
      <c r="D93" s="44" t="str">
        <f t="shared" si="3"/>
        <v/>
      </c>
      <c r="E93" s="19"/>
      <c r="F93" s="44" t="str">
        <f t="shared" si="4"/>
        <v/>
      </c>
      <c r="G93" s="44"/>
      <c r="H93" s="44"/>
      <c r="I93" s="44"/>
      <c r="J93" s="44"/>
      <c r="K93" s="44"/>
      <c r="L93" s="44"/>
      <c r="M93" s="44"/>
      <c r="N93" s="44"/>
      <c r="O93" s="44"/>
      <c r="P93" s="44"/>
      <c r="Q93" s="44"/>
      <c r="R93" s="44"/>
      <c r="S93" s="44"/>
      <c r="T93" s="44"/>
      <c r="U93" s="44"/>
      <c r="V93" s="44"/>
      <c r="W93" s="44"/>
      <c r="X93" s="44"/>
      <c r="Y93" s="44"/>
      <c r="Z93" s="44"/>
      <c r="AA93" s="44"/>
      <c r="AB93" s="44"/>
      <c r="AC93" s="44"/>
    </row>
    <row r="94" spans="1:29">
      <c r="A94" s="44"/>
      <c r="B94" s="44">
        <f t="shared" si="5"/>
        <v>70</v>
      </c>
      <c r="C94" s="19"/>
      <c r="D94" s="44" t="str">
        <f t="shared" si="3"/>
        <v/>
      </c>
      <c r="E94" s="19"/>
      <c r="F94" s="44" t="str">
        <f t="shared" si="4"/>
        <v/>
      </c>
      <c r="G94" s="44"/>
      <c r="H94" s="44"/>
      <c r="I94" s="44"/>
      <c r="J94" s="44"/>
      <c r="K94" s="44"/>
      <c r="L94" s="44"/>
      <c r="M94" s="44"/>
      <c r="N94" s="44"/>
      <c r="O94" s="44"/>
      <c r="P94" s="44"/>
      <c r="Q94" s="44"/>
      <c r="R94" s="44"/>
      <c r="S94" s="44"/>
      <c r="T94" s="44"/>
      <c r="U94" s="44"/>
      <c r="V94" s="44"/>
      <c r="W94" s="44"/>
      <c r="X94" s="44"/>
      <c r="Y94" s="44"/>
      <c r="Z94" s="44"/>
      <c r="AA94" s="44"/>
      <c r="AB94" s="44"/>
      <c r="AC94" s="44"/>
    </row>
    <row r="95" spans="1:29">
      <c r="A95" s="44"/>
      <c r="B95" s="44">
        <f t="shared" si="5"/>
        <v>71</v>
      </c>
      <c r="C95" s="19"/>
      <c r="D95" s="44" t="str">
        <f t="shared" si="3"/>
        <v/>
      </c>
      <c r="E95" s="19"/>
      <c r="F95" s="44" t="str">
        <f t="shared" si="4"/>
        <v/>
      </c>
      <c r="G95" s="44"/>
      <c r="H95" s="44"/>
      <c r="I95" s="44"/>
      <c r="J95" s="44"/>
      <c r="K95" s="44"/>
      <c r="L95" s="44"/>
      <c r="M95" s="44"/>
      <c r="N95" s="44"/>
      <c r="O95" s="44"/>
      <c r="P95" s="44"/>
      <c r="Q95" s="44"/>
      <c r="R95" s="44"/>
      <c r="S95" s="44"/>
      <c r="T95" s="44"/>
      <c r="U95" s="44"/>
      <c r="V95" s="44"/>
      <c r="W95" s="44"/>
      <c r="X95" s="44"/>
      <c r="Y95" s="44"/>
      <c r="Z95" s="44"/>
      <c r="AA95" s="44"/>
      <c r="AB95" s="44"/>
      <c r="AC95" s="44"/>
    </row>
    <row r="96" spans="1:29">
      <c r="A96" s="44"/>
      <c r="B96" s="44">
        <f t="shared" si="5"/>
        <v>72</v>
      </c>
      <c r="C96" s="19"/>
      <c r="D96" s="44" t="str">
        <f t="shared" si="3"/>
        <v/>
      </c>
      <c r="E96" s="19"/>
      <c r="F96" s="44" t="str">
        <f t="shared" si="4"/>
        <v/>
      </c>
      <c r="G96" s="44"/>
      <c r="H96" s="44"/>
      <c r="I96" s="44"/>
      <c r="J96" s="44"/>
      <c r="K96" s="44"/>
      <c r="L96" s="44"/>
      <c r="M96" s="44"/>
      <c r="N96" s="44"/>
      <c r="O96" s="44"/>
      <c r="P96" s="44"/>
      <c r="Q96" s="44"/>
      <c r="R96" s="44"/>
      <c r="S96" s="44"/>
      <c r="T96" s="44"/>
      <c r="U96" s="44"/>
      <c r="V96" s="44"/>
      <c r="W96" s="44"/>
      <c r="X96" s="44"/>
      <c r="Y96" s="44"/>
      <c r="Z96" s="44"/>
      <c r="AA96" s="44"/>
      <c r="AB96" s="44"/>
      <c r="AC96" s="44"/>
    </row>
    <row r="97" spans="1:29">
      <c r="A97" s="44"/>
      <c r="B97" s="44">
        <f t="shared" si="5"/>
        <v>73</v>
      </c>
      <c r="C97" s="19"/>
      <c r="D97" s="44" t="str">
        <f t="shared" si="3"/>
        <v/>
      </c>
      <c r="E97" s="19"/>
      <c r="F97" s="44" t="str">
        <f t="shared" si="4"/>
        <v/>
      </c>
      <c r="G97" s="44"/>
      <c r="H97" s="44"/>
      <c r="I97" s="44"/>
      <c r="J97" s="44"/>
      <c r="K97" s="44"/>
      <c r="L97" s="44"/>
      <c r="M97" s="44"/>
      <c r="N97" s="44"/>
      <c r="O97" s="44"/>
      <c r="P97" s="44"/>
      <c r="Q97" s="44"/>
      <c r="R97" s="44"/>
      <c r="S97" s="44"/>
      <c r="T97" s="44"/>
      <c r="U97" s="44"/>
      <c r="V97" s="44"/>
      <c r="W97" s="44"/>
      <c r="X97" s="44"/>
      <c r="Y97" s="44"/>
      <c r="Z97" s="44"/>
      <c r="AA97" s="44"/>
      <c r="AB97" s="44"/>
      <c r="AC97" s="44"/>
    </row>
    <row r="98" spans="1:29">
      <c r="A98" s="44"/>
      <c r="B98" s="44">
        <f t="shared" si="5"/>
        <v>74</v>
      </c>
      <c r="C98" s="19"/>
      <c r="D98" s="44" t="str">
        <f t="shared" si="3"/>
        <v/>
      </c>
      <c r="E98" s="19"/>
      <c r="F98" s="44" t="str">
        <f t="shared" si="4"/>
        <v/>
      </c>
      <c r="G98" s="44"/>
      <c r="H98" s="44"/>
      <c r="I98" s="44"/>
      <c r="J98" s="44"/>
      <c r="K98" s="44"/>
      <c r="L98" s="44"/>
      <c r="M98" s="44"/>
      <c r="N98" s="44"/>
      <c r="O98" s="44"/>
      <c r="P98" s="44"/>
      <c r="Q98" s="44"/>
      <c r="R98" s="44"/>
      <c r="S98" s="44"/>
      <c r="T98" s="44"/>
      <c r="U98" s="44"/>
      <c r="V98" s="44"/>
      <c r="W98" s="44"/>
      <c r="X98" s="44"/>
      <c r="Y98" s="44"/>
      <c r="Z98" s="44"/>
      <c r="AA98" s="44"/>
      <c r="AB98" s="44"/>
      <c r="AC98" s="44"/>
    </row>
    <row r="99" spans="1:29">
      <c r="A99" s="44"/>
      <c r="B99" s="44">
        <f t="shared" si="5"/>
        <v>75</v>
      </c>
      <c r="C99" s="19"/>
      <c r="D99" s="44" t="str">
        <f t="shared" si="3"/>
        <v/>
      </c>
      <c r="E99" s="19"/>
      <c r="F99" s="44" t="str">
        <f t="shared" si="4"/>
        <v/>
      </c>
      <c r="G99" s="44"/>
      <c r="H99" s="44"/>
      <c r="I99" s="44"/>
      <c r="J99" s="44"/>
      <c r="K99" s="44"/>
      <c r="L99" s="44"/>
      <c r="M99" s="44"/>
      <c r="N99" s="44"/>
      <c r="O99" s="44"/>
      <c r="P99" s="44"/>
      <c r="Q99" s="44"/>
      <c r="R99" s="44"/>
      <c r="S99" s="44"/>
      <c r="T99" s="44"/>
      <c r="U99" s="44"/>
      <c r="V99" s="44"/>
      <c r="W99" s="44"/>
      <c r="X99" s="44"/>
      <c r="Y99" s="44"/>
      <c r="Z99" s="44"/>
      <c r="AA99" s="44"/>
      <c r="AB99" s="44"/>
      <c r="AC99" s="44"/>
    </row>
    <row r="100" spans="1:29">
      <c r="A100" s="44"/>
      <c r="B100" s="44">
        <f t="shared" si="5"/>
        <v>76</v>
      </c>
      <c r="C100" s="19"/>
      <c r="D100" s="44" t="str">
        <f t="shared" si="3"/>
        <v/>
      </c>
      <c r="E100" s="19"/>
      <c r="F100" s="44" t="str">
        <f t="shared" si="4"/>
        <v/>
      </c>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row>
    <row r="101" spans="1:29">
      <c r="A101" s="44"/>
      <c r="B101" s="44">
        <f t="shared" si="5"/>
        <v>77</v>
      </c>
      <c r="C101" s="19"/>
      <c r="D101" s="44" t="str">
        <f t="shared" si="3"/>
        <v/>
      </c>
      <c r="E101" s="19"/>
      <c r="F101" s="44" t="str">
        <f t="shared" si="4"/>
        <v/>
      </c>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row>
    <row r="102" spans="1:29">
      <c r="A102" s="44"/>
      <c r="B102" s="44">
        <f t="shared" si="5"/>
        <v>78</v>
      </c>
      <c r="C102" s="19"/>
      <c r="D102" s="44" t="str">
        <f t="shared" si="3"/>
        <v/>
      </c>
      <c r="E102" s="19"/>
      <c r="F102" s="44" t="str">
        <f t="shared" si="4"/>
        <v/>
      </c>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row>
    <row r="103" spans="1:29">
      <c r="A103" s="44"/>
      <c r="B103" s="44">
        <f t="shared" si="5"/>
        <v>79</v>
      </c>
      <c r="C103" s="19"/>
      <c r="D103" s="44" t="str">
        <f t="shared" si="3"/>
        <v/>
      </c>
      <c r="E103" s="19"/>
      <c r="F103" s="44" t="str">
        <f t="shared" si="4"/>
        <v/>
      </c>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row>
    <row r="104" spans="1:29">
      <c r="A104" s="44"/>
      <c r="B104" s="44">
        <f t="shared" si="5"/>
        <v>80</v>
      </c>
      <c r="C104" s="19"/>
      <c r="D104" s="44" t="str">
        <f t="shared" si="3"/>
        <v/>
      </c>
      <c r="E104" s="19"/>
      <c r="F104" s="44" t="str">
        <f t="shared" si="4"/>
        <v/>
      </c>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row>
    <row r="105" spans="1:29">
      <c r="A105" s="44"/>
      <c r="B105" s="44">
        <f t="shared" si="5"/>
        <v>81</v>
      </c>
      <c r="C105" s="19"/>
      <c r="D105" s="44" t="str">
        <f t="shared" si="3"/>
        <v/>
      </c>
      <c r="E105" s="19"/>
      <c r="F105" s="44" t="str">
        <f t="shared" si="4"/>
        <v/>
      </c>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row>
    <row r="106" spans="1:29">
      <c r="A106" s="44"/>
      <c r="B106" s="44">
        <f t="shared" si="5"/>
        <v>82</v>
      </c>
      <c r="C106" s="19"/>
      <c r="D106" s="44" t="str">
        <f t="shared" si="3"/>
        <v/>
      </c>
      <c r="E106" s="19"/>
      <c r="F106" s="44" t="str">
        <f t="shared" si="4"/>
        <v/>
      </c>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29">
      <c r="A107" s="44"/>
      <c r="B107" s="44">
        <f t="shared" si="5"/>
        <v>83</v>
      </c>
      <c r="C107" s="19"/>
      <c r="D107" s="44" t="str">
        <f t="shared" si="3"/>
        <v/>
      </c>
      <c r="E107" s="19"/>
      <c r="F107" s="44" t="str">
        <f t="shared" si="4"/>
        <v/>
      </c>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row>
    <row r="108" spans="1:29">
      <c r="A108" s="44"/>
      <c r="B108" s="44">
        <f t="shared" si="5"/>
        <v>84</v>
      </c>
      <c r="C108" s="19"/>
      <c r="D108" s="44" t="str">
        <f t="shared" si="3"/>
        <v/>
      </c>
      <c r="E108" s="19"/>
      <c r="F108" s="44" t="str">
        <f t="shared" si="4"/>
        <v/>
      </c>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29">
      <c r="A109" s="44"/>
      <c r="B109" s="44">
        <f t="shared" si="5"/>
        <v>85</v>
      </c>
      <c r="C109" s="19"/>
      <c r="D109" s="44" t="str">
        <f t="shared" si="3"/>
        <v/>
      </c>
      <c r="E109" s="19"/>
      <c r="F109" s="44" t="str">
        <f t="shared" si="4"/>
        <v/>
      </c>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29">
      <c r="A110" s="44"/>
      <c r="B110" s="44">
        <f t="shared" si="5"/>
        <v>86</v>
      </c>
      <c r="C110" s="19"/>
      <c r="D110" s="44" t="str">
        <f t="shared" si="3"/>
        <v/>
      </c>
      <c r="E110" s="19"/>
      <c r="F110" s="44" t="str">
        <f t="shared" si="4"/>
        <v/>
      </c>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29">
      <c r="A111" s="44"/>
      <c r="B111" s="44">
        <f t="shared" si="5"/>
        <v>87</v>
      </c>
      <c r="C111" s="19"/>
      <c r="D111" s="44" t="str">
        <f t="shared" si="3"/>
        <v/>
      </c>
      <c r="E111" s="19"/>
      <c r="F111" s="44" t="str">
        <f t="shared" si="4"/>
        <v/>
      </c>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row>
    <row r="112" spans="1:29">
      <c r="A112" s="44"/>
      <c r="B112" s="44">
        <f t="shared" si="5"/>
        <v>88</v>
      </c>
      <c r="C112" s="19"/>
      <c r="D112" s="44" t="str">
        <f t="shared" si="3"/>
        <v/>
      </c>
      <c r="E112" s="19"/>
      <c r="F112" s="44" t="str">
        <f t="shared" si="4"/>
        <v/>
      </c>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row>
    <row r="113" spans="1:29">
      <c r="A113" s="44"/>
      <c r="B113" s="44">
        <f t="shared" si="5"/>
        <v>89</v>
      </c>
      <c r="C113" s="19"/>
      <c r="D113" s="44" t="str">
        <f t="shared" si="3"/>
        <v/>
      </c>
      <c r="E113" s="19"/>
      <c r="F113" s="44" t="str">
        <f t="shared" si="4"/>
        <v/>
      </c>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c r="A114" s="44"/>
      <c r="B114" s="44">
        <f t="shared" si="5"/>
        <v>90</v>
      </c>
      <c r="C114" s="19"/>
      <c r="D114" s="44" t="str">
        <f t="shared" si="3"/>
        <v/>
      </c>
      <c r="E114" s="19"/>
      <c r="F114" s="44" t="str">
        <f t="shared" si="4"/>
        <v/>
      </c>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c r="A115" s="44"/>
      <c r="B115" s="44">
        <f t="shared" si="5"/>
        <v>91</v>
      </c>
      <c r="C115" s="19"/>
      <c r="D115" s="44" t="str">
        <f t="shared" si="3"/>
        <v/>
      </c>
      <c r="E115" s="19"/>
      <c r="F115" s="44" t="str">
        <f t="shared" si="4"/>
        <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c r="A116" s="44"/>
      <c r="B116" s="44">
        <f t="shared" si="5"/>
        <v>92</v>
      </c>
      <c r="C116" s="19"/>
      <c r="D116" s="44" t="str">
        <f t="shared" si="3"/>
        <v/>
      </c>
      <c r="E116" s="19"/>
      <c r="F116" s="44" t="str">
        <f t="shared" si="4"/>
        <v/>
      </c>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1:29">
      <c r="A117" s="44"/>
      <c r="B117" s="44">
        <f t="shared" si="5"/>
        <v>93</v>
      </c>
      <c r="C117" s="19"/>
      <c r="D117" s="44" t="str">
        <f t="shared" si="3"/>
        <v/>
      </c>
      <c r="E117" s="19"/>
      <c r="F117" s="44" t="str">
        <f t="shared" si="4"/>
        <v/>
      </c>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row>
    <row r="118" spans="1:29">
      <c r="A118" s="44"/>
      <c r="B118" s="44">
        <f t="shared" si="5"/>
        <v>94</v>
      </c>
      <c r="C118" s="19"/>
      <c r="D118" s="44" t="str">
        <f t="shared" si="3"/>
        <v/>
      </c>
      <c r="E118" s="19"/>
      <c r="F118" s="44" t="str">
        <f t="shared" si="4"/>
        <v/>
      </c>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c r="A119" s="44"/>
      <c r="B119" s="44">
        <f t="shared" si="5"/>
        <v>95</v>
      </c>
      <c r="C119" s="19"/>
      <c r="D119" s="44" t="str">
        <f t="shared" si="3"/>
        <v/>
      </c>
      <c r="E119" s="19"/>
      <c r="F119" s="44" t="str">
        <f t="shared" si="4"/>
        <v/>
      </c>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row>
    <row r="120" spans="1:29">
      <c r="A120" s="44"/>
      <c r="B120" s="44">
        <f t="shared" si="5"/>
        <v>96</v>
      </c>
      <c r="C120" s="19"/>
      <c r="D120" s="44" t="str">
        <f t="shared" si="3"/>
        <v/>
      </c>
      <c r="E120" s="19"/>
      <c r="F120" s="44" t="str">
        <f t="shared" si="4"/>
        <v/>
      </c>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row>
    <row r="121" spans="1:29">
      <c r="A121" s="44"/>
      <c r="B121" s="44">
        <f t="shared" si="5"/>
        <v>97</v>
      </c>
      <c r="C121" s="19"/>
      <c r="D121" s="44" t="str">
        <f t="shared" si="3"/>
        <v/>
      </c>
      <c r="E121" s="19"/>
      <c r="F121" s="44" t="str">
        <f t="shared" si="4"/>
        <v/>
      </c>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row>
    <row r="122" spans="1:29">
      <c r="A122" s="44"/>
      <c r="B122" s="44">
        <f t="shared" si="5"/>
        <v>98</v>
      </c>
      <c r="C122" s="19"/>
      <c r="D122" s="44" t="str">
        <f t="shared" si="3"/>
        <v/>
      </c>
      <c r="E122" s="19"/>
      <c r="F122" s="44" t="str">
        <f t="shared" si="4"/>
        <v/>
      </c>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row>
    <row r="123" spans="1:29">
      <c r="A123" s="44"/>
      <c r="B123" s="44">
        <f t="shared" si="5"/>
        <v>99</v>
      </c>
      <c r="C123" s="19"/>
      <c r="D123" s="44" t="str">
        <f t="shared" si="3"/>
        <v/>
      </c>
      <c r="E123" s="19"/>
      <c r="F123" s="44" t="str">
        <f t="shared" si="4"/>
        <v/>
      </c>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row>
    <row r="124" spans="1:29">
      <c r="A124" s="44"/>
      <c r="B124" s="44">
        <f t="shared" si="5"/>
        <v>100</v>
      </c>
      <c r="C124" s="20"/>
      <c r="D124" s="44" t="str">
        <f t="shared" si="3"/>
        <v/>
      </c>
      <c r="E124" s="20"/>
      <c r="F124" s="44" t="str">
        <f t="shared" si="4"/>
        <v/>
      </c>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row>
    <row r="125" spans="1:29">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row>
    <row r="126" spans="1:29">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row>
    <row r="127" spans="1:29">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row>
    <row r="128" spans="1:29">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row>
    <row r="129" spans="1:29">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row>
    <row r="130" spans="1:29">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row>
    <row r="131" spans="1:29">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row>
    <row r="132" spans="1:29">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row>
    <row r="133" spans="1:29">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row>
    <row r="134" spans="1:29">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row>
    <row r="135" spans="1:29">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row>
    <row r="136" spans="1:29">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row>
    <row r="137" spans="1:29">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row>
  </sheetData>
  <sheetProtection algorithmName="SHA-512" hashValue="Vh4g58n/0sW/BKkj6Wxvqfoy+XKaqayFI2YJJvRTVZRifZmo3DaHVSwEiiviu/GHAhSMjK/TtqQmqDx+3feMlA==" saltValue="i7pUwgmhwKbf9hsTTug8Sg==" spinCount="100000" sheet="1" objects="1" scenarios="1"/>
  <mergeCells count="2">
    <mergeCell ref="C20:E20"/>
    <mergeCell ref="A19:F19"/>
  </mergeCells>
  <conditionalFormatting sqref="A19">
    <cfRule type="cellIs" dxfId="11" priority="12" operator="equal">
      <formula>"Test samples for NORM or Enhanced NORM Isotopes!"</formula>
    </cfRule>
  </conditionalFormatting>
  <conditionalFormatting sqref="A19:F19">
    <cfRule type="cellIs" dxfId="10" priority="1" operator="equal">
      <formula>"Exempt from sampling soil for NORM or Enhanced NORM per 20.3.14.1403.A"</formula>
    </cfRule>
  </conditionalFormatting>
  <dataValidations count="1">
    <dataValidation type="list" allowBlank="1" showInputMessage="1" showErrorMessage="1" sqref="B15" xr:uid="{63514D99-8FA2-487C-B152-0D31DF34FA3E}">
      <formula1>$AA$1:$AA$3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A188-B8DA-49A2-9CD8-546968354CC3}">
  <sheetPr codeName="Sheet6">
    <tabColor rgb="FF00B0F0"/>
  </sheetPr>
  <dimension ref="A1:AL124"/>
  <sheetViews>
    <sheetView workbookViewId="0">
      <selection activeCell="B1" sqref="B1"/>
    </sheetView>
  </sheetViews>
  <sheetFormatPr defaultRowHeight="15"/>
  <cols>
    <col min="1" max="1" width="25" bestFit="1" customWidth="1"/>
    <col min="2" max="2" width="9.5703125" bestFit="1" customWidth="1"/>
    <col min="3" max="3" width="13.28515625" customWidth="1"/>
    <col min="4" max="4" width="11.28515625" bestFit="1" customWidth="1"/>
    <col min="5" max="5" width="9.5703125" bestFit="1" customWidth="1"/>
    <col min="6" max="6" width="10" bestFit="1" customWidth="1"/>
    <col min="27" max="27" width="11.85546875" bestFit="1" customWidth="1"/>
    <col min="36" max="36" width="12.7109375" bestFit="1" customWidth="1"/>
  </cols>
  <sheetData>
    <row r="1" spans="1:38">
      <c r="A1" s="43" t="s">
        <v>1</v>
      </c>
      <c r="B1" s="61" t="str">
        <f>IF(Gamma_Soil!B1&lt;&gt;"",Gamma_Soil!B1,"")</f>
        <v/>
      </c>
      <c r="C1" s="62"/>
      <c r="D1" s="62"/>
      <c r="E1" s="62"/>
      <c r="F1" s="63"/>
      <c r="G1" s="44"/>
      <c r="H1" s="44"/>
      <c r="I1" s="44"/>
      <c r="J1" s="44"/>
      <c r="K1" s="44"/>
      <c r="L1" s="44"/>
      <c r="M1" s="44"/>
      <c r="N1" s="44"/>
      <c r="O1" s="44"/>
      <c r="P1" s="44"/>
      <c r="Q1" s="44"/>
      <c r="R1" s="44"/>
      <c r="S1" s="44"/>
      <c r="T1" s="44"/>
      <c r="U1" s="44"/>
      <c r="V1" s="44"/>
      <c r="W1" s="44"/>
      <c r="X1" s="44"/>
      <c r="Y1" s="44"/>
      <c r="Z1" s="44"/>
      <c r="AA1" s="44" t="s">
        <v>12</v>
      </c>
      <c r="AB1" s="123" t="s">
        <v>16</v>
      </c>
      <c r="AC1" s="122"/>
      <c r="AD1" s="122"/>
      <c r="AE1" s="122"/>
      <c r="AF1" s="122"/>
      <c r="AG1" s="122"/>
      <c r="AH1" s="122"/>
      <c r="AI1" s="122"/>
      <c r="AJ1" s="122" t="s">
        <v>65</v>
      </c>
      <c r="AK1" s="122">
        <v>1</v>
      </c>
      <c r="AL1" t="s">
        <v>93</v>
      </c>
    </row>
    <row r="2" spans="1:38">
      <c r="A2" s="44" t="s">
        <v>0</v>
      </c>
      <c r="B2" s="64" t="str">
        <f>IF(Gamma_Soil!B2&lt;&gt;"",Gamma_Soil!B2,"")</f>
        <v/>
      </c>
      <c r="C2" s="65"/>
      <c r="D2" s="65"/>
      <c r="E2" s="65"/>
      <c r="F2" s="66"/>
      <c r="G2" s="44"/>
      <c r="H2" s="44"/>
      <c r="I2" s="44"/>
      <c r="J2" s="44"/>
      <c r="K2" s="44"/>
      <c r="L2" s="44"/>
      <c r="M2" s="44"/>
      <c r="N2" s="44"/>
      <c r="O2" s="44"/>
      <c r="P2" s="44"/>
      <c r="Q2" s="44"/>
      <c r="R2" s="44"/>
      <c r="S2" s="44"/>
      <c r="T2" s="44"/>
      <c r="U2" s="44"/>
      <c r="V2" s="44"/>
      <c r="W2" s="44"/>
      <c r="X2" s="44"/>
      <c r="Y2" s="44"/>
      <c r="Z2" s="44"/>
      <c r="AA2" s="44" t="s">
        <v>13</v>
      </c>
      <c r="AB2" s="122">
        <f>IF(AK2=0,1,IF(AND(F21&lt;&gt;"",F21&gt;0),IF(F21&gt;50,2,1),0))</f>
        <v>0</v>
      </c>
      <c r="AC2" s="122"/>
      <c r="AD2" s="122"/>
      <c r="AE2" s="122"/>
      <c r="AF2" s="122"/>
      <c r="AG2" s="122"/>
      <c r="AH2" s="122"/>
      <c r="AI2" s="122"/>
      <c r="AJ2" s="122" t="s">
        <v>66</v>
      </c>
      <c r="AK2" s="122">
        <v>1</v>
      </c>
      <c r="AL2" t="s">
        <v>93</v>
      </c>
    </row>
    <row r="3" spans="1:38">
      <c r="A3" s="44" t="s">
        <v>2</v>
      </c>
      <c r="B3" s="64" t="str">
        <f>IF(Gamma_Soil!B3&lt;&gt;"",Gamma_Soil!B3,"")</f>
        <v/>
      </c>
      <c r="C3" s="65"/>
      <c r="D3" s="65"/>
      <c r="E3" s="65"/>
      <c r="F3" s="66"/>
      <c r="G3" s="44"/>
      <c r="H3" s="44"/>
      <c r="I3" s="44"/>
      <c r="J3" s="44"/>
      <c r="K3" s="44"/>
      <c r="L3" s="44"/>
      <c r="M3" s="44"/>
      <c r="N3" s="44"/>
      <c r="O3" s="44"/>
      <c r="P3" s="44"/>
      <c r="Q3" s="44"/>
      <c r="R3" s="44"/>
      <c r="S3" s="44"/>
      <c r="T3" s="44"/>
      <c r="U3" s="44"/>
      <c r="V3" s="44"/>
      <c r="W3" s="44"/>
      <c r="X3" s="44"/>
      <c r="Y3" s="44"/>
      <c r="Z3" s="44"/>
      <c r="AA3" s="44" t="s">
        <v>15</v>
      </c>
      <c r="AB3" s="122"/>
      <c r="AC3" s="122"/>
      <c r="AD3" s="122"/>
      <c r="AE3" s="122"/>
      <c r="AF3" s="122"/>
      <c r="AG3" s="122"/>
      <c r="AH3" s="122"/>
      <c r="AI3" s="122"/>
      <c r="AJ3" s="122" t="s">
        <v>80</v>
      </c>
      <c r="AK3" s="122">
        <v>0</v>
      </c>
      <c r="AL3" t="s">
        <v>93</v>
      </c>
    </row>
    <row r="4" spans="1:38">
      <c r="A4" s="44" t="s">
        <v>3</v>
      </c>
      <c r="B4" s="67" t="str">
        <f>IF(Gamma_Soil!B4&lt;&gt;"",Gamma_Soil!B4,"")</f>
        <v/>
      </c>
      <c r="C4" s="68"/>
      <c r="D4" s="68"/>
      <c r="E4" s="68"/>
      <c r="F4" s="69"/>
      <c r="G4" s="44"/>
      <c r="H4" s="44"/>
      <c r="I4" s="44"/>
      <c r="J4" s="44"/>
      <c r="K4" s="44"/>
      <c r="L4" s="44"/>
      <c r="M4" s="44"/>
      <c r="N4" s="44"/>
      <c r="O4" s="44"/>
      <c r="P4" s="44"/>
      <c r="Q4" s="44"/>
      <c r="R4" s="44"/>
      <c r="S4" s="44"/>
      <c r="T4" s="44"/>
      <c r="U4" s="44"/>
      <c r="V4" s="44"/>
      <c r="W4" s="44"/>
      <c r="X4" s="44"/>
      <c r="Y4" s="44"/>
      <c r="Z4" s="44"/>
      <c r="AA4" s="44"/>
      <c r="AB4" s="122">
        <v>0</v>
      </c>
      <c r="AC4" s="122" t="s">
        <v>17</v>
      </c>
      <c r="AD4" s="122"/>
      <c r="AE4" s="122"/>
      <c r="AF4" s="122"/>
      <c r="AG4" s="122"/>
      <c r="AH4" s="122"/>
      <c r="AI4" s="122"/>
      <c r="AJ4" s="122" t="s">
        <v>81</v>
      </c>
      <c r="AK4" s="122">
        <v>0</v>
      </c>
      <c r="AL4" t="s">
        <v>93</v>
      </c>
    </row>
    <row r="5" spans="1:38">
      <c r="A5" s="44"/>
      <c r="B5" s="42"/>
      <c r="C5" s="42"/>
      <c r="D5" s="42"/>
      <c r="E5" s="42"/>
      <c r="F5" s="42"/>
      <c r="G5" s="44"/>
      <c r="H5" s="44"/>
      <c r="I5" s="44"/>
      <c r="J5" s="44"/>
      <c r="K5" s="44"/>
      <c r="L5" s="44"/>
      <c r="M5" s="44"/>
      <c r="N5" s="44"/>
      <c r="O5" s="44"/>
      <c r="P5" s="44"/>
      <c r="Q5" s="44"/>
      <c r="R5" s="44"/>
      <c r="S5" s="44"/>
      <c r="T5" s="44"/>
      <c r="U5" s="44"/>
      <c r="V5" s="44"/>
      <c r="W5" s="44"/>
      <c r="X5" s="44"/>
      <c r="Y5" s="44"/>
      <c r="Z5" s="44"/>
      <c r="AA5" s="44"/>
      <c r="AB5" s="122">
        <v>1</v>
      </c>
      <c r="AC5" s="122" t="s">
        <v>18</v>
      </c>
      <c r="AD5" s="122"/>
      <c r="AE5" s="122"/>
      <c r="AF5" s="122"/>
      <c r="AG5" s="122"/>
      <c r="AH5" s="122"/>
      <c r="AI5" s="122"/>
      <c r="AJ5" s="122" t="s">
        <v>82</v>
      </c>
      <c r="AK5" s="122">
        <v>0</v>
      </c>
      <c r="AL5" t="s">
        <v>93</v>
      </c>
    </row>
    <row r="6" spans="1:38">
      <c r="A6" s="46" t="s">
        <v>26</v>
      </c>
      <c r="B6" s="70" t="str">
        <f>IF(Gamma_Soil!B6&lt;&gt;"",Gamma_Soil!B6,"")</f>
        <v/>
      </c>
      <c r="C6" s="71"/>
      <c r="D6" s="71"/>
      <c r="E6" s="71"/>
      <c r="F6" s="72"/>
      <c r="G6" s="44"/>
      <c r="H6" s="44"/>
      <c r="I6" s="44"/>
      <c r="J6" s="44"/>
      <c r="K6" s="44"/>
      <c r="L6" s="44"/>
      <c r="M6" s="44"/>
      <c r="N6" s="44"/>
      <c r="O6" s="44"/>
      <c r="P6" s="44"/>
      <c r="Q6" s="44"/>
      <c r="R6" s="44"/>
      <c r="S6" s="44"/>
      <c r="T6" s="44"/>
      <c r="U6" s="44"/>
      <c r="V6" s="44"/>
      <c r="W6" s="44"/>
      <c r="X6" s="44"/>
      <c r="Y6" s="44"/>
      <c r="Z6" s="44"/>
      <c r="AA6" s="44"/>
      <c r="AB6" s="122">
        <v>2</v>
      </c>
      <c r="AC6" s="122" t="s">
        <v>19</v>
      </c>
      <c r="AD6" s="122"/>
      <c r="AE6" s="122"/>
      <c r="AF6" s="122"/>
      <c r="AG6" s="122"/>
      <c r="AH6" s="122"/>
      <c r="AI6" s="122"/>
      <c r="AJ6" s="122"/>
      <c r="AK6" s="122"/>
    </row>
    <row r="7" spans="1:38">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122"/>
      <c r="AC7" s="122"/>
      <c r="AD7" s="122"/>
      <c r="AE7" s="122"/>
      <c r="AF7" s="122"/>
      <c r="AG7" s="122"/>
      <c r="AH7" s="122"/>
      <c r="AI7" s="122"/>
      <c r="AJ7" s="122"/>
      <c r="AK7" s="122"/>
    </row>
    <row r="8" spans="1:38">
      <c r="A8" s="46" t="s">
        <v>4</v>
      </c>
      <c r="B8" s="61" t="str">
        <f>IF(Gamma_Soil!B8&lt;&gt;"",Gamma_Soil!B8,"")</f>
        <v/>
      </c>
      <c r="C8" s="62"/>
      <c r="D8" s="62"/>
      <c r="E8" s="62"/>
      <c r="F8" s="63"/>
      <c r="G8" s="44"/>
      <c r="H8" s="44"/>
      <c r="I8" s="44"/>
      <c r="J8" s="44"/>
      <c r="K8" s="44"/>
      <c r="L8" s="44"/>
      <c r="M8" s="44"/>
      <c r="N8" s="44"/>
      <c r="O8" s="44"/>
      <c r="P8" s="44"/>
      <c r="Q8" s="44"/>
      <c r="R8" s="44"/>
      <c r="S8" s="44"/>
      <c r="T8" s="44"/>
      <c r="U8" s="44"/>
      <c r="V8" s="44"/>
      <c r="W8" s="44"/>
      <c r="X8" s="44"/>
      <c r="Y8" s="44"/>
      <c r="Z8" s="44"/>
      <c r="AA8" s="44"/>
      <c r="AB8" s="122">
        <f>IF(AK2=0,1,IF(OR(Gamma_Soil!AB$2=0,Gamma_Water!AB$2=0,Gamma_Sludge_and_Scale!AB$2=0,'Gamma_Equip._(20.3.14.1403.C)'!AB$2=0,'Gamma_Equip._(20.3.14.1403.D)'!AB$2=0),2,1))</f>
        <v>2</v>
      </c>
      <c r="AC8" s="122" t="s">
        <v>41</v>
      </c>
      <c r="AD8" s="122"/>
      <c r="AE8" s="122"/>
      <c r="AF8" s="122"/>
      <c r="AG8" s="122"/>
      <c r="AH8" s="122"/>
      <c r="AI8" s="122"/>
      <c r="AJ8" s="122"/>
      <c r="AK8" s="122"/>
    </row>
    <row r="9" spans="1:38">
      <c r="A9" s="44" t="s">
        <v>5</v>
      </c>
      <c r="B9" s="64" t="str">
        <f>IF(Gamma_Soil!B9&lt;&gt;"",Gamma_Soil!B9,"")</f>
        <v/>
      </c>
      <c r="C9" s="65"/>
      <c r="D9" s="65"/>
      <c r="E9" s="65"/>
      <c r="F9" s="66"/>
      <c r="G9" s="44"/>
      <c r="H9" s="44"/>
      <c r="I9" s="44"/>
      <c r="J9" s="44"/>
      <c r="K9" s="44"/>
      <c r="L9" s="44"/>
      <c r="M9" s="44"/>
      <c r="N9" s="44"/>
      <c r="O9" s="44"/>
      <c r="P9" s="44"/>
      <c r="Q9" s="44"/>
      <c r="R9" s="44"/>
      <c r="S9" s="44"/>
      <c r="T9" s="44"/>
      <c r="U9" s="44"/>
      <c r="V9" s="44"/>
      <c r="W9" s="44"/>
      <c r="X9" s="44"/>
      <c r="Y9" s="44"/>
      <c r="Z9" s="44"/>
      <c r="AA9" s="44"/>
      <c r="AB9" s="122">
        <f>IF(AK2=0,1,IF(AND(Gamma_Soil!AB$2=1,Gamma_Water!AB$2=1,Gamma_Sludge_and_Scale!AB$2=1,'Gamma_Equip._(20.3.14.1403.C)'!AB$2=1,'Gamma_Equip._(20.3.14.1403.D)'!AB$2=1),2,1))</f>
        <v>1</v>
      </c>
      <c r="AC9" s="122" t="s">
        <v>36</v>
      </c>
      <c r="AD9" s="122"/>
      <c r="AE9" s="122"/>
      <c r="AF9" s="122"/>
      <c r="AG9" s="122"/>
      <c r="AH9" s="122">
        <v>0</v>
      </c>
      <c r="AI9" s="122"/>
      <c r="AJ9" s="122"/>
      <c r="AK9" s="122"/>
    </row>
    <row r="10" spans="1:38">
      <c r="A10" s="44" t="s">
        <v>7</v>
      </c>
      <c r="B10" s="64" t="str">
        <f>IF(Gamma_Soil!B10&lt;&gt;"",Gamma_Soil!B10,"")</f>
        <v/>
      </c>
      <c r="C10" s="65"/>
      <c r="D10" s="65"/>
      <c r="E10" s="65"/>
      <c r="F10" s="66"/>
      <c r="G10" s="44"/>
      <c r="H10" s="44"/>
      <c r="I10" s="44"/>
      <c r="J10" s="44"/>
      <c r="K10" s="44"/>
      <c r="L10" s="44"/>
      <c r="M10" s="44"/>
      <c r="N10" s="44"/>
      <c r="O10" s="44"/>
      <c r="P10" s="44"/>
      <c r="Q10" s="44"/>
      <c r="R10" s="44"/>
      <c r="S10" s="44"/>
      <c r="T10" s="44"/>
      <c r="U10" s="44"/>
      <c r="V10" s="44"/>
      <c r="W10" s="44"/>
      <c r="X10" s="44"/>
      <c r="Y10" s="44"/>
      <c r="Z10" s="44"/>
      <c r="AA10" s="44"/>
      <c r="AB10" s="122">
        <f>IF(AK2=0,1,IF(OR(Gamma_Soil!AB$2=2,Gamma_Water!AB$2=2,Gamma_Sludge_and_Scale!AB$2=2,'Gamma_Equip._(20.3.14.1403.C)'!AB$2=2,'Gamma_Equip._(20.3.14.1403.D)'!AB$2=2),2,1))</f>
        <v>1</v>
      </c>
      <c r="AC10" s="122" t="s">
        <v>92</v>
      </c>
      <c r="AD10" s="122"/>
      <c r="AE10" s="122"/>
      <c r="AF10" s="122"/>
      <c r="AG10" s="122"/>
      <c r="AH10" s="122"/>
      <c r="AI10" s="122"/>
      <c r="AJ10" s="122"/>
      <c r="AK10" s="122"/>
    </row>
    <row r="11" spans="1:38">
      <c r="A11" s="44" t="s">
        <v>8</v>
      </c>
      <c r="B11" s="127" t="str">
        <f>IF(Gamma_Soil!B11&lt;&gt;"",Gamma_Soil!B11,"")</f>
        <v/>
      </c>
      <c r="C11" s="65"/>
      <c r="D11" s="65"/>
      <c r="E11" s="65"/>
      <c r="F11" s="66"/>
      <c r="G11" s="44"/>
      <c r="H11" s="44"/>
      <c r="I11" s="44"/>
      <c r="J11" s="44"/>
      <c r="K11" s="44"/>
      <c r="L11" s="44"/>
      <c r="M11" s="44"/>
      <c r="N11" s="44"/>
      <c r="O11" s="44"/>
      <c r="P11" s="44"/>
      <c r="Q11" s="44"/>
      <c r="R11" s="44"/>
      <c r="S11" s="44"/>
      <c r="T11" s="44"/>
      <c r="U11" s="44"/>
      <c r="V11" s="44"/>
      <c r="W11" s="44"/>
      <c r="X11" s="44"/>
      <c r="Y11" s="44"/>
      <c r="Z11" s="44"/>
      <c r="AA11" s="44"/>
      <c r="AB11" s="122">
        <f>IF(AK2=0,1,IF(OR(Gamma_Soil!AB16=2,Gamma_Water!AB16=2,Gamma_Sludge_and_Scale!AB16=2,'Gamma_Equip._(20.3.14.1403.C)'!AB16=2,'Gamma_Equip._(20.3.14.1403.D)'!AB16=2),2,1))</f>
        <v>1</v>
      </c>
      <c r="AC11" s="122" t="s">
        <v>35</v>
      </c>
      <c r="AD11" s="122"/>
      <c r="AE11" s="122"/>
      <c r="AF11" s="122"/>
      <c r="AG11" s="122"/>
      <c r="AH11" s="122"/>
      <c r="AI11" s="122"/>
      <c r="AJ11" s="122"/>
      <c r="AK11" s="122"/>
    </row>
    <row r="12" spans="1:38">
      <c r="A12" s="44" t="s">
        <v>6</v>
      </c>
      <c r="B12" s="64" t="str">
        <f>IF(Gamma_Soil!B12&lt;&gt;"",Gamma_Soil!B12,"")</f>
        <v/>
      </c>
      <c r="C12" s="65"/>
      <c r="D12" s="65"/>
      <c r="E12" s="65"/>
      <c r="F12" s="66"/>
      <c r="G12" s="44"/>
      <c r="H12" s="44"/>
      <c r="I12" s="44"/>
      <c r="J12" s="44"/>
      <c r="K12" s="44"/>
      <c r="L12" s="44"/>
      <c r="M12" s="44"/>
      <c r="N12" s="44"/>
      <c r="O12" s="44"/>
      <c r="P12" s="44"/>
      <c r="Q12" s="44"/>
      <c r="R12" s="44"/>
      <c r="S12" s="44"/>
      <c r="T12" s="44"/>
      <c r="U12" s="44"/>
      <c r="V12" s="44"/>
      <c r="W12" s="44"/>
      <c r="X12" s="44"/>
      <c r="Y12" s="44"/>
      <c r="Z12" s="44"/>
      <c r="AA12" s="44"/>
      <c r="AB12" s="122">
        <f>IF(AK2=0,1,IF(OR(AB8=2,AB11=2),2,IF(AB9=2,1,2)))</f>
        <v>2</v>
      </c>
      <c r="AC12" s="122" t="s">
        <v>40</v>
      </c>
      <c r="AD12" s="122"/>
      <c r="AE12" s="122"/>
      <c r="AF12" s="122"/>
      <c r="AG12" s="122"/>
      <c r="AH12" s="122"/>
      <c r="AI12" s="122"/>
      <c r="AJ12" s="122"/>
      <c r="AK12" s="122"/>
    </row>
    <row r="13" spans="1:38">
      <c r="A13" s="44" t="s">
        <v>9</v>
      </c>
      <c r="B13" s="67" t="str">
        <f>IF(Gamma_Soil!B13&lt;&gt;"",Gamma_Soil!B13,"")</f>
        <v/>
      </c>
      <c r="C13" s="68"/>
      <c r="D13" s="68"/>
      <c r="E13" s="68"/>
      <c r="F13" s="69"/>
      <c r="G13" s="44"/>
      <c r="H13" s="44"/>
      <c r="I13" s="44"/>
      <c r="J13" s="44"/>
      <c r="K13" s="44"/>
      <c r="L13" s="44"/>
      <c r="M13" s="44"/>
      <c r="N13" s="44"/>
      <c r="O13" s="44"/>
      <c r="P13" s="44"/>
      <c r="Q13" s="44"/>
      <c r="R13" s="44"/>
      <c r="S13" s="44"/>
      <c r="T13" s="44"/>
      <c r="U13" s="44"/>
      <c r="V13" s="44"/>
      <c r="W13" s="44"/>
      <c r="X13" s="44"/>
      <c r="Y13" s="44"/>
      <c r="Z13" s="44"/>
      <c r="AA13" s="44"/>
      <c r="AB13" s="122"/>
      <c r="AC13" s="122" t="s">
        <v>37</v>
      </c>
      <c r="AD13" s="122"/>
      <c r="AE13" s="122"/>
      <c r="AF13" s="122"/>
      <c r="AG13" s="122"/>
      <c r="AH13" s="122"/>
      <c r="AI13" s="122"/>
      <c r="AJ13" s="122"/>
      <c r="AK13" s="122"/>
    </row>
    <row r="14" spans="1:38">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122"/>
      <c r="AC14" s="122" t="s">
        <v>38</v>
      </c>
      <c r="AD14" s="122"/>
      <c r="AE14" s="122"/>
      <c r="AF14" s="122"/>
      <c r="AG14" s="122"/>
      <c r="AH14" s="122"/>
      <c r="AI14" s="122"/>
      <c r="AJ14" s="122"/>
      <c r="AK14" s="122"/>
    </row>
    <row r="15" spans="1:38">
      <c r="A15" s="44" t="s">
        <v>10</v>
      </c>
      <c r="B15" s="73" t="s">
        <v>12</v>
      </c>
      <c r="C15" s="44" t="s">
        <v>11</v>
      </c>
      <c r="D15" s="44"/>
      <c r="E15" s="44"/>
      <c r="F15" s="44"/>
      <c r="G15" s="44"/>
      <c r="H15" s="44"/>
      <c r="I15" s="44"/>
      <c r="J15" s="44"/>
      <c r="K15" s="44"/>
      <c r="L15" s="44"/>
      <c r="M15" s="44"/>
      <c r="N15" s="44"/>
      <c r="O15" s="44"/>
      <c r="P15" s="44"/>
      <c r="Q15" s="44"/>
      <c r="R15" s="44"/>
      <c r="S15" s="44"/>
      <c r="T15" s="44"/>
      <c r="U15" s="44"/>
      <c r="V15" s="44"/>
      <c r="W15" s="44"/>
      <c r="X15" s="44"/>
      <c r="Y15" s="44"/>
      <c r="Z15" s="44"/>
      <c r="AA15" s="44"/>
      <c r="AB15" s="122"/>
      <c r="AC15" s="122" t="s">
        <v>39</v>
      </c>
      <c r="AD15" s="122"/>
      <c r="AE15" s="122"/>
      <c r="AF15" s="122"/>
      <c r="AG15" s="122"/>
      <c r="AH15" s="122"/>
      <c r="AI15" s="122"/>
      <c r="AJ15" s="122"/>
      <c r="AK15" s="122"/>
    </row>
    <row r="16" spans="1:38">
      <c r="A16" s="44" t="s">
        <v>31</v>
      </c>
      <c r="B16" s="74"/>
      <c r="C16" s="44" t="str">
        <f>B15 &amp; " per µR/h per"</f>
        <v>cpm per µR/h per</v>
      </c>
      <c r="D16" s="44"/>
      <c r="E16" s="44"/>
      <c r="F16" s="44"/>
      <c r="G16" s="44"/>
      <c r="H16" s="44"/>
      <c r="I16" s="44"/>
      <c r="J16" s="44"/>
      <c r="K16" s="44"/>
      <c r="L16" s="44"/>
      <c r="M16" s="44"/>
      <c r="N16" s="44"/>
      <c r="O16" s="44"/>
      <c r="P16" s="44"/>
      <c r="Q16" s="44"/>
      <c r="R16" s="44"/>
      <c r="S16" s="44"/>
      <c r="T16" s="44"/>
      <c r="U16" s="44"/>
      <c r="V16" s="44"/>
      <c r="W16" s="44"/>
      <c r="X16" s="44"/>
      <c r="Y16" s="44"/>
      <c r="Z16" s="44"/>
      <c r="AA16" s="44"/>
      <c r="AB16" s="122">
        <f>IF(AK2=0,1,IF(AND(F21&lt;&gt;"",D21&lt;&gt;""),IF(F21&gt;=(2*D21),2,1),0))</f>
        <v>0</v>
      </c>
      <c r="AC16" s="122"/>
      <c r="AD16" s="122"/>
      <c r="AE16" s="122"/>
      <c r="AF16" s="122"/>
      <c r="AG16" s="122"/>
      <c r="AH16" s="122"/>
      <c r="AI16" s="122"/>
      <c r="AJ16" s="122"/>
      <c r="AK16" s="122"/>
    </row>
    <row r="17" spans="1:37">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122"/>
      <c r="AC17" s="122">
        <f>A18</f>
        <v>0</v>
      </c>
      <c r="AD17" s="122"/>
      <c r="AE17" s="122"/>
      <c r="AF17" s="122"/>
      <c r="AG17" s="122"/>
      <c r="AH17" s="122"/>
      <c r="AI17" s="122"/>
      <c r="AJ17" s="122"/>
      <c r="AK17" s="122"/>
    </row>
    <row r="18" spans="1:37">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122"/>
      <c r="AC18" s="122" t="str">
        <f>A19</f>
        <v/>
      </c>
      <c r="AD18" s="122"/>
      <c r="AE18" s="122"/>
      <c r="AF18" s="122"/>
      <c r="AG18" s="122"/>
      <c r="AH18" s="122"/>
      <c r="AI18" s="122"/>
      <c r="AJ18" s="122"/>
      <c r="AK18" s="122"/>
    </row>
    <row r="19" spans="1:37">
      <c r="A19" s="137" t="str">
        <f>IFERROR(IF(AND(E21&lt;&gt;"",E21&gt;0),IF(E21&gt;50,"Test samples for NORM or Enhanced NORM isotopes!","Exempt from sampling water for NORM or Enhanced NORM per 20.3.14.1403.C"),""),"")</f>
        <v/>
      </c>
      <c r="B19" s="137"/>
      <c r="C19" s="137"/>
      <c r="D19" s="137"/>
      <c r="E19" s="137"/>
      <c r="F19" s="137"/>
      <c r="G19" s="44" t="s">
        <v>100</v>
      </c>
      <c r="H19" s="44"/>
      <c r="I19" s="44"/>
      <c r="J19" s="44"/>
      <c r="K19" s="44"/>
      <c r="L19" s="132" t="str">
        <f>A19</f>
        <v/>
      </c>
      <c r="M19" s="44"/>
      <c r="N19" s="44"/>
      <c r="O19" s="44"/>
      <c r="P19" s="44"/>
      <c r="Q19" s="44"/>
      <c r="R19" s="44"/>
      <c r="S19" s="44"/>
      <c r="T19" s="44"/>
      <c r="U19" s="44"/>
      <c r="V19" s="44"/>
      <c r="W19" s="44"/>
      <c r="X19" s="44"/>
      <c r="Y19" s="44"/>
      <c r="Z19" s="44"/>
      <c r="AA19" s="44"/>
      <c r="AB19" s="122"/>
      <c r="AC19" s="122"/>
      <c r="AD19" s="122"/>
      <c r="AE19" s="122"/>
      <c r="AF19" s="122"/>
      <c r="AG19" s="122"/>
      <c r="AH19" s="122"/>
      <c r="AI19" s="122"/>
      <c r="AJ19" s="122"/>
      <c r="AK19" s="122"/>
    </row>
    <row r="20" spans="1:37">
      <c r="A20" s="44"/>
      <c r="B20" s="44"/>
      <c r="C20" s="135" t="s">
        <v>32</v>
      </c>
      <c r="D20" s="135"/>
      <c r="E20" s="58" t="s">
        <v>25</v>
      </c>
      <c r="F20" s="44"/>
      <c r="G20" s="44"/>
      <c r="H20" s="44"/>
      <c r="I20" s="44"/>
      <c r="J20" s="44"/>
      <c r="K20" s="44"/>
      <c r="L20" s="44"/>
      <c r="M20" s="44"/>
      <c r="N20" s="44"/>
      <c r="O20" s="44"/>
      <c r="P20" s="44"/>
      <c r="Q20" s="44"/>
      <c r="R20" s="44"/>
      <c r="S20" s="44"/>
      <c r="T20" s="44"/>
      <c r="U20" s="44"/>
      <c r="V20" s="44"/>
      <c r="W20" s="44"/>
      <c r="X20" s="44"/>
      <c r="Y20" s="44"/>
      <c r="Z20" s="44"/>
      <c r="AA20" s="44"/>
      <c r="AB20" s="44"/>
      <c r="AC20" s="44"/>
    </row>
    <row r="21" spans="1:37">
      <c r="A21" s="44"/>
      <c r="B21" s="44"/>
      <c r="C21" s="44" t="str">
        <f>IF(COUNTBLANK(C25:C124) &lt; 100,AVERAGE(C25:C124),"")</f>
        <v/>
      </c>
      <c r="D21" s="44" t="str">
        <f>IF(COUNTBLANK(D25:D124) &lt; 100,AVERAGE(D25:D124),"")</f>
        <v/>
      </c>
      <c r="E21" s="44" t="str">
        <f>IF(COUNTBLANK(D25:D124) &lt; 100,MAX(D25:D124),"")</f>
        <v/>
      </c>
      <c r="F21" s="44" t="str">
        <f>IF(COUNTBLANK(F25:F124) &lt; 100,MAX(F25:F124),"")</f>
        <v/>
      </c>
      <c r="G21" s="44"/>
      <c r="H21" s="44"/>
      <c r="I21" s="60"/>
      <c r="J21" s="44"/>
      <c r="K21" s="44"/>
      <c r="L21" s="44"/>
      <c r="M21" s="44"/>
      <c r="N21" s="44"/>
      <c r="O21" s="44"/>
      <c r="P21" s="44"/>
      <c r="Q21" s="44"/>
      <c r="R21" s="44"/>
      <c r="S21" s="44"/>
      <c r="T21" s="44"/>
      <c r="U21" s="44"/>
      <c r="V21" s="44"/>
      <c r="W21" s="44"/>
      <c r="X21" s="44"/>
      <c r="Y21" s="44"/>
      <c r="Z21" s="44"/>
      <c r="AA21" s="44"/>
      <c r="AB21" s="44"/>
      <c r="AC21" s="44"/>
    </row>
    <row r="22" spans="1:37">
      <c r="A22" s="44"/>
      <c r="B22" s="48"/>
      <c r="C22" s="48"/>
      <c r="D22" s="48"/>
      <c r="E22" s="44"/>
      <c r="F22" s="44"/>
      <c r="G22" s="77"/>
      <c r="H22" s="44"/>
      <c r="I22" s="60"/>
      <c r="J22" s="44"/>
      <c r="K22" s="44"/>
      <c r="L22" s="44"/>
      <c r="M22" s="44"/>
      <c r="N22" s="44"/>
      <c r="O22" s="44"/>
      <c r="P22" s="44"/>
      <c r="Q22" s="44"/>
      <c r="R22" s="44"/>
      <c r="S22" s="44"/>
      <c r="T22" s="44"/>
      <c r="U22" s="44"/>
      <c r="V22" s="44"/>
      <c r="W22" s="44"/>
      <c r="X22" s="44"/>
      <c r="Y22" s="44"/>
      <c r="Z22" s="44"/>
      <c r="AA22" s="44"/>
      <c r="AB22" s="44"/>
      <c r="AC22" s="44"/>
    </row>
    <row r="23" spans="1:37">
      <c r="A23" s="44"/>
      <c r="B23" s="50" t="s">
        <v>27</v>
      </c>
      <c r="C23" s="51" t="s">
        <v>43</v>
      </c>
      <c r="D23" s="51" t="s">
        <v>43</v>
      </c>
      <c r="E23" s="44"/>
      <c r="F23" s="44"/>
      <c r="G23" s="78"/>
      <c r="H23" s="44"/>
      <c r="I23" s="44"/>
      <c r="J23" s="44"/>
      <c r="K23" s="44"/>
      <c r="L23" s="44"/>
      <c r="M23" s="44"/>
      <c r="N23" s="44"/>
      <c r="O23" s="44"/>
      <c r="P23" s="44"/>
      <c r="Q23" s="44"/>
      <c r="R23" s="44"/>
      <c r="S23" s="44"/>
      <c r="T23" s="44"/>
      <c r="U23" s="44"/>
      <c r="V23" s="44"/>
      <c r="W23" s="44"/>
      <c r="X23" s="44"/>
      <c r="Y23" s="44"/>
      <c r="Z23" s="44"/>
      <c r="AA23" s="44"/>
      <c r="AB23" s="44"/>
      <c r="AC23" s="44"/>
    </row>
    <row r="24" spans="1:37">
      <c r="A24" s="44"/>
      <c r="B24" s="53" t="s">
        <v>28</v>
      </c>
      <c r="C24" s="51" t="str">
        <f>"(" &amp; B15 &amp;")"</f>
        <v>(cpm)</v>
      </c>
      <c r="D24" s="53" t="s">
        <v>29</v>
      </c>
      <c r="E24" s="44"/>
      <c r="F24" s="44"/>
      <c r="G24" s="78"/>
      <c r="H24" s="44"/>
      <c r="I24" s="44"/>
      <c r="J24" s="44"/>
      <c r="K24" s="44"/>
      <c r="L24" s="44"/>
      <c r="M24" s="44"/>
      <c r="N24" s="44"/>
      <c r="O24" s="44"/>
      <c r="P24" s="44"/>
      <c r="Q24" s="44"/>
      <c r="R24" s="44"/>
      <c r="S24" s="44"/>
      <c r="T24" s="44"/>
      <c r="U24" s="44"/>
      <c r="V24" s="44"/>
      <c r="W24" s="44"/>
      <c r="X24" s="44"/>
      <c r="Y24" s="44"/>
      <c r="Z24" s="44"/>
      <c r="AA24" s="44"/>
      <c r="AB24" s="44"/>
      <c r="AC24" s="44"/>
    </row>
    <row r="25" spans="1:37">
      <c r="A25" s="44"/>
      <c r="B25" s="44">
        <v>1</v>
      </c>
      <c r="C25" s="75" t="str">
        <f>IF(Gamma_Soil!C25&lt;&gt;"",Gamma_Soil!C25,"")</f>
        <v/>
      </c>
      <c r="D25" s="44" t="str">
        <f t="shared" ref="D25:D89" si="0">IF(AND(C25&lt;&gt;"",$B$16&gt;0),C25/$B$16,"")</f>
        <v/>
      </c>
      <c r="E25" s="44"/>
      <c r="F25" s="44" t="str">
        <f>IF(AND($B$16&lt;&gt;"",E25&lt;&gt;""),E25/$B$16,"")</f>
        <v/>
      </c>
      <c r="G25" s="44"/>
      <c r="H25" s="44"/>
      <c r="I25" s="44"/>
      <c r="J25" s="44"/>
      <c r="K25" s="44"/>
      <c r="L25" s="44"/>
      <c r="M25" s="44"/>
      <c r="N25" s="44"/>
      <c r="O25" s="44"/>
      <c r="P25" s="44"/>
      <c r="Q25" s="44"/>
      <c r="R25" s="44"/>
      <c r="S25" s="44"/>
      <c r="T25" s="44"/>
      <c r="U25" s="44"/>
      <c r="V25" s="44"/>
      <c r="W25" s="44"/>
      <c r="X25" s="44"/>
      <c r="Y25" s="44"/>
      <c r="Z25" s="44"/>
      <c r="AA25" s="44"/>
      <c r="AB25" s="44"/>
      <c r="AC25" s="44"/>
    </row>
    <row r="26" spans="1:37">
      <c r="A26" s="44"/>
      <c r="B26" s="44">
        <f>1+B25</f>
        <v>2</v>
      </c>
      <c r="C26" s="76" t="str">
        <f>IF(Gamma_Soil!C26&lt;&gt;"",Gamma_Soil!C26,"")</f>
        <v/>
      </c>
      <c r="D26" s="44" t="str">
        <f t="shared" si="0"/>
        <v/>
      </c>
      <c r="E26" s="44"/>
      <c r="F26" s="44" t="str">
        <f t="shared" ref="F26:F89" si="1">IF(AND($B$16&lt;&gt;"",E26&lt;&gt;""),E26/$B$16,"")</f>
        <v/>
      </c>
      <c r="G26" s="44"/>
      <c r="H26" s="44"/>
      <c r="I26" s="44"/>
      <c r="J26" s="44"/>
      <c r="K26" s="44"/>
      <c r="L26" s="44"/>
      <c r="M26" s="44"/>
      <c r="N26" s="44"/>
      <c r="O26" s="44"/>
      <c r="P26" s="44"/>
      <c r="Q26" s="44"/>
      <c r="R26" s="44"/>
      <c r="S26" s="44"/>
      <c r="T26" s="44"/>
      <c r="U26" s="44"/>
      <c r="V26" s="44"/>
      <c r="W26" s="44"/>
      <c r="X26" s="44"/>
      <c r="Y26" s="44"/>
      <c r="Z26" s="44"/>
      <c r="AA26" s="44"/>
      <c r="AB26" s="44"/>
      <c r="AC26" s="44"/>
    </row>
    <row r="27" spans="1:37">
      <c r="A27" s="44"/>
      <c r="B27" s="44">
        <f t="shared" ref="B27:B90" si="2">1+B26</f>
        <v>3</v>
      </c>
      <c r="C27" s="76" t="str">
        <f>IF(Gamma_Soil!C27&lt;&gt;"",Gamma_Soil!C27,"")</f>
        <v/>
      </c>
      <c r="D27" s="44" t="str">
        <f t="shared" si="0"/>
        <v/>
      </c>
      <c r="E27" s="44"/>
      <c r="F27" s="44" t="str">
        <f t="shared" si="1"/>
        <v/>
      </c>
      <c r="G27" s="44"/>
      <c r="H27" s="44"/>
      <c r="I27" s="44"/>
      <c r="J27" s="44"/>
      <c r="K27" s="44"/>
      <c r="L27" s="44"/>
      <c r="M27" s="44"/>
      <c r="N27" s="44"/>
      <c r="O27" s="44"/>
      <c r="P27" s="44"/>
      <c r="Q27" s="44"/>
      <c r="R27" s="44"/>
      <c r="S27" s="44"/>
      <c r="T27" s="44"/>
      <c r="U27" s="44"/>
      <c r="V27" s="44"/>
      <c r="W27" s="44"/>
      <c r="X27" s="44"/>
      <c r="Y27" s="44"/>
      <c r="Z27" s="44"/>
      <c r="AA27" s="44"/>
      <c r="AB27" s="44"/>
      <c r="AC27" s="44"/>
    </row>
    <row r="28" spans="1:37">
      <c r="A28" s="44"/>
      <c r="B28" s="44">
        <f t="shared" si="2"/>
        <v>4</v>
      </c>
      <c r="C28" s="76" t="str">
        <f>IF(Gamma_Soil!C28&lt;&gt;"",Gamma_Soil!C28,"")</f>
        <v/>
      </c>
      <c r="D28" s="44" t="str">
        <f t="shared" si="0"/>
        <v/>
      </c>
      <c r="E28" s="44"/>
      <c r="F28" s="44" t="str">
        <f t="shared" si="1"/>
        <v/>
      </c>
      <c r="G28" s="44"/>
      <c r="H28" s="44"/>
      <c r="I28" s="44"/>
      <c r="J28" s="44"/>
      <c r="K28" s="44"/>
      <c r="L28" s="44"/>
      <c r="M28" s="44"/>
      <c r="N28" s="44"/>
      <c r="O28" s="44"/>
      <c r="P28" s="44"/>
      <c r="Q28" s="44"/>
      <c r="R28" s="44"/>
      <c r="S28" s="44"/>
      <c r="T28" s="44"/>
      <c r="U28" s="44"/>
      <c r="V28" s="44"/>
      <c r="W28" s="44"/>
      <c r="X28" s="44"/>
      <c r="Y28" s="44"/>
      <c r="Z28" s="44"/>
      <c r="AA28" s="44"/>
      <c r="AB28" s="44"/>
      <c r="AC28" s="44"/>
    </row>
    <row r="29" spans="1:37">
      <c r="A29" s="44"/>
      <c r="B29" s="44">
        <f t="shared" si="2"/>
        <v>5</v>
      </c>
      <c r="C29" s="76" t="str">
        <f>IF(Gamma_Soil!C29&lt;&gt;"",Gamma_Soil!C29,"")</f>
        <v/>
      </c>
      <c r="D29" s="44" t="str">
        <f t="shared" si="0"/>
        <v/>
      </c>
      <c r="E29" s="44"/>
      <c r="F29" s="44" t="str">
        <f t="shared" si="1"/>
        <v/>
      </c>
      <c r="G29" s="44"/>
      <c r="H29" s="44"/>
      <c r="I29" s="44"/>
      <c r="J29" s="44"/>
      <c r="K29" s="44"/>
      <c r="L29" s="44"/>
      <c r="M29" s="44"/>
      <c r="N29" s="44"/>
      <c r="O29" s="44"/>
      <c r="P29" s="44"/>
      <c r="Q29" s="44"/>
      <c r="R29" s="44"/>
      <c r="S29" s="44"/>
      <c r="T29" s="44"/>
      <c r="U29" s="44"/>
      <c r="V29" s="44"/>
      <c r="W29" s="44"/>
      <c r="X29" s="44"/>
      <c r="Y29" s="44"/>
      <c r="Z29" s="44"/>
      <c r="AA29" s="44"/>
      <c r="AB29" s="44"/>
      <c r="AC29" s="44"/>
    </row>
    <row r="30" spans="1:37">
      <c r="A30" s="44"/>
      <c r="B30" s="44">
        <f t="shared" si="2"/>
        <v>6</v>
      </c>
      <c r="C30" s="76" t="str">
        <f>IF(Gamma_Soil!C30&lt;&gt;"",Gamma_Soil!C30,"")</f>
        <v/>
      </c>
      <c r="D30" s="44" t="str">
        <f t="shared" si="0"/>
        <v/>
      </c>
      <c r="E30" s="44"/>
      <c r="F30" s="44" t="str">
        <f t="shared" si="1"/>
        <v/>
      </c>
      <c r="G30" s="44"/>
      <c r="H30" s="44"/>
      <c r="I30" s="44"/>
      <c r="J30" s="44"/>
      <c r="K30" s="44"/>
      <c r="L30" s="44"/>
      <c r="M30" s="44"/>
      <c r="N30" s="44"/>
      <c r="O30" s="44"/>
      <c r="P30" s="44"/>
      <c r="Q30" s="44"/>
      <c r="R30" s="44"/>
      <c r="S30" s="44"/>
      <c r="T30" s="44"/>
      <c r="U30" s="44"/>
      <c r="V30" s="44"/>
      <c r="W30" s="44"/>
      <c r="X30" s="44"/>
      <c r="Y30" s="44"/>
      <c r="Z30" s="44"/>
      <c r="AA30" s="44"/>
      <c r="AB30" s="44"/>
      <c r="AC30" s="44"/>
    </row>
    <row r="31" spans="1:37">
      <c r="A31" s="44"/>
      <c r="B31" s="44">
        <f t="shared" si="2"/>
        <v>7</v>
      </c>
      <c r="C31" s="76" t="str">
        <f>IF(Gamma_Soil!C31&lt;&gt;"",Gamma_Soil!C31,"")</f>
        <v/>
      </c>
      <c r="D31" s="44" t="str">
        <f t="shared" si="0"/>
        <v/>
      </c>
      <c r="E31" s="44"/>
      <c r="F31" s="44" t="str">
        <f t="shared" si="1"/>
        <v/>
      </c>
      <c r="G31" s="44"/>
      <c r="H31" s="44"/>
      <c r="I31" s="44"/>
      <c r="J31" s="44"/>
      <c r="K31" s="44"/>
      <c r="L31" s="44"/>
      <c r="M31" s="44"/>
      <c r="N31" s="44"/>
      <c r="O31" s="44"/>
      <c r="P31" s="44"/>
      <c r="Q31" s="44"/>
      <c r="R31" s="44"/>
      <c r="S31" s="44"/>
      <c r="T31" s="44"/>
      <c r="U31" s="44"/>
      <c r="V31" s="44"/>
      <c r="W31" s="44"/>
      <c r="X31" s="44"/>
      <c r="Y31" s="44"/>
      <c r="Z31" s="44"/>
      <c r="AA31" s="44"/>
      <c r="AB31" s="44"/>
      <c r="AC31" s="44"/>
    </row>
    <row r="32" spans="1:37">
      <c r="A32" s="44"/>
      <c r="B32" s="44">
        <f t="shared" si="2"/>
        <v>8</v>
      </c>
      <c r="C32" s="76" t="str">
        <f>IF(Gamma_Soil!C32&lt;&gt;"",Gamma_Soil!C32,"")</f>
        <v/>
      </c>
      <c r="D32" s="44" t="str">
        <f t="shared" si="0"/>
        <v/>
      </c>
      <c r="E32" s="44"/>
      <c r="F32" s="44" t="str">
        <f t="shared" si="1"/>
        <v/>
      </c>
      <c r="G32" s="44"/>
      <c r="H32" s="44"/>
      <c r="I32" s="44"/>
      <c r="J32" s="44"/>
      <c r="K32" s="44"/>
      <c r="L32" s="44"/>
      <c r="M32" s="44"/>
      <c r="N32" s="44"/>
      <c r="O32" s="44"/>
      <c r="P32" s="44"/>
      <c r="Q32" s="44"/>
      <c r="R32" s="44"/>
      <c r="S32" s="44"/>
      <c r="T32" s="44"/>
      <c r="U32" s="44"/>
      <c r="V32" s="44"/>
      <c r="W32" s="44"/>
      <c r="X32" s="44"/>
      <c r="Y32" s="44"/>
      <c r="Z32" s="44"/>
      <c r="AA32" s="44"/>
      <c r="AB32" s="44"/>
      <c r="AC32" s="44"/>
    </row>
    <row r="33" spans="1:29">
      <c r="A33" s="44"/>
      <c r="B33" s="44">
        <f t="shared" si="2"/>
        <v>9</v>
      </c>
      <c r="C33" s="76" t="str">
        <f>IF(Gamma_Soil!C33&lt;&gt;"",Gamma_Soil!C33,"")</f>
        <v/>
      </c>
      <c r="D33" s="44" t="str">
        <f t="shared" si="0"/>
        <v/>
      </c>
      <c r="E33" s="44"/>
      <c r="F33" s="44" t="str">
        <f t="shared" si="1"/>
        <v/>
      </c>
      <c r="G33" s="44"/>
      <c r="H33" s="44"/>
      <c r="I33" s="44"/>
      <c r="J33" s="44"/>
      <c r="K33" s="44"/>
      <c r="L33" s="44"/>
      <c r="M33" s="44"/>
      <c r="N33" s="44"/>
      <c r="O33" s="44"/>
      <c r="P33" s="44"/>
      <c r="Q33" s="44"/>
      <c r="R33" s="44"/>
      <c r="S33" s="44"/>
      <c r="T33" s="44"/>
      <c r="U33" s="44"/>
      <c r="V33" s="44"/>
      <c r="W33" s="44"/>
      <c r="X33" s="44"/>
      <c r="Y33" s="44"/>
      <c r="Z33" s="44"/>
      <c r="AA33" s="44"/>
      <c r="AB33" s="44"/>
      <c r="AC33" s="44"/>
    </row>
    <row r="34" spans="1:29">
      <c r="A34" s="44"/>
      <c r="B34" s="44">
        <f t="shared" si="2"/>
        <v>10</v>
      </c>
      <c r="C34" s="76" t="str">
        <f>IF(Gamma_Soil!C34&lt;&gt;"",Gamma_Soil!C34,"")</f>
        <v/>
      </c>
      <c r="D34" s="44" t="str">
        <f t="shared" si="0"/>
        <v/>
      </c>
      <c r="E34" s="44"/>
      <c r="F34" s="44" t="str">
        <f t="shared" si="1"/>
        <v/>
      </c>
      <c r="G34" s="44"/>
      <c r="H34" s="44"/>
      <c r="I34" s="44"/>
      <c r="J34" s="44"/>
      <c r="K34" s="44"/>
      <c r="L34" s="44"/>
      <c r="M34" s="44"/>
      <c r="N34" s="44"/>
      <c r="O34" s="44"/>
      <c r="P34" s="44"/>
      <c r="Q34" s="44"/>
      <c r="R34" s="44"/>
      <c r="S34" s="44"/>
      <c r="T34" s="44"/>
      <c r="U34" s="44"/>
      <c r="V34" s="44"/>
      <c r="W34" s="44"/>
      <c r="X34" s="44"/>
      <c r="Y34" s="44"/>
      <c r="Z34" s="44"/>
      <c r="AA34" s="44"/>
      <c r="AB34" s="44"/>
      <c r="AC34" s="44"/>
    </row>
    <row r="35" spans="1:29">
      <c r="A35" s="44"/>
      <c r="B35" s="44">
        <f t="shared" si="2"/>
        <v>11</v>
      </c>
      <c r="C35" s="76" t="str">
        <f>IF(Gamma_Soil!C35&lt;&gt;"",Gamma_Soil!C35,"")</f>
        <v/>
      </c>
      <c r="D35" s="44" t="str">
        <f t="shared" si="0"/>
        <v/>
      </c>
      <c r="E35" s="44"/>
      <c r="F35" s="44" t="str">
        <f t="shared" si="1"/>
        <v/>
      </c>
      <c r="G35" s="44"/>
      <c r="H35" s="44"/>
      <c r="I35" s="44"/>
      <c r="J35" s="44"/>
      <c r="K35" s="44"/>
      <c r="L35" s="44"/>
      <c r="M35" s="44"/>
      <c r="N35" s="44"/>
      <c r="O35" s="44"/>
      <c r="P35" s="44"/>
      <c r="Q35" s="44"/>
      <c r="R35" s="44"/>
      <c r="S35" s="44"/>
      <c r="T35" s="44"/>
      <c r="U35" s="44"/>
      <c r="V35" s="44"/>
      <c r="W35" s="44"/>
      <c r="X35" s="44"/>
      <c r="Y35" s="44"/>
      <c r="Z35" s="44"/>
      <c r="AA35" s="44"/>
      <c r="AB35" s="44"/>
      <c r="AC35" s="44"/>
    </row>
    <row r="36" spans="1:29">
      <c r="A36" s="44"/>
      <c r="B36" s="44">
        <f t="shared" si="2"/>
        <v>12</v>
      </c>
      <c r="C36" s="76" t="str">
        <f>IF(Gamma_Soil!C36&lt;&gt;"",Gamma_Soil!C36,"")</f>
        <v/>
      </c>
      <c r="D36" s="44" t="str">
        <f t="shared" si="0"/>
        <v/>
      </c>
      <c r="E36" s="44"/>
      <c r="F36" s="44" t="str">
        <f t="shared" si="1"/>
        <v/>
      </c>
      <c r="G36" s="44"/>
      <c r="H36" s="44"/>
      <c r="I36" s="44"/>
      <c r="J36" s="44"/>
      <c r="K36" s="44"/>
      <c r="L36" s="44"/>
      <c r="M36" s="44"/>
      <c r="N36" s="44"/>
      <c r="O36" s="44"/>
      <c r="P36" s="44"/>
      <c r="Q36" s="44"/>
      <c r="R36" s="44"/>
      <c r="S36" s="44"/>
      <c r="T36" s="44"/>
      <c r="U36" s="44"/>
      <c r="V36" s="44"/>
      <c r="W36" s="44"/>
      <c r="X36" s="44"/>
      <c r="Y36" s="44"/>
      <c r="Z36" s="44"/>
      <c r="AA36" s="44"/>
      <c r="AB36" s="44"/>
      <c r="AC36" s="44"/>
    </row>
    <row r="37" spans="1:29">
      <c r="A37" s="44"/>
      <c r="B37" s="44">
        <f t="shared" si="2"/>
        <v>13</v>
      </c>
      <c r="C37" s="76" t="str">
        <f>IF(Gamma_Soil!C37&lt;&gt;"",Gamma_Soil!C37,"")</f>
        <v/>
      </c>
      <c r="D37" s="44" t="str">
        <f t="shared" si="0"/>
        <v/>
      </c>
      <c r="E37" s="44"/>
      <c r="F37" s="44" t="str">
        <f t="shared" si="1"/>
        <v/>
      </c>
      <c r="G37" s="44"/>
      <c r="H37" s="44"/>
      <c r="I37" s="44"/>
      <c r="J37" s="44"/>
      <c r="K37" s="44"/>
      <c r="L37" s="44"/>
      <c r="M37" s="44"/>
      <c r="N37" s="44"/>
      <c r="O37" s="44"/>
      <c r="P37" s="44"/>
      <c r="Q37" s="44"/>
      <c r="R37" s="44"/>
      <c r="S37" s="44"/>
      <c r="T37" s="44"/>
      <c r="U37" s="44"/>
      <c r="V37" s="44"/>
      <c r="W37" s="44"/>
      <c r="X37" s="44"/>
      <c r="Y37" s="44"/>
      <c r="Z37" s="44"/>
      <c r="AA37" s="44"/>
      <c r="AB37" s="44"/>
      <c r="AC37" s="44"/>
    </row>
    <row r="38" spans="1:29">
      <c r="A38" s="44"/>
      <c r="B38" s="44">
        <f t="shared" si="2"/>
        <v>14</v>
      </c>
      <c r="C38" s="76" t="str">
        <f>IF(Gamma_Soil!C38&lt;&gt;"",Gamma_Soil!C38,"")</f>
        <v/>
      </c>
      <c r="D38" s="44" t="str">
        <f t="shared" si="0"/>
        <v/>
      </c>
      <c r="E38" s="44"/>
      <c r="F38" s="44" t="str">
        <f t="shared" si="1"/>
        <v/>
      </c>
      <c r="G38" s="44"/>
      <c r="H38" s="44"/>
      <c r="I38" s="44"/>
      <c r="J38" s="44"/>
      <c r="K38" s="44"/>
      <c r="L38" s="44"/>
      <c r="M38" s="44"/>
      <c r="N38" s="44"/>
      <c r="O38" s="44"/>
      <c r="P38" s="44"/>
      <c r="Q38" s="44"/>
      <c r="R38" s="44"/>
      <c r="S38" s="44"/>
      <c r="T38" s="44"/>
      <c r="U38" s="44"/>
      <c r="V38" s="44"/>
      <c r="W38" s="44"/>
      <c r="X38" s="44"/>
      <c r="Y38" s="44"/>
      <c r="Z38" s="44"/>
      <c r="AA38" s="44"/>
      <c r="AB38" s="44"/>
      <c r="AC38" s="44"/>
    </row>
    <row r="39" spans="1:29">
      <c r="A39" s="44"/>
      <c r="B39" s="44">
        <f t="shared" si="2"/>
        <v>15</v>
      </c>
      <c r="C39" s="76" t="str">
        <f>IF(Gamma_Soil!C39&lt;&gt;"",Gamma_Soil!C39,"")</f>
        <v/>
      </c>
      <c r="D39" s="44" t="str">
        <f t="shared" si="0"/>
        <v/>
      </c>
      <c r="E39" s="44"/>
      <c r="F39" s="44" t="str">
        <f t="shared" si="1"/>
        <v/>
      </c>
      <c r="G39" s="44"/>
      <c r="H39" s="44"/>
      <c r="I39" s="44"/>
      <c r="J39" s="44"/>
      <c r="K39" s="44"/>
      <c r="L39" s="44"/>
      <c r="M39" s="44"/>
      <c r="N39" s="44"/>
      <c r="O39" s="44"/>
      <c r="P39" s="44"/>
      <c r="Q39" s="44"/>
      <c r="R39" s="44"/>
      <c r="S39" s="44"/>
      <c r="T39" s="44"/>
      <c r="U39" s="44"/>
      <c r="V39" s="44"/>
      <c r="W39" s="44"/>
      <c r="X39" s="44"/>
      <c r="Y39" s="44"/>
      <c r="Z39" s="44"/>
      <c r="AA39" s="44"/>
      <c r="AB39" s="44"/>
      <c r="AC39" s="44"/>
    </row>
    <row r="40" spans="1:29">
      <c r="A40" s="44"/>
      <c r="B40" s="44">
        <f t="shared" si="2"/>
        <v>16</v>
      </c>
      <c r="C40" s="76" t="str">
        <f>IF(Gamma_Soil!C40&lt;&gt;"",Gamma_Soil!C40,"")</f>
        <v/>
      </c>
      <c r="D40" s="44" t="str">
        <f t="shared" si="0"/>
        <v/>
      </c>
      <c r="E40" s="44"/>
      <c r="F40" s="44" t="str">
        <f t="shared" si="1"/>
        <v/>
      </c>
      <c r="G40" s="44"/>
      <c r="H40" s="44"/>
      <c r="I40" s="44"/>
      <c r="J40" s="44"/>
      <c r="K40" s="44"/>
      <c r="L40" s="44"/>
      <c r="M40" s="44"/>
      <c r="N40" s="44"/>
      <c r="O40" s="44"/>
      <c r="P40" s="44"/>
      <c r="Q40" s="44"/>
      <c r="R40" s="44"/>
      <c r="S40" s="44"/>
      <c r="T40" s="44"/>
      <c r="U40" s="44"/>
      <c r="V40" s="44"/>
      <c r="W40" s="44"/>
      <c r="X40" s="44"/>
      <c r="Y40" s="44"/>
      <c r="Z40" s="44"/>
      <c r="AA40" s="44"/>
      <c r="AB40" s="44"/>
      <c r="AC40" s="44"/>
    </row>
    <row r="41" spans="1:29">
      <c r="A41" s="44"/>
      <c r="B41" s="44">
        <f t="shared" si="2"/>
        <v>17</v>
      </c>
      <c r="C41" s="76" t="str">
        <f>IF(Gamma_Soil!C41&lt;&gt;"",Gamma_Soil!C41,"")</f>
        <v/>
      </c>
      <c r="D41" s="44" t="str">
        <f t="shared" si="0"/>
        <v/>
      </c>
      <c r="E41" s="44"/>
      <c r="F41" s="44" t="str">
        <f t="shared" si="1"/>
        <v/>
      </c>
      <c r="G41" s="44"/>
      <c r="H41" s="44"/>
      <c r="I41" s="44"/>
      <c r="J41" s="44"/>
      <c r="K41" s="44"/>
      <c r="L41" s="44"/>
      <c r="M41" s="44"/>
      <c r="N41" s="44"/>
      <c r="O41" s="44"/>
      <c r="P41" s="44"/>
      <c r="Q41" s="44"/>
      <c r="R41" s="44"/>
      <c r="S41" s="44"/>
      <c r="T41" s="44"/>
      <c r="U41" s="44"/>
      <c r="V41" s="44"/>
      <c r="W41" s="44"/>
      <c r="X41" s="44"/>
      <c r="Y41" s="44"/>
      <c r="Z41" s="44"/>
      <c r="AA41" s="44"/>
      <c r="AB41" s="44"/>
      <c r="AC41" s="44"/>
    </row>
    <row r="42" spans="1:29">
      <c r="A42" s="44"/>
      <c r="B42" s="44">
        <f t="shared" si="2"/>
        <v>18</v>
      </c>
      <c r="C42" s="76" t="str">
        <f>IF(Gamma_Soil!C42&lt;&gt;"",Gamma_Soil!C42,"")</f>
        <v/>
      </c>
      <c r="D42" s="44" t="str">
        <f t="shared" si="0"/>
        <v/>
      </c>
      <c r="E42" s="44"/>
      <c r="F42" s="44" t="str">
        <f t="shared" si="1"/>
        <v/>
      </c>
      <c r="G42" s="44"/>
      <c r="H42" s="44"/>
      <c r="I42" s="44"/>
      <c r="J42" s="44"/>
      <c r="K42" s="44"/>
      <c r="L42" s="44"/>
      <c r="M42" s="44"/>
      <c r="N42" s="44"/>
      <c r="O42" s="44"/>
      <c r="P42" s="44"/>
      <c r="Q42" s="44"/>
      <c r="R42" s="44"/>
      <c r="S42" s="44"/>
      <c r="T42" s="44"/>
      <c r="U42" s="44"/>
      <c r="V42" s="44"/>
      <c r="W42" s="44"/>
      <c r="X42" s="44"/>
      <c r="Y42" s="44"/>
      <c r="Z42" s="44"/>
      <c r="AA42" s="44"/>
      <c r="AB42" s="44"/>
      <c r="AC42" s="44"/>
    </row>
    <row r="43" spans="1:29">
      <c r="A43" s="44"/>
      <c r="B43" s="44">
        <f t="shared" si="2"/>
        <v>19</v>
      </c>
      <c r="C43" s="76" t="str">
        <f>IF(Gamma_Soil!C43&lt;&gt;"",Gamma_Soil!C43,"")</f>
        <v/>
      </c>
      <c r="D43" s="44" t="str">
        <f t="shared" si="0"/>
        <v/>
      </c>
      <c r="E43" s="44"/>
      <c r="F43" s="44" t="str">
        <f t="shared" si="1"/>
        <v/>
      </c>
      <c r="G43" s="44"/>
      <c r="H43" s="44"/>
      <c r="I43" s="44"/>
      <c r="J43" s="44"/>
      <c r="K43" s="44"/>
      <c r="L43" s="44"/>
      <c r="M43" s="44"/>
      <c r="N43" s="44"/>
      <c r="O43" s="44"/>
      <c r="P43" s="44"/>
      <c r="Q43" s="44"/>
      <c r="R43" s="44"/>
      <c r="S43" s="44"/>
      <c r="T43" s="44"/>
      <c r="U43" s="44"/>
      <c r="V43" s="44"/>
      <c r="W43" s="44"/>
      <c r="X43" s="44"/>
      <c r="Y43" s="44"/>
      <c r="Z43" s="44"/>
      <c r="AA43" s="44"/>
      <c r="AB43" s="44"/>
      <c r="AC43" s="44"/>
    </row>
    <row r="44" spans="1:29">
      <c r="A44" s="44"/>
      <c r="B44" s="44">
        <f t="shared" si="2"/>
        <v>20</v>
      </c>
      <c r="C44" s="76" t="str">
        <f>IF(Gamma_Soil!C44&lt;&gt;"",Gamma_Soil!C44,"")</f>
        <v/>
      </c>
      <c r="D44" s="44" t="str">
        <f t="shared" si="0"/>
        <v/>
      </c>
      <c r="E44" s="44"/>
      <c r="F44" s="44" t="str">
        <f t="shared" si="1"/>
        <v/>
      </c>
      <c r="G44" s="44"/>
      <c r="H44" s="44"/>
      <c r="I44" s="44"/>
      <c r="J44" s="44"/>
      <c r="K44" s="44"/>
      <c r="L44" s="44"/>
      <c r="M44" s="44"/>
      <c r="N44" s="44"/>
      <c r="O44" s="44"/>
      <c r="P44" s="44"/>
      <c r="Q44" s="44"/>
      <c r="R44" s="44"/>
      <c r="S44" s="44"/>
      <c r="T44" s="44"/>
      <c r="U44" s="44"/>
      <c r="V44" s="44"/>
      <c r="W44" s="44"/>
      <c r="X44" s="44"/>
      <c r="Y44" s="44"/>
      <c r="Z44" s="44"/>
      <c r="AA44" s="44"/>
      <c r="AB44" s="44"/>
      <c r="AC44" s="44"/>
    </row>
    <row r="45" spans="1:29">
      <c r="A45" s="44"/>
      <c r="B45" s="44">
        <f t="shared" si="2"/>
        <v>21</v>
      </c>
      <c r="C45" s="76" t="str">
        <f>IF(Gamma_Soil!C45&lt;&gt;"",Gamma_Soil!C45,"")</f>
        <v/>
      </c>
      <c r="D45" s="44" t="str">
        <f t="shared" si="0"/>
        <v/>
      </c>
      <c r="E45" s="44"/>
      <c r="F45" s="44" t="str">
        <f t="shared" si="1"/>
        <v/>
      </c>
      <c r="G45" s="44"/>
      <c r="H45" s="44"/>
      <c r="I45" s="44"/>
      <c r="J45" s="44"/>
      <c r="K45" s="44"/>
      <c r="L45" s="44"/>
      <c r="M45" s="44"/>
      <c r="N45" s="44"/>
      <c r="O45" s="44"/>
      <c r="P45" s="44"/>
      <c r="Q45" s="44"/>
      <c r="R45" s="44"/>
      <c r="S45" s="44"/>
      <c r="T45" s="44"/>
      <c r="U45" s="44"/>
      <c r="V45" s="44"/>
      <c r="W45" s="44"/>
      <c r="X45" s="44"/>
      <c r="Y45" s="44"/>
      <c r="Z45" s="44"/>
      <c r="AA45" s="44"/>
      <c r="AB45" s="44"/>
      <c r="AC45" s="44"/>
    </row>
    <row r="46" spans="1:29">
      <c r="A46" s="44"/>
      <c r="B46" s="44">
        <f t="shared" si="2"/>
        <v>22</v>
      </c>
      <c r="C46" s="76" t="str">
        <f>IF(Gamma_Soil!C46&lt;&gt;"",Gamma_Soil!C46,"")</f>
        <v/>
      </c>
      <c r="D46" s="44" t="str">
        <f t="shared" si="0"/>
        <v/>
      </c>
      <c r="E46" s="44"/>
      <c r="F46" s="44" t="str">
        <f t="shared" si="1"/>
        <v/>
      </c>
      <c r="G46" s="44"/>
      <c r="H46" s="44"/>
      <c r="I46" s="44"/>
      <c r="J46" s="44"/>
      <c r="K46" s="44"/>
      <c r="L46" s="44"/>
      <c r="M46" s="44"/>
      <c r="N46" s="44"/>
      <c r="O46" s="44"/>
      <c r="P46" s="44"/>
      <c r="Q46" s="44"/>
      <c r="R46" s="44"/>
      <c r="S46" s="44"/>
      <c r="T46" s="44"/>
      <c r="U46" s="44"/>
      <c r="V46" s="44"/>
      <c r="W46" s="44"/>
      <c r="X46" s="44"/>
      <c r="Y46" s="44"/>
      <c r="Z46" s="44"/>
      <c r="AA46" s="44"/>
      <c r="AB46" s="44"/>
      <c r="AC46" s="44"/>
    </row>
    <row r="47" spans="1:29">
      <c r="A47" s="44"/>
      <c r="B47" s="44">
        <f t="shared" si="2"/>
        <v>23</v>
      </c>
      <c r="C47" s="76" t="str">
        <f>IF(Gamma_Soil!C47&lt;&gt;"",Gamma_Soil!C47,"")</f>
        <v/>
      </c>
      <c r="D47" s="44" t="str">
        <f t="shared" si="0"/>
        <v/>
      </c>
      <c r="E47" s="44"/>
      <c r="F47" s="44" t="str">
        <f t="shared" si="1"/>
        <v/>
      </c>
      <c r="G47" s="44"/>
      <c r="H47" s="44"/>
      <c r="I47" s="44"/>
      <c r="J47" s="44"/>
      <c r="K47" s="44"/>
      <c r="L47" s="44"/>
      <c r="M47" s="44"/>
      <c r="N47" s="44"/>
      <c r="O47" s="44"/>
      <c r="P47" s="44"/>
      <c r="Q47" s="44"/>
      <c r="R47" s="44"/>
      <c r="S47" s="44"/>
      <c r="T47" s="44"/>
      <c r="U47" s="44"/>
      <c r="V47" s="44"/>
      <c r="W47" s="44"/>
      <c r="X47" s="44"/>
      <c r="Y47" s="44"/>
      <c r="Z47" s="44"/>
      <c r="AA47" s="44"/>
      <c r="AB47" s="44"/>
      <c r="AC47" s="44"/>
    </row>
    <row r="48" spans="1:29">
      <c r="A48" s="44"/>
      <c r="B48" s="44">
        <f t="shared" si="2"/>
        <v>24</v>
      </c>
      <c r="C48" s="76" t="str">
        <f>IF(Gamma_Soil!C48&lt;&gt;"",Gamma_Soil!C48,"")</f>
        <v/>
      </c>
      <c r="D48" s="44" t="str">
        <f t="shared" si="0"/>
        <v/>
      </c>
      <c r="E48" s="44"/>
      <c r="F48" s="44" t="str">
        <f t="shared" si="1"/>
        <v/>
      </c>
      <c r="G48" s="44"/>
      <c r="H48" s="44"/>
      <c r="I48" s="44"/>
      <c r="J48" s="44"/>
      <c r="K48" s="44"/>
      <c r="L48" s="44"/>
      <c r="M48" s="44"/>
      <c r="N48" s="44"/>
      <c r="O48" s="44"/>
      <c r="P48" s="44"/>
      <c r="Q48" s="44"/>
      <c r="R48" s="44"/>
      <c r="S48" s="44"/>
      <c r="T48" s="44"/>
      <c r="U48" s="44"/>
      <c r="V48" s="44"/>
      <c r="W48" s="44"/>
      <c r="X48" s="44"/>
      <c r="Y48" s="44"/>
      <c r="Z48" s="44"/>
      <c r="AA48" s="44"/>
      <c r="AB48" s="44"/>
      <c r="AC48" s="44"/>
    </row>
    <row r="49" spans="1:29">
      <c r="A49" s="44"/>
      <c r="B49" s="44">
        <f t="shared" si="2"/>
        <v>25</v>
      </c>
      <c r="C49" s="76" t="str">
        <f>IF(Gamma_Soil!C49&lt;&gt;"",Gamma_Soil!C49,"")</f>
        <v/>
      </c>
      <c r="D49" s="44" t="str">
        <f t="shared" si="0"/>
        <v/>
      </c>
      <c r="E49" s="44"/>
      <c r="F49" s="44" t="str">
        <f t="shared" si="1"/>
        <v/>
      </c>
      <c r="G49" s="44"/>
      <c r="H49" s="44"/>
      <c r="I49" s="44"/>
      <c r="J49" s="44"/>
      <c r="K49" s="44"/>
      <c r="L49" s="44"/>
      <c r="M49" s="44"/>
      <c r="N49" s="44"/>
      <c r="O49" s="44"/>
      <c r="P49" s="44"/>
      <c r="Q49" s="44"/>
      <c r="R49" s="44"/>
      <c r="S49" s="44"/>
      <c r="T49" s="44"/>
      <c r="U49" s="44"/>
      <c r="V49" s="44"/>
      <c r="W49" s="44"/>
      <c r="X49" s="44"/>
      <c r="Y49" s="44"/>
      <c r="Z49" s="44"/>
      <c r="AA49" s="44"/>
      <c r="AB49" s="44"/>
      <c r="AC49" s="44"/>
    </row>
    <row r="50" spans="1:29">
      <c r="A50" s="44"/>
      <c r="B50" s="44">
        <f t="shared" si="2"/>
        <v>26</v>
      </c>
      <c r="C50" s="76" t="str">
        <f>IF(Gamma_Soil!C50&lt;&gt;"",Gamma_Soil!C50,"")</f>
        <v/>
      </c>
      <c r="D50" s="44" t="str">
        <f t="shared" si="0"/>
        <v/>
      </c>
      <c r="E50" s="44"/>
      <c r="F50" s="44" t="str">
        <f t="shared" si="1"/>
        <v/>
      </c>
      <c r="G50" s="44"/>
      <c r="H50" s="44"/>
      <c r="I50" s="44"/>
      <c r="J50" s="44"/>
      <c r="K50" s="44"/>
      <c r="L50" s="44"/>
      <c r="M50" s="44"/>
      <c r="N50" s="44"/>
      <c r="O50" s="44"/>
      <c r="P50" s="44"/>
      <c r="Q50" s="44"/>
      <c r="R50" s="44"/>
      <c r="S50" s="44"/>
      <c r="T50" s="44"/>
      <c r="U50" s="44"/>
      <c r="V50" s="44"/>
      <c r="W50" s="44"/>
      <c r="X50" s="44"/>
      <c r="Y50" s="44"/>
      <c r="Z50" s="44"/>
      <c r="AA50" s="44"/>
      <c r="AB50" s="44"/>
      <c r="AC50" s="44"/>
    </row>
    <row r="51" spans="1:29">
      <c r="A51" s="44"/>
      <c r="B51" s="44">
        <f t="shared" si="2"/>
        <v>27</v>
      </c>
      <c r="C51" s="76" t="str">
        <f>IF(Gamma_Soil!C51&lt;&gt;"",Gamma_Soil!C51,"")</f>
        <v/>
      </c>
      <c r="D51" s="44" t="str">
        <f t="shared" si="0"/>
        <v/>
      </c>
      <c r="E51" s="44"/>
      <c r="F51" s="44" t="str">
        <f t="shared" si="1"/>
        <v/>
      </c>
      <c r="G51" s="44"/>
      <c r="H51" s="44"/>
      <c r="I51" s="44"/>
      <c r="J51" s="44"/>
      <c r="K51" s="44"/>
      <c r="L51" s="44"/>
      <c r="M51" s="44"/>
      <c r="N51" s="44"/>
      <c r="O51" s="44"/>
      <c r="P51" s="44"/>
      <c r="Q51" s="44"/>
      <c r="R51" s="44"/>
      <c r="S51" s="44"/>
      <c r="T51" s="44"/>
      <c r="U51" s="44"/>
      <c r="V51" s="44"/>
      <c r="W51" s="44"/>
      <c r="X51" s="44"/>
      <c r="Y51" s="44"/>
      <c r="Z51" s="44"/>
      <c r="AA51" s="44"/>
      <c r="AB51" s="44"/>
      <c r="AC51" s="44"/>
    </row>
    <row r="52" spans="1:29">
      <c r="A52" s="44"/>
      <c r="B52" s="44">
        <f t="shared" si="2"/>
        <v>28</v>
      </c>
      <c r="C52" s="76" t="str">
        <f>IF(Gamma_Soil!C52&lt;&gt;"",Gamma_Soil!C52,"")</f>
        <v/>
      </c>
      <c r="D52" s="44" t="str">
        <f t="shared" si="0"/>
        <v/>
      </c>
      <c r="E52" s="44"/>
      <c r="F52" s="44" t="str">
        <f t="shared" si="1"/>
        <v/>
      </c>
      <c r="G52" s="44"/>
      <c r="H52" s="44"/>
      <c r="I52" s="44"/>
      <c r="J52" s="44"/>
      <c r="K52" s="44"/>
      <c r="L52" s="44"/>
      <c r="M52" s="44"/>
      <c r="N52" s="44"/>
      <c r="O52" s="44"/>
      <c r="P52" s="44"/>
      <c r="Q52" s="44"/>
      <c r="R52" s="44"/>
      <c r="S52" s="44"/>
      <c r="T52" s="44"/>
      <c r="U52" s="44"/>
      <c r="V52" s="44"/>
      <c r="W52" s="44"/>
      <c r="X52" s="44"/>
      <c r="Y52" s="44"/>
      <c r="Z52" s="44"/>
      <c r="AA52" s="44"/>
      <c r="AB52" s="44"/>
      <c r="AC52" s="44"/>
    </row>
    <row r="53" spans="1:29">
      <c r="A53" s="44"/>
      <c r="B53" s="44">
        <f t="shared" si="2"/>
        <v>29</v>
      </c>
      <c r="C53" s="76" t="str">
        <f>IF(Gamma_Soil!C53&lt;&gt;"",Gamma_Soil!C53,"")</f>
        <v/>
      </c>
      <c r="D53" s="44" t="str">
        <f t="shared" si="0"/>
        <v/>
      </c>
      <c r="E53" s="44"/>
      <c r="F53" s="44" t="str">
        <f t="shared" si="1"/>
        <v/>
      </c>
      <c r="G53" s="44"/>
      <c r="H53" s="44"/>
      <c r="I53" s="44"/>
      <c r="J53" s="44"/>
      <c r="K53" s="44"/>
      <c r="L53" s="44"/>
      <c r="M53" s="44"/>
      <c r="N53" s="44"/>
      <c r="O53" s="44"/>
      <c r="P53" s="44"/>
      <c r="Q53" s="44"/>
      <c r="R53" s="44"/>
      <c r="S53" s="44"/>
      <c r="T53" s="44"/>
      <c r="U53" s="44"/>
      <c r="V53" s="44"/>
      <c r="W53" s="44"/>
      <c r="X53" s="44"/>
      <c r="Y53" s="44"/>
      <c r="Z53" s="44"/>
      <c r="AA53" s="44"/>
      <c r="AB53" s="44"/>
      <c r="AC53" s="44"/>
    </row>
    <row r="54" spans="1:29">
      <c r="A54" s="44"/>
      <c r="B54" s="44">
        <f t="shared" si="2"/>
        <v>30</v>
      </c>
      <c r="C54" s="76" t="str">
        <f>IF(Gamma_Soil!C54&lt;&gt;"",Gamma_Soil!C54,"")</f>
        <v/>
      </c>
      <c r="D54" s="44" t="str">
        <f t="shared" si="0"/>
        <v/>
      </c>
      <c r="E54" s="44"/>
      <c r="F54" s="44" t="str">
        <f t="shared" si="1"/>
        <v/>
      </c>
      <c r="G54" s="44"/>
      <c r="H54" s="44"/>
      <c r="I54" s="44"/>
      <c r="J54" s="44"/>
      <c r="K54" s="44"/>
      <c r="L54" s="44"/>
      <c r="M54" s="44"/>
      <c r="N54" s="44"/>
      <c r="O54" s="44"/>
      <c r="P54" s="44"/>
      <c r="Q54" s="44"/>
      <c r="R54" s="44"/>
      <c r="S54" s="44"/>
      <c r="T54" s="44"/>
      <c r="U54" s="44"/>
      <c r="V54" s="44"/>
      <c r="W54" s="44"/>
      <c r="X54" s="44"/>
      <c r="Y54" s="44"/>
      <c r="Z54" s="44"/>
      <c r="AA54" s="44"/>
      <c r="AB54" s="44"/>
      <c r="AC54" s="44"/>
    </row>
    <row r="55" spans="1:29">
      <c r="A55" s="44"/>
      <c r="B55" s="44">
        <f t="shared" si="2"/>
        <v>31</v>
      </c>
      <c r="C55" s="76" t="str">
        <f>IF(Gamma_Soil!C55&lt;&gt;"",Gamma_Soil!C55,"")</f>
        <v/>
      </c>
      <c r="D55" s="44" t="str">
        <f t="shared" si="0"/>
        <v/>
      </c>
      <c r="E55" s="44"/>
      <c r="F55" s="44" t="str">
        <f t="shared" si="1"/>
        <v/>
      </c>
      <c r="G55" s="44"/>
      <c r="H55" s="44"/>
      <c r="I55" s="44"/>
      <c r="J55" s="44"/>
      <c r="K55" s="44"/>
      <c r="L55" s="44"/>
      <c r="M55" s="44"/>
      <c r="N55" s="44"/>
      <c r="O55" s="44"/>
      <c r="P55" s="44"/>
      <c r="Q55" s="44"/>
      <c r="R55" s="44"/>
      <c r="S55" s="44"/>
      <c r="T55" s="44"/>
      <c r="U55" s="44"/>
      <c r="V55" s="44"/>
      <c r="W55" s="44"/>
      <c r="X55" s="44"/>
      <c r="Y55" s="44"/>
      <c r="Z55" s="44"/>
      <c r="AA55" s="44"/>
      <c r="AB55" s="44"/>
      <c r="AC55" s="44"/>
    </row>
    <row r="56" spans="1:29">
      <c r="A56" s="44"/>
      <c r="B56" s="44">
        <f t="shared" si="2"/>
        <v>32</v>
      </c>
      <c r="C56" s="76" t="str">
        <f>IF(Gamma_Soil!C56&lt;&gt;"",Gamma_Soil!C56,"")</f>
        <v/>
      </c>
      <c r="D56" s="44" t="str">
        <f t="shared" si="0"/>
        <v/>
      </c>
      <c r="E56" s="44"/>
      <c r="F56" s="44" t="str">
        <f t="shared" si="1"/>
        <v/>
      </c>
      <c r="G56" s="44"/>
      <c r="H56" s="44"/>
      <c r="I56" s="44"/>
      <c r="J56" s="44"/>
      <c r="K56" s="44"/>
      <c r="L56" s="44"/>
      <c r="M56" s="44"/>
      <c r="N56" s="44"/>
      <c r="O56" s="44"/>
      <c r="P56" s="44"/>
      <c r="Q56" s="44"/>
      <c r="R56" s="44"/>
      <c r="S56" s="44"/>
      <c r="T56" s="44"/>
      <c r="U56" s="44"/>
      <c r="V56" s="44"/>
      <c r="W56" s="44"/>
      <c r="X56" s="44"/>
      <c r="Y56" s="44"/>
      <c r="Z56" s="44"/>
      <c r="AA56" s="44"/>
      <c r="AB56" s="44"/>
      <c r="AC56" s="44"/>
    </row>
    <row r="57" spans="1:29">
      <c r="A57" s="44"/>
      <c r="B57" s="44">
        <f t="shared" si="2"/>
        <v>33</v>
      </c>
      <c r="C57" s="76" t="str">
        <f>IF(Gamma_Soil!C57&lt;&gt;"",Gamma_Soil!C57,"")</f>
        <v/>
      </c>
      <c r="D57" s="44" t="str">
        <f t="shared" si="0"/>
        <v/>
      </c>
      <c r="E57" s="44"/>
      <c r="F57" s="44" t="str">
        <f t="shared" si="1"/>
        <v/>
      </c>
      <c r="G57" s="44"/>
      <c r="H57" s="44"/>
      <c r="I57" s="44"/>
      <c r="J57" s="44"/>
      <c r="K57" s="44"/>
      <c r="L57" s="44"/>
      <c r="M57" s="44"/>
      <c r="N57" s="44"/>
      <c r="O57" s="44"/>
      <c r="P57" s="44"/>
      <c r="Q57" s="44"/>
      <c r="R57" s="44"/>
      <c r="S57" s="44"/>
      <c r="T57" s="44"/>
      <c r="U57" s="44"/>
      <c r="V57" s="44"/>
      <c r="W57" s="44"/>
      <c r="X57" s="44"/>
      <c r="Y57" s="44"/>
      <c r="Z57" s="44"/>
      <c r="AA57" s="44"/>
      <c r="AB57" s="44"/>
      <c r="AC57" s="44"/>
    </row>
    <row r="58" spans="1:29">
      <c r="A58" s="44"/>
      <c r="B58" s="44">
        <f t="shared" si="2"/>
        <v>34</v>
      </c>
      <c r="C58" s="76" t="str">
        <f>IF(Gamma_Soil!C58&lt;&gt;"",Gamma_Soil!C58,"")</f>
        <v/>
      </c>
      <c r="D58" s="44" t="str">
        <f t="shared" si="0"/>
        <v/>
      </c>
      <c r="E58" s="44"/>
      <c r="F58" s="44" t="str">
        <f t="shared" si="1"/>
        <v/>
      </c>
      <c r="G58" s="44"/>
      <c r="H58" s="44"/>
      <c r="I58" s="44"/>
      <c r="J58" s="44"/>
      <c r="K58" s="44"/>
      <c r="L58" s="44"/>
      <c r="M58" s="44"/>
      <c r="N58" s="44"/>
      <c r="O58" s="44"/>
      <c r="P58" s="44"/>
      <c r="Q58" s="44"/>
      <c r="R58" s="44"/>
      <c r="S58" s="44"/>
      <c r="T58" s="44"/>
      <c r="U58" s="44"/>
      <c r="V58" s="44"/>
      <c r="W58" s="44"/>
      <c r="X58" s="44"/>
      <c r="Y58" s="44"/>
      <c r="Z58" s="44"/>
      <c r="AA58" s="44"/>
      <c r="AB58" s="44"/>
      <c r="AC58" s="44"/>
    </row>
    <row r="59" spans="1:29">
      <c r="A59" s="44"/>
      <c r="B59" s="44">
        <f t="shared" si="2"/>
        <v>35</v>
      </c>
      <c r="C59" s="76" t="str">
        <f>IF(Gamma_Soil!C59&lt;&gt;"",Gamma_Soil!C59,"")</f>
        <v/>
      </c>
      <c r="D59" s="44" t="str">
        <f t="shared" si="0"/>
        <v/>
      </c>
      <c r="E59" s="44"/>
      <c r="F59" s="44" t="str">
        <f t="shared" si="1"/>
        <v/>
      </c>
      <c r="G59" s="44"/>
      <c r="H59" s="44"/>
      <c r="I59" s="44"/>
      <c r="J59" s="44"/>
      <c r="K59" s="44"/>
      <c r="L59" s="44"/>
      <c r="M59" s="44"/>
      <c r="N59" s="44"/>
      <c r="O59" s="44"/>
      <c r="P59" s="44"/>
      <c r="Q59" s="44"/>
      <c r="R59" s="44"/>
      <c r="S59" s="44"/>
      <c r="T59" s="44"/>
      <c r="U59" s="44"/>
      <c r="V59" s="44"/>
      <c r="W59" s="44"/>
      <c r="X59" s="44"/>
      <c r="Y59" s="44"/>
      <c r="Z59" s="44"/>
      <c r="AA59" s="44"/>
      <c r="AB59" s="44"/>
      <c r="AC59" s="44"/>
    </row>
    <row r="60" spans="1:29">
      <c r="A60" s="44"/>
      <c r="B60" s="44">
        <f t="shared" si="2"/>
        <v>36</v>
      </c>
      <c r="C60" s="76" t="str">
        <f>IF(Gamma_Soil!C60&lt;&gt;"",Gamma_Soil!C60,"")</f>
        <v/>
      </c>
      <c r="D60" s="44" t="str">
        <f t="shared" si="0"/>
        <v/>
      </c>
      <c r="E60" s="44"/>
      <c r="F60" s="44" t="str">
        <f t="shared" si="1"/>
        <v/>
      </c>
      <c r="G60" s="44"/>
      <c r="H60" s="44"/>
      <c r="I60" s="44"/>
      <c r="J60" s="44"/>
      <c r="K60" s="44"/>
      <c r="L60" s="44"/>
      <c r="M60" s="44"/>
      <c r="N60" s="44"/>
      <c r="O60" s="44"/>
      <c r="P60" s="44"/>
      <c r="Q60" s="44"/>
      <c r="R60" s="44"/>
      <c r="S60" s="44"/>
      <c r="T60" s="44"/>
      <c r="U60" s="44"/>
      <c r="V60" s="44"/>
      <c r="W60" s="44"/>
      <c r="X60" s="44"/>
      <c r="Y60" s="44"/>
      <c r="Z60" s="44"/>
      <c r="AA60" s="44"/>
      <c r="AB60" s="44"/>
      <c r="AC60" s="44"/>
    </row>
    <row r="61" spans="1:29">
      <c r="A61" s="44"/>
      <c r="B61" s="44">
        <f t="shared" si="2"/>
        <v>37</v>
      </c>
      <c r="C61" s="76" t="str">
        <f>IF(Gamma_Soil!C61&lt;&gt;"",Gamma_Soil!C61,"")</f>
        <v/>
      </c>
      <c r="D61" s="44" t="str">
        <f t="shared" si="0"/>
        <v/>
      </c>
      <c r="E61" s="44"/>
      <c r="F61" s="44" t="str">
        <f t="shared" si="1"/>
        <v/>
      </c>
      <c r="G61" s="44"/>
      <c r="H61" s="44"/>
      <c r="I61" s="44"/>
      <c r="J61" s="44"/>
      <c r="K61" s="44"/>
      <c r="L61" s="44"/>
      <c r="M61" s="44"/>
      <c r="N61" s="44"/>
      <c r="O61" s="44"/>
      <c r="P61" s="44"/>
      <c r="Q61" s="44"/>
      <c r="R61" s="44"/>
      <c r="S61" s="44"/>
      <c r="T61" s="44"/>
      <c r="U61" s="44"/>
      <c r="V61" s="44"/>
      <c r="W61" s="44"/>
      <c r="X61" s="44"/>
      <c r="Y61" s="44"/>
      <c r="Z61" s="44"/>
      <c r="AA61" s="44"/>
      <c r="AB61" s="44"/>
      <c r="AC61" s="44"/>
    </row>
    <row r="62" spans="1:29">
      <c r="A62" s="44"/>
      <c r="B62" s="44">
        <f t="shared" si="2"/>
        <v>38</v>
      </c>
      <c r="C62" s="76" t="str">
        <f>IF(Gamma_Soil!C62&lt;&gt;"",Gamma_Soil!C62,"")</f>
        <v/>
      </c>
      <c r="D62" s="44" t="str">
        <f t="shared" si="0"/>
        <v/>
      </c>
      <c r="E62" s="44"/>
      <c r="F62" s="44" t="str">
        <f t="shared" si="1"/>
        <v/>
      </c>
      <c r="G62" s="44"/>
      <c r="H62" s="44"/>
      <c r="I62" s="44"/>
      <c r="J62" s="44"/>
      <c r="K62" s="44"/>
      <c r="L62" s="44"/>
      <c r="M62" s="44"/>
      <c r="N62" s="44"/>
      <c r="O62" s="44"/>
      <c r="P62" s="44"/>
      <c r="Q62" s="44"/>
      <c r="R62" s="44"/>
      <c r="S62" s="44"/>
      <c r="T62" s="44"/>
      <c r="U62" s="44"/>
      <c r="V62" s="44"/>
      <c r="W62" s="44"/>
      <c r="X62" s="44"/>
      <c r="Y62" s="44"/>
      <c r="Z62" s="44"/>
      <c r="AA62" s="44"/>
      <c r="AB62" s="44"/>
      <c r="AC62" s="44"/>
    </row>
    <row r="63" spans="1:29">
      <c r="A63" s="44"/>
      <c r="B63" s="44">
        <f t="shared" si="2"/>
        <v>39</v>
      </c>
      <c r="C63" s="76" t="str">
        <f>IF(Gamma_Soil!C63&lt;&gt;"",Gamma_Soil!C63,"")</f>
        <v/>
      </c>
      <c r="D63" s="44" t="str">
        <f t="shared" si="0"/>
        <v/>
      </c>
      <c r="E63" s="44"/>
      <c r="F63" s="44" t="str">
        <f t="shared" si="1"/>
        <v/>
      </c>
      <c r="G63" s="44"/>
      <c r="H63" s="44"/>
      <c r="I63" s="44"/>
      <c r="J63" s="44"/>
      <c r="K63" s="44"/>
      <c r="L63" s="44"/>
      <c r="M63" s="44"/>
      <c r="N63" s="44"/>
      <c r="O63" s="44"/>
      <c r="P63" s="44"/>
      <c r="Q63" s="44"/>
      <c r="R63" s="44"/>
      <c r="S63" s="44"/>
      <c r="T63" s="44"/>
      <c r="U63" s="44"/>
      <c r="V63" s="44"/>
      <c r="W63" s="44"/>
      <c r="X63" s="44"/>
      <c r="Y63" s="44"/>
      <c r="Z63" s="44"/>
      <c r="AA63" s="44"/>
      <c r="AB63" s="44"/>
      <c r="AC63" s="44"/>
    </row>
    <row r="64" spans="1:29">
      <c r="A64" s="44"/>
      <c r="B64" s="44">
        <f t="shared" si="2"/>
        <v>40</v>
      </c>
      <c r="C64" s="76" t="str">
        <f>IF(Gamma_Soil!C64&lt;&gt;"",Gamma_Soil!C64,"")</f>
        <v/>
      </c>
      <c r="D64" s="44" t="str">
        <f t="shared" si="0"/>
        <v/>
      </c>
      <c r="E64" s="44"/>
      <c r="F64" s="44" t="str">
        <f t="shared" si="1"/>
        <v/>
      </c>
      <c r="G64" s="44"/>
      <c r="H64" s="44"/>
      <c r="I64" s="44"/>
      <c r="J64" s="44"/>
      <c r="K64" s="44"/>
      <c r="L64" s="44"/>
      <c r="M64" s="44"/>
      <c r="N64" s="44"/>
      <c r="O64" s="44"/>
      <c r="P64" s="44"/>
      <c r="Q64" s="44"/>
      <c r="R64" s="44"/>
      <c r="S64" s="44"/>
      <c r="T64" s="44"/>
      <c r="U64" s="44"/>
      <c r="V64" s="44"/>
      <c r="W64" s="44"/>
      <c r="X64" s="44"/>
      <c r="Y64" s="44"/>
      <c r="Z64" s="44"/>
      <c r="AA64" s="44"/>
      <c r="AB64" s="44"/>
      <c r="AC64" s="44"/>
    </row>
    <row r="65" spans="1:29">
      <c r="A65" s="44"/>
      <c r="B65" s="44">
        <f t="shared" si="2"/>
        <v>41</v>
      </c>
      <c r="C65" s="76" t="str">
        <f>IF(Gamma_Soil!C65&lt;&gt;"",Gamma_Soil!C65,"")</f>
        <v/>
      </c>
      <c r="D65" s="44" t="str">
        <f t="shared" si="0"/>
        <v/>
      </c>
      <c r="E65" s="44"/>
      <c r="F65" s="44" t="str">
        <f t="shared" si="1"/>
        <v/>
      </c>
      <c r="G65" s="44"/>
      <c r="H65" s="44"/>
      <c r="I65" s="44"/>
      <c r="J65" s="44"/>
      <c r="K65" s="44"/>
      <c r="L65" s="44"/>
      <c r="M65" s="44"/>
      <c r="N65" s="44"/>
      <c r="O65" s="44"/>
      <c r="P65" s="44"/>
      <c r="Q65" s="44"/>
      <c r="R65" s="44"/>
      <c r="S65" s="44"/>
      <c r="T65" s="44"/>
      <c r="U65" s="44"/>
      <c r="V65" s="44"/>
      <c r="W65" s="44"/>
      <c r="X65" s="44"/>
      <c r="Y65" s="44"/>
      <c r="Z65" s="44"/>
      <c r="AA65" s="44"/>
      <c r="AB65" s="44"/>
      <c r="AC65" s="44"/>
    </row>
    <row r="66" spans="1:29">
      <c r="A66" s="44"/>
      <c r="B66" s="44">
        <f t="shared" si="2"/>
        <v>42</v>
      </c>
      <c r="C66" s="76" t="str">
        <f>IF(Gamma_Soil!C66&lt;&gt;"",Gamma_Soil!C66,"")</f>
        <v/>
      </c>
      <c r="D66" s="44" t="str">
        <f t="shared" si="0"/>
        <v/>
      </c>
      <c r="E66" s="44"/>
      <c r="F66" s="44" t="str">
        <f t="shared" si="1"/>
        <v/>
      </c>
      <c r="G66" s="44"/>
      <c r="H66" s="44"/>
      <c r="I66" s="44"/>
      <c r="J66" s="44"/>
      <c r="K66" s="44"/>
      <c r="L66" s="44"/>
      <c r="M66" s="44"/>
      <c r="N66" s="44"/>
      <c r="O66" s="44"/>
      <c r="P66" s="44"/>
      <c r="Q66" s="44"/>
      <c r="R66" s="44"/>
      <c r="S66" s="44"/>
      <c r="T66" s="44"/>
      <c r="U66" s="44"/>
      <c r="V66" s="44"/>
      <c r="W66" s="44"/>
      <c r="X66" s="44"/>
      <c r="Y66" s="44"/>
      <c r="Z66" s="44"/>
      <c r="AA66" s="44"/>
      <c r="AB66" s="44"/>
      <c r="AC66" s="44"/>
    </row>
    <row r="67" spans="1:29">
      <c r="A67" s="44"/>
      <c r="B67" s="44">
        <f t="shared" si="2"/>
        <v>43</v>
      </c>
      <c r="C67" s="76" t="str">
        <f>IF(Gamma_Soil!C67&lt;&gt;"",Gamma_Soil!C67,"")</f>
        <v/>
      </c>
      <c r="D67" s="44" t="str">
        <f t="shared" si="0"/>
        <v/>
      </c>
      <c r="E67" s="44"/>
      <c r="F67" s="44" t="str">
        <f t="shared" si="1"/>
        <v/>
      </c>
      <c r="G67" s="44"/>
      <c r="H67" s="44"/>
      <c r="I67" s="44"/>
      <c r="J67" s="44"/>
      <c r="K67" s="44"/>
      <c r="L67" s="44"/>
      <c r="M67" s="44"/>
      <c r="N67" s="44"/>
      <c r="O67" s="44"/>
      <c r="P67" s="44"/>
      <c r="Q67" s="44"/>
      <c r="R67" s="44"/>
      <c r="S67" s="44"/>
      <c r="T67" s="44"/>
      <c r="U67" s="44"/>
      <c r="V67" s="44"/>
      <c r="W67" s="44"/>
      <c r="X67" s="44"/>
      <c r="Y67" s="44"/>
      <c r="Z67" s="44"/>
      <c r="AA67" s="44"/>
      <c r="AB67" s="44"/>
      <c r="AC67" s="44"/>
    </row>
    <row r="68" spans="1:29">
      <c r="A68" s="44"/>
      <c r="B68" s="44">
        <f t="shared" si="2"/>
        <v>44</v>
      </c>
      <c r="C68" s="76" t="str">
        <f>IF(Gamma_Soil!C68&lt;&gt;"",Gamma_Soil!C68,"")</f>
        <v/>
      </c>
      <c r="D68" s="44" t="str">
        <f t="shared" si="0"/>
        <v/>
      </c>
      <c r="E68" s="44"/>
      <c r="F68" s="44" t="str">
        <f t="shared" si="1"/>
        <v/>
      </c>
      <c r="G68" s="44"/>
      <c r="H68" s="44"/>
      <c r="I68" s="44"/>
      <c r="J68" s="44"/>
      <c r="K68" s="44"/>
      <c r="L68" s="44"/>
      <c r="M68" s="44"/>
      <c r="N68" s="44"/>
      <c r="O68" s="44"/>
      <c r="P68" s="44"/>
      <c r="Q68" s="44"/>
      <c r="R68" s="44"/>
      <c r="S68" s="44"/>
      <c r="T68" s="44"/>
      <c r="U68" s="44"/>
      <c r="V68" s="44"/>
      <c r="W68" s="44"/>
      <c r="X68" s="44"/>
      <c r="Y68" s="44"/>
      <c r="Z68" s="44"/>
      <c r="AA68" s="44"/>
      <c r="AB68" s="44"/>
      <c r="AC68" s="44"/>
    </row>
    <row r="69" spans="1:29">
      <c r="A69" s="44"/>
      <c r="B69" s="44">
        <f t="shared" si="2"/>
        <v>45</v>
      </c>
      <c r="C69" s="76" t="str">
        <f>IF(Gamma_Soil!C69&lt;&gt;"",Gamma_Soil!C69,"")</f>
        <v/>
      </c>
      <c r="D69" s="44" t="str">
        <f t="shared" si="0"/>
        <v/>
      </c>
      <c r="E69" s="44"/>
      <c r="F69" s="44" t="str">
        <f t="shared" si="1"/>
        <v/>
      </c>
      <c r="G69" s="44"/>
      <c r="H69" s="44"/>
      <c r="I69" s="44"/>
      <c r="J69" s="44"/>
      <c r="K69" s="44"/>
      <c r="L69" s="44"/>
      <c r="M69" s="44"/>
      <c r="N69" s="44"/>
      <c r="O69" s="44"/>
      <c r="P69" s="44"/>
      <c r="Q69" s="44"/>
      <c r="R69" s="44"/>
      <c r="S69" s="44"/>
      <c r="T69" s="44"/>
      <c r="U69" s="44"/>
      <c r="V69" s="44"/>
      <c r="W69" s="44"/>
      <c r="X69" s="44"/>
      <c r="Y69" s="44"/>
      <c r="Z69" s="44"/>
      <c r="AA69" s="44"/>
      <c r="AB69" s="44"/>
      <c r="AC69" s="44"/>
    </row>
    <row r="70" spans="1:29">
      <c r="A70" s="44"/>
      <c r="B70" s="44">
        <f t="shared" si="2"/>
        <v>46</v>
      </c>
      <c r="C70" s="76" t="str">
        <f>IF(Gamma_Soil!C70&lt;&gt;"",Gamma_Soil!C70,"")</f>
        <v/>
      </c>
      <c r="D70" s="44" t="str">
        <f t="shared" si="0"/>
        <v/>
      </c>
      <c r="E70" s="44"/>
      <c r="F70" s="44" t="str">
        <f t="shared" si="1"/>
        <v/>
      </c>
      <c r="G70" s="44"/>
      <c r="H70" s="44"/>
      <c r="I70" s="44"/>
      <c r="J70" s="44"/>
      <c r="K70" s="44"/>
      <c r="L70" s="44"/>
      <c r="M70" s="44"/>
      <c r="N70" s="44"/>
      <c r="O70" s="44"/>
      <c r="P70" s="44"/>
      <c r="Q70" s="44"/>
      <c r="R70" s="44"/>
      <c r="S70" s="44"/>
      <c r="T70" s="44"/>
      <c r="U70" s="44"/>
      <c r="V70" s="44"/>
      <c r="W70" s="44"/>
      <c r="X70" s="44"/>
      <c r="Y70" s="44"/>
      <c r="Z70" s="44"/>
      <c r="AA70" s="44"/>
      <c r="AB70" s="44"/>
      <c r="AC70" s="44"/>
    </row>
    <row r="71" spans="1:29">
      <c r="A71" s="44"/>
      <c r="B71" s="44">
        <f t="shared" si="2"/>
        <v>47</v>
      </c>
      <c r="C71" s="76" t="str">
        <f>IF(Gamma_Soil!C71&lt;&gt;"",Gamma_Soil!C71,"")</f>
        <v/>
      </c>
      <c r="D71" s="44" t="str">
        <f t="shared" si="0"/>
        <v/>
      </c>
      <c r="E71" s="44"/>
      <c r="F71" s="44" t="str">
        <f t="shared" si="1"/>
        <v/>
      </c>
      <c r="G71" s="44"/>
      <c r="H71" s="44"/>
      <c r="I71" s="44"/>
      <c r="J71" s="44"/>
      <c r="K71" s="44"/>
      <c r="L71" s="44"/>
      <c r="M71" s="44"/>
      <c r="N71" s="44"/>
      <c r="O71" s="44"/>
      <c r="P71" s="44"/>
      <c r="Q71" s="44"/>
      <c r="R71" s="44"/>
      <c r="S71" s="44"/>
      <c r="T71" s="44"/>
      <c r="U71" s="44"/>
      <c r="V71" s="44"/>
      <c r="W71" s="44"/>
      <c r="X71" s="44"/>
      <c r="Y71" s="44"/>
      <c r="Z71" s="44"/>
      <c r="AA71" s="44"/>
      <c r="AB71" s="44"/>
      <c r="AC71" s="44"/>
    </row>
    <row r="72" spans="1:29">
      <c r="A72" s="44"/>
      <c r="B72" s="44">
        <f t="shared" si="2"/>
        <v>48</v>
      </c>
      <c r="C72" s="76" t="str">
        <f>IF(Gamma_Soil!C72&lt;&gt;"",Gamma_Soil!C72,"")</f>
        <v/>
      </c>
      <c r="D72" s="44" t="str">
        <f t="shared" si="0"/>
        <v/>
      </c>
      <c r="E72" s="44"/>
      <c r="F72" s="44" t="str">
        <f t="shared" si="1"/>
        <v/>
      </c>
      <c r="G72" s="44"/>
      <c r="H72" s="44"/>
      <c r="I72" s="44"/>
      <c r="J72" s="44"/>
      <c r="K72" s="44"/>
      <c r="L72" s="44"/>
      <c r="M72" s="44"/>
      <c r="N72" s="44"/>
      <c r="O72" s="44"/>
      <c r="P72" s="44"/>
      <c r="Q72" s="44"/>
      <c r="R72" s="44"/>
      <c r="S72" s="44"/>
      <c r="T72" s="44"/>
      <c r="U72" s="44"/>
      <c r="V72" s="44"/>
      <c r="W72" s="44"/>
      <c r="X72" s="44"/>
      <c r="Y72" s="44"/>
      <c r="Z72" s="44"/>
      <c r="AA72" s="44"/>
      <c r="AB72" s="44"/>
      <c r="AC72" s="44"/>
    </row>
    <row r="73" spans="1:29">
      <c r="A73" s="44"/>
      <c r="B73" s="44">
        <f t="shared" si="2"/>
        <v>49</v>
      </c>
      <c r="C73" s="76" t="str">
        <f>IF(Gamma_Soil!C73&lt;&gt;"",Gamma_Soil!C73,"")</f>
        <v/>
      </c>
      <c r="D73" s="44" t="str">
        <f t="shared" si="0"/>
        <v/>
      </c>
      <c r="E73" s="44"/>
      <c r="F73" s="44" t="str">
        <f t="shared" si="1"/>
        <v/>
      </c>
      <c r="G73" s="44"/>
      <c r="H73" s="44"/>
      <c r="I73" s="44"/>
      <c r="J73" s="44"/>
      <c r="K73" s="44"/>
      <c r="L73" s="44"/>
      <c r="M73" s="44"/>
      <c r="N73" s="44"/>
      <c r="O73" s="44"/>
      <c r="P73" s="44"/>
      <c r="Q73" s="44"/>
      <c r="R73" s="44"/>
      <c r="S73" s="44"/>
      <c r="T73" s="44"/>
      <c r="U73" s="44"/>
      <c r="V73" s="44"/>
      <c r="W73" s="44"/>
      <c r="X73" s="44"/>
      <c r="Y73" s="44"/>
      <c r="Z73" s="44"/>
      <c r="AA73" s="44"/>
      <c r="AB73" s="44"/>
      <c r="AC73" s="44"/>
    </row>
    <row r="74" spans="1:29">
      <c r="A74" s="44"/>
      <c r="B74" s="44">
        <f t="shared" si="2"/>
        <v>50</v>
      </c>
      <c r="C74" s="76" t="str">
        <f>IF(Gamma_Soil!C74&lt;&gt;"",Gamma_Soil!C74,"")</f>
        <v/>
      </c>
      <c r="D74" s="44" t="str">
        <f t="shared" si="0"/>
        <v/>
      </c>
      <c r="E74" s="44"/>
      <c r="F74" s="44" t="str">
        <f t="shared" si="1"/>
        <v/>
      </c>
      <c r="G74" s="44"/>
      <c r="H74" s="44"/>
      <c r="I74" s="44"/>
      <c r="J74" s="44"/>
      <c r="K74" s="44"/>
      <c r="L74" s="44"/>
      <c r="M74" s="44"/>
      <c r="N74" s="44"/>
      <c r="O74" s="44"/>
      <c r="P74" s="44"/>
      <c r="Q74" s="44"/>
      <c r="R74" s="44"/>
      <c r="S74" s="44"/>
      <c r="T74" s="44"/>
      <c r="U74" s="44"/>
      <c r="V74" s="44"/>
      <c r="W74" s="44"/>
      <c r="X74" s="44"/>
      <c r="Y74" s="44"/>
      <c r="Z74" s="44"/>
      <c r="AA74" s="44"/>
      <c r="AB74" s="44"/>
      <c r="AC74" s="44"/>
    </row>
    <row r="75" spans="1:29">
      <c r="A75" s="44"/>
      <c r="B75" s="44">
        <f t="shared" si="2"/>
        <v>51</v>
      </c>
      <c r="C75" s="76" t="str">
        <f>IF(Gamma_Soil!C75&lt;&gt;"",Gamma_Soil!C75,"")</f>
        <v/>
      </c>
      <c r="D75" s="44" t="str">
        <f t="shared" si="0"/>
        <v/>
      </c>
      <c r="E75" s="44"/>
      <c r="F75" s="44" t="str">
        <f t="shared" si="1"/>
        <v/>
      </c>
      <c r="G75" s="44"/>
      <c r="H75" s="44"/>
      <c r="I75" s="44"/>
      <c r="J75" s="44"/>
      <c r="K75" s="44"/>
      <c r="L75" s="44"/>
      <c r="M75" s="44"/>
      <c r="N75" s="44"/>
      <c r="O75" s="44"/>
      <c r="P75" s="44"/>
      <c r="Q75" s="44"/>
      <c r="R75" s="44"/>
      <c r="S75" s="44"/>
      <c r="T75" s="44"/>
      <c r="U75" s="44"/>
      <c r="V75" s="44"/>
      <c r="W75" s="44"/>
      <c r="X75" s="44"/>
      <c r="Y75" s="44"/>
      <c r="Z75" s="44"/>
      <c r="AA75" s="44"/>
      <c r="AB75" s="44"/>
      <c r="AC75" s="44"/>
    </row>
    <row r="76" spans="1:29">
      <c r="A76" s="44"/>
      <c r="B76" s="44">
        <f t="shared" si="2"/>
        <v>52</v>
      </c>
      <c r="C76" s="76" t="str">
        <f>IF(Gamma_Soil!C76&lt;&gt;"",Gamma_Soil!C76,"")</f>
        <v/>
      </c>
      <c r="D76" s="44" t="str">
        <f t="shared" si="0"/>
        <v/>
      </c>
      <c r="E76" s="44"/>
      <c r="F76" s="44" t="str">
        <f t="shared" si="1"/>
        <v/>
      </c>
      <c r="G76" s="44"/>
      <c r="H76" s="44"/>
      <c r="I76" s="44"/>
      <c r="J76" s="44"/>
      <c r="K76" s="44"/>
      <c r="L76" s="44"/>
      <c r="M76" s="44"/>
      <c r="N76" s="44"/>
      <c r="O76" s="44"/>
      <c r="P76" s="44"/>
      <c r="Q76" s="44"/>
      <c r="R76" s="44"/>
      <c r="S76" s="44"/>
      <c r="T76" s="44"/>
      <c r="U76" s="44"/>
      <c r="V76" s="44"/>
      <c r="W76" s="44"/>
      <c r="X76" s="44"/>
      <c r="Y76" s="44"/>
      <c r="Z76" s="44"/>
      <c r="AA76" s="44"/>
      <c r="AB76" s="44"/>
      <c r="AC76" s="44"/>
    </row>
    <row r="77" spans="1:29">
      <c r="A77" s="44"/>
      <c r="B77" s="44">
        <f t="shared" si="2"/>
        <v>53</v>
      </c>
      <c r="C77" s="76" t="str">
        <f>IF(Gamma_Soil!C77&lt;&gt;"",Gamma_Soil!C77,"")</f>
        <v/>
      </c>
      <c r="D77" s="44" t="str">
        <f t="shared" si="0"/>
        <v/>
      </c>
      <c r="E77" s="44"/>
      <c r="F77" s="44" t="str">
        <f t="shared" si="1"/>
        <v/>
      </c>
      <c r="G77" s="44"/>
      <c r="H77" s="44"/>
      <c r="I77" s="44"/>
      <c r="J77" s="44"/>
      <c r="K77" s="44"/>
      <c r="L77" s="44"/>
      <c r="M77" s="44"/>
      <c r="N77" s="44"/>
      <c r="O77" s="44"/>
      <c r="P77" s="44"/>
      <c r="Q77" s="44"/>
      <c r="R77" s="44"/>
      <c r="S77" s="44"/>
      <c r="T77" s="44"/>
      <c r="U77" s="44"/>
      <c r="V77" s="44"/>
      <c r="W77" s="44"/>
      <c r="X77" s="44"/>
      <c r="Y77" s="44"/>
      <c r="Z77" s="44"/>
      <c r="AA77" s="44"/>
      <c r="AB77" s="44"/>
      <c r="AC77" s="44"/>
    </row>
    <row r="78" spans="1:29">
      <c r="A78" s="44"/>
      <c r="B78" s="44">
        <f t="shared" si="2"/>
        <v>54</v>
      </c>
      <c r="C78" s="76" t="str">
        <f>IF(Gamma_Soil!C78&lt;&gt;"",Gamma_Soil!C78,"")</f>
        <v/>
      </c>
      <c r="D78" s="44" t="str">
        <f t="shared" si="0"/>
        <v/>
      </c>
      <c r="E78" s="44"/>
      <c r="F78" s="44" t="str">
        <f t="shared" si="1"/>
        <v/>
      </c>
      <c r="G78" s="44"/>
      <c r="H78" s="44"/>
      <c r="I78" s="44"/>
      <c r="J78" s="44"/>
      <c r="K78" s="44"/>
      <c r="L78" s="44"/>
      <c r="M78" s="44"/>
      <c r="N78" s="44"/>
      <c r="O78" s="44"/>
      <c r="P78" s="44"/>
      <c r="Q78" s="44"/>
      <c r="R78" s="44"/>
      <c r="S78" s="44"/>
      <c r="T78" s="44"/>
      <c r="U78" s="44"/>
      <c r="V78" s="44"/>
      <c r="W78" s="44"/>
      <c r="X78" s="44"/>
      <c r="Y78" s="44"/>
      <c r="Z78" s="44"/>
      <c r="AA78" s="44"/>
      <c r="AB78" s="44"/>
      <c r="AC78" s="44"/>
    </row>
    <row r="79" spans="1:29">
      <c r="A79" s="44"/>
      <c r="B79" s="44">
        <f t="shared" si="2"/>
        <v>55</v>
      </c>
      <c r="C79" s="76" t="str">
        <f>IF(Gamma_Soil!C79&lt;&gt;"",Gamma_Soil!C79,"")</f>
        <v/>
      </c>
      <c r="D79" s="44" t="str">
        <f t="shared" si="0"/>
        <v/>
      </c>
      <c r="E79" s="44"/>
      <c r="F79" s="44" t="str">
        <f t="shared" si="1"/>
        <v/>
      </c>
      <c r="G79" s="44"/>
      <c r="H79" s="44"/>
      <c r="I79" s="44"/>
      <c r="J79" s="44"/>
      <c r="K79" s="44"/>
      <c r="L79" s="44"/>
      <c r="M79" s="44"/>
      <c r="N79" s="44"/>
      <c r="O79" s="44"/>
      <c r="P79" s="44"/>
      <c r="Q79" s="44"/>
      <c r="R79" s="44"/>
      <c r="S79" s="44"/>
      <c r="T79" s="44"/>
      <c r="U79" s="44"/>
      <c r="V79" s="44"/>
      <c r="W79" s="44"/>
      <c r="X79" s="44"/>
      <c r="Y79" s="44"/>
      <c r="Z79" s="44"/>
      <c r="AA79" s="44"/>
      <c r="AB79" s="44"/>
      <c r="AC79" s="44"/>
    </row>
    <row r="80" spans="1:29">
      <c r="A80" s="44"/>
      <c r="B80" s="44">
        <f t="shared" si="2"/>
        <v>56</v>
      </c>
      <c r="C80" s="76" t="str">
        <f>IF(Gamma_Soil!C80&lt;&gt;"",Gamma_Soil!C80,"")</f>
        <v/>
      </c>
      <c r="D80" s="44" t="str">
        <f t="shared" si="0"/>
        <v/>
      </c>
      <c r="E80" s="44"/>
      <c r="F80" s="44" t="str">
        <f t="shared" si="1"/>
        <v/>
      </c>
      <c r="G80" s="44"/>
      <c r="H80" s="44"/>
      <c r="I80" s="44"/>
      <c r="J80" s="44"/>
      <c r="K80" s="44"/>
      <c r="L80" s="44"/>
      <c r="M80" s="44"/>
      <c r="N80" s="44"/>
      <c r="O80" s="44"/>
      <c r="P80" s="44"/>
      <c r="Q80" s="44"/>
      <c r="R80" s="44"/>
      <c r="S80" s="44"/>
      <c r="T80" s="44"/>
      <c r="U80" s="44"/>
      <c r="V80" s="44"/>
      <c r="W80" s="44"/>
      <c r="X80" s="44"/>
      <c r="Y80" s="44"/>
      <c r="Z80" s="44"/>
      <c r="AA80" s="44"/>
      <c r="AB80" s="44"/>
      <c r="AC80" s="44"/>
    </row>
    <row r="81" spans="1:29">
      <c r="A81" s="44"/>
      <c r="B81" s="44">
        <f t="shared" si="2"/>
        <v>57</v>
      </c>
      <c r="C81" s="76" t="str">
        <f>IF(Gamma_Soil!C81&lt;&gt;"",Gamma_Soil!C81,"")</f>
        <v/>
      </c>
      <c r="D81" s="44" t="str">
        <f t="shared" si="0"/>
        <v/>
      </c>
      <c r="E81" s="44"/>
      <c r="F81" s="44" t="str">
        <f t="shared" si="1"/>
        <v/>
      </c>
      <c r="G81" s="44"/>
      <c r="H81" s="44"/>
      <c r="I81" s="44"/>
      <c r="J81" s="44"/>
      <c r="K81" s="44"/>
      <c r="L81" s="44"/>
      <c r="M81" s="44"/>
      <c r="N81" s="44"/>
      <c r="O81" s="44"/>
      <c r="P81" s="44"/>
      <c r="Q81" s="44"/>
      <c r="R81" s="44"/>
      <c r="S81" s="44"/>
      <c r="T81" s="44"/>
      <c r="U81" s="44"/>
      <c r="V81" s="44"/>
      <c r="W81" s="44"/>
      <c r="X81" s="44"/>
      <c r="Y81" s="44"/>
      <c r="Z81" s="44"/>
      <c r="AA81" s="44"/>
      <c r="AB81" s="44"/>
      <c r="AC81" s="44"/>
    </row>
    <row r="82" spans="1:29">
      <c r="A82" s="44"/>
      <c r="B82" s="44">
        <f t="shared" si="2"/>
        <v>58</v>
      </c>
      <c r="C82" s="76" t="str">
        <f>IF(Gamma_Soil!C82&lt;&gt;"",Gamma_Soil!C82,"")</f>
        <v/>
      </c>
      <c r="D82" s="44" t="str">
        <f t="shared" si="0"/>
        <v/>
      </c>
      <c r="E82" s="44"/>
      <c r="F82" s="44" t="str">
        <f t="shared" si="1"/>
        <v/>
      </c>
      <c r="G82" s="44"/>
      <c r="H82" s="44"/>
      <c r="I82" s="44"/>
      <c r="J82" s="44"/>
      <c r="K82" s="44"/>
      <c r="L82" s="44"/>
      <c r="M82" s="44"/>
      <c r="N82" s="44"/>
      <c r="O82" s="44"/>
      <c r="P82" s="44"/>
      <c r="Q82" s="44"/>
      <c r="R82" s="44"/>
      <c r="S82" s="44"/>
      <c r="T82" s="44"/>
      <c r="U82" s="44"/>
      <c r="V82" s="44"/>
      <c r="W82" s="44"/>
      <c r="X82" s="44"/>
      <c r="Y82" s="44"/>
      <c r="Z82" s="44"/>
      <c r="AA82" s="44"/>
      <c r="AB82" s="44"/>
      <c r="AC82" s="44"/>
    </row>
    <row r="83" spans="1:29">
      <c r="A83" s="44"/>
      <c r="B83" s="44">
        <f t="shared" si="2"/>
        <v>59</v>
      </c>
      <c r="C83" s="76" t="str">
        <f>IF(Gamma_Soil!C83&lt;&gt;"",Gamma_Soil!C83,"")</f>
        <v/>
      </c>
      <c r="D83" s="44" t="str">
        <f t="shared" si="0"/>
        <v/>
      </c>
      <c r="E83" s="44"/>
      <c r="F83" s="44" t="str">
        <f t="shared" si="1"/>
        <v/>
      </c>
      <c r="G83" s="44"/>
      <c r="H83" s="44"/>
      <c r="I83" s="44"/>
      <c r="J83" s="44"/>
      <c r="K83" s="44"/>
      <c r="L83" s="44"/>
      <c r="M83" s="44"/>
      <c r="N83" s="44"/>
      <c r="O83" s="44"/>
      <c r="P83" s="44"/>
      <c r="Q83" s="44"/>
      <c r="R83" s="44"/>
      <c r="S83" s="44"/>
      <c r="T83" s="44"/>
      <c r="U83" s="44"/>
      <c r="V83" s="44"/>
      <c r="W83" s="44"/>
      <c r="X83" s="44"/>
      <c r="Y83" s="44"/>
      <c r="Z83" s="44"/>
      <c r="AA83" s="44"/>
      <c r="AB83" s="44"/>
      <c r="AC83" s="44"/>
    </row>
    <row r="84" spans="1:29">
      <c r="A84" s="44"/>
      <c r="B84" s="44">
        <f t="shared" si="2"/>
        <v>60</v>
      </c>
      <c r="C84" s="76" t="str">
        <f>IF(Gamma_Soil!C84&lt;&gt;"",Gamma_Soil!C84,"")</f>
        <v/>
      </c>
      <c r="D84" s="44" t="str">
        <f t="shared" si="0"/>
        <v/>
      </c>
      <c r="E84" s="44"/>
      <c r="F84" s="44" t="str">
        <f t="shared" si="1"/>
        <v/>
      </c>
      <c r="G84" s="44"/>
      <c r="H84" s="44"/>
      <c r="I84" s="44"/>
      <c r="J84" s="44"/>
      <c r="K84" s="44"/>
      <c r="L84" s="44"/>
      <c r="M84" s="44"/>
      <c r="N84" s="44"/>
      <c r="O84" s="44"/>
      <c r="P84" s="44"/>
      <c r="Q84" s="44"/>
      <c r="R84" s="44"/>
      <c r="S84" s="44"/>
      <c r="T84" s="44"/>
      <c r="U84" s="44"/>
      <c r="V84" s="44"/>
      <c r="W84" s="44"/>
      <c r="X84" s="44"/>
      <c r="Y84" s="44"/>
      <c r="Z84" s="44"/>
      <c r="AA84" s="44"/>
      <c r="AB84" s="44"/>
      <c r="AC84" s="44"/>
    </row>
    <row r="85" spans="1:29">
      <c r="A85" s="44"/>
      <c r="B85" s="44">
        <f t="shared" si="2"/>
        <v>61</v>
      </c>
      <c r="C85" s="76" t="str">
        <f>IF(Gamma_Soil!C85&lt;&gt;"",Gamma_Soil!C85,"")</f>
        <v/>
      </c>
      <c r="D85" s="44" t="str">
        <f t="shared" si="0"/>
        <v/>
      </c>
      <c r="E85" s="44"/>
      <c r="F85" s="44" t="str">
        <f t="shared" si="1"/>
        <v/>
      </c>
      <c r="G85" s="44"/>
      <c r="H85" s="44"/>
      <c r="I85" s="44"/>
      <c r="J85" s="44"/>
      <c r="K85" s="44"/>
      <c r="L85" s="44"/>
      <c r="M85" s="44"/>
      <c r="N85" s="44"/>
      <c r="O85" s="44"/>
      <c r="P85" s="44"/>
      <c r="Q85" s="44"/>
      <c r="R85" s="44"/>
      <c r="S85" s="44"/>
      <c r="T85" s="44"/>
      <c r="U85" s="44"/>
      <c r="V85" s="44"/>
      <c r="W85" s="44"/>
      <c r="X85" s="44"/>
      <c r="Y85" s="44"/>
      <c r="Z85" s="44"/>
      <c r="AA85" s="44"/>
      <c r="AB85" s="44"/>
      <c r="AC85" s="44"/>
    </row>
    <row r="86" spans="1:29">
      <c r="A86" s="44"/>
      <c r="B86" s="44">
        <f t="shared" si="2"/>
        <v>62</v>
      </c>
      <c r="C86" s="76" t="str">
        <f>IF(Gamma_Soil!C86&lt;&gt;"",Gamma_Soil!C86,"")</f>
        <v/>
      </c>
      <c r="D86" s="44" t="str">
        <f t="shared" si="0"/>
        <v/>
      </c>
      <c r="E86" s="44"/>
      <c r="F86" s="44" t="str">
        <f t="shared" si="1"/>
        <v/>
      </c>
      <c r="G86" s="44"/>
      <c r="H86" s="44"/>
      <c r="I86" s="44"/>
      <c r="J86" s="44"/>
      <c r="K86" s="44"/>
      <c r="L86" s="44"/>
      <c r="M86" s="44"/>
      <c r="N86" s="44"/>
      <c r="O86" s="44"/>
      <c r="P86" s="44"/>
      <c r="Q86" s="44"/>
      <c r="R86" s="44"/>
      <c r="S86" s="44"/>
      <c r="T86" s="44"/>
      <c r="U86" s="44"/>
      <c r="V86" s="44"/>
      <c r="W86" s="44"/>
      <c r="X86" s="44"/>
      <c r="Y86" s="44"/>
      <c r="Z86" s="44"/>
      <c r="AA86" s="44"/>
      <c r="AB86" s="44"/>
      <c r="AC86" s="44"/>
    </row>
    <row r="87" spans="1:29">
      <c r="A87" s="44"/>
      <c r="B87" s="44">
        <f t="shared" si="2"/>
        <v>63</v>
      </c>
      <c r="C87" s="76" t="str">
        <f>IF(Gamma_Soil!C87&lt;&gt;"",Gamma_Soil!C87,"")</f>
        <v/>
      </c>
      <c r="D87" s="44" t="str">
        <f t="shared" si="0"/>
        <v/>
      </c>
      <c r="E87" s="44"/>
      <c r="F87" s="44" t="str">
        <f t="shared" si="1"/>
        <v/>
      </c>
      <c r="G87" s="44"/>
      <c r="H87" s="44"/>
      <c r="I87" s="44"/>
      <c r="J87" s="44"/>
      <c r="K87" s="44"/>
      <c r="L87" s="44"/>
      <c r="M87" s="44"/>
      <c r="N87" s="44"/>
      <c r="O87" s="44"/>
      <c r="P87" s="44"/>
      <c r="Q87" s="44"/>
      <c r="R87" s="44"/>
      <c r="S87" s="44"/>
      <c r="T87" s="44"/>
      <c r="U87" s="44"/>
      <c r="V87" s="44"/>
      <c r="W87" s="44"/>
      <c r="X87" s="44"/>
      <c r="Y87" s="44"/>
      <c r="Z87" s="44"/>
      <c r="AA87" s="44"/>
      <c r="AB87" s="44"/>
      <c r="AC87" s="44"/>
    </row>
    <row r="88" spans="1:29">
      <c r="A88" s="44"/>
      <c r="B88" s="44">
        <f t="shared" si="2"/>
        <v>64</v>
      </c>
      <c r="C88" s="76" t="str">
        <f>IF(Gamma_Soil!C88&lt;&gt;"",Gamma_Soil!C88,"")</f>
        <v/>
      </c>
      <c r="D88" s="44" t="str">
        <f t="shared" si="0"/>
        <v/>
      </c>
      <c r="E88" s="44"/>
      <c r="F88" s="44" t="str">
        <f t="shared" si="1"/>
        <v/>
      </c>
      <c r="G88" s="44"/>
      <c r="H88" s="44"/>
      <c r="I88" s="44"/>
      <c r="J88" s="44"/>
      <c r="K88" s="44"/>
      <c r="L88" s="44"/>
      <c r="M88" s="44"/>
      <c r="N88" s="44"/>
      <c r="O88" s="44"/>
      <c r="P88" s="44"/>
      <c r="Q88" s="44"/>
      <c r="R88" s="44"/>
      <c r="S88" s="44"/>
      <c r="T88" s="44"/>
      <c r="U88" s="44"/>
      <c r="V88" s="44"/>
      <c r="W88" s="44"/>
      <c r="X88" s="44"/>
      <c r="Y88" s="44"/>
      <c r="Z88" s="44"/>
      <c r="AA88" s="44"/>
      <c r="AB88" s="44"/>
      <c r="AC88" s="44"/>
    </row>
    <row r="89" spans="1:29">
      <c r="A89" s="44"/>
      <c r="B89" s="44">
        <f t="shared" si="2"/>
        <v>65</v>
      </c>
      <c r="C89" s="76" t="str">
        <f>IF(Gamma_Soil!C89&lt;&gt;"",Gamma_Soil!C89,"")</f>
        <v/>
      </c>
      <c r="D89" s="44" t="str">
        <f t="shared" si="0"/>
        <v/>
      </c>
      <c r="E89" s="44"/>
      <c r="F89" s="44" t="str">
        <f t="shared" si="1"/>
        <v/>
      </c>
      <c r="G89" s="44"/>
      <c r="H89" s="44"/>
      <c r="I89" s="44"/>
      <c r="J89" s="44"/>
      <c r="K89" s="44"/>
      <c r="L89" s="44"/>
      <c r="M89" s="44"/>
      <c r="N89" s="44"/>
      <c r="O89" s="44"/>
      <c r="P89" s="44"/>
      <c r="Q89" s="44"/>
      <c r="R89" s="44"/>
      <c r="S89" s="44"/>
      <c r="T89" s="44"/>
      <c r="U89" s="44"/>
      <c r="V89" s="44"/>
      <c r="W89" s="44"/>
      <c r="X89" s="44"/>
      <c r="Y89" s="44"/>
      <c r="Z89" s="44"/>
      <c r="AA89" s="44"/>
      <c r="AB89" s="44"/>
      <c r="AC89" s="44"/>
    </row>
    <row r="90" spans="1:29">
      <c r="A90" s="44"/>
      <c r="B90" s="44">
        <f t="shared" si="2"/>
        <v>66</v>
      </c>
      <c r="C90" s="76" t="str">
        <f>IF(Gamma_Soil!C90&lt;&gt;"",Gamma_Soil!C90,"")</f>
        <v/>
      </c>
      <c r="D90" s="44" t="str">
        <f t="shared" ref="D90:D124" si="3">IF(AND(C90&lt;&gt;"",$B$16&gt;0),C90/$B$16,"")</f>
        <v/>
      </c>
      <c r="E90" s="44"/>
      <c r="F90" s="44" t="str">
        <f t="shared" ref="F90:F124" si="4">IF(AND($B$16&lt;&gt;"",E90&lt;&gt;""),E90/$B$16,"")</f>
        <v/>
      </c>
      <c r="G90" s="44"/>
      <c r="H90" s="44"/>
      <c r="I90" s="44"/>
      <c r="J90" s="44"/>
      <c r="K90" s="44"/>
      <c r="L90" s="44"/>
      <c r="M90" s="44"/>
      <c r="N90" s="44"/>
      <c r="O90" s="44"/>
      <c r="P90" s="44"/>
      <c r="Q90" s="44"/>
      <c r="R90" s="44"/>
      <c r="S90" s="44"/>
      <c r="T90" s="44"/>
      <c r="U90" s="44"/>
      <c r="V90" s="44"/>
      <c r="W90" s="44"/>
      <c r="X90" s="44"/>
      <c r="Y90" s="44"/>
      <c r="Z90" s="44"/>
      <c r="AA90" s="44"/>
      <c r="AB90" s="44"/>
      <c r="AC90" s="44"/>
    </row>
    <row r="91" spans="1:29">
      <c r="A91" s="44"/>
      <c r="B91" s="44">
        <f t="shared" ref="B91:B124" si="5">1+B90</f>
        <v>67</v>
      </c>
      <c r="C91" s="76" t="str">
        <f>IF(Gamma_Soil!C91&lt;&gt;"",Gamma_Soil!C91,"")</f>
        <v/>
      </c>
      <c r="D91" s="44" t="str">
        <f t="shared" si="3"/>
        <v/>
      </c>
      <c r="E91" s="44"/>
      <c r="F91" s="44" t="str">
        <f t="shared" si="4"/>
        <v/>
      </c>
      <c r="G91" s="44"/>
      <c r="H91" s="44"/>
      <c r="I91" s="44"/>
      <c r="J91" s="44"/>
      <c r="K91" s="44"/>
      <c r="L91" s="44"/>
      <c r="M91" s="44"/>
      <c r="N91" s="44"/>
      <c r="O91" s="44"/>
      <c r="P91" s="44"/>
      <c r="Q91" s="44"/>
      <c r="R91" s="44"/>
      <c r="S91" s="44"/>
      <c r="T91" s="44"/>
      <c r="U91" s="44"/>
      <c r="V91" s="44"/>
      <c r="W91" s="44"/>
      <c r="X91" s="44"/>
      <c r="Y91" s="44"/>
      <c r="Z91" s="44"/>
      <c r="AA91" s="44"/>
      <c r="AB91" s="44"/>
      <c r="AC91" s="44"/>
    </row>
    <row r="92" spans="1:29">
      <c r="A92" s="44"/>
      <c r="B92" s="44">
        <f t="shared" si="5"/>
        <v>68</v>
      </c>
      <c r="C92" s="76" t="str">
        <f>IF(Gamma_Soil!C92&lt;&gt;"",Gamma_Soil!C92,"")</f>
        <v/>
      </c>
      <c r="D92" s="44" t="str">
        <f t="shared" si="3"/>
        <v/>
      </c>
      <c r="E92" s="44"/>
      <c r="F92" s="44" t="str">
        <f t="shared" si="4"/>
        <v/>
      </c>
      <c r="G92" s="44"/>
      <c r="H92" s="44"/>
      <c r="I92" s="44"/>
      <c r="J92" s="44"/>
      <c r="K92" s="44"/>
      <c r="L92" s="44"/>
      <c r="M92" s="44"/>
      <c r="N92" s="44"/>
      <c r="O92" s="44"/>
      <c r="P92" s="44"/>
      <c r="Q92" s="44"/>
      <c r="R92" s="44"/>
      <c r="S92" s="44"/>
      <c r="T92" s="44"/>
      <c r="U92" s="44"/>
      <c r="V92" s="44"/>
      <c r="W92" s="44"/>
      <c r="X92" s="44"/>
      <c r="Y92" s="44"/>
      <c r="Z92" s="44"/>
      <c r="AA92" s="44"/>
      <c r="AB92" s="44"/>
      <c r="AC92" s="44"/>
    </row>
    <row r="93" spans="1:29">
      <c r="A93" s="44"/>
      <c r="B93" s="44">
        <f t="shared" si="5"/>
        <v>69</v>
      </c>
      <c r="C93" s="76" t="str">
        <f>IF(Gamma_Soil!C93&lt;&gt;"",Gamma_Soil!C93,"")</f>
        <v/>
      </c>
      <c r="D93" s="44" t="str">
        <f t="shared" si="3"/>
        <v/>
      </c>
      <c r="E93" s="44"/>
      <c r="F93" s="44" t="str">
        <f t="shared" si="4"/>
        <v/>
      </c>
      <c r="G93" s="44"/>
      <c r="H93" s="44"/>
      <c r="I93" s="44"/>
      <c r="J93" s="44"/>
      <c r="K93" s="44"/>
      <c r="L93" s="44"/>
      <c r="M93" s="44"/>
      <c r="N93" s="44"/>
      <c r="O93" s="44"/>
      <c r="P93" s="44"/>
      <c r="Q93" s="44"/>
      <c r="R93" s="44"/>
      <c r="S93" s="44"/>
      <c r="T93" s="44"/>
      <c r="U93" s="44"/>
      <c r="V93" s="44"/>
      <c r="W93" s="44"/>
      <c r="X93" s="44"/>
      <c r="Y93" s="44"/>
      <c r="Z93" s="44"/>
      <c r="AA93" s="44"/>
      <c r="AB93" s="44"/>
      <c r="AC93" s="44"/>
    </row>
    <row r="94" spans="1:29">
      <c r="A94" s="44"/>
      <c r="B94" s="44">
        <f t="shared" si="5"/>
        <v>70</v>
      </c>
      <c r="C94" s="76" t="str">
        <f>IF(Gamma_Soil!C94&lt;&gt;"",Gamma_Soil!C94,"")</f>
        <v/>
      </c>
      <c r="D94" s="44" t="str">
        <f t="shared" si="3"/>
        <v/>
      </c>
      <c r="E94" s="44"/>
      <c r="F94" s="44" t="str">
        <f t="shared" si="4"/>
        <v/>
      </c>
      <c r="G94" s="44"/>
      <c r="H94" s="44"/>
      <c r="I94" s="44"/>
      <c r="J94" s="44"/>
      <c r="K94" s="44"/>
      <c r="L94" s="44"/>
      <c r="M94" s="44"/>
      <c r="N94" s="44"/>
      <c r="O94" s="44"/>
      <c r="P94" s="44"/>
      <c r="Q94" s="44"/>
      <c r="R94" s="44"/>
      <c r="S94" s="44"/>
      <c r="T94" s="44"/>
      <c r="U94" s="44"/>
      <c r="V94" s="44"/>
      <c r="W94" s="44"/>
      <c r="X94" s="44"/>
      <c r="Y94" s="44"/>
      <c r="Z94" s="44"/>
      <c r="AA94" s="44"/>
      <c r="AB94" s="44"/>
      <c r="AC94" s="44"/>
    </row>
    <row r="95" spans="1:29">
      <c r="A95" s="44"/>
      <c r="B95" s="44">
        <f t="shared" si="5"/>
        <v>71</v>
      </c>
      <c r="C95" s="76" t="str">
        <f>IF(Gamma_Soil!C95&lt;&gt;"",Gamma_Soil!C95,"")</f>
        <v/>
      </c>
      <c r="D95" s="44" t="str">
        <f t="shared" si="3"/>
        <v/>
      </c>
      <c r="E95" s="44"/>
      <c r="F95" s="44" t="str">
        <f t="shared" si="4"/>
        <v/>
      </c>
      <c r="G95" s="44"/>
      <c r="H95" s="44"/>
      <c r="I95" s="44"/>
      <c r="J95" s="44"/>
      <c r="K95" s="44"/>
      <c r="L95" s="44"/>
      <c r="M95" s="44"/>
      <c r="N95" s="44"/>
      <c r="O95" s="44"/>
      <c r="P95" s="44"/>
      <c r="Q95" s="44"/>
      <c r="R95" s="44"/>
      <c r="S95" s="44"/>
      <c r="T95" s="44"/>
      <c r="U95" s="44"/>
      <c r="V95" s="44"/>
      <c r="W95" s="44"/>
      <c r="X95" s="44"/>
      <c r="Y95" s="44"/>
      <c r="Z95" s="44"/>
      <c r="AA95" s="44"/>
      <c r="AB95" s="44"/>
      <c r="AC95" s="44"/>
    </row>
    <row r="96" spans="1:29">
      <c r="A96" s="44"/>
      <c r="B96" s="44">
        <f t="shared" si="5"/>
        <v>72</v>
      </c>
      <c r="C96" s="76" t="str">
        <f>IF(Gamma_Soil!C96&lt;&gt;"",Gamma_Soil!C96,"")</f>
        <v/>
      </c>
      <c r="D96" s="44" t="str">
        <f t="shared" si="3"/>
        <v/>
      </c>
      <c r="E96" s="44"/>
      <c r="F96" s="44" t="str">
        <f t="shared" si="4"/>
        <v/>
      </c>
      <c r="G96" s="44"/>
      <c r="H96" s="44"/>
      <c r="I96" s="44"/>
      <c r="J96" s="44"/>
      <c r="K96" s="44"/>
      <c r="L96" s="44"/>
      <c r="M96" s="44"/>
      <c r="N96" s="44"/>
      <c r="O96" s="44"/>
      <c r="P96" s="44"/>
      <c r="Q96" s="44"/>
      <c r="R96" s="44"/>
      <c r="S96" s="44"/>
      <c r="T96" s="44"/>
      <c r="U96" s="44"/>
      <c r="V96" s="44"/>
      <c r="W96" s="44"/>
      <c r="X96" s="44"/>
      <c r="Y96" s="44"/>
      <c r="Z96" s="44"/>
      <c r="AA96" s="44"/>
      <c r="AB96" s="44"/>
      <c r="AC96" s="44"/>
    </row>
    <row r="97" spans="1:29">
      <c r="A97" s="44"/>
      <c r="B97" s="44">
        <f t="shared" si="5"/>
        <v>73</v>
      </c>
      <c r="C97" s="76" t="str">
        <f>IF(Gamma_Soil!C97&lt;&gt;"",Gamma_Soil!C97,"")</f>
        <v/>
      </c>
      <c r="D97" s="44" t="str">
        <f t="shared" si="3"/>
        <v/>
      </c>
      <c r="E97" s="44"/>
      <c r="F97" s="44" t="str">
        <f t="shared" si="4"/>
        <v/>
      </c>
      <c r="G97" s="44"/>
      <c r="H97" s="44"/>
      <c r="I97" s="44"/>
      <c r="J97" s="44"/>
      <c r="K97" s="44"/>
      <c r="L97" s="44"/>
      <c r="M97" s="44"/>
      <c r="N97" s="44"/>
      <c r="O97" s="44"/>
      <c r="P97" s="44"/>
      <c r="Q97" s="44"/>
      <c r="R97" s="44"/>
      <c r="S97" s="44"/>
      <c r="T97" s="44"/>
      <c r="U97" s="44"/>
      <c r="V97" s="44"/>
      <c r="W97" s="44"/>
      <c r="X97" s="44"/>
      <c r="Y97" s="44"/>
      <c r="Z97" s="44"/>
      <c r="AA97" s="44"/>
      <c r="AB97" s="44"/>
      <c r="AC97" s="44"/>
    </row>
    <row r="98" spans="1:29">
      <c r="A98" s="44"/>
      <c r="B98" s="44">
        <f t="shared" si="5"/>
        <v>74</v>
      </c>
      <c r="C98" s="76" t="str">
        <f>IF(Gamma_Soil!C98&lt;&gt;"",Gamma_Soil!C98,"")</f>
        <v/>
      </c>
      <c r="D98" s="44" t="str">
        <f t="shared" si="3"/>
        <v/>
      </c>
      <c r="E98" s="44"/>
      <c r="F98" s="44" t="str">
        <f t="shared" si="4"/>
        <v/>
      </c>
      <c r="G98" s="44"/>
      <c r="H98" s="44"/>
      <c r="I98" s="44"/>
      <c r="J98" s="44"/>
      <c r="K98" s="44"/>
      <c r="L98" s="44"/>
      <c r="M98" s="44"/>
      <c r="N98" s="44"/>
      <c r="O98" s="44"/>
      <c r="P98" s="44"/>
      <c r="Q98" s="44"/>
      <c r="R98" s="44"/>
      <c r="S98" s="44"/>
      <c r="T98" s="44"/>
      <c r="U98" s="44"/>
      <c r="V98" s="44"/>
      <c r="W98" s="44"/>
      <c r="X98" s="44"/>
      <c r="Y98" s="44"/>
      <c r="Z98" s="44"/>
      <c r="AA98" s="44"/>
      <c r="AB98" s="44"/>
      <c r="AC98" s="44"/>
    </row>
    <row r="99" spans="1:29">
      <c r="A99" s="44"/>
      <c r="B99" s="44">
        <f t="shared" si="5"/>
        <v>75</v>
      </c>
      <c r="C99" s="76" t="str">
        <f>IF(Gamma_Soil!C99&lt;&gt;"",Gamma_Soil!C99,"")</f>
        <v/>
      </c>
      <c r="D99" s="44" t="str">
        <f t="shared" si="3"/>
        <v/>
      </c>
      <c r="E99" s="44"/>
      <c r="F99" s="44" t="str">
        <f t="shared" si="4"/>
        <v/>
      </c>
      <c r="G99" s="44"/>
      <c r="H99" s="44"/>
      <c r="I99" s="44"/>
      <c r="J99" s="44"/>
      <c r="K99" s="44"/>
      <c r="L99" s="44"/>
      <c r="M99" s="44"/>
      <c r="N99" s="44"/>
      <c r="O99" s="44"/>
      <c r="P99" s="44"/>
      <c r="Q99" s="44"/>
      <c r="R99" s="44"/>
      <c r="S99" s="44"/>
      <c r="T99" s="44"/>
      <c r="U99" s="44"/>
      <c r="V99" s="44"/>
      <c r="W99" s="44"/>
      <c r="X99" s="44"/>
      <c r="Y99" s="44"/>
      <c r="Z99" s="44"/>
      <c r="AA99" s="44"/>
      <c r="AB99" s="44"/>
      <c r="AC99" s="44"/>
    </row>
    <row r="100" spans="1:29">
      <c r="A100" s="44"/>
      <c r="B100" s="44">
        <f t="shared" si="5"/>
        <v>76</v>
      </c>
      <c r="C100" s="76" t="str">
        <f>IF(Gamma_Soil!C100&lt;&gt;"",Gamma_Soil!C100,"")</f>
        <v/>
      </c>
      <c r="D100" s="44" t="str">
        <f t="shared" si="3"/>
        <v/>
      </c>
      <c r="E100" s="44"/>
      <c r="F100" s="44" t="str">
        <f t="shared" si="4"/>
        <v/>
      </c>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row>
    <row r="101" spans="1:29">
      <c r="A101" s="44"/>
      <c r="B101" s="44">
        <f t="shared" si="5"/>
        <v>77</v>
      </c>
      <c r="C101" s="76" t="str">
        <f>IF(Gamma_Soil!C101&lt;&gt;"",Gamma_Soil!C101,"")</f>
        <v/>
      </c>
      <c r="D101" s="44" t="str">
        <f t="shared" si="3"/>
        <v/>
      </c>
      <c r="E101" s="44"/>
      <c r="F101" s="44" t="str">
        <f t="shared" si="4"/>
        <v/>
      </c>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row>
    <row r="102" spans="1:29">
      <c r="A102" s="44"/>
      <c r="B102" s="44">
        <f t="shared" si="5"/>
        <v>78</v>
      </c>
      <c r="C102" s="76" t="str">
        <f>IF(Gamma_Soil!C102&lt;&gt;"",Gamma_Soil!C102,"")</f>
        <v/>
      </c>
      <c r="D102" s="44" t="str">
        <f t="shared" si="3"/>
        <v/>
      </c>
      <c r="E102" s="44"/>
      <c r="F102" s="44" t="str">
        <f t="shared" si="4"/>
        <v/>
      </c>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row>
    <row r="103" spans="1:29">
      <c r="A103" s="44"/>
      <c r="B103" s="44">
        <f t="shared" si="5"/>
        <v>79</v>
      </c>
      <c r="C103" s="76" t="str">
        <f>IF(Gamma_Soil!C103&lt;&gt;"",Gamma_Soil!C103,"")</f>
        <v/>
      </c>
      <c r="D103" s="44" t="str">
        <f t="shared" si="3"/>
        <v/>
      </c>
      <c r="E103" s="44"/>
      <c r="F103" s="44" t="str">
        <f t="shared" si="4"/>
        <v/>
      </c>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row>
    <row r="104" spans="1:29">
      <c r="A104" s="44"/>
      <c r="B104" s="44">
        <f t="shared" si="5"/>
        <v>80</v>
      </c>
      <c r="C104" s="76" t="str">
        <f>IF(Gamma_Soil!C104&lt;&gt;"",Gamma_Soil!C104,"")</f>
        <v/>
      </c>
      <c r="D104" s="44" t="str">
        <f t="shared" si="3"/>
        <v/>
      </c>
      <c r="E104" s="44"/>
      <c r="F104" s="44" t="str">
        <f t="shared" si="4"/>
        <v/>
      </c>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row>
    <row r="105" spans="1:29">
      <c r="A105" s="44"/>
      <c r="B105" s="44">
        <f t="shared" si="5"/>
        <v>81</v>
      </c>
      <c r="C105" s="76" t="str">
        <f>IF(Gamma_Soil!C105&lt;&gt;"",Gamma_Soil!C105,"")</f>
        <v/>
      </c>
      <c r="D105" s="44" t="str">
        <f t="shared" si="3"/>
        <v/>
      </c>
      <c r="E105" s="44"/>
      <c r="F105" s="44" t="str">
        <f t="shared" si="4"/>
        <v/>
      </c>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row>
    <row r="106" spans="1:29">
      <c r="A106" s="44"/>
      <c r="B106" s="44">
        <f t="shared" si="5"/>
        <v>82</v>
      </c>
      <c r="C106" s="76" t="str">
        <f>IF(Gamma_Soil!C106&lt;&gt;"",Gamma_Soil!C106,"")</f>
        <v/>
      </c>
      <c r="D106" s="44" t="str">
        <f t="shared" si="3"/>
        <v/>
      </c>
      <c r="E106" s="44"/>
      <c r="F106" s="44" t="str">
        <f t="shared" si="4"/>
        <v/>
      </c>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29">
      <c r="A107" s="44"/>
      <c r="B107" s="44">
        <f t="shared" si="5"/>
        <v>83</v>
      </c>
      <c r="C107" s="76" t="str">
        <f>IF(Gamma_Soil!C107&lt;&gt;"",Gamma_Soil!C107,"")</f>
        <v/>
      </c>
      <c r="D107" s="44" t="str">
        <f t="shared" si="3"/>
        <v/>
      </c>
      <c r="E107" s="44"/>
      <c r="F107" s="44" t="str">
        <f t="shared" si="4"/>
        <v/>
      </c>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row>
    <row r="108" spans="1:29">
      <c r="A108" s="44"/>
      <c r="B108" s="44">
        <f t="shared" si="5"/>
        <v>84</v>
      </c>
      <c r="C108" s="76" t="str">
        <f>IF(Gamma_Soil!C108&lt;&gt;"",Gamma_Soil!C108,"")</f>
        <v/>
      </c>
      <c r="D108" s="44" t="str">
        <f t="shared" si="3"/>
        <v/>
      </c>
      <c r="E108" s="44"/>
      <c r="F108" s="44" t="str">
        <f t="shared" si="4"/>
        <v/>
      </c>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29">
      <c r="A109" s="44"/>
      <c r="B109" s="44">
        <f t="shared" si="5"/>
        <v>85</v>
      </c>
      <c r="C109" s="76" t="str">
        <f>IF(Gamma_Soil!C109&lt;&gt;"",Gamma_Soil!C109,"")</f>
        <v/>
      </c>
      <c r="D109" s="44" t="str">
        <f t="shared" si="3"/>
        <v/>
      </c>
      <c r="E109" s="44"/>
      <c r="F109" s="44" t="str">
        <f t="shared" si="4"/>
        <v/>
      </c>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29">
      <c r="A110" s="44"/>
      <c r="B110" s="44">
        <f t="shared" si="5"/>
        <v>86</v>
      </c>
      <c r="C110" s="76" t="str">
        <f>IF(Gamma_Soil!C110&lt;&gt;"",Gamma_Soil!C110,"")</f>
        <v/>
      </c>
      <c r="D110" s="44" t="str">
        <f t="shared" si="3"/>
        <v/>
      </c>
      <c r="E110" s="44"/>
      <c r="F110" s="44" t="str">
        <f t="shared" si="4"/>
        <v/>
      </c>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29">
      <c r="A111" s="44"/>
      <c r="B111" s="44">
        <f t="shared" si="5"/>
        <v>87</v>
      </c>
      <c r="C111" s="76" t="str">
        <f>IF(Gamma_Soil!C111&lt;&gt;"",Gamma_Soil!C111,"")</f>
        <v/>
      </c>
      <c r="D111" s="44" t="str">
        <f t="shared" si="3"/>
        <v/>
      </c>
      <c r="E111" s="44"/>
      <c r="F111" s="44" t="str">
        <f t="shared" si="4"/>
        <v/>
      </c>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row>
    <row r="112" spans="1:29">
      <c r="A112" s="44"/>
      <c r="B112" s="44">
        <f t="shared" si="5"/>
        <v>88</v>
      </c>
      <c r="C112" s="76" t="str">
        <f>IF(Gamma_Soil!C112&lt;&gt;"",Gamma_Soil!C112,"")</f>
        <v/>
      </c>
      <c r="D112" s="44" t="str">
        <f t="shared" si="3"/>
        <v/>
      </c>
      <c r="E112" s="44"/>
      <c r="F112" s="44" t="str">
        <f t="shared" si="4"/>
        <v/>
      </c>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row>
    <row r="113" spans="1:29">
      <c r="A113" s="44"/>
      <c r="B113" s="44">
        <f t="shared" si="5"/>
        <v>89</v>
      </c>
      <c r="C113" s="76" t="str">
        <f>IF(Gamma_Soil!C113&lt;&gt;"",Gamma_Soil!C113,"")</f>
        <v/>
      </c>
      <c r="D113" s="44" t="str">
        <f t="shared" si="3"/>
        <v/>
      </c>
      <c r="E113" s="44"/>
      <c r="F113" s="44" t="str">
        <f t="shared" si="4"/>
        <v/>
      </c>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c r="A114" s="44"/>
      <c r="B114" s="44">
        <f t="shared" si="5"/>
        <v>90</v>
      </c>
      <c r="C114" s="76" t="str">
        <f>IF(Gamma_Soil!C114&lt;&gt;"",Gamma_Soil!C114,"")</f>
        <v/>
      </c>
      <c r="D114" s="44" t="str">
        <f t="shared" si="3"/>
        <v/>
      </c>
      <c r="E114" s="44"/>
      <c r="F114" s="44" t="str">
        <f t="shared" si="4"/>
        <v/>
      </c>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c r="A115" s="44"/>
      <c r="B115" s="44">
        <f t="shared" si="5"/>
        <v>91</v>
      </c>
      <c r="C115" s="76" t="str">
        <f>IF(Gamma_Soil!C115&lt;&gt;"",Gamma_Soil!C115,"")</f>
        <v/>
      </c>
      <c r="D115" s="44" t="str">
        <f t="shared" si="3"/>
        <v/>
      </c>
      <c r="E115" s="44"/>
      <c r="F115" s="44" t="str">
        <f t="shared" si="4"/>
        <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c r="A116" s="44"/>
      <c r="B116" s="44">
        <f t="shared" si="5"/>
        <v>92</v>
      </c>
      <c r="C116" s="76" t="str">
        <f>IF(Gamma_Soil!C116&lt;&gt;"",Gamma_Soil!C116,"")</f>
        <v/>
      </c>
      <c r="D116" s="44" t="str">
        <f t="shared" si="3"/>
        <v/>
      </c>
      <c r="E116" s="44"/>
      <c r="F116" s="44" t="str">
        <f t="shared" si="4"/>
        <v/>
      </c>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1:29">
      <c r="A117" s="44"/>
      <c r="B117" s="44">
        <f t="shared" si="5"/>
        <v>93</v>
      </c>
      <c r="C117" s="76" t="str">
        <f>IF(Gamma_Soil!C117&lt;&gt;"",Gamma_Soil!C117,"")</f>
        <v/>
      </c>
      <c r="D117" s="44" t="str">
        <f t="shared" si="3"/>
        <v/>
      </c>
      <c r="E117" s="44"/>
      <c r="F117" s="44" t="str">
        <f t="shared" si="4"/>
        <v/>
      </c>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row>
    <row r="118" spans="1:29">
      <c r="A118" s="44"/>
      <c r="B118" s="44">
        <f t="shared" si="5"/>
        <v>94</v>
      </c>
      <c r="C118" s="76" t="str">
        <f>IF(Gamma_Soil!C118&lt;&gt;"",Gamma_Soil!C118,"")</f>
        <v/>
      </c>
      <c r="D118" s="44" t="str">
        <f t="shared" si="3"/>
        <v/>
      </c>
      <c r="E118" s="44"/>
      <c r="F118" s="44" t="str">
        <f t="shared" si="4"/>
        <v/>
      </c>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c r="A119" s="44"/>
      <c r="B119" s="44">
        <f t="shared" si="5"/>
        <v>95</v>
      </c>
      <c r="C119" s="76" t="str">
        <f>IF(Gamma_Soil!C119&lt;&gt;"",Gamma_Soil!C119,"")</f>
        <v/>
      </c>
      <c r="D119" s="44" t="str">
        <f t="shared" si="3"/>
        <v/>
      </c>
      <c r="E119" s="44"/>
      <c r="F119" s="44" t="str">
        <f t="shared" si="4"/>
        <v/>
      </c>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row>
    <row r="120" spans="1:29">
      <c r="A120" s="44"/>
      <c r="B120" s="44">
        <f t="shared" si="5"/>
        <v>96</v>
      </c>
      <c r="C120" s="76" t="str">
        <f>IF(Gamma_Soil!C120&lt;&gt;"",Gamma_Soil!C120,"")</f>
        <v/>
      </c>
      <c r="D120" s="44" t="str">
        <f t="shared" si="3"/>
        <v/>
      </c>
      <c r="E120" s="44"/>
      <c r="F120" s="44" t="str">
        <f t="shared" si="4"/>
        <v/>
      </c>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row>
    <row r="121" spans="1:29">
      <c r="A121" s="44"/>
      <c r="B121" s="44">
        <f t="shared" si="5"/>
        <v>97</v>
      </c>
      <c r="C121" s="76" t="str">
        <f>IF(Gamma_Soil!C121&lt;&gt;"",Gamma_Soil!C121,"")</f>
        <v/>
      </c>
      <c r="D121" s="44" t="str">
        <f t="shared" si="3"/>
        <v/>
      </c>
      <c r="E121" s="44"/>
      <c r="F121" s="44" t="str">
        <f t="shared" si="4"/>
        <v/>
      </c>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row>
    <row r="122" spans="1:29">
      <c r="A122" s="44"/>
      <c r="B122" s="44">
        <f t="shared" si="5"/>
        <v>98</v>
      </c>
      <c r="C122" s="76" t="str">
        <f>IF(Gamma_Soil!C122&lt;&gt;"",Gamma_Soil!C122,"")</f>
        <v/>
      </c>
      <c r="D122" s="44" t="str">
        <f t="shared" si="3"/>
        <v/>
      </c>
      <c r="E122" s="44"/>
      <c r="F122" s="44" t="str">
        <f t="shared" si="4"/>
        <v/>
      </c>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row>
    <row r="123" spans="1:29">
      <c r="A123" s="44"/>
      <c r="B123" s="44">
        <f t="shared" si="5"/>
        <v>99</v>
      </c>
      <c r="C123" s="76" t="str">
        <f>IF(Gamma_Soil!C123&lt;&gt;"",Gamma_Soil!C123,"")</f>
        <v/>
      </c>
      <c r="D123" s="44" t="str">
        <f t="shared" si="3"/>
        <v/>
      </c>
      <c r="E123" s="44"/>
      <c r="F123" s="44" t="str">
        <f t="shared" si="4"/>
        <v/>
      </c>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row>
    <row r="124" spans="1:29">
      <c r="A124" s="44"/>
      <c r="B124" s="44">
        <f t="shared" si="5"/>
        <v>100</v>
      </c>
      <c r="C124" s="74" t="str">
        <f>IF(Gamma_Soil!C124&lt;&gt;"",Gamma_Soil!C124,"")</f>
        <v/>
      </c>
      <c r="D124" s="44" t="str">
        <f t="shared" si="3"/>
        <v/>
      </c>
      <c r="E124" s="44"/>
      <c r="F124" s="44" t="str">
        <f t="shared" si="4"/>
        <v/>
      </c>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row>
  </sheetData>
  <sheetProtection algorithmName="SHA-512" hashValue="Lo32nq4fDzBHx+5TK+q/cb+slpquSqQZpa9yKQQlysGVPTAMMmn6U4smvYq2KzZ1k53gYKc9HMBavgpRzr7+8Q==" saltValue="tAv5PGm7s7sdoKvtW/WXww==" spinCount="100000" sheet="1" objects="1" scenarios="1"/>
  <mergeCells count="2">
    <mergeCell ref="A19:F19"/>
    <mergeCell ref="C20:D20"/>
  </mergeCells>
  <conditionalFormatting sqref="A19">
    <cfRule type="cellIs" dxfId="9" priority="9" operator="equal">
      <formula>"Test samples for NORM or Enhanced NORM isotopes!"</formula>
    </cfRule>
  </conditionalFormatting>
  <conditionalFormatting sqref="A19:F19">
    <cfRule type="cellIs" dxfId="8" priority="1" operator="equal">
      <formula>"Exempt from sampling water for NORM or Enhanced NORM per 20.3.14.1403.C"</formula>
    </cfRule>
  </conditionalFormatting>
  <dataValidations count="1">
    <dataValidation type="list" allowBlank="1" showInputMessage="1" showErrorMessage="1" sqref="B15" xr:uid="{56682136-9296-487B-B764-72D943482712}">
      <formula1>$AA$1:$AA$3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BEE1-353C-413A-99BD-D01D8EFAE987}">
  <sheetPr codeName="Sheet4">
    <tabColor rgb="FFFFFF00"/>
  </sheetPr>
  <dimension ref="A1:AK124"/>
  <sheetViews>
    <sheetView workbookViewId="0">
      <selection activeCell="B1" sqref="B1"/>
    </sheetView>
  </sheetViews>
  <sheetFormatPr defaultRowHeight="15"/>
  <cols>
    <col min="1" max="1" width="25.7109375" customWidth="1"/>
    <col min="2" max="2" width="11.85546875" bestFit="1" customWidth="1"/>
    <col min="3" max="3" width="11.85546875" customWidth="1"/>
    <col min="4" max="4" width="10.7109375" bestFit="1" customWidth="1"/>
    <col min="27" max="27" width="11.85546875" bestFit="1" customWidth="1"/>
    <col min="36" max="36" width="12.7109375" bestFit="1" customWidth="1"/>
  </cols>
  <sheetData>
    <row r="1" spans="1:37">
      <c r="A1" s="46" t="s">
        <v>1</v>
      </c>
      <c r="B1" s="85" t="str">
        <f>IF(Gamma_Soil!B1&lt;&gt;"",Gamma_Soil!B1,"")</f>
        <v/>
      </c>
      <c r="C1" s="86"/>
      <c r="D1" s="86"/>
      <c r="E1" s="86"/>
      <c r="F1" s="87"/>
      <c r="G1" s="44"/>
      <c r="H1" s="45"/>
      <c r="I1" s="45"/>
      <c r="J1" s="45"/>
      <c r="K1" s="45"/>
      <c r="L1" s="44"/>
      <c r="M1" s="44"/>
      <c r="N1" s="44"/>
      <c r="O1" s="44"/>
      <c r="P1" s="44"/>
      <c r="Q1" s="44"/>
      <c r="R1" s="44"/>
      <c r="S1" s="44"/>
      <c r="T1" s="44"/>
      <c r="U1" s="44"/>
      <c r="V1" s="44"/>
      <c r="W1" s="44"/>
      <c r="X1" s="44"/>
      <c r="Y1" s="44"/>
      <c r="Z1" s="44"/>
      <c r="AA1" s="44" t="s">
        <v>12</v>
      </c>
      <c r="AB1" s="123" t="s">
        <v>16</v>
      </c>
      <c r="AC1" s="122"/>
      <c r="AD1" s="122"/>
      <c r="AE1" s="122"/>
      <c r="AF1" s="122"/>
      <c r="AG1" s="122"/>
      <c r="AH1" s="122"/>
      <c r="AI1" s="122"/>
      <c r="AJ1" s="122" t="s">
        <v>65</v>
      </c>
      <c r="AK1" s="122">
        <v>1</v>
      </c>
    </row>
    <row r="2" spans="1:37">
      <c r="A2" s="44" t="s">
        <v>0</v>
      </c>
      <c r="B2" s="88" t="str">
        <f>IF(Gamma_Soil!B2&lt;&gt;"",Gamma_Soil!B2,"")</f>
        <v/>
      </c>
      <c r="C2" s="89"/>
      <c r="D2" s="89"/>
      <c r="E2" s="89"/>
      <c r="F2" s="90"/>
      <c r="G2" s="44"/>
      <c r="H2" s="44"/>
      <c r="I2" s="44"/>
      <c r="J2" s="44"/>
      <c r="K2" s="44"/>
      <c r="L2" s="44"/>
      <c r="M2" s="44"/>
      <c r="N2" s="44"/>
      <c r="O2" s="44"/>
      <c r="P2" s="44"/>
      <c r="Q2" s="44"/>
      <c r="R2" s="44"/>
      <c r="S2" s="44"/>
      <c r="T2" s="44"/>
      <c r="U2" s="44"/>
      <c r="V2" s="44"/>
      <c r="W2" s="44"/>
      <c r="X2" s="44"/>
      <c r="Y2" s="44"/>
      <c r="Z2" s="44"/>
      <c r="AA2" s="44" t="s">
        <v>13</v>
      </c>
      <c r="AB2" s="122">
        <f>IF(AK3=0,1,IF(D20&lt;&gt;"",IF(D20&gt;50,2,1),0))</f>
        <v>0</v>
      </c>
      <c r="AC2" s="122"/>
      <c r="AD2" s="122"/>
      <c r="AE2" s="122"/>
      <c r="AF2" s="122"/>
      <c r="AG2" s="122"/>
      <c r="AH2" s="122"/>
      <c r="AI2" s="122"/>
      <c r="AJ2" s="122" t="s">
        <v>66</v>
      </c>
      <c r="AK2" s="122">
        <v>1</v>
      </c>
    </row>
    <row r="3" spans="1:37">
      <c r="A3" s="44" t="s">
        <v>2</v>
      </c>
      <c r="B3" s="88" t="str">
        <f>IF(Gamma_Soil!B3&lt;&gt;"",Gamma_Soil!B3,"")</f>
        <v/>
      </c>
      <c r="C3" s="89"/>
      <c r="D3" s="89"/>
      <c r="E3" s="89"/>
      <c r="F3" s="90"/>
      <c r="G3" s="44"/>
      <c r="H3" s="44"/>
      <c r="I3" s="44"/>
      <c r="J3" s="44"/>
      <c r="K3" s="44"/>
      <c r="L3" s="44"/>
      <c r="M3" s="44"/>
      <c r="N3" s="44"/>
      <c r="O3" s="44"/>
      <c r="P3" s="44"/>
      <c r="Q3" s="44"/>
      <c r="R3" s="44"/>
      <c r="S3" s="44"/>
      <c r="T3" s="44"/>
      <c r="U3" s="44"/>
      <c r="V3" s="44"/>
      <c r="W3" s="44"/>
      <c r="X3" s="44"/>
      <c r="Y3" s="44"/>
      <c r="Z3" s="44"/>
      <c r="AA3" s="44" t="s">
        <v>15</v>
      </c>
      <c r="AB3" s="122"/>
      <c r="AC3" s="122"/>
      <c r="AD3" s="122"/>
      <c r="AE3" s="122"/>
      <c r="AF3" s="122"/>
      <c r="AG3" s="122"/>
      <c r="AH3" s="122"/>
      <c r="AI3" s="122"/>
      <c r="AJ3" s="122" t="s">
        <v>80</v>
      </c>
      <c r="AK3" s="122">
        <v>1</v>
      </c>
    </row>
    <row r="4" spans="1:37">
      <c r="A4" s="44" t="s">
        <v>3</v>
      </c>
      <c r="B4" s="91" t="str">
        <f>IF(Gamma_Soil!B4&lt;&gt;"",Gamma_Soil!B4,"")</f>
        <v/>
      </c>
      <c r="C4" s="92"/>
      <c r="D4" s="92"/>
      <c r="E4" s="92"/>
      <c r="F4" s="93"/>
      <c r="G4" s="44"/>
      <c r="H4" s="44"/>
      <c r="I4" s="44"/>
      <c r="J4" s="44"/>
      <c r="K4" s="44"/>
      <c r="L4" s="44"/>
      <c r="M4" s="44"/>
      <c r="N4" s="44"/>
      <c r="O4" s="44"/>
      <c r="P4" s="44"/>
      <c r="Q4" s="44"/>
      <c r="R4" s="44"/>
      <c r="S4" s="44"/>
      <c r="T4" s="44"/>
      <c r="U4" s="44"/>
      <c r="V4" s="44"/>
      <c r="W4" s="44"/>
      <c r="X4" s="44"/>
      <c r="Y4" s="44"/>
      <c r="Z4" s="44"/>
      <c r="AA4" s="44"/>
      <c r="AB4" s="122">
        <v>0</v>
      </c>
      <c r="AC4" s="122" t="s">
        <v>17</v>
      </c>
      <c r="AD4" s="122"/>
      <c r="AE4" s="122"/>
      <c r="AF4" s="122"/>
      <c r="AG4" s="122"/>
      <c r="AH4" s="122"/>
      <c r="AI4" s="122"/>
      <c r="AJ4" s="122" t="s">
        <v>81</v>
      </c>
      <c r="AK4" s="122">
        <v>0</v>
      </c>
    </row>
    <row r="5" spans="1:37">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122">
        <v>1</v>
      </c>
      <c r="AC5" s="122" t="s">
        <v>18</v>
      </c>
      <c r="AD5" s="122"/>
      <c r="AE5" s="122"/>
      <c r="AF5" s="122"/>
      <c r="AG5" s="122"/>
      <c r="AH5" s="122"/>
      <c r="AI5" s="122"/>
      <c r="AJ5" s="122" t="s">
        <v>82</v>
      </c>
      <c r="AK5" s="122">
        <v>0</v>
      </c>
    </row>
    <row r="6" spans="1:37">
      <c r="A6" s="46" t="s">
        <v>26</v>
      </c>
      <c r="B6" s="94" t="str">
        <f>IF(Gamma_Soil!B6&lt;&gt;"",Gamma_Soil!B6,"")</f>
        <v/>
      </c>
      <c r="C6" s="95"/>
      <c r="D6" s="95"/>
      <c r="E6" s="95"/>
      <c r="F6" s="96"/>
      <c r="G6" s="44"/>
      <c r="H6" s="44"/>
      <c r="I6" s="44"/>
      <c r="J6" s="44"/>
      <c r="K6" s="44"/>
      <c r="L6" s="44"/>
      <c r="M6" s="44"/>
      <c r="N6" s="44"/>
      <c r="O6" s="44"/>
      <c r="P6" s="44"/>
      <c r="Q6" s="44"/>
      <c r="R6" s="44"/>
      <c r="S6" s="44"/>
      <c r="T6" s="44"/>
      <c r="U6" s="44"/>
      <c r="V6" s="44"/>
      <c r="W6" s="44"/>
      <c r="X6" s="44"/>
      <c r="Y6" s="44"/>
      <c r="Z6" s="44"/>
      <c r="AA6" s="44"/>
      <c r="AB6" s="122">
        <v>2</v>
      </c>
      <c r="AC6" s="122" t="s">
        <v>19</v>
      </c>
      <c r="AD6" s="122"/>
      <c r="AE6" s="122"/>
      <c r="AF6" s="122"/>
      <c r="AG6" s="122"/>
      <c r="AH6" s="122"/>
      <c r="AI6" s="122"/>
      <c r="AJ6" s="122"/>
      <c r="AK6" s="122"/>
    </row>
    <row r="7" spans="1:37">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122"/>
      <c r="AC7" s="122"/>
      <c r="AD7" s="122"/>
      <c r="AE7" s="122"/>
      <c r="AF7" s="122"/>
      <c r="AG7" s="122"/>
      <c r="AH7" s="122"/>
      <c r="AI7" s="122"/>
      <c r="AJ7" s="122"/>
      <c r="AK7" s="122"/>
    </row>
    <row r="8" spans="1:37">
      <c r="A8" s="46" t="s">
        <v>4</v>
      </c>
      <c r="B8" s="85" t="str">
        <f>IF(Gamma_Soil!B8&lt;&gt;"",Gamma_Soil!B8,"")</f>
        <v/>
      </c>
      <c r="C8" s="86"/>
      <c r="D8" s="86"/>
      <c r="E8" s="86"/>
      <c r="F8" s="87"/>
      <c r="G8" s="44"/>
      <c r="H8" s="44"/>
      <c r="I8" s="44"/>
      <c r="J8" s="44"/>
      <c r="K8" s="44"/>
      <c r="L8" s="44"/>
      <c r="M8" s="44"/>
      <c r="N8" s="44"/>
      <c r="O8" s="44"/>
      <c r="P8" s="44"/>
      <c r="Q8" s="44"/>
      <c r="R8" s="44"/>
      <c r="S8" s="44"/>
      <c r="T8" s="44"/>
      <c r="U8" s="44"/>
      <c r="V8" s="44"/>
      <c r="W8" s="44"/>
      <c r="X8" s="44"/>
      <c r="Y8" s="44"/>
      <c r="Z8" s="44"/>
      <c r="AA8" s="44"/>
      <c r="AB8" s="122">
        <f>IF(AK3=0,1,IF(OR(Gamma_Soil!AB$2=0,Gamma_Water!AB$2=0,Gamma_Sludge_and_Scale!AB$2=0,'Gamma_Equip._(20.3.14.1403.C)'!AB$2=0,'Gamma_Equip._(20.3.14.1403.D)'!AB$2=0),2,1))</f>
        <v>2</v>
      </c>
      <c r="AC8" s="122" t="s">
        <v>41</v>
      </c>
      <c r="AD8" s="122"/>
      <c r="AE8" s="122"/>
      <c r="AF8" s="122"/>
      <c r="AG8" s="122"/>
      <c r="AH8" s="122"/>
      <c r="AI8" s="122"/>
      <c r="AJ8" s="122"/>
      <c r="AK8" s="122"/>
    </row>
    <row r="9" spans="1:37">
      <c r="A9" s="44" t="s">
        <v>5</v>
      </c>
      <c r="B9" s="88" t="str">
        <f>IF(Gamma_Soil!B9&lt;&gt;"",Gamma_Soil!B9,"")</f>
        <v/>
      </c>
      <c r="C9" s="89"/>
      <c r="D9" s="89"/>
      <c r="E9" s="89"/>
      <c r="F9" s="90"/>
      <c r="G9" s="44"/>
      <c r="H9" s="44"/>
      <c r="I9" s="44"/>
      <c r="J9" s="44"/>
      <c r="K9" s="44"/>
      <c r="L9" s="44"/>
      <c r="M9" s="44"/>
      <c r="N9" s="44"/>
      <c r="O9" s="44"/>
      <c r="P9" s="44"/>
      <c r="Q9" s="44"/>
      <c r="R9" s="44"/>
      <c r="S9" s="44"/>
      <c r="T9" s="44"/>
      <c r="U9" s="44"/>
      <c r="V9" s="44"/>
      <c r="W9" s="44"/>
      <c r="X9" s="44"/>
      <c r="Y9" s="44"/>
      <c r="Z9" s="44"/>
      <c r="AA9" s="44"/>
      <c r="AB9" s="122">
        <f>IF(AK3=0,1,IF(AND(Gamma_Soil!AB$2=1,Gamma_Water!AB$2=1,Gamma_Sludge_and_Scale!AB$2=1,'Gamma_Equip._(20.3.14.1403.C)'!AB$2=1,'Gamma_Equip._(20.3.14.1403.D)'!AB$2=1),2,1))</f>
        <v>1</v>
      </c>
      <c r="AC9" s="122" t="s">
        <v>36</v>
      </c>
      <c r="AD9" s="122"/>
      <c r="AE9" s="122"/>
      <c r="AF9" s="122"/>
      <c r="AG9" s="122"/>
      <c r="AH9" s="122"/>
      <c r="AI9" s="122"/>
      <c r="AJ9" s="122"/>
      <c r="AK9" s="122"/>
    </row>
    <row r="10" spans="1:37">
      <c r="A10" s="44" t="s">
        <v>7</v>
      </c>
      <c r="B10" s="88" t="str">
        <f>IF(Gamma_Soil!B10&lt;&gt;"",Gamma_Soil!B10,"")</f>
        <v/>
      </c>
      <c r="C10" s="89"/>
      <c r="D10" s="89"/>
      <c r="E10" s="89"/>
      <c r="F10" s="90"/>
      <c r="G10" s="44"/>
      <c r="H10" s="44"/>
      <c r="I10" s="44"/>
      <c r="J10" s="44"/>
      <c r="K10" s="44"/>
      <c r="L10" s="44"/>
      <c r="M10" s="44"/>
      <c r="N10" s="44"/>
      <c r="O10" s="44"/>
      <c r="P10" s="44"/>
      <c r="Q10" s="44"/>
      <c r="R10" s="44"/>
      <c r="S10" s="44"/>
      <c r="T10" s="44"/>
      <c r="U10" s="44"/>
      <c r="V10" s="44"/>
      <c r="W10" s="44"/>
      <c r="X10" s="44"/>
      <c r="Y10" s="44"/>
      <c r="Z10" s="44"/>
      <c r="AA10" s="44"/>
      <c r="AB10" s="122">
        <f>IF(AK3=0,1,IF(OR(Gamma_Soil!AB$2=2,Gamma_Water!AB$2=2,Gamma_Sludge_and_Scale!AB$2=2,'Gamma_Equip._(20.3.14.1403.C)'!AB$2=2,'Gamma_Equip._(20.3.14.1403.D)'!AB$2=2),2,1))</f>
        <v>1</v>
      </c>
      <c r="AC10" s="122" t="s">
        <v>92</v>
      </c>
      <c r="AD10" s="122"/>
      <c r="AE10" s="122"/>
      <c r="AF10" s="122"/>
      <c r="AG10" s="122"/>
      <c r="AH10" s="122">
        <v>0</v>
      </c>
      <c r="AI10" s="122"/>
      <c r="AJ10" s="122"/>
      <c r="AK10" s="122"/>
    </row>
    <row r="11" spans="1:37">
      <c r="A11" s="44" t="s">
        <v>8</v>
      </c>
      <c r="B11" s="126" t="str">
        <f>IF(Gamma_Soil!B11&lt;&gt;"",Gamma_Soil!B11,"")</f>
        <v/>
      </c>
      <c r="C11" s="89"/>
      <c r="D11" s="89"/>
      <c r="E11" s="89"/>
      <c r="F11" s="90"/>
      <c r="G11" s="44"/>
      <c r="H11" s="44"/>
      <c r="I11" s="44"/>
      <c r="J11" s="44"/>
      <c r="K11" s="44"/>
      <c r="L11" s="44"/>
      <c r="M11" s="44"/>
      <c r="N11" s="44"/>
      <c r="O11" s="44"/>
      <c r="P11" s="44"/>
      <c r="Q11" s="44"/>
      <c r="R11" s="44"/>
      <c r="S11" s="44"/>
      <c r="T11" s="44"/>
      <c r="U11" s="44"/>
      <c r="V11" s="44"/>
      <c r="W11" s="44"/>
      <c r="X11" s="44"/>
      <c r="Y11" s="44"/>
      <c r="Z11" s="44"/>
      <c r="AA11" s="44"/>
      <c r="AB11" s="122">
        <f>IF(AK3=0,1,IF(OR(Gamma_Soil!AB16=2,Gamma_Water!AB16=2,Gamma_Sludge_and_Scale!AB16=2,'Gamma_Equip._(20.3.14.1403.C)'!AB16=2,'Gamma_Equip._(20.3.14.1403.D)'!AB16=2),2,1))</f>
        <v>1</v>
      </c>
      <c r="AC11" s="122" t="s">
        <v>35</v>
      </c>
      <c r="AD11" s="122"/>
      <c r="AE11" s="122"/>
      <c r="AF11" s="122"/>
      <c r="AG11" s="122"/>
      <c r="AH11" s="122"/>
      <c r="AI11" s="122"/>
      <c r="AJ11" s="122"/>
      <c r="AK11" s="122"/>
    </row>
    <row r="12" spans="1:37">
      <c r="A12" s="44" t="s">
        <v>6</v>
      </c>
      <c r="B12" s="88" t="str">
        <f>IF(Gamma_Soil!B12&lt;&gt;"",Gamma_Soil!B12,"")</f>
        <v/>
      </c>
      <c r="C12" s="89"/>
      <c r="D12" s="89"/>
      <c r="E12" s="89"/>
      <c r="F12" s="90"/>
      <c r="G12" s="44"/>
      <c r="H12" s="44"/>
      <c r="I12" s="44"/>
      <c r="J12" s="44"/>
      <c r="K12" s="44"/>
      <c r="L12" s="44"/>
      <c r="M12" s="44"/>
      <c r="N12" s="44"/>
      <c r="O12" s="44"/>
      <c r="P12" s="44"/>
      <c r="Q12" s="44"/>
      <c r="R12" s="44"/>
      <c r="S12" s="44"/>
      <c r="T12" s="44"/>
      <c r="U12" s="44"/>
      <c r="V12" s="44"/>
      <c r="W12" s="44"/>
      <c r="X12" s="44"/>
      <c r="Y12" s="44"/>
      <c r="Z12" s="44"/>
      <c r="AA12" s="44"/>
      <c r="AB12" s="122">
        <f>IF(AK3=0,1,IF(OR(AB8=2,AB11=2),2,IF(AB9=2,1,2)))</f>
        <v>2</v>
      </c>
      <c r="AC12" s="122" t="s">
        <v>40</v>
      </c>
      <c r="AD12" s="122"/>
      <c r="AE12" s="122"/>
      <c r="AF12" s="122"/>
      <c r="AG12" s="122"/>
      <c r="AH12" s="122"/>
      <c r="AI12" s="122"/>
      <c r="AJ12" s="122"/>
      <c r="AK12" s="122"/>
    </row>
    <row r="13" spans="1:37">
      <c r="A13" s="44" t="s">
        <v>9</v>
      </c>
      <c r="B13" s="91" t="str">
        <f>IF(Gamma_Soil!B13&lt;&gt;"",Gamma_Soil!B13,"")</f>
        <v/>
      </c>
      <c r="C13" s="92"/>
      <c r="D13" s="92"/>
      <c r="E13" s="92"/>
      <c r="F13" s="93"/>
      <c r="G13" s="44"/>
      <c r="H13" s="44"/>
      <c r="I13" s="44"/>
      <c r="J13" s="44"/>
      <c r="K13" s="44"/>
      <c r="L13" s="44"/>
      <c r="M13" s="44"/>
      <c r="N13" s="44"/>
      <c r="O13" s="44"/>
      <c r="P13" s="44"/>
      <c r="Q13" s="44"/>
      <c r="R13" s="44"/>
      <c r="S13" s="44"/>
      <c r="T13" s="44"/>
      <c r="U13" s="44"/>
      <c r="V13" s="44"/>
      <c r="W13" s="44"/>
      <c r="X13" s="44"/>
      <c r="Y13" s="44"/>
      <c r="Z13" s="44"/>
      <c r="AA13" s="44"/>
      <c r="AB13" s="122"/>
      <c r="AC13" s="122" t="s">
        <v>37</v>
      </c>
      <c r="AD13" s="122"/>
      <c r="AE13" s="122"/>
      <c r="AF13" s="122"/>
      <c r="AG13" s="122"/>
      <c r="AH13" s="122"/>
      <c r="AI13" s="122"/>
      <c r="AJ13" s="122"/>
      <c r="AK13" s="122"/>
    </row>
    <row r="14" spans="1:37">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122"/>
      <c r="AC14" s="122" t="s">
        <v>38</v>
      </c>
      <c r="AD14" s="122"/>
      <c r="AE14" s="122"/>
      <c r="AF14" s="122"/>
      <c r="AG14" s="122"/>
      <c r="AH14" s="122"/>
      <c r="AI14" s="122"/>
      <c r="AJ14" s="122"/>
      <c r="AK14" s="122"/>
    </row>
    <row r="15" spans="1:37">
      <c r="A15" s="44" t="s">
        <v>10</v>
      </c>
      <c r="B15" s="97" t="s">
        <v>12</v>
      </c>
      <c r="C15" s="44" t="s">
        <v>11</v>
      </c>
      <c r="D15" s="44"/>
      <c r="E15" s="44"/>
      <c r="F15" s="44"/>
      <c r="G15" s="44"/>
      <c r="H15" s="44"/>
      <c r="I15" s="44"/>
      <c r="J15" s="44"/>
      <c r="K15" s="44"/>
      <c r="L15" s="44"/>
      <c r="M15" s="44"/>
      <c r="N15" s="44"/>
      <c r="O15" s="44"/>
      <c r="P15" s="44"/>
      <c r="Q15" s="44"/>
      <c r="R15" s="44"/>
      <c r="S15" s="44"/>
      <c r="T15" s="44"/>
      <c r="U15" s="44"/>
      <c r="V15" s="44"/>
      <c r="W15" s="44"/>
      <c r="X15" s="44"/>
      <c r="Y15" s="44"/>
      <c r="Z15" s="44"/>
      <c r="AA15" s="44"/>
      <c r="AB15" s="122"/>
      <c r="AC15" s="122" t="s">
        <v>39</v>
      </c>
      <c r="AD15" s="122"/>
      <c r="AE15" s="122"/>
      <c r="AF15" s="122"/>
      <c r="AG15" s="122"/>
      <c r="AH15" s="122"/>
      <c r="AI15" s="122"/>
      <c r="AJ15" s="122"/>
      <c r="AK15" s="122"/>
    </row>
    <row r="16" spans="1:37">
      <c r="A16" s="44" t="s">
        <v>31</v>
      </c>
      <c r="B16" s="24"/>
      <c r="C16" s="44" t="str">
        <f>B15 &amp; " per µR/hr"</f>
        <v>cpm per µR/hr</v>
      </c>
      <c r="D16" s="44"/>
      <c r="E16" s="44"/>
      <c r="F16" s="44"/>
      <c r="G16" s="44"/>
      <c r="H16" s="44"/>
      <c r="I16" s="44"/>
      <c r="J16" s="44"/>
      <c r="K16" s="44"/>
      <c r="L16" s="44"/>
      <c r="M16" s="44"/>
      <c r="N16" s="44"/>
      <c r="O16" s="44"/>
      <c r="P16" s="44"/>
      <c r="Q16" s="44"/>
      <c r="R16" s="44"/>
      <c r="S16" s="44"/>
      <c r="T16" s="44"/>
      <c r="U16" s="44"/>
      <c r="V16" s="44"/>
      <c r="W16" s="44"/>
      <c r="X16" s="44"/>
      <c r="Y16" s="44"/>
      <c r="Z16" s="44"/>
      <c r="AA16" s="44"/>
      <c r="AB16" s="122">
        <f>IF(AK3=0,1,IF(AND(D201&lt;&gt;"",D20&gt;50),2,1))</f>
        <v>1</v>
      </c>
      <c r="AC16" s="122"/>
      <c r="AD16" s="122"/>
      <c r="AE16" s="122"/>
      <c r="AF16" s="122"/>
      <c r="AG16" s="122"/>
      <c r="AH16" s="122"/>
      <c r="AI16" s="122"/>
      <c r="AJ16" s="122"/>
      <c r="AK16" s="122"/>
    </row>
    <row r="17" spans="1:37">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122"/>
      <c r="AC17" s="122">
        <f>A18</f>
        <v>0</v>
      </c>
      <c r="AD17" s="122"/>
      <c r="AE17" s="122"/>
      <c r="AF17" s="122"/>
      <c r="AG17" s="122"/>
      <c r="AH17" s="122"/>
      <c r="AI17" s="122"/>
      <c r="AJ17" s="122"/>
      <c r="AK17" s="122"/>
    </row>
    <row r="18" spans="1:37">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122"/>
      <c r="AC18" s="122" t="str">
        <f>A19</f>
        <v/>
      </c>
      <c r="AD18" s="122"/>
      <c r="AE18" s="122"/>
      <c r="AF18" s="122"/>
      <c r="AG18" s="122"/>
      <c r="AH18" s="122"/>
      <c r="AI18" s="122"/>
      <c r="AJ18" s="122"/>
      <c r="AK18" s="122"/>
    </row>
    <row r="19" spans="1:37">
      <c r="A19" s="137" t="str">
        <f>IFERROR(IF(AND(D20&lt;&gt;"",D20&gt;0),IF(D20&gt;50,"Test samples for NORM or Enhanced NORM isotopes!","Exempt from sampling sludge and scale for NORM or Enhanced NORM per 20.3.14.1403.C"),""),"")</f>
        <v/>
      </c>
      <c r="B19" s="137"/>
      <c r="C19" s="137"/>
      <c r="D19" s="137"/>
      <c r="E19" s="137"/>
      <c r="F19" s="137"/>
      <c r="G19" s="44" t="s">
        <v>100</v>
      </c>
      <c r="H19" s="44"/>
      <c r="I19" s="44"/>
      <c r="J19" s="44"/>
      <c r="K19" s="44"/>
      <c r="L19" s="44"/>
      <c r="M19" s="44"/>
      <c r="N19" s="44"/>
      <c r="O19" s="44"/>
      <c r="P19" s="44"/>
      <c r="Q19" s="44"/>
      <c r="R19" s="44"/>
      <c r="S19" s="44"/>
      <c r="T19" s="44"/>
      <c r="U19" s="44"/>
      <c r="V19" s="44"/>
      <c r="W19" s="44"/>
      <c r="X19" s="44"/>
      <c r="Y19" s="44"/>
      <c r="Z19" s="44"/>
      <c r="AA19" s="44"/>
      <c r="AB19" s="44"/>
      <c r="AC19" s="44"/>
    </row>
    <row r="20" spans="1:37">
      <c r="A20" s="44" t="s">
        <v>23</v>
      </c>
      <c r="B20" s="44"/>
      <c r="C20" s="44" t="str">
        <f>IF(COUNTBLANK(C25:C124)&lt;100,MAX(C25:C124),"")</f>
        <v/>
      </c>
      <c r="D20" s="44" t="str">
        <f>IF(COUNTBLANK(D25:D124)&lt;100,MAX(D25:D124),"")</f>
        <v/>
      </c>
      <c r="E20" s="130"/>
      <c r="F20" s="130"/>
      <c r="G20" s="130"/>
      <c r="H20" s="130"/>
      <c r="I20" s="44"/>
      <c r="J20" s="44"/>
      <c r="K20" s="44"/>
      <c r="L20" s="44"/>
      <c r="M20" s="44"/>
      <c r="N20" s="44"/>
      <c r="O20" s="44"/>
      <c r="P20" s="44"/>
      <c r="Q20" s="44"/>
      <c r="R20" s="44"/>
      <c r="S20" s="44"/>
      <c r="T20" s="44"/>
      <c r="U20" s="44"/>
      <c r="V20" s="44"/>
      <c r="W20" s="44"/>
      <c r="X20" s="44"/>
      <c r="Y20" s="44"/>
      <c r="Z20" s="44"/>
      <c r="AA20" s="44"/>
      <c r="AB20" s="44"/>
      <c r="AC20" s="44"/>
    </row>
    <row r="21" spans="1:37">
      <c r="A21" s="44" t="s">
        <v>14</v>
      </c>
      <c r="B21" s="44"/>
      <c r="C21" s="44">
        <f>100-COUNTBLANK(C25:C124)</f>
        <v>0</v>
      </c>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row>
    <row r="22" spans="1:37">
      <c r="A22" s="44"/>
      <c r="B22" s="49"/>
      <c r="C22" s="49" t="s">
        <v>43</v>
      </c>
      <c r="D22" s="49"/>
      <c r="E22" s="44"/>
      <c r="F22" s="44"/>
      <c r="G22" s="44"/>
      <c r="H22" s="44"/>
      <c r="I22" s="44"/>
      <c r="J22" s="44"/>
      <c r="K22" s="44"/>
      <c r="L22" s="44"/>
      <c r="M22" s="44"/>
      <c r="N22" s="44"/>
      <c r="O22" s="44"/>
      <c r="P22" s="44"/>
      <c r="Q22" s="44"/>
      <c r="R22" s="44"/>
      <c r="S22" s="44"/>
      <c r="T22" s="44"/>
      <c r="U22" s="44"/>
      <c r="V22" s="44"/>
      <c r="W22" s="44"/>
      <c r="X22" s="44"/>
      <c r="Y22" s="44"/>
      <c r="Z22" s="44"/>
      <c r="AA22" s="44"/>
      <c r="AB22" s="44"/>
      <c r="AC22" s="44"/>
    </row>
    <row r="23" spans="1:37">
      <c r="A23" s="44"/>
      <c r="B23" s="51" t="s">
        <v>27</v>
      </c>
      <c r="C23" s="51" t="s">
        <v>44</v>
      </c>
      <c r="D23" s="51" t="s">
        <v>43</v>
      </c>
      <c r="E23" s="44"/>
      <c r="F23" s="44"/>
      <c r="G23" s="44"/>
      <c r="H23" s="44"/>
      <c r="I23" s="44"/>
      <c r="J23" s="44"/>
      <c r="K23" s="44"/>
      <c r="L23" s="44"/>
      <c r="M23" s="44"/>
      <c r="N23" s="44"/>
      <c r="O23" s="44"/>
      <c r="P23" s="44"/>
      <c r="Q23" s="44"/>
      <c r="R23" s="44"/>
      <c r="S23" s="44"/>
      <c r="T23" s="44"/>
      <c r="U23" s="44"/>
      <c r="V23" s="44"/>
      <c r="W23" s="44"/>
      <c r="X23" s="44"/>
      <c r="Y23" s="44"/>
      <c r="Z23" s="44"/>
      <c r="AA23" s="44"/>
      <c r="AB23" s="44"/>
      <c r="AC23" s="44"/>
    </row>
    <row r="24" spans="1:37">
      <c r="A24" s="44"/>
      <c r="B24" s="53" t="s">
        <v>28</v>
      </c>
      <c r="C24" s="53" t="s">
        <v>45</v>
      </c>
      <c r="D24" s="54" t="s">
        <v>46</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row>
    <row r="25" spans="1:37">
      <c r="A25" s="44"/>
      <c r="B25" s="44">
        <v>1</v>
      </c>
      <c r="C25" s="22"/>
      <c r="D25" s="44" t="str">
        <f>IF(AND(C25&lt;&gt;"",$B$16&lt;&gt;"",B$16&gt;0),C25/$B$16,"")</f>
        <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row>
    <row r="26" spans="1:37">
      <c r="A26" s="44"/>
      <c r="B26" s="44">
        <f>1+B25</f>
        <v>2</v>
      </c>
      <c r="C26" s="23"/>
      <c r="D26" s="44" t="str">
        <f t="shared" ref="D26:D89" si="0">IF(AND(C26&lt;&gt;"",$B$16&lt;&gt;"",B$16&gt;0),C26/$B$16,"")</f>
        <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row>
    <row r="27" spans="1:37">
      <c r="A27" s="44"/>
      <c r="B27" s="44">
        <f t="shared" ref="B27:B90" si="1">1+B26</f>
        <v>3</v>
      </c>
      <c r="C27" s="23"/>
      <c r="D27" s="44" t="str">
        <f t="shared" si="0"/>
        <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row>
    <row r="28" spans="1:37">
      <c r="A28" s="44"/>
      <c r="B28" s="44">
        <f t="shared" si="1"/>
        <v>4</v>
      </c>
      <c r="C28" s="23"/>
      <c r="D28" s="44" t="str">
        <f t="shared" si="0"/>
        <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row>
    <row r="29" spans="1:37">
      <c r="A29" s="44"/>
      <c r="B29" s="44">
        <f t="shared" si="1"/>
        <v>5</v>
      </c>
      <c r="C29" s="23"/>
      <c r="D29" s="44" t="str">
        <f t="shared" si="0"/>
        <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row>
    <row r="30" spans="1:37">
      <c r="A30" s="44"/>
      <c r="B30" s="44">
        <f t="shared" si="1"/>
        <v>6</v>
      </c>
      <c r="C30" s="23"/>
      <c r="D30" s="44" t="str">
        <f t="shared" si="0"/>
        <v/>
      </c>
      <c r="E30" s="44"/>
      <c r="F30" s="44"/>
      <c r="G30" s="44"/>
      <c r="H30" s="44"/>
      <c r="I30" s="44"/>
      <c r="J30" s="44"/>
      <c r="K30" s="44"/>
      <c r="L30" s="44"/>
      <c r="M30" s="44"/>
      <c r="N30" s="44"/>
      <c r="O30" s="44"/>
      <c r="P30" s="44"/>
      <c r="Q30" s="44"/>
      <c r="R30" s="44"/>
      <c r="S30" s="44"/>
      <c r="T30" s="44"/>
      <c r="U30" s="44"/>
      <c r="V30" s="44"/>
      <c r="W30" s="44"/>
      <c r="X30" s="44"/>
      <c r="Y30" s="44"/>
      <c r="Z30" s="44"/>
      <c r="AA30" s="44"/>
      <c r="AB30" s="44"/>
      <c r="AC30" s="44"/>
    </row>
    <row r="31" spans="1:37">
      <c r="A31" s="44"/>
      <c r="B31" s="44">
        <f t="shared" si="1"/>
        <v>7</v>
      </c>
      <c r="C31" s="23"/>
      <c r="D31" s="44" t="str">
        <f t="shared" si="0"/>
        <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37">
      <c r="A32" s="44"/>
      <c r="B32" s="44">
        <f t="shared" si="1"/>
        <v>8</v>
      </c>
      <c r="C32" s="23"/>
      <c r="D32" s="44" t="str">
        <f t="shared" si="0"/>
        <v/>
      </c>
      <c r="E32" s="44"/>
      <c r="F32" s="44"/>
      <c r="G32" s="44"/>
      <c r="H32" s="44"/>
      <c r="I32" s="44"/>
      <c r="J32" s="44"/>
      <c r="K32" s="44"/>
      <c r="L32" s="44"/>
      <c r="M32" s="44"/>
      <c r="N32" s="44"/>
      <c r="O32" s="44"/>
      <c r="P32" s="44"/>
      <c r="Q32" s="44"/>
      <c r="R32" s="44"/>
      <c r="S32" s="44"/>
      <c r="T32" s="44"/>
      <c r="U32" s="44"/>
      <c r="V32" s="44"/>
      <c r="W32" s="44"/>
      <c r="X32" s="44"/>
      <c r="Y32" s="44"/>
      <c r="Z32" s="44"/>
      <c r="AA32" s="44"/>
      <c r="AB32" s="44"/>
      <c r="AC32" s="44"/>
    </row>
    <row r="33" spans="1:29">
      <c r="A33" s="44"/>
      <c r="B33" s="44">
        <f t="shared" si="1"/>
        <v>9</v>
      </c>
      <c r="C33" s="23"/>
      <c r="D33" s="44" t="str">
        <f t="shared" si="0"/>
        <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row>
    <row r="34" spans="1:29">
      <c r="A34" s="44"/>
      <c r="B34" s="44">
        <f t="shared" si="1"/>
        <v>10</v>
      </c>
      <c r="C34" s="23"/>
      <c r="D34" s="44" t="str">
        <f t="shared" si="0"/>
        <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29">
      <c r="A35" s="44"/>
      <c r="B35" s="44">
        <f t="shared" si="1"/>
        <v>11</v>
      </c>
      <c r="C35" s="23"/>
      <c r="D35" s="44" t="str">
        <f t="shared" si="0"/>
        <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1:29">
      <c r="A36" s="44"/>
      <c r="B36" s="44">
        <f t="shared" si="1"/>
        <v>12</v>
      </c>
      <c r="C36" s="23"/>
      <c r="D36" s="44" t="str">
        <f t="shared" si="0"/>
        <v/>
      </c>
      <c r="E36" s="44"/>
      <c r="F36" s="44"/>
      <c r="G36" s="44"/>
      <c r="H36" s="44"/>
      <c r="I36" s="44"/>
      <c r="J36" s="44"/>
      <c r="K36" s="44"/>
      <c r="L36" s="44"/>
      <c r="M36" s="44"/>
      <c r="N36" s="44"/>
      <c r="O36" s="44"/>
      <c r="P36" s="44"/>
      <c r="Q36" s="44"/>
      <c r="R36" s="44"/>
      <c r="S36" s="44"/>
      <c r="T36" s="44"/>
      <c r="U36" s="44"/>
      <c r="V36" s="44"/>
      <c r="W36" s="44"/>
      <c r="X36" s="44"/>
      <c r="Y36" s="44"/>
      <c r="Z36" s="44"/>
      <c r="AA36" s="44"/>
      <c r="AB36" s="44"/>
      <c r="AC36" s="44"/>
    </row>
    <row r="37" spans="1:29">
      <c r="A37" s="44"/>
      <c r="B37" s="44">
        <f t="shared" si="1"/>
        <v>13</v>
      </c>
      <c r="C37" s="23"/>
      <c r="D37" s="44" t="str">
        <f t="shared" si="0"/>
        <v/>
      </c>
      <c r="E37" s="44"/>
      <c r="F37" s="44"/>
      <c r="G37" s="44"/>
      <c r="H37" s="44"/>
      <c r="I37" s="44"/>
      <c r="J37" s="44"/>
      <c r="K37" s="44"/>
      <c r="L37" s="44"/>
      <c r="M37" s="44"/>
      <c r="N37" s="44"/>
      <c r="O37" s="44"/>
      <c r="P37" s="44"/>
      <c r="Q37" s="44"/>
      <c r="R37" s="44"/>
      <c r="S37" s="44"/>
      <c r="T37" s="44"/>
      <c r="U37" s="44"/>
      <c r="V37" s="44"/>
      <c r="W37" s="44"/>
      <c r="X37" s="44"/>
      <c r="Y37" s="44"/>
      <c r="Z37" s="44"/>
      <c r="AA37" s="44"/>
      <c r="AB37" s="44"/>
      <c r="AC37" s="44"/>
    </row>
    <row r="38" spans="1:29">
      <c r="A38" s="44"/>
      <c r="B38" s="44">
        <f t="shared" si="1"/>
        <v>14</v>
      </c>
      <c r="C38" s="23"/>
      <c r="D38" s="44" t="str">
        <f t="shared" si="0"/>
        <v/>
      </c>
      <c r="E38" s="44"/>
      <c r="F38" s="44"/>
      <c r="G38" s="44"/>
      <c r="H38" s="44"/>
      <c r="I38" s="44"/>
      <c r="J38" s="44"/>
      <c r="K38" s="44"/>
      <c r="L38" s="44"/>
      <c r="M38" s="44"/>
      <c r="N38" s="44"/>
      <c r="O38" s="44"/>
      <c r="P38" s="44"/>
      <c r="Q38" s="44"/>
      <c r="R38" s="44"/>
      <c r="S38" s="44"/>
      <c r="T38" s="44"/>
      <c r="U38" s="44"/>
      <c r="V38" s="44"/>
      <c r="W38" s="44"/>
      <c r="X38" s="44"/>
      <c r="Y38" s="44"/>
      <c r="Z38" s="44"/>
      <c r="AA38" s="44"/>
      <c r="AB38" s="44"/>
      <c r="AC38" s="44"/>
    </row>
    <row r="39" spans="1:29">
      <c r="A39" s="44"/>
      <c r="B39" s="44">
        <f t="shared" si="1"/>
        <v>15</v>
      </c>
      <c r="C39" s="23"/>
      <c r="D39" s="44" t="str">
        <f t="shared" si="0"/>
        <v/>
      </c>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spans="1:29">
      <c r="A40" s="44"/>
      <c r="B40" s="44">
        <f t="shared" si="1"/>
        <v>16</v>
      </c>
      <c r="C40" s="23"/>
      <c r="D40" s="44" t="str">
        <f t="shared" si="0"/>
        <v/>
      </c>
      <c r="E40" s="44"/>
      <c r="F40" s="44"/>
      <c r="G40" s="44"/>
      <c r="H40" s="44"/>
      <c r="I40" s="44"/>
      <c r="J40" s="44"/>
      <c r="K40" s="44"/>
      <c r="L40" s="44"/>
      <c r="M40" s="44"/>
      <c r="N40" s="44"/>
      <c r="O40" s="44"/>
      <c r="P40" s="44"/>
      <c r="Q40" s="44"/>
      <c r="R40" s="44"/>
      <c r="S40" s="44"/>
      <c r="T40" s="44"/>
      <c r="U40" s="44"/>
      <c r="V40" s="44"/>
      <c r="W40" s="44"/>
      <c r="X40" s="44"/>
      <c r="Y40" s="44"/>
      <c r="Z40" s="44"/>
      <c r="AA40" s="44"/>
      <c r="AB40" s="44"/>
      <c r="AC40" s="44"/>
    </row>
    <row r="41" spans="1:29">
      <c r="A41" s="44"/>
      <c r="B41" s="44">
        <f t="shared" si="1"/>
        <v>17</v>
      </c>
      <c r="C41" s="23"/>
      <c r="D41" s="44" t="str">
        <f t="shared" si="0"/>
        <v/>
      </c>
      <c r="E41" s="44"/>
      <c r="F41" s="44"/>
      <c r="G41" s="44"/>
      <c r="H41" s="44"/>
      <c r="I41" s="44"/>
      <c r="J41" s="44"/>
      <c r="K41" s="44"/>
      <c r="L41" s="44"/>
      <c r="M41" s="44"/>
      <c r="N41" s="44"/>
      <c r="O41" s="44"/>
      <c r="P41" s="44"/>
      <c r="Q41" s="44"/>
      <c r="R41" s="44"/>
      <c r="S41" s="44"/>
      <c r="T41" s="44"/>
      <c r="U41" s="44"/>
      <c r="V41" s="44"/>
      <c r="W41" s="44"/>
      <c r="X41" s="44"/>
      <c r="Y41" s="44"/>
      <c r="Z41" s="44"/>
      <c r="AA41" s="44"/>
      <c r="AB41" s="44"/>
      <c r="AC41" s="44"/>
    </row>
    <row r="42" spans="1:29">
      <c r="A42" s="44"/>
      <c r="B42" s="44">
        <f t="shared" si="1"/>
        <v>18</v>
      </c>
      <c r="C42" s="23"/>
      <c r="D42" s="44" t="str">
        <f t="shared" si="0"/>
        <v/>
      </c>
      <c r="E42" s="44"/>
      <c r="F42" s="44"/>
      <c r="G42" s="44"/>
      <c r="H42" s="44"/>
      <c r="I42" s="44"/>
      <c r="J42" s="44"/>
      <c r="K42" s="44"/>
      <c r="L42" s="44"/>
      <c r="M42" s="44"/>
      <c r="N42" s="44"/>
      <c r="O42" s="44"/>
      <c r="P42" s="44"/>
      <c r="Q42" s="44"/>
      <c r="R42" s="44"/>
      <c r="S42" s="44"/>
      <c r="T42" s="44"/>
      <c r="U42" s="44"/>
      <c r="V42" s="44"/>
      <c r="W42" s="44"/>
      <c r="X42" s="44"/>
      <c r="Y42" s="44"/>
      <c r="Z42" s="44"/>
      <c r="AA42" s="44"/>
      <c r="AB42" s="44"/>
      <c r="AC42" s="44"/>
    </row>
    <row r="43" spans="1:29">
      <c r="A43" s="44"/>
      <c r="B43" s="44">
        <f t="shared" si="1"/>
        <v>19</v>
      </c>
      <c r="C43" s="23"/>
      <c r="D43" s="44" t="str">
        <f t="shared" si="0"/>
        <v/>
      </c>
      <c r="E43" s="44"/>
      <c r="F43" s="44"/>
      <c r="G43" s="44"/>
      <c r="H43" s="44"/>
      <c r="I43" s="44"/>
      <c r="J43" s="44"/>
      <c r="K43" s="44"/>
      <c r="L43" s="44"/>
      <c r="M43" s="44"/>
      <c r="N43" s="44"/>
      <c r="O43" s="44"/>
      <c r="P43" s="44"/>
      <c r="Q43" s="44"/>
      <c r="R43" s="44"/>
      <c r="S43" s="44"/>
      <c r="T43" s="44"/>
      <c r="U43" s="44"/>
      <c r="V43" s="44"/>
      <c r="W43" s="44"/>
      <c r="X43" s="44"/>
      <c r="Y43" s="44"/>
      <c r="Z43" s="44"/>
      <c r="AA43" s="44"/>
      <c r="AB43" s="44"/>
      <c r="AC43" s="44"/>
    </row>
    <row r="44" spans="1:29">
      <c r="A44" s="44"/>
      <c r="B44" s="44">
        <f t="shared" si="1"/>
        <v>20</v>
      </c>
      <c r="C44" s="23"/>
      <c r="D44" s="44" t="str">
        <f t="shared" si="0"/>
        <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row>
    <row r="45" spans="1:29">
      <c r="A45" s="44"/>
      <c r="B45" s="44">
        <f t="shared" si="1"/>
        <v>21</v>
      </c>
      <c r="C45" s="23"/>
      <c r="D45" s="44" t="str">
        <f t="shared" si="0"/>
        <v/>
      </c>
      <c r="E45" s="44"/>
      <c r="F45" s="44"/>
      <c r="G45" s="44"/>
      <c r="H45" s="44"/>
      <c r="I45" s="44"/>
      <c r="J45" s="44"/>
      <c r="K45" s="44"/>
      <c r="L45" s="44"/>
      <c r="M45" s="44"/>
      <c r="N45" s="44"/>
      <c r="O45" s="44"/>
      <c r="P45" s="44"/>
      <c r="Q45" s="44"/>
      <c r="R45" s="44"/>
      <c r="S45" s="44"/>
      <c r="T45" s="44"/>
      <c r="U45" s="44"/>
      <c r="V45" s="44"/>
      <c r="W45" s="44"/>
      <c r="X45" s="44"/>
      <c r="Y45" s="44"/>
      <c r="Z45" s="44"/>
      <c r="AA45" s="44"/>
      <c r="AB45" s="44"/>
      <c r="AC45" s="44"/>
    </row>
    <row r="46" spans="1:29">
      <c r="A46" s="44"/>
      <c r="B46" s="44">
        <f t="shared" si="1"/>
        <v>22</v>
      </c>
      <c r="C46" s="23"/>
      <c r="D46" s="44" t="str">
        <f t="shared" si="0"/>
        <v/>
      </c>
      <c r="E46" s="44"/>
      <c r="F46" s="44"/>
      <c r="G46" s="44"/>
      <c r="H46" s="44"/>
      <c r="I46" s="44"/>
      <c r="J46" s="44"/>
      <c r="K46" s="44"/>
      <c r="L46" s="44"/>
      <c r="M46" s="44"/>
      <c r="N46" s="44"/>
      <c r="O46" s="44"/>
      <c r="P46" s="44"/>
      <c r="Q46" s="44"/>
      <c r="R46" s="44"/>
      <c r="S46" s="44"/>
      <c r="T46" s="44"/>
      <c r="U46" s="44"/>
      <c r="V46" s="44"/>
      <c r="W46" s="44"/>
      <c r="X46" s="44"/>
      <c r="Y46" s="44"/>
      <c r="Z46" s="44"/>
      <c r="AA46" s="44"/>
      <c r="AB46" s="44"/>
      <c r="AC46" s="44"/>
    </row>
    <row r="47" spans="1:29">
      <c r="A47" s="44"/>
      <c r="B47" s="44">
        <f t="shared" si="1"/>
        <v>23</v>
      </c>
      <c r="C47" s="23"/>
      <c r="D47" s="44" t="str">
        <f t="shared" si="0"/>
        <v/>
      </c>
      <c r="E47" s="44"/>
      <c r="F47" s="44"/>
      <c r="G47" s="44"/>
      <c r="H47" s="44"/>
      <c r="I47" s="44"/>
      <c r="J47" s="44"/>
      <c r="K47" s="44"/>
      <c r="L47" s="44"/>
      <c r="M47" s="44"/>
      <c r="N47" s="44"/>
      <c r="O47" s="44"/>
      <c r="P47" s="44"/>
      <c r="Q47" s="44"/>
      <c r="R47" s="44"/>
      <c r="S47" s="44"/>
      <c r="T47" s="44"/>
      <c r="U47" s="44"/>
      <c r="V47" s="44"/>
      <c r="W47" s="44"/>
      <c r="X47" s="44"/>
      <c r="Y47" s="44"/>
      <c r="Z47" s="44"/>
      <c r="AA47" s="44"/>
      <c r="AB47" s="44"/>
      <c r="AC47" s="44"/>
    </row>
    <row r="48" spans="1:29">
      <c r="A48" s="44"/>
      <c r="B48" s="44">
        <f t="shared" si="1"/>
        <v>24</v>
      </c>
      <c r="C48" s="23"/>
      <c r="D48" s="44" t="str">
        <f t="shared" si="0"/>
        <v/>
      </c>
      <c r="E48" s="44"/>
      <c r="F48" s="44"/>
      <c r="G48" s="44"/>
      <c r="H48" s="44"/>
      <c r="I48" s="44"/>
      <c r="J48" s="44"/>
      <c r="K48" s="44"/>
      <c r="L48" s="44"/>
      <c r="M48" s="44"/>
      <c r="N48" s="44"/>
      <c r="O48" s="44"/>
      <c r="P48" s="44"/>
      <c r="Q48" s="44"/>
      <c r="R48" s="44"/>
      <c r="S48" s="44"/>
      <c r="T48" s="44"/>
      <c r="U48" s="44"/>
      <c r="V48" s="44"/>
      <c r="W48" s="44"/>
      <c r="X48" s="44"/>
      <c r="Y48" s="44"/>
      <c r="Z48" s="44"/>
      <c r="AA48" s="44"/>
      <c r="AB48" s="44"/>
      <c r="AC48" s="44"/>
    </row>
    <row r="49" spans="1:29">
      <c r="A49" s="44"/>
      <c r="B49" s="44">
        <f t="shared" si="1"/>
        <v>25</v>
      </c>
      <c r="C49" s="23"/>
      <c r="D49" s="44" t="str">
        <f t="shared" si="0"/>
        <v/>
      </c>
      <c r="E49" s="44"/>
      <c r="F49" s="44"/>
      <c r="G49" s="44"/>
      <c r="H49" s="44"/>
      <c r="I49" s="44"/>
      <c r="J49" s="44"/>
      <c r="K49" s="44"/>
      <c r="L49" s="44"/>
      <c r="M49" s="44"/>
      <c r="N49" s="44"/>
      <c r="O49" s="44"/>
      <c r="P49" s="44"/>
      <c r="Q49" s="44"/>
      <c r="R49" s="44"/>
      <c r="S49" s="44"/>
      <c r="T49" s="44"/>
      <c r="U49" s="44"/>
      <c r="V49" s="44"/>
      <c r="W49" s="44"/>
      <c r="X49" s="44"/>
      <c r="Y49" s="44"/>
      <c r="Z49" s="44"/>
      <c r="AA49" s="44"/>
      <c r="AB49" s="44"/>
      <c r="AC49" s="44"/>
    </row>
    <row r="50" spans="1:29">
      <c r="A50" s="44"/>
      <c r="B50" s="44">
        <f t="shared" si="1"/>
        <v>26</v>
      </c>
      <c r="C50" s="23"/>
      <c r="D50" s="44" t="str">
        <f t="shared" si="0"/>
        <v/>
      </c>
      <c r="E50" s="44"/>
      <c r="F50" s="44"/>
      <c r="G50" s="44"/>
      <c r="H50" s="44"/>
      <c r="I50" s="44"/>
      <c r="J50" s="44"/>
      <c r="K50" s="44"/>
      <c r="L50" s="44"/>
      <c r="M50" s="44"/>
      <c r="N50" s="44"/>
      <c r="O50" s="44"/>
      <c r="P50" s="44"/>
      <c r="Q50" s="44"/>
      <c r="R50" s="44"/>
      <c r="S50" s="44"/>
      <c r="T50" s="44"/>
      <c r="U50" s="44"/>
      <c r="V50" s="44"/>
      <c r="W50" s="44"/>
      <c r="X50" s="44"/>
      <c r="Y50" s="44"/>
      <c r="Z50" s="44"/>
      <c r="AA50" s="44"/>
      <c r="AB50" s="44"/>
      <c r="AC50" s="44"/>
    </row>
    <row r="51" spans="1:29">
      <c r="A51" s="44"/>
      <c r="B51" s="44">
        <f t="shared" si="1"/>
        <v>27</v>
      </c>
      <c r="C51" s="23"/>
      <c r="D51" s="44" t="str">
        <f t="shared" si="0"/>
        <v/>
      </c>
      <c r="E51" s="44"/>
      <c r="F51" s="44"/>
      <c r="G51" s="44"/>
      <c r="H51" s="44"/>
      <c r="I51" s="44"/>
      <c r="J51" s="44"/>
      <c r="K51" s="44"/>
      <c r="L51" s="44"/>
      <c r="M51" s="44"/>
      <c r="N51" s="44"/>
      <c r="O51" s="44"/>
      <c r="P51" s="44"/>
      <c r="Q51" s="44"/>
      <c r="R51" s="44"/>
      <c r="S51" s="44"/>
      <c r="T51" s="44"/>
      <c r="U51" s="44"/>
      <c r="V51" s="44"/>
      <c r="W51" s="44"/>
      <c r="X51" s="44"/>
      <c r="Y51" s="44"/>
      <c r="Z51" s="44"/>
      <c r="AA51" s="44"/>
      <c r="AB51" s="44"/>
      <c r="AC51" s="44"/>
    </row>
    <row r="52" spans="1:29">
      <c r="A52" s="44"/>
      <c r="B52" s="44">
        <f t="shared" si="1"/>
        <v>28</v>
      </c>
      <c r="C52" s="23"/>
      <c r="D52" s="44" t="str">
        <f t="shared" si="0"/>
        <v/>
      </c>
      <c r="E52" s="44"/>
      <c r="F52" s="44"/>
      <c r="G52" s="44"/>
      <c r="H52" s="44"/>
      <c r="I52" s="44"/>
      <c r="J52" s="44"/>
      <c r="K52" s="44"/>
      <c r="L52" s="44"/>
      <c r="M52" s="44"/>
      <c r="N52" s="44"/>
      <c r="O52" s="44"/>
      <c r="P52" s="44"/>
      <c r="Q52" s="44"/>
      <c r="R52" s="44"/>
      <c r="S52" s="44"/>
      <c r="T52" s="44"/>
      <c r="U52" s="44"/>
      <c r="V52" s="44"/>
      <c r="W52" s="44"/>
      <c r="X52" s="44"/>
      <c r="Y52" s="44"/>
      <c r="Z52" s="44"/>
      <c r="AA52" s="44"/>
      <c r="AB52" s="44"/>
      <c r="AC52" s="44"/>
    </row>
    <row r="53" spans="1:29">
      <c r="A53" s="44"/>
      <c r="B53" s="44">
        <f t="shared" si="1"/>
        <v>29</v>
      </c>
      <c r="C53" s="23"/>
      <c r="D53" s="44" t="str">
        <f t="shared" si="0"/>
        <v/>
      </c>
      <c r="E53" s="44"/>
      <c r="F53" s="44"/>
      <c r="G53" s="44"/>
      <c r="H53" s="44"/>
      <c r="I53" s="44"/>
      <c r="J53" s="44"/>
      <c r="K53" s="44"/>
      <c r="L53" s="44"/>
      <c r="M53" s="44"/>
      <c r="N53" s="44"/>
      <c r="O53" s="44"/>
      <c r="P53" s="44"/>
      <c r="Q53" s="44"/>
      <c r="R53" s="44"/>
      <c r="S53" s="44"/>
      <c r="T53" s="44"/>
      <c r="U53" s="44"/>
      <c r="V53" s="44"/>
      <c r="W53" s="44"/>
      <c r="X53" s="44"/>
      <c r="Y53" s="44"/>
      <c r="Z53" s="44"/>
      <c r="AA53" s="44"/>
      <c r="AB53" s="44"/>
      <c r="AC53" s="44"/>
    </row>
    <row r="54" spans="1:29">
      <c r="A54" s="44"/>
      <c r="B54" s="44">
        <f t="shared" si="1"/>
        <v>30</v>
      </c>
      <c r="C54" s="23"/>
      <c r="D54" s="44" t="str">
        <f t="shared" si="0"/>
        <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row>
    <row r="55" spans="1:29">
      <c r="A55" s="44"/>
      <c r="B55" s="44">
        <f t="shared" si="1"/>
        <v>31</v>
      </c>
      <c r="C55" s="23"/>
      <c r="D55" s="44" t="str">
        <f t="shared" si="0"/>
        <v/>
      </c>
      <c r="E55" s="44"/>
      <c r="F55" s="44"/>
      <c r="G55" s="44"/>
      <c r="H55" s="44"/>
      <c r="I55" s="44"/>
      <c r="J55" s="44"/>
      <c r="K55" s="44"/>
      <c r="L55" s="44"/>
      <c r="M55" s="44"/>
      <c r="N55" s="44"/>
      <c r="O55" s="44"/>
      <c r="P55" s="44"/>
      <c r="Q55" s="44"/>
      <c r="R55" s="44"/>
      <c r="S55" s="44"/>
      <c r="T55" s="44"/>
      <c r="U55" s="44"/>
      <c r="V55" s="44"/>
      <c r="W55" s="44"/>
      <c r="X55" s="44"/>
      <c r="Y55" s="44"/>
      <c r="Z55" s="44"/>
      <c r="AA55" s="44"/>
      <c r="AB55" s="44"/>
      <c r="AC55" s="44"/>
    </row>
    <row r="56" spans="1:29">
      <c r="A56" s="44"/>
      <c r="B56" s="44">
        <f t="shared" si="1"/>
        <v>32</v>
      </c>
      <c r="C56" s="23"/>
      <c r="D56" s="44" t="str">
        <f t="shared" si="0"/>
        <v/>
      </c>
      <c r="E56" s="44"/>
      <c r="F56" s="44"/>
      <c r="G56" s="44"/>
      <c r="H56" s="44"/>
      <c r="I56" s="44"/>
      <c r="J56" s="44"/>
      <c r="K56" s="44"/>
      <c r="L56" s="44"/>
      <c r="M56" s="44"/>
      <c r="N56" s="44"/>
      <c r="O56" s="44"/>
      <c r="P56" s="44"/>
      <c r="Q56" s="44"/>
      <c r="R56" s="44"/>
      <c r="S56" s="44"/>
      <c r="T56" s="44"/>
      <c r="U56" s="44"/>
      <c r="V56" s="44"/>
      <c r="W56" s="44"/>
      <c r="X56" s="44"/>
      <c r="Y56" s="44"/>
      <c r="Z56" s="44"/>
      <c r="AA56" s="44"/>
      <c r="AB56" s="44"/>
      <c r="AC56" s="44"/>
    </row>
    <row r="57" spans="1:29">
      <c r="A57" s="44"/>
      <c r="B57" s="44">
        <f t="shared" si="1"/>
        <v>33</v>
      </c>
      <c r="C57" s="23"/>
      <c r="D57" s="44" t="str">
        <f t="shared" si="0"/>
        <v/>
      </c>
      <c r="E57" s="44"/>
      <c r="F57" s="44"/>
      <c r="G57" s="44"/>
      <c r="H57" s="44"/>
      <c r="I57" s="44"/>
      <c r="J57" s="44"/>
      <c r="K57" s="44"/>
      <c r="L57" s="44"/>
      <c r="M57" s="44"/>
      <c r="N57" s="44"/>
      <c r="O57" s="44"/>
      <c r="P57" s="44"/>
      <c r="Q57" s="44"/>
      <c r="R57" s="44"/>
      <c r="S57" s="44"/>
      <c r="T57" s="44"/>
      <c r="U57" s="44"/>
      <c r="V57" s="44"/>
      <c r="W57" s="44"/>
      <c r="X57" s="44"/>
      <c r="Y57" s="44"/>
      <c r="Z57" s="44"/>
      <c r="AA57" s="44"/>
      <c r="AB57" s="44"/>
      <c r="AC57" s="44"/>
    </row>
    <row r="58" spans="1:29">
      <c r="A58" s="44"/>
      <c r="B58" s="44">
        <f t="shared" si="1"/>
        <v>34</v>
      </c>
      <c r="C58" s="23"/>
      <c r="D58" s="44" t="str">
        <f t="shared" si="0"/>
        <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row>
    <row r="59" spans="1:29">
      <c r="A59" s="44"/>
      <c r="B59" s="44">
        <f t="shared" si="1"/>
        <v>35</v>
      </c>
      <c r="C59" s="23"/>
      <c r="D59" s="44" t="str">
        <f t="shared" si="0"/>
        <v/>
      </c>
      <c r="E59" s="44"/>
      <c r="F59" s="44"/>
      <c r="G59" s="44"/>
      <c r="H59" s="44"/>
      <c r="I59" s="44"/>
      <c r="J59" s="44"/>
      <c r="K59" s="44"/>
      <c r="L59" s="44"/>
      <c r="M59" s="44"/>
      <c r="N59" s="44"/>
      <c r="O59" s="44"/>
      <c r="P59" s="44"/>
      <c r="Q59" s="44"/>
      <c r="R59" s="44"/>
      <c r="S59" s="44"/>
      <c r="T59" s="44"/>
      <c r="U59" s="44"/>
      <c r="V59" s="44"/>
      <c r="W59" s="44"/>
      <c r="X59" s="44"/>
      <c r="Y59" s="44"/>
      <c r="Z59" s="44"/>
      <c r="AA59" s="44"/>
      <c r="AB59" s="44"/>
      <c r="AC59" s="44"/>
    </row>
    <row r="60" spans="1:29">
      <c r="A60" s="44"/>
      <c r="B60" s="44">
        <f t="shared" si="1"/>
        <v>36</v>
      </c>
      <c r="C60" s="23"/>
      <c r="D60" s="44" t="str">
        <f t="shared" si="0"/>
        <v/>
      </c>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1:29">
      <c r="A61" s="44"/>
      <c r="B61" s="44">
        <f t="shared" si="1"/>
        <v>37</v>
      </c>
      <c r="C61" s="23"/>
      <c r="D61" s="44" t="str">
        <f t="shared" si="0"/>
        <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1:29">
      <c r="A62" s="44"/>
      <c r="B62" s="44">
        <f t="shared" si="1"/>
        <v>38</v>
      </c>
      <c r="C62" s="23"/>
      <c r="D62" s="44" t="str">
        <f t="shared" si="0"/>
        <v/>
      </c>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c r="A63" s="44"/>
      <c r="B63" s="44">
        <f t="shared" si="1"/>
        <v>39</v>
      </c>
      <c r="C63" s="23"/>
      <c r="D63" s="44" t="str">
        <f t="shared" si="0"/>
        <v/>
      </c>
      <c r="E63" s="44"/>
      <c r="F63" s="44"/>
      <c r="G63" s="44"/>
      <c r="H63" s="44"/>
      <c r="I63" s="44"/>
      <c r="J63" s="44"/>
      <c r="K63" s="44"/>
      <c r="L63" s="44"/>
      <c r="M63" s="44"/>
      <c r="N63" s="44"/>
      <c r="O63" s="44"/>
      <c r="P63" s="44"/>
      <c r="Q63" s="44"/>
      <c r="R63" s="44"/>
      <c r="S63" s="44"/>
      <c r="T63" s="44"/>
      <c r="U63" s="44"/>
      <c r="V63" s="44"/>
      <c r="W63" s="44"/>
      <c r="X63" s="44"/>
      <c r="Y63" s="44"/>
      <c r="Z63" s="44"/>
      <c r="AA63" s="44"/>
      <c r="AB63" s="44"/>
      <c r="AC63" s="44"/>
    </row>
    <row r="64" spans="1:29">
      <c r="A64" s="44"/>
      <c r="B64" s="44">
        <f t="shared" si="1"/>
        <v>40</v>
      </c>
      <c r="C64" s="23"/>
      <c r="D64" s="44" t="str">
        <f t="shared" si="0"/>
        <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row>
    <row r="65" spans="1:29">
      <c r="A65" s="44"/>
      <c r="B65" s="44">
        <f t="shared" si="1"/>
        <v>41</v>
      </c>
      <c r="C65" s="23"/>
      <c r="D65" s="44" t="str">
        <f t="shared" si="0"/>
        <v/>
      </c>
      <c r="E65" s="44"/>
      <c r="F65" s="44"/>
      <c r="G65" s="44"/>
      <c r="H65" s="44"/>
      <c r="I65" s="44"/>
      <c r="J65" s="44"/>
      <c r="K65" s="44"/>
      <c r="L65" s="44"/>
      <c r="M65" s="44"/>
      <c r="N65" s="44"/>
      <c r="O65" s="44"/>
      <c r="P65" s="44"/>
      <c r="Q65" s="44"/>
      <c r="R65" s="44"/>
      <c r="S65" s="44"/>
      <c r="T65" s="44"/>
      <c r="U65" s="44"/>
      <c r="V65" s="44"/>
      <c r="W65" s="44"/>
      <c r="X65" s="44"/>
      <c r="Y65" s="44"/>
      <c r="Z65" s="44"/>
      <c r="AA65" s="44"/>
      <c r="AB65" s="44"/>
      <c r="AC65" s="44"/>
    </row>
    <row r="66" spans="1:29">
      <c r="A66" s="44"/>
      <c r="B66" s="44">
        <f t="shared" si="1"/>
        <v>42</v>
      </c>
      <c r="C66" s="23"/>
      <c r="D66" s="44" t="str">
        <f t="shared" si="0"/>
        <v/>
      </c>
      <c r="E66" s="44"/>
      <c r="F66" s="44"/>
      <c r="G66" s="44"/>
      <c r="H66" s="44"/>
      <c r="I66" s="44"/>
      <c r="J66" s="44"/>
      <c r="K66" s="44"/>
      <c r="L66" s="44"/>
      <c r="M66" s="44"/>
      <c r="N66" s="44"/>
      <c r="O66" s="44"/>
      <c r="P66" s="44"/>
      <c r="Q66" s="44"/>
      <c r="R66" s="44"/>
      <c r="S66" s="44"/>
      <c r="T66" s="44"/>
      <c r="U66" s="44"/>
      <c r="V66" s="44"/>
      <c r="W66" s="44"/>
      <c r="X66" s="44"/>
      <c r="Y66" s="44"/>
      <c r="Z66" s="44"/>
      <c r="AA66" s="44"/>
      <c r="AB66" s="44"/>
      <c r="AC66" s="44"/>
    </row>
    <row r="67" spans="1:29">
      <c r="A67" s="44"/>
      <c r="B67" s="44">
        <f t="shared" si="1"/>
        <v>43</v>
      </c>
      <c r="C67" s="23"/>
      <c r="D67" s="44" t="str">
        <f t="shared" si="0"/>
        <v/>
      </c>
      <c r="E67" s="44"/>
      <c r="F67" s="44"/>
      <c r="G67" s="44"/>
      <c r="H67" s="44"/>
      <c r="I67" s="44"/>
      <c r="J67" s="44"/>
      <c r="K67" s="44"/>
      <c r="L67" s="44"/>
      <c r="M67" s="44"/>
      <c r="N67" s="44"/>
      <c r="O67" s="44"/>
      <c r="P67" s="44"/>
      <c r="Q67" s="44"/>
      <c r="R67" s="44"/>
      <c r="S67" s="44"/>
      <c r="T67" s="44"/>
      <c r="U67" s="44"/>
      <c r="V67" s="44"/>
      <c r="W67" s="44"/>
      <c r="X67" s="44"/>
      <c r="Y67" s="44"/>
      <c r="Z67" s="44"/>
      <c r="AA67" s="44"/>
      <c r="AB67" s="44"/>
      <c r="AC67" s="44"/>
    </row>
    <row r="68" spans="1:29">
      <c r="A68" s="44"/>
      <c r="B68" s="44">
        <f t="shared" si="1"/>
        <v>44</v>
      </c>
      <c r="C68" s="23"/>
      <c r="D68" s="44" t="str">
        <f t="shared" si="0"/>
        <v/>
      </c>
      <c r="E68" s="44"/>
      <c r="F68" s="44"/>
      <c r="G68" s="44"/>
      <c r="H68" s="44"/>
      <c r="I68" s="44"/>
      <c r="J68" s="44"/>
      <c r="K68" s="44"/>
      <c r="L68" s="44"/>
      <c r="M68" s="44"/>
      <c r="N68" s="44"/>
      <c r="O68" s="44"/>
      <c r="P68" s="44"/>
      <c r="Q68" s="44"/>
      <c r="R68" s="44"/>
      <c r="S68" s="44"/>
      <c r="T68" s="44"/>
      <c r="U68" s="44"/>
      <c r="V68" s="44"/>
      <c r="W68" s="44"/>
      <c r="X68" s="44"/>
      <c r="Y68" s="44"/>
      <c r="Z68" s="44"/>
      <c r="AA68" s="44"/>
      <c r="AB68" s="44"/>
      <c r="AC68" s="44"/>
    </row>
    <row r="69" spans="1:29">
      <c r="A69" s="44"/>
      <c r="B69" s="44">
        <f t="shared" si="1"/>
        <v>45</v>
      </c>
      <c r="C69" s="23"/>
      <c r="D69" s="44" t="str">
        <f t="shared" si="0"/>
        <v/>
      </c>
      <c r="E69" s="44"/>
      <c r="F69" s="44"/>
      <c r="G69" s="44"/>
      <c r="H69" s="44"/>
      <c r="I69" s="44"/>
      <c r="J69" s="44"/>
      <c r="K69" s="44"/>
      <c r="L69" s="44"/>
      <c r="M69" s="44"/>
      <c r="N69" s="44"/>
      <c r="O69" s="44"/>
      <c r="P69" s="44"/>
      <c r="Q69" s="44"/>
      <c r="R69" s="44"/>
      <c r="S69" s="44"/>
      <c r="T69" s="44"/>
      <c r="U69" s="44"/>
      <c r="V69" s="44"/>
      <c r="W69" s="44"/>
      <c r="X69" s="44"/>
      <c r="Y69" s="44"/>
      <c r="Z69" s="44"/>
      <c r="AA69" s="44"/>
      <c r="AB69" s="44"/>
      <c r="AC69" s="44"/>
    </row>
    <row r="70" spans="1:29">
      <c r="A70" s="44"/>
      <c r="B70" s="44">
        <f t="shared" si="1"/>
        <v>46</v>
      </c>
      <c r="C70" s="23"/>
      <c r="D70" s="44" t="str">
        <f t="shared" si="0"/>
        <v/>
      </c>
      <c r="E70" s="44"/>
      <c r="F70" s="44"/>
      <c r="G70" s="44"/>
      <c r="H70" s="44"/>
      <c r="I70" s="44"/>
      <c r="J70" s="44"/>
      <c r="K70" s="44"/>
      <c r="L70" s="44"/>
      <c r="M70" s="44"/>
      <c r="N70" s="44"/>
      <c r="O70" s="44"/>
      <c r="P70" s="44"/>
      <c r="Q70" s="44"/>
      <c r="R70" s="44"/>
      <c r="S70" s="44"/>
      <c r="T70" s="44"/>
      <c r="U70" s="44"/>
      <c r="V70" s="44"/>
      <c r="W70" s="44"/>
      <c r="X70" s="44"/>
      <c r="Y70" s="44"/>
      <c r="Z70" s="44"/>
      <c r="AA70" s="44"/>
      <c r="AB70" s="44"/>
      <c r="AC70" s="44"/>
    </row>
    <row r="71" spans="1:29">
      <c r="A71" s="44"/>
      <c r="B71" s="44">
        <f t="shared" si="1"/>
        <v>47</v>
      </c>
      <c r="C71" s="23"/>
      <c r="D71" s="44" t="str">
        <f t="shared" si="0"/>
        <v/>
      </c>
      <c r="E71" s="44"/>
      <c r="F71" s="44"/>
      <c r="G71" s="44"/>
      <c r="H71" s="44"/>
      <c r="I71" s="44"/>
      <c r="J71" s="44"/>
      <c r="K71" s="44"/>
      <c r="L71" s="44"/>
      <c r="M71" s="44"/>
      <c r="N71" s="44"/>
      <c r="O71" s="44"/>
      <c r="P71" s="44"/>
      <c r="Q71" s="44"/>
      <c r="R71" s="44"/>
      <c r="S71" s="44"/>
      <c r="T71" s="44"/>
      <c r="U71" s="44"/>
      <c r="V71" s="44"/>
      <c r="W71" s="44"/>
      <c r="X71" s="44"/>
      <c r="Y71" s="44"/>
      <c r="Z71" s="44"/>
      <c r="AA71" s="44"/>
      <c r="AB71" s="44"/>
      <c r="AC71" s="44"/>
    </row>
    <row r="72" spans="1:29">
      <c r="A72" s="44"/>
      <c r="B72" s="44">
        <f t="shared" si="1"/>
        <v>48</v>
      </c>
      <c r="C72" s="23"/>
      <c r="D72" s="44" t="str">
        <f t="shared" si="0"/>
        <v/>
      </c>
      <c r="E72" s="44"/>
      <c r="F72" s="44"/>
      <c r="G72" s="44"/>
      <c r="H72" s="44"/>
      <c r="I72" s="44"/>
      <c r="J72" s="44"/>
      <c r="K72" s="44"/>
      <c r="L72" s="44"/>
      <c r="M72" s="44"/>
      <c r="N72" s="44"/>
      <c r="O72" s="44"/>
      <c r="P72" s="44"/>
      <c r="Q72" s="44"/>
      <c r="R72" s="44"/>
      <c r="S72" s="44"/>
      <c r="T72" s="44"/>
      <c r="U72" s="44"/>
      <c r="V72" s="44"/>
      <c r="W72" s="44"/>
      <c r="X72" s="44"/>
      <c r="Y72" s="44"/>
      <c r="Z72" s="44"/>
      <c r="AA72" s="44"/>
      <c r="AB72" s="44"/>
      <c r="AC72" s="44"/>
    </row>
    <row r="73" spans="1:29">
      <c r="A73" s="44"/>
      <c r="B73" s="44">
        <f t="shared" si="1"/>
        <v>49</v>
      </c>
      <c r="C73" s="23"/>
      <c r="D73" s="44" t="str">
        <f t="shared" si="0"/>
        <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row>
    <row r="74" spans="1:29">
      <c r="A74" s="44"/>
      <c r="B74" s="44">
        <f t="shared" si="1"/>
        <v>50</v>
      </c>
      <c r="C74" s="23"/>
      <c r="D74" s="44" t="str">
        <f t="shared" si="0"/>
        <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row>
    <row r="75" spans="1:29">
      <c r="A75" s="44"/>
      <c r="B75" s="44">
        <f t="shared" si="1"/>
        <v>51</v>
      </c>
      <c r="C75" s="23"/>
      <c r="D75" s="44" t="str">
        <f t="shared" si="0"/>
        <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row>
    <row r="76" spans="1:29">
      <c r="A76" s="44"/>
      <c r="B76" s="44">
        <f t="shared" si="1"/>
        <v>52</v>
      </c>
      <c r="C76" s="23"/>
      <c r="D76" s="44" t="str">
        <f t="shared" si="0"/>
        <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row>
    <row r="77" spans="1:29">
      <c r="A77" s="44"/>
      <c r="B77" s="44">
        <f t="shared" si="1"/>
        <v>53</v>
      </c>
      <c r="C77" s="23"/>
      <c r="D77" s="44" t="str">
        <f t="shared" si="0"/>
        <v/>
      </c>
      <c r="E77" s="44"/>
      <c r="F77" s="44"/>
      <c r="G77" s="44"/>
      <c r="H77" s="44"/>
      <c r="I77" s="44"/>
      <c r="J77" s="44"/>
      <c r="K77" s="44"/>
      <c r="L77" s="44"/>
      <c r="M77" s="44"/>
      <c r="N77" s="44"/>
      <c r="O77" s="44"/>
      <c r="P77" s="44"/>
      <c r="Q77" s="44"/>
      <c r="R77" s="44"/>
      <c r="S77" s="44"/>
      <c r="T77" s="44"/>
      <c r="U77" s="44"/>
      <c r="V77" s="44"/>
      <c r="W77" s="44"/>
      <c r="X77" s="44"/>
      <c r="Y77" s="44"/>
      <c r="Z77" s="44"/>
      <c r="AA77" s="44"/>
      <c r="AB77" s="44"/>
      <c r="AC77" s="44"/>
    </row>
    <row r="78" spans="1:29">
      <c r="A78" s="44"/>
      <c r="B78" s="44">
        <f t="shared" si="1"/>
        <v>54</v>
      </c>
      <c r="C78" s="23"/>
      <c r="D78" s="44" t="str">
        <f t="shared" si="0"/>
        <v/>
      </c>
      <c r="E78" s="44"/>
      <c r="F78" s="44"/>
      <c r="G78" s="44"/>
      <c r="H78" s="44"/>
      <c r="I78" s="44"/>
      <c r="J78" s="44"/>
      <c r="K78" s="44"/>
      <c r="L78" s="44"/>
      <c r="M78" s="44"/>
      <c r="N78" s="44"/>
      <c r="O78" s="44"/>
      <c r="P78" s="44"/>
      <c r="Q78" s="44"/>
      <c r="R78" s="44"/>
      <c r="S78" s="44"/>
      <c r="T78" s="44"/>
      <c r="U78" s="44"/>
      <c r="V78" s="44"/>
      <c r="W78" s="44"/>
      <c r="X78" s="44"/>
      <c r="Y78" s="44"/>
      <c r="Z78" s="44"/>
      <c r="AA78" s="44"/>
      <c r="AB78" s="44"/>
      <c r="AC78" s="44"/>
    </row>
    <row r="79" spans="1:29">
      <c r="A79" s="44"/>
      <c r="B79" s="44">
        <f t="shared" si="1"/>
        <v>55</v>
      </c>
      <c r="C79" s="23"/>
      <c r="D79" s="44" t="str">
        <f t="shared" si="0"/>
        <v/>
      </c>
      <c r="E79" s="44"/>
      <c r="F79" s="44"/>
      <c r="G79" s="44"/>
      <c r="H79" s="44"/>
      <c r="I79" s="44"/>
      <c r="J79" s="44"/>
      <c r="K79" s="44"/>
      <c r="L79" s="44"/>
      <c r="M79" s="44"/>
      <c r="N79" s="44"/>
      <c r="O79" s="44"/>
      <c r="P79" s="44"/>
      <c r="Q79" s="44"/>
      <c r="R79" s="44"/>
      <c r="S79" s="44"/>
      <c r="T79" s="44"/>
      <c r="U79" s="44"/>
      <c r="V79" s="44"/>
      <c r="W79" s="44"/>
      <c r="X79" s="44"/>
      <c r="Y79" s="44"/>
      <c r="Z79" s="44"/>
      <c r="AA79" s="44"/>
      <c r="AB79" s="44"/>
      <c r="AC79" s="44"/>
    </row>
    <row r="80" spans="1:29">
      <c r="A80" s="44"/>
      <c r="B80" s="44">
        <f t="shared" si="1"/>
        <v>56</v>
      </c>
      <c r="C80" s="23"/>
      <c r="D80" s="44" t="str">
        <f t="shared" si="0"/>
        <v/>
      </c>
      <c r="E80" s="44"/>
      <c r="F80" s="44"/>
      <c r="G80" s="44"/>
      <c r="H80" s="44"/>
      <c r="I80" s="44"/>
      <c r="J80" s="44"/>
      <c r="K80" s="44"/>
      <c r="L80" s="44"/>
      <c r="M80" s="44"/>
      <c r="N80" s="44"/>
      <c r="O80" s="44"/>
      <c r="P80" s="44"/>
      <c r="Q80" s="44"/>
      <c r="R80" s="44"/>
      <c r="S80" s="44"/>
      <c r="T80" s="44"/>
      <c r="U80" s="44"/>
      <c r="V80" s="44"/>
      <c r="W80" s="44"/>
      <c r="X80" s="44"/>
      <c r="Y80" s="44"/>
      <c r="Z80" s="44"/>
      <c r="AA80" s="44"/>
      <c r="AB80" s="44"/>
      <c r="AC80" s="44"/>
    </row>
    <row r="81" spans="1:29">
      <c r="A81" s="44"/>
      <c r="B81" s="44">
        <f t="shared" si="1"/>
        <v>57</v>
      </c>
      <c r="C81" s="23"/>
      <c r="D81" s="44" t="str">
        <f t="shared" si="0"/>
        <v/>
      </c>
      <c r="E81" s="44"/>
      <c r="F81" s="44"/>
      <c r="G81" s="44"/>
      <c r="H81" s="44"/>
      <c r="I81" s="44"/>
      <c r="J81" s="44"/>
      <c r="K81" s="44"/>
      <c r="L81" s="44"/>
      <c r="M81" s="44"/>
      <c r="N81" s="44"/>
      <c r="O81" s="44"/>
      <c r="P81" s="44"/>
      <c r="Q81" s="44"/>
      <c r="R81" s="44"/>
      <c r="S81" s="44"/>
      <c r="T81" s="44"/>
      <c r="U81" s="44"/>
      <c r="V81" s="44"/>
      <c r="W81" s="44"/>
      <c r="X81" s="44"/>
      <c r="Y81" s="44"/>
      <c r="Z81" s="44"/>
      <c r="AA81" s="44"/>
      <c r="AB81" s="44"/>
      <c r="AC81" s="44"/>
    </row>
    <row r="82" spans="1:29">
      <c r="A82" s="44"/>
      <c r="B82" s="44">
        <f t="shared" si="1"/>
        <v>58</v>
      </c>
      <c r="C82" s="23"/>
      <c r="D82" s="44" t="str">
        <f t="shared" si="0"/>
        <v/>
      </c>
      <c r="E82" s="44"/>
      <c r="F82" s="44"/>
      <c r="G82" s="44"/>
      <c r="H82" s="44"/>
      <c r="I82" s="44"/>
      <c r="J82" s="44"/>
      <c r="K82" s="44"/>
      <c r="L82" s="44"/>
      <c r="M82" s="44"/>
      <c r="N82" s="44"/>
      <c r="O82" s="44"/>
      <c r="P82" s="44"/>
      <c r="Q82" s="44"/>
      <c r="R82" s="44"/>
      <c r="S82" s="44"/>
      <c r="T82" s="44"/>
      <c r="U82" s="44"/>
      <c r="V82" s="44"/>
      <c r="W82" s="44"/>
      <c r="X82" s="44"/>
      <c r="Y82" s="44"/>
      <c r="Z82" s="44"/>
      <c r="AA82" s="44"/>
      <c r="AB82" s="44"/>
      <c r="AC82" s="44"/>
    </row>
    <row r="83" spans="1:29">
      <c r="A83" s="44"/>
      <c r="B83" s="44">
        <f t="shared" si="1"/>
        <v>59</v>
      </c>
      <c r="C83" s="23"/>
      <c r="D83" s="44" t="str">
        <f t="shared" si="0"/>
        <v/>
      </c>
      <c r="E83" s="44"/>
      <c r="F83" s="44"/>
      <c r="G83" s="44"/>
      <c r="H83" s="44"/>
      <c r="I83" s="44"/>
      <c r="J83" s="44"/>
      <c r="K83" s="44"/>
      <c r="L83" s="44"/>
      <c r="M83" s="44"/>
      <c r="N83" s="44"/>
      <c r="O83" s="44"/>
      <c r="P83" s="44"/>
      <c r="Q83" s="44"/>
      <c r="R83" s="44"/>
      <c r="S83" s="44"/>
      <c r="T83" s="44"/>
      <c r="U83" s="44"/>
      <c r="V83" s="44"/>
      <c r="W83" s="44"/>
      <c r="X83" s="44"/>
      <c r="Y83" s="44"/>
      <c r="Z83" s="44"/>
      <c r="AA83" s="44"/>
      <c r="AB83" s="44"/>
      <c r="AC83" s="44"/>
    </row>
    <row r="84" spans="1:29">
      <c r="A84" s="44"/>
      <c r="B84" s="44">
        <f t="shared" si="1"/>
        <v>60</v>
      </c>
      <c r="C84" s="23"/>
      <c r="D84" s="44" t="str">
        <f t="shared" si="0"/>
        <v/>
      </c>
      <c r="E84" s="44"/>
      <c r="F84" s="44"/>
      <c r="G84" s="44"/>
      <c r="H84" s="44"/>
      <c r="I84" s="44"/>
      <c r="J84" s="44"/>
      <c r="K84" s="44"/>
      <c r="L84" s="44"/>
      <c r="M84" s="44"/>
      <c r="N84" s="44"/>
      <c r="O84" s="44"/>
      <c r="P84" s="44"/>
      <c r="Q84" s="44"/>
      <c r="R84" s="44"/>
      <c r="S84" s="44"/>
      <c r="T84" s="44"/>
      <c r="U84" s="44"/>
      <c r="V84" s="44"/>
      <c r="W84" s="44"/>
      <c r="X84" s="44"/>
      <c r="Y84" s="44"/>
      <c r="Z84" s="44"/>
      <c r="AA84" s="44"/>
      <c r="AB84" s="44"/>
      <c r="AC84" s="44"/>
    </row>
    <row r="85" spans="1:29">
      <c r="A85" s="44"/>
      <c r="B85" s="44">
        <f t="shared" si="1"/>
        <v>61</v>
      </c>
      <c r="C85" s="23"/>
      <c r="D85" s="44" t="str">
        <f t="shared" si="0"/>
        <v/>
      </c>
      <c r="E85" s="44"/>
      <c r="F85" s="44"/>
      <c r="G85" s="44"/>
      <c r="H85" s="44"/>
      <c r="I85" s="44"/>
      <c r="J85" s="44"/>
      <c r="K85" s="44"/>
      <c r="L85" s="44"/>
      <c r="M85" s="44"/>
      <c r="N85" s="44"/>
      <c r="O85" s="44"/>
      <c r="P85" s="44"/>
      <c r="Q85" s="44"/>
      <c r="R85" s="44"/>
      <c r="S85" s="44"/>
      <c r="T85" s="44"/>
      <c r="U85" s="44"/>
      <c r="V85" s="44"/>
      <c r="W85" s="44"/>
      <c r="X85" s="44"/>
      <c r="Y85" s="44"/>
      <c r="Z85" s="44"/>
      <c r="AA85" s="44"/>
      <c r="AB85" s="44"/>
      <c r="AC85" s="44"/>
    </row>
    <row r="86" spans="1:29">
      <c r="A86" s="44"/>
      <c r="B86" s="44">
        <f t="shared" si="1"/>
        <v>62</v>
      </c>
      <c r="C86" s="23"/>
      <c r="D86" s="44" t="str">
        <f t="shared" si="0"/>
        <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row>
    <row r="87" spans="1:29">
      <c r="A87" s="44"/>
      <c r="B87" s="44">
        <f t="shared" si="1"/>
        <v>63</v>
      </c>
      <c r="C87" s="23"/>
      <c r="D87" s="44" t="str">
        <f t="shared" si="0"/>
        <v/>
      </c>
      <c r="E87" s="44"/>
      <c r="F87" s="44"/>
      <c r="G87" s="44"/>
      <c r="H87" s="44"/>
      <c r="I87" s="44"/>
      <c r="J87" s="44"/>
      <c r="K87" s="44"/>
      <c r="L87" s="44"/>
      <c r="M87" s="44"/>
      <c r="N87" s="44"/>
      <c r="O87" s="44"/>
      <c r="P87" s="44"/>
      <c r="Q87" s="44"/>
      <c r="R87" s="44"/>
      <c r="S87" s="44"/>
      <c r="T87" s="44"/>
      <c r="U87" s="44"/>
      <c r="V87" s="44"/>
      <c r="W87" s="44"/>
      <c r="X87" s="44"/>
      <c r="Y87" s="44"/>
      <c r="Z87" s="44"/>
      <c r="AA87" s="44"/>
      <c r="AB87" s="44"/>
      <c r="AC87" s="44"/>
    </row>
    <row r="88" spans="1:29">
      <c r="A88" s="44"/>
      <c r="B88" s="44">
        <f t="shared" si="1"/>
        <v>64</v>
      </c>
      <c r="C88" s="23"/>
      <c r="D88" s="44" t="str">
        <f t="shared" si="0"/>
        <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row>
    <row r="89" spans="1:29">
      <c r="A89" s="44"/>
      <c r="B89" s="44">
        <f t="shared" si="1"/>
        <v>65</v>
      </c>
      <c r="C89" s="23"/>
      <c r="D89" s="44" t="str">
        <f t="shared" si="0"/>
        <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row>
    <row r="90" spans="1:29">
      <c r="A90" s="44"/>
      <c r="B90" s="44">
        <f t="shared" si="1"/>
        <v>66</v>
      </c>
      <c r="C90" s="23"/>
      <c r="D90" s="44" t="str">
        <f t="shared" ref="D90:D124" si="2">IF(AND(C90&lt;&gt;"",$B$16&lt;&gt;"",B$16&gt;0),C90/$B$16,"")</f>
        <v/>
      </c>
      <c r="E90" s="44"/>
      <c r="F90" s="44"/>
      <c r="G90" s="44"/>
      <c r="H90" s="44"/>
      <c r="I90" s="44"/>
      <c r="J90" s="44"/>
      <c r="K90" s="44"/>
      <c r="L90" s="44"/>
      <c r="M90" s="44"/>
      <c r="N90" s="44"/>
      <c r="O90" s="44"/>
      <c r="P90" s="44"/>
      <c r="Q90" s="44"/>
      <c r="R90" s="44"/>
      <c r="S90" s="44"/>
      <c r="T90" s="44"/>
      <c r="U90" s="44"/>
      <c r="V90" s="44"/>
      <c r="W90" s="44"/>
      <c r="X90" s="44"/>
      <c r="Y90" s="44"/>
      <c r="Z90" s="44"/>
      <c r="AA90" s="44"/>
      <c r="AB90" s="44"/>
      <c r="AC90" s="44"/>
    </row>
    <row r="91" spans="1:29">
      <c r="A91" s="44"/>
      <c r="B91" s="44">
        <f t="shared" ref="B91:B124" si="3">1+B90</f>
        <v>67</v>
      </c>
      <c r="C91" s="23"/>
      <c r="D91" s="44" t="str">
        <f t="shared" si="2"/>
        <v/>
      </c>
      <c r="E91" s="44"/>
      <c r="F91" s="44"/>
      <c r="G91" s="44"/>
      <c r="H91" s="44"/>
      <c r="I91" s="44"/>
      <c r="J91" s="44"/>
      <c r="K91" s="44"/>
      <c r="L91" s="44"/>
      <c r="M91" s="44"/>
      <c r="N91" s="44"/>
      <c r="O91" s="44"/>
      <c r="P91" s="44"/>
      <c r="Q91" s="44"/>
      <c r="R91" s="44"/>
      <c r="S91" s="44"/>
      <c r="T91" s="44"/>
      <c r="U91" s="44"/>
      <c r="V91" s="44"/>
      <c r="W91" s="44"/>
      <c r="X91" s="44"/>
      <c r="Y91" s="44"/>
      <c r="Z91" s="44"/>
      <c r="AA91" s="44"/>
      <c r="AB91" s="44"/>
      <c r="AC91" s="44"/>
    </row>
    <row r="92" spans="1:29">
      <c r="A92" s="44"/>
      <c r="B92" s="44">
        <f t="shared" si="3"/>
        <v>68</v>
      </c>
      <c r="C92" s="23"/>
      <c r="D92" s="44" t="str">
        <f t="shared" si="2"/>
        <v/>
      </c>
      <c r="E92" s="44"/>
      <c r="F92" s="44"/>
      <c r="G92" s="44"/>
      <c r="H92" s="44"/>
      <c r="I92" s="44"/>
      <c r="J92" s="44"/>
      <c r="K92" s="44"/>
      <c r="L92" s="44"/>
      <c r="M92" s="44"/>
      <c r="N92" s="44"/>
      <c r="O92" s="44"/>
      <c r="P92" s="44"/>
      <c r="Q92" s="44"/>
      <c r="R92" s="44"/>
      <c r="S92" s="44"/>
      <c r="T92" s="44"/>
      <c r="U92" s="44"/>
      <c r="V92" s="44"/>
      <c r="W92" s="44"/>
      <c r="X92" s="44"/>
      <c r="Y92" s="44"/>
      <c r="Z92" s="44"/>
      <c r="AA92" s="44"/>
      <c r="AB92" s="44"/>
      <c r="AC92" s="44"/>
    </row>
    <row r="93" spans="1:29">
      <c r="A93" s="44"/>
      <c r="B93" s="44">
        <f t="shared" si="3"/>
        <v>69</v>
      </c>
      <c r="C93" s="23"/>
      <c r="D93" s="44" t="str">
        <f t="shared" si="2"/>
        <v/>
      </c>
      <c r="E93" s="44"/>
      <c r="F93" s="44"/>
      <c r="G93" s="44"/>
      <c r="H93" s="44"/>
      <c r="I93" s="44"/>
      <c r="J93" s="44"/>
      <c r="K93" s="44"/>
      <c r="L93" s="44"/>
      <c r="M93" s="44"/>
      <c r="N93" s="44"/>
      <c r="O93" s="44"/>
      <c r="P93" s="44"/>
      <c r="Q93" s="44"/>
      <c r="R93" s="44"/>
      <c r="S93" s="44"/>
      <c r="T93" s="44"/>
      <c r="U93" s="44"/>
      <c r="V93" s="44"/>
      <c r="W93" s="44"/>
      <c r="X93" s="44"/>
      <c r="Y93" s="44"/>
      <c r="Z93" s="44"/>
      <c r="AA93" s="44"/>
      <c r="AB93" s="44"/>
      <c r="AC93" s="44"/>
    </row>
    <row r="94" spans="1:29">
      <c r="A94" s="44"/>
      <c r="B94" s="44">
        <f t="shared" si="3"/>
        <v>70</v>
      </c>
      <c r="C94" s="23"/>
      <c r="D94" s="44" t="str">
        <f t="shared" si="2"/>
        <v/>
      </c>
      <c r="E94" s="44"/>
      <c r="F94" s="44"/>
      <c r="G94" s="44"/>
      <c r="H94" s="44"/>
      <c r="I94" s="44"/>
      <c r="J94" s="44"/>
      <c r="K94" s="44"/>
      <c r="L94" s="44"/>
      <c r="M94" s="44"/>
      <c r="N94" s="44"/>
      <c r="O94" s="44"/>
      <c r="P94" s="44"/>
      <c r="Q94" s="44"/>
      <c r="R94" s="44"/>
      <c r="S94" s="44"/>
      <c r="T94" s="44"/>
      <c r="U94" s="44"/>
      <c r="V94" s="44"/>
      <c r="W94" s="44"/>
      <c r="X94" s="44"/>
      <c r="Y94" s="44"/>
      <c r="Z94" s="44"/>
      <c r="AA94" s="44"/>
      <c r="AB94" s="44"/>
      <c r="AC94" s="44"/>
    </row>
    <row r="95" spans="1:29">
      <c r="A95" s="44"/>
      <c r="B95" s="44">
        <f t="shared" si="3"/>
        <v>71</v>
      </c>
      <c r="C95" s="23"/>
      <c r="D95" s="44" t="str">
        <f t="shared" si="2"/>
        <v/>
      </c>
      <c r="E95" s="44"/>
      <c r="F95" s="44"/>
      <c r="G95" s="44"/>
      <c r="H95" s="44"/>
      <c r="I95" s="44"/>
      <c r="J95" s="44"/>
      <c r="K95" s="44"/>
      <c r="L95" s="44"/>
      <c r="M95" s="44"/>
      <c r="N95" s="44"/>
      <c r="O95" s="44"/>
      <c r="P95" s="44"/>
      <c r="Q95" s="44"/>
      <c r="R95" s="44"/>
      <c r="S95" s="44"/>
      <c r="T95" s="44"/>
      <c r="U95" s="44"/>
      <c r="V95" s="44"/>
      <c r="W95" s="44"/>
      <c r="X95" s="44"/>
      <c r="Y95" s="44"/>
      <c r="Z95" s="44"/>
      <c r="AA95" s="44"/>
      <c r="AB95" s="44"/>
      <c r="AC95" s="44"/>
    </row>
    <row r="96" spans="1:29">
      <c r="A96" s="44"/>
      <c r="B96" s="44">
        <f t="shared" si="3"/>
        <v>72</v>
      </c>
      <c r="C96" s="23"/>
      <c r="D96" s="44" t="str">
        <f t="shared" si="2"/>
        <v/>
      </c>
      <c r="E96" s="44"/>
      <c r="F96" s="44"/>
      <c r="G96" s="44"/>
      <c r="H96" s="44"/>
      <c r="I96" s="44"/>
      <c r="J96" s="44"/>
      <c r="K96" s="44"/>
      <c r="L96" s="44"/>
      <c r="M96" s="44"/>
      <c r="N96" s="44"/>
      <c r="O96" s="44"/>
      <c r="P96" s="44"/>
      <c r="Q96" s="44"/>
      <c r="R96" s="44"/>
      <c r="S96" s="44"/>
      <c r="T96" s="44"/>
      <c r="U96" s="44"/>
      <c r="V96" s="44"/>
      <c r="W96" s="44"/>
      <c r="X96" s="44"/>
      <c r="Y96" s="44"/>
      <c r="Z96" s="44"/>
      <c r="AA96" s="44"/>
      <c r="AB96" s="44"/>
      <c r="AC96" s="44"/>
    </row>
    <row r="97" spans="1:29">
      <c r="A97" s="44"/>
      <c r="B97" s="44">
        <f t="shared" si="3"/>
        <v>73</v>
      </c>
      <c r="C97" s="23"/>
      <c r="D97" s="44" t="str">
        <f t="shared" si="2"/>
        <v/>
      </c>
      <c r="E97" s="44"/>
      <c r="F97" s="44"/>
      <c r="G97" s="44"/>
      <c r="H97" s="44"/>
      <c r="I97" s="44"/>
      <c r="J97" s="44"/>
      <c r="K97" s="44"/>
      <c r="L97" s="44"/>
      <c r="M97" s="44"/>
      <c r="N97" s="44"/>
      <c r="O97" s="44"/>
      <c r="P97" s="44"/>
      <c r="Q97" s="44"/>
      <c r="R97" s="44"/>
      <c r="S97" s="44"/>
      <c r="T97" s="44"/>
      <c r="U97" s="44"/>
      <c r="V97" s="44"/>
      <c r="W97" s="44"/>
      <c r="X97" s="44"/>
      <c r="Y97" s="44"/>
      <c r="Z97" s="44"/>
      <c r="AA97" s="44"/>
      <c r="AB97" s="44"/>
      <c r="AC97" s="44"/>
    </row>
    <row r="98" spans="1:29">
      <c r="A98" s="44"/>
      <c r="B98" s="44">
        <f t="shared" si="3"/>
        <v>74</v>
      </c>
      <c r="C98" s="23"/>
      <c r="D98" s="44" t="str">
        <f t="shared" si="2"/>
        <v/>
      </c>
      <c r="E98" s="44"/>
      <c r="F98" s="44"/>
      <c r="G98" s="44"/>
      <c r="H98" s="44"/>
      <c r="I98" s="44"/>
      <c r="J98" s="44"/>
      <c r="K98" s="44"/>
      <c r="L98" s="44"/>
      <c r="M98" s="44"/>
      <c r="N98" s="44"/>
      <c r="O98" s="44"/>
      <c r="P98" s="44"/>
      <c r="Q98" s="44"/>
      <c r="R98" s="44"/>
      <c r="S98" s="44"/>
      <c r="T98" s="44"/>
      <c r="U98" s="44"/>
      <c r="V98" s="44"/>
      <c r="W98" s="44"/>
      <c r="X98" s="44"/>
      <c r="Y98" s="44"/>
      <c r="Z98" s="44"/>
      <c r="AA98" s="44"/>
      <c r="AB98" s="44"/>
      <c r="AC98" s="44"/>
    </row>
    <row r="99" spans="1:29">
      <c r="A99" s="44"/>
      <c r="B99" s="44">
        <f t="shared" si="3"/>
        <v>75</v>
      </c>
      <c r="C99" s="23"/>
      <c r="D99" s="44" t="str">
        <f t="shared" si="2"/>
        <v/>
      </c>
      <c r="E99" s="44"/>
      <c r="F99" s="44"/>
      <c r="G99" s="44"/>
      <c r="H99" s="44"/>
      <c r="I99" s="44"/>
      <c r="J99" s="44"/>
      <c r="K99" s="44"/>
      <c r="L99" s="44"/>
      <c r="M99" s="44"/>
      <c r="N99" s="44"/>
      <c r="O99" s="44"/>
      <c r="P99" s="44"/>
      <c r="Q99" s="44"/>
      <c r="R99" s="44"/>
      <c r="S99" s="44"/>
      <c r="T99" s="44"/>
      <c r="U99" s="44"/>
      <c r="V99" s="44"/>
      <c r="W99" s="44"/>
      <c r="X99" s="44"/>
      <c r="Y99" s="44"/>
      <c r="Z99" s="44"/>
      <c r="AA99" s="44"/>
      <c r="AB99" s="44"/>
      <c r="AC99" s="44"/>
    </row>
    <row r="100" spans="1:29">
      <c r="A100" s="44"/>
      <c r="B100" s="44">
        <f t="shared" si="3"/>
        <v>76</v>
      </c>
      <c r="C100" s="23"/>
      <c r="D100" s="44" t="str">
        <f t="shared" si="2"/>
        <v/>
      </c>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row>
    <row r="101" spans="1:29">
      <c r="A101" s="44"/>
      <c r="B101" s="44">
        <f t="shared" si="3"/>
        <v>77</v>
      </c>
      <c r="C101" s="23"/>
      <c r="D101" s="44" t="str">
        <f t="shared" si="2"/>
        <v/>
      </c>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row>
    <row r="102" spans="1:29">
      <c r="A102" s="44"/>
      <c r="B102" s="44">
        <f t="shared" si="3"/>
        <v>78</v>
      </c>
      <c r="C102" s="23"/>
      <c r="D102" s="44" t="str">
        <f t="shared" si="2"/>
        <v/>
      </c>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row>
    <row r="103" spans="1:29">
      <c r="A103" s="44"/>
      <c r="B103" s="44">
        <f t="shared" si="3"/>
        <v>79</v>
      </c>
      <c r="C103" s="23"/>
      <c r="D103" s="44" t="str">
        <f t="shared" si="2"/>
        <v/>
      </c>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row>
    <row r="104" spans="1:29">
      <c r="A104" s="44"/>
      <c r="B104" s="44">
        <f t="shared" si="3"/>
        <v>80</v>
      </c>
      <c r="C104" s="23"/>
      <c r="D104" s="44" t="str">
        <f t="shared" si="2"/>
        <v/>
      </c>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row>
    <row r="105" spans="1:29">
      <c r="A105" s="44"/>
      <c r="B105" s="44">
        <f t="shared" si="3"/>
        <v>81</v>
      </c>
      <c r="C105" s="23"/>
      <c r="D105" s="44" t="str">
        <f t="shared" si="2"/>
        <v/>
      </c>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row>
    <row r="106" spans="1:29">
      <c r="A106" s="44"/>
      <c r="B106" s="44">
        <f t="shared" si="3"/>
        <v>82</v>
      </c>
      <c r="C106" s="23"/>
      <c r="D106" s="44" t="str">
        <f t="shared" si="2"/>
        <v/>
      </c>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29">
      <c r="A107" s="44"/>
      <c r="B107" s="44">
        <f t="shared" si="3"/>
        <v>83</v>
      </c>
      <c r="C107" s="23"/>
      <c r="D107" s="44" t="str">
        <f t="shared" si="2"/>
        <v/>
      </c>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row>
    <row r="108" spans="1:29">
      <c r="A108" s="44"/>
      <c r="B108" s="44">
        <f t="shared" si="3"/>
        <v>84</v>
      </c>
      <c r="C108" s="23"/>
      <c r="D108" s="44" t="str">
        <f t="shared" si="2"/>
        <v/>
      </c>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29">
      <c r="A109" s="44"/>
      <c r="B109" s="44">
        <f t="shared" si="3"/>
        <v>85</v>
      </c>
      <c r="C109" s="23"/>
      <c r="D109" s="44" t="str">
        <f t="shared" si="2"/>
        <v/>
      </c>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29">
      <c r="A110" s="44"/>
      <c r="B110" s="44">
        <f t="shared" si="3"/>
        <v>86</v>
      </c>
      <c r="C110" s="23"/>
      <c r="D110" s="44" t="str">
        <f t="shared" si="2"/>
        <v/>
      </c>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29">
      <c r="A111" s="44"/>
      <c r="B111" s="44">
        <f t="shared" si="3"/>
        <v>87</v>
      </c>
      <c r="C111" s="23"/>
      <c r="D111" s="44" t="str">
        <f t="shared" si="2"/>
        <v/>
      </c>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row>
    <row r="112" spans="1:29">
      <c r="A112" s="44"/>
      <c r="B112" s="44">
        <f t="shared" si="3"/>
        <v>88</v>
      </c>
      <c r="C112" s="23"/>
      <c r="D112" s="44" t="str">
        <f t="shared" si="2"/>
        <v/>
      </c>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row>
    <row r="113" spans="1:29">
      <c r="A113" s="44"/>
      <c r="B113" s="44">
        <f t="shared" si="3"/>
        <v>89</v>
      </c>
      <c r="C113" s="23"/>
      <c r="D113" s="44" t="str">
        <f t="shared" si="2"/>
        <v/>
      </c>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c r="A114" s="44"/>
      <c r="B114" s="44">
        <f t="shared" si="3"/>
        <v>90</v>
      </c>
      <c r="C114" s="23"/>
      <c r="D114" s="44" t="str">
        <f t="shared" si="2"/>
        <v/>
      </c>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c r="A115" s="44"/>
      <c r="B115" s="44">
        <f t="shared" si="3"/>
        <v>91</v>
      </c>
      <c r="C115" s="23"/>
      <c r="D115" s="44" t="str">
        <f t="shared" si="2"/>
        <v/>
      </c>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c r="A116" s="44"/>
      <c r="B116" s="44">
        <f t="shared" si="3"/>
        <v>92</v>
      </c>
      <c r="C116" s="23"/>
      <c r="D116" s="44" t="str">
        <f t="shared" si="2"/>
        <v/>
      </c>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1:29">
      <c r="A117" s="44"/>
      <c r="B117" s="44">
        <f t="shared" si="3"/>
        <v>93</v>
      </c>
      <c r="C117" s="23"/>
      <c r="D117" s="44" t="str">
        <f t="shared" si="2"/>
        <v/>
      </c>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row>
    <row r="118" spans="1:29">
      <c r="A118" s="44"/>
      <c r="B118" s="44">
        <f t="shared" si="3"/>
        <v>94</v>
      </c>
      <c r="C118" s="23"/>
      <c r="D118" s="44" t="str">
        <f t="shared" si="2"/>
        <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c r="A119" s="44"/>
      <c r="B119" s="44">
        <f t="shared" si="3"/>
        <v>95</v>
      </c>
      <c r="C119" s="23"/>
      <c r="D119" s="44" t="str">
        <f t="shared" si="2"/>
        <v/>
      </c>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row>
    <row r="120" spans="1:29">
      <c r="A120" s="44"/>
      <c r="B120" s="44">
        <f t="shared" si="3"/>
        <v>96</v>
      </c>
      <c r="C120" s="23"/>
      <c r="D120" s="44" t="str">
        <f t="shared" si="2"/>
        <v/>
      </c>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row>
    <row r="121" spans="1:29">
      <c r="A121" s="44"/>
      <c r="B121" s="44">
        <f t="shared" si="3"/>
        <v>97</v>
      </c>
      <c r="C121" s="23"/>
      <c r="D121" s="44" t="str">
        <f t="shared" si="2"/>
        <v/>
      </c>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row>
    <row r="122" spans="1:29">
      <c r="A122" s="44"/>
      <c r="B122" s="44">
        <f t="shared" si="3"/>
        <v>98</v>
      </c>
      <c r="C122" s="23"/>
      <c r="D122" s="44" t="str">
        <f t="shared" si="2"/>
        <v/>
      </c>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row>
    <row r="123" spans="1:29">
      <c r="A123" s="44"/>
      <c r="B123" s="44">
        <f t="shared" si="3"/>
        <v>99</v>
      </c>
      <c r="C123" s="23"/>
      <c r="D123" s="44" t="str">
        <f t="shared" si="2"/>
        <v/>
      </c>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row>
    <row r="124" spans="1:29">
      <c r="A124" s="44"/>
      <c r="B124" s="44">
        <f t="shared" si="3"/>
        <v>100</v>
      </c>
      <c r="C124" s="24"/>
      <c r="D124" s="44" t="str">
        <f t="shared" si="2"/>
        <v/>
      </c>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row>
  </sheetData>
  <sheetProtection algorithmName="SHA-512" hashValue="sTIxYA1ipmFlVIOirfFpuDtvx0rivUFJSXvnIfJ4Pn5pEIK5oBYwguw7FAHhgj5IT+M9KZryGPGXLhlkIoOomw==" saltValue="STJVkNKDZq/jgXezyfY4QQ==" spinCount="100000" sheet="1" objects="1" scenarios="1"/>
  <mergeCells count="1">
    <mergeCell ref="A19:F19"/>
  </mergeCells>
  <conditionalFormatting sqref="E20:H20">
    <cfRule type="expression" dxfId="7" priority="6">
      <formula>"IF(D20&gt;50)"</formula>
    </cfRule>
  </conditionalFormatting>
  <conditionalFormatting sqref="A19">
    <cfRule type="cellIs" dxfId="6" priority="5" operator="equal">
      <formula>"Test samples for NORM or Enhanced NORM isotopes!"</formula>
    </cfRule>
  </conditionalFormatting>
  <conditionalFormatting sqref="A19:F19">
    <cfRule type="cellIs" dxfId="5" priority="1" operator="equal">
      <formula>"Exempt from sampling sludge and scale for NORM or Enhanced NORM per 20.3.14.1403.C"</formula>
    </cfRule>
  </conditionalFormatting>
  <dataValidations disablePrompts="1" count="1">
    <dataValidation type="list" allowBlank="1" showInputMessage="1" showErrorMessage="1" sqref="B15" xr:uid="{45A7686A-5568-4F66-9F26-D01463DE2395}">
      <formula1>$AA$1:$AA$3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70EA-54BD-4BB2-A03A-83FE12A36DC5}">
  <sheetPr codeName="Sheet7">
    <tabColor theme="5"/>
  </sheetPr>
  <dimension ref="A1:AK124"/>
  <sheetViews>
    <sheetView workbookViewId="0">
      <selection activeCell="B1" sqref="B1"/>
    </sheetView>
  </sheetViews>
  <sheetFormatPr defaultRowHeight="15"/>
  <cols>
    <col min="1" max="1" width="24" bestFit="1" customWidth="1"/>
    <col min="2" max="2" width="9.5703125" bestFit="1" customWidth="1"/>
    <col min="3" max="3" width="15.140625" customWidth="1"/>
    <col min="4" max="4" width="15.42578125" customWidth="1"/>
    <col min="36" max="36" width="12.7109375" bestFit="1" customWidth="1"/>
  </cols>
  <sheetData>
    <row r="1" spans="1:37">
      <c r="A1" s="46" t="s">
        <v>1</v>
      </c>
      <c r="B1" s="103" t="str">
        <f>IF(Gamma_Soil!B1&lt;&gt;"",Gamma_Soil!B1,"")</f>
        <v/>
      </c>
      <c r="C1" s="104"/>
      <c r="D1" s="104"/>
      <c r="E1" s="104"/>
      <c r="F1" s="105"/>
      <c r="G1" s="44"/>
      <c r="AA1" s="44" t="s">
        <v>12</v>
      </c>
      <c r="AB1" s="123" t="s">
        <v>16</v>
      </c>
      <c r="AC1" s="122"/>
      <c r="AD1" s="122"/>
      <c r="AE1" s="122"/>
      <c r="AF1" s="122"/>
      <c r="AG1" s="122"/>
      <c r="AH1" s="122"/>
      <c r="AI1" s="122"/>
      <c r="AJ1" s="122" t="s">
        <v>65</v>
      </c>
      <c r="AK1" s="122">
        <v>1</v>
      </c>
    </row>
    <row r="2" spans="1:37">
      <c r="A2" s="44" t="s">
        <v>0</v>
      </c>
      <c r="B2" s="106" t="str">
        <f>IF(Gamma_Soil!B2&lt;&gt;"",Gamma_Soil!B2,"")</f>
        <v/>
      </c>
      <c r="C2" s="107"/>
      <c r="D2" s="107"/>
      <c r="E2" s="107"/>
      <c r="F2" s="108"/>
      <c r="G2" s="44"/>
      <c r="AA2" s="44" t="s">
        <v>13</v>
      </c>
      <c r="AB2" s="122">
        <f>IF(AK4=0,1,IF(D20&lt;&gt;"",IF(D20&gt;50,2,1),0))</f>
        <v>0</v>
      </c>
      <c r="AC2" s="122"/>
      <c r="AD2" s="122"/>
      <c r="AE2" s="122"/>
      <c r="AF2" s="122"/>
      <c r="AG2" s="122"/>
      <c r="AH2" s="122"/>
      <c r="AI2" s="122"/>
      <c r="AJ2" s="122" t="s">
        <v>66</v>
      </c>
      <c r="AK2" s="122">
        <v>1</v>
      </c>
    </row>
    <row r="3" spans="1:37">
      <c r="A3" s="44" t="s">
        <v>2</v>
      </c>
      <c r="B3" s="106" t="str">
        <f>IF(Gamma_Soil!B3&lt;&gt;"",Gamma_Soil!B3,"")</f>
        <v/>
      </c>
      <c r="C3" s="107"/>
      <c r="D3" s="107"/>
      <c r="E3" s="107"/>
      <c r="F3" s="108"/>
      <c r="G3" s="44"/>
      <c r="AA3" s="44" t="s">
        <v>15</v>
      </c>
      <c r="AB3" s="122"/>
      <c r="AC3" s="122"/>
      <c r="AD3" s="122"/>
      <c r="AE3" s="122"/>
      <c r="AF3" s="122"/>
      <c r="AG3" s="122"/>
      <c r="AH3" s="122"/>
      <c r="AI3" s="122"/>
      <c r="AJ3" s="122" t="s">
        <v>80</v>
      </c>
      <c r="AK3" s="122">
        <v>1</v>
      </c>
    </row>
    <row r="4" spans="1:37">
      <c r="A4" s="44" t="s">
        <v>3</v>
      </c>
      <c r="B4" s="109" t="str">
        <f>IF(Gamma_Soil!B4&lt;&gt;"",Gamma_Soil!B4,"")</f>
        <v/>
      </c>
      <c r="C4" s="110"/>
      <c r="D4" s="110"/>
      <c r="E4" s="110"/>
      <c r="F4" s="111"/>
      <c r="G4" s="44"/>
      <c r="AA4" s="44"/>
      <c r="AB4" s="122">
        <v>0</v>
      </c>
      <c r="AC4" s="122" t="s">
        <v>17</v>
      </c>
      <c r="AD4" s="122"/>
      <c r="AE4" s="122"/>
      <c r="AF4" s="122"/>
      <c r="AG4" s="122"/>
      <c r="AH4" s="122"/>
      <c r="AI4" s="122"/>
      <c r="AJ4" s="122" t="s">
        <v>81</v>
      </c>
      <c r="AK4" s="122">
        <v>1</v>
      </c>
    </row>
    <row r="5" spans="1:37">
      <c r="A5" s="44"/>
      <c r="B5" s="44"/>
      <c r="C5" s="44"/>
      <c r="D5" s="44"/>
      <c r="E5" s="44"/>
      <c r="F5" s="44"/>
      <c r="G5" s="44"/>
      <c r="AA5" s="44"/>
      <c r="AB5" s="122">
        <v>1</v>
      </c>
      <c r="AC5" s="122" t="s">
        <v>18</v>
      </c>
      <c r="AD5" s="122"/>
      <c r="AE5" s="122"/>
      <c r="AF5" s="122"/>
      <c r="AG5" s="122"/>
      <c r="AH5" s="122"/>
      <c r="AI5" s="122"/>
      <c r="AJ5" s="122" t="s">
        <v>82</v>
      </c>
      <c r="AK5" s="122">
        <v>0</v>
      </c>
    </row>
    <row r="6" spans="1:37">
      <c r="A6" s="46" t="s">
        <v>26</v>
      </c>
      <c r="B6" s="112" t="str">
        <f>IF(Gamma_Soil!B6&lt;&gt;"",Gamma_Soil!B6,"")</f>
        <v/>
      </c>
      <c r="C6" s="113"/>
      <c r="D6" s="113"/>
      <c r="E6" s="113"/>
      <c r="F6" s="114"/>
      <c r="G6" s="44"/>
      <c r="AA6" s="44"/>
      <c r="AB6" s="122">
        <v>2</v>
      </c>
      <c r="AC6" s="122" t="s">
        <v>19</v>
      </c>
      <c r="AD6" s="122"/>
      <c r="AE6" s="122"/>
      <c r="AF6" s="122"/>
      <c r="AG6" s="122"/>
      <c r="AH6" s="122"/>
      <c r="AI6" s="122"/>
      <c r="AJ6" s="122"/>
      <c r="AK6" s="122"/>
    </row>
    <row r="7" spans="1:37">
      <c r="A7" s="44"/>
      <c r="B7" s="44"/>
      <c r="C7" s="44"/>
      <c r="D7" s="44"/>
      <c r="E7" s="44"/>
      <c r="F7" s="44"/>
      <c r="G7" s="44"/>
      <c r="AA7" s="44"/>
      <c r="AB7" s="122"/>
      <c r="AC7" s="122"/>
      <c r="AD7" s="122"/>
      <c r="AE7" s="122"/>
      <c r="AF7" s="122"/>
      <c r="AG7" s="122"/>
      <c r="AH7" s="122"/>
      <c r="AI7" s="122"/>
      <c r="AJ7" s="122"/>
      <c r="AK7" s="122"/>
    </row>
    <row r="8" spans="1:37">
      <c r="A8" s="46" t="s">
        <v>4</v>
      </c>
      <c r="B8" s="103" t="str">
        <f>IF(Gamma_Soil!B8&lt;&gt;"",Gamma_Soil!B8,"")</f>
        <v/>
      </c>
      <c r="C8" s="104"/>
      <c r="D8" s="104"/>
      <c r="E8" s="104"/>
      <c r="F8" s="105"/>
      <c r="G8" s="44"/>
      <c r="AA8" s="44"/>
      <c r="AB8" s="122">
        <f>IF(AK4=0,1,IF(OR(Gamma_Soil!AB$2=0,Gamma_Water!AB$2=0,Gamma_Sludge_and_Scale!AB$2=0,'Gamma_Equip._(20.3.14.1403.C)'!AB$2=0,'Gamma_Equip._(20.3.14.1403.D)'!AB$2=0),2,1))</f>
        <v>2</v>
      </c>
      <c r="AC8" s="122" t="s">
        <v>41</v>
      </c>
      <c r="AD8" s="122"/>
      <c r="AE8" s="122"/>
      <c r="AF8" s="122"/>
      <c r="AG8" s="122"/>
      <c r="AH8" s="122"/>
      <c r="AI8" s="122"/>
      <c r="AJ8" s="122"/>
      <c r="AK8" s="122"/>
    </row>
    <row r="9" spans="1:37">
      <c r="A9" s="44" t="s">
        <v>5</v>
      </c>
      <c r="B9" s="106" t="str">
        <f>IF(Gamma_Soil!B9&lt;&gt;"",Gamma_Soil!B9,"")</f>
        <v/>
      </c>
      <c r="C9" s="107"/>
      <c r="D9" s="107"/>
      <c r="E9" s="107"/>
      <c r="F9" s="108"/>
      <c r="G9" s="44"/>
      <c r="AA9" s="44"/>
      <c r="AB9" s="122">
        <f>IF(AK4=0,1,IF(AND(Gamma_Soil!AB$2=1,Gamma_Water!AB$2=1,Gamma_Sludge_and_Scale!AB$2=1,'Gamma_Equip._(20.3.14.1403.C)'!AB$2=1,'Gamma_Equip._(20.3.14.1403.D)'!AB$2=1),2,1))</f>
        <v>1</v>
      </c>
      <c r="AC9" s="122" t="s">
        <v>36</v>
      </c>
      <c r="AD9" s="122"/>
      <c r="AE9" s="122"/>
      <c r="AF9" s="122"/>
      <c r="AG9" s="122"/>
      <c r="AH9" s="122"/>
      <c r="AI9" s="122"/>
      <c r="AJ9" s="122"/>
      <c r="AK9" s="122"/>
    </row>
    <row r="10" spans="1:37">
      <c r="A10" s="44" t="s">
        <v>7</v>
      </c>
      <c r="B10" s="106" t="str">
        <f>IF(Gamma_Soil!B10&lt;&gt;"",Gamma_Soil!B10,"")</f>
        <v/>
      </c>
      <c r="C10" s="107"/>
      <c r="D10" s="107"/>
      <c r="E10" s="107"/>
      <c r="F10" s="108"/>
      <c r="G10" s="44"/>
      <c r="AA10" s="44"/>
      <c r="AB10" s="122">
        <f>IF(AK4=0,1,IF(OR(Gamma_Soil!AB$2=2,Gamma_Water!AB$2=2,Gamma_Sludge_and_Scale!AB$2=2,'Gamma_Equip._(20.3.14.1403.C)'!AB$2=2,'Gamma_Equip._(20.3.14.1403.D)'!AB$2=2),2,1))</f>
        <v>1</v>
      </c>
      <c r="AC10" s="122" t="s">
        <v>92</v>
      </c>
      <c r="AD10" s="122"/>
      <c r="AE10" s="122"/>
      <c r="AF10" s="122"/>
      <c r="AG10" s="122"/>
      <c r="AH10" s="122"/>
      <c r="AI10" s="122"/>
      <c r="AJ10" s="122"/>
      <c r="AK10" s="122"/>
    </row>
    <row r="11" spans="1:37">
      <c r="A11" s="44" t="s">
        <v>8</v>
      </c>
      <c r="B11" s="125" t="str">
        <f>IF(Gamma_Soil!B11&lt;&gt;"",Gamma_Soil!B11,"")</f>
        <v/>
      </c>
      <c r="C11" s="107"/>
      <c r="D11" s="107"/>
      <c r="E11" s="107"/>
      <c r="F11" s="108"/>
      <c r="G11" s="44"/>
      <c r="AA11" s="44"/>
      <c r="AB11" s="122">
        <f>IF(AK4=0,1,IF(OR(Gamma_Soil!AB16=2,Gamma_Water!AB16=2,Gamma_Sludge_and_Scale!AB16=2,'Gamma_Equip._(20.3.14.1403.C)'!AB16=2,'Gamma_Equip._(20.3.14.1403.D)'!AB16=2),2,1))</f>
        <v>1</v>
      </c>
      <c r="AC11" s="122" t="s">
        <v>35</v>
      </c>
      <c r="AD11" s="122"/>
      <c r="AE11" s="122"/>
      <c r="AF11" s="122"/>
      <c r="AG11" s="122"/>
      <c r="AH11" s="122">
        <v>0</v>
      </c>
      <c r="AI11" s="122"/>
      <c r="AJ11" s="122"/>
      <c r="AK11" s="122"/>
    </row>
    <row r="12" spans="1:37">
      <c r="A12" s="44" t="s">
        <v>6</v>
      </c>
      <c r="B12" s="106" t="str">
        <f>IF(Gamma_Soil!B12&lt;&gt;"",Gamma_Soil!B12,"")</f>
        <v/>
      </c>
      <c r="C12" s="107"/>
      <c r="D12" s="107"/>
      <c r="E12" s="107"/>
      <c r="F12" s="108"/>
      <c r="G12" s="44"/>
      <c r="AA12" s="44"/>
      <c r="AB12" s="122">
        <f>IF(AK4=0,1,IF(OR(AB8=2,AB11=2),2,IF(AB9=2,1,2)))</f>
        <v>2</v>
      </c>
      <c r="AC12" s="122" t="s">
        <v>40</v>
      </c>
      <c r="AD12" s="122"/>
      <c r="AE12" s="122"/>
      <c r="AF12" s="122"/>
      <c r="AG12" s="122"/>
      <c r="AH12" s="122"/>
      <c r="AI12" s="122"/>
      <c r="AJ12" s="122"/>
      <c r="AK12" s="122"/>
    </row>
    <row r="13" spans="1:37">
      <c r="A13" s="44" t="s">
        <v>9</v>
      </c>
      <c r="B13" s="109" t="str">
        <f>IF(Gamma_Soil!B13&lt;&gt;"",Gamma_Soil!B13,"")</f>
        <v/>
      </c>
      <c r="C13" s="110"/>
      <c r="D13" s="110"/>
      <c r="E13" s="110"/>
      <c r="F13" s="111"/>
      <c r="G13" s="44"/>
      <c r="AA13" s="44"/>
      <c r="AB13" s="122"/>
      <c r="AC13" s="122" t="s">
        <v>37</v>
      </c>
      <c r="AD13" s="122"/>
      <c r="AE13" s="122"/>
      <c r="AF13" s="122"/>
      <c r="AG13" s="122"/>
      <c r="AH13" s="122"/>
      <c r="AI13" s="122"/>
      <c r="AJ13" s="122"/>
      <c r="AK13" s="122"/>
    </row>
    <row r="14" spans="1:37">
      <c r="A14" s="44"/>
      <c r="B14" s="44"/>
      <c r="C14" s="44"/>
      <c r="D14" s="44"/>
      <c r="E14" s="44"/>
      <c r="F14" s="44"/>
      <c r="G14" s="44"/>
      <c r="AA14" s="44"/>
      <c r="AB14" s="122"/>
      <c r="AC14" s="122" t="s">
        <v>38</v>
      </c>
      <c r="AD14" s="122"/>
      <c r="AE14" s="122"/>
      <c r="AF14" s="122"/>
      <c r="AG14" s="122"/>
      <c r="AH14" s="122"/>
      <c r="AI14" s="122"/>
      <c r="AJ14" s="122"/>
      <c r="AK14" s="122"/>
    </row>
    <row r="15" spans="1:37">
      <c r="A15" s="44" t="s">
        <v>10</v>
      </c>
      <c r="B15" s="115" t="s">
        <v>12</v>
      </c>
      <c r="C15" s="44" t="s">
        <v>11</v>
      </c>
      <c r="D15" s="44"/>
      <c r="E15" s="44"/>
      <c r="F15" s="44"/>
      <c r="G15" s="44"/>
      <c r="AA15" s="44"/>
      <c r="AB15" s="122"/>
      <c r="AC15" s="122" t="s">
        <v>39</v>
      </c>
      <c r="AD15" s="122"/>
      <c r="AE15" s="122"/>
      <c r="AF15" s="122"/>
      <c r="AG15" s="122"/>
      <c r="AH15" s="122"/>
      <c r="AI15" s="122"/>
      <c r="AJ15" s="122"/>
      <c r="AK15" s="122"/>
    </row>
    <row r="16" spans="1:37">
      <c r="A16" s="44" t="s">
        <v>31</v>
      </c>
      <c r="B16" s="116"/>
      <c r="C16" s="44" t="str">
        <f>B15 &amp; " per µR/h"</f>
        <v>cpm per µR/h</v>
      </c>
      <c r="D16" s="44"/>
      <c r="E16" s="44"/>
      <c r="F16" s="44"/>
      <c r="G16" s="44"/>
      <c r="AA16" s="44"/>
      <c r="AB16" s="122">
        <f>IF(AK4=0,1,IF(AND(D20&lt;&gt;"",D20&lt;50),2,1))</f>
        <v>1</v>
      </c>
      <c r="AC16" s="122"/>
      <c r="AD16" s="122"/>
      <c r="AE16" s="122"/>
      <c r="AF16" s="122"/>
      <c r="AG16" s="122"/>
      <c r="AH16" s="122"/>
      <c r="AI16" s="122"/>
      <c r="AJ16" s="122"/>
      <c r="AK16" s="122"/>
    </row>
    <row r="17" spans="1:37">
      <c r="A17" s="44"/>
      <c r="B17" s="44"/>
      <c r="C17" s="44"/>
      <c r="D17" s="44"/>
      <c r="E17" s="44"/>
      <c r="F17" s="44"/>
      <c r="G17" s="44"/>
      <c r="AA17" s="44"/>
      <c r="AB17" s="122"/>
      <c r="AC17" s="122">
        <f>A18</f>
        <v>0</v>
      </c>
      <c r="AD17" s="122"/>
      <c r="AE17" s="122"/>
      <c r="AF17" s="122"/>
      <c r="AG17" s="122"/>
      <c r="AH17" s="122"/>
      <c r="AI17" s="122"/>
      <c r="AJ17" s="122"/>
      <c r="AK17" s="122"/>
    </row>
    <row r="18" spans="1:37">
      <c r="AA18" s="44"/>
      <c r="AB18" s="122"/>
      <c r="AC18" s="122" t="str">
        <f>A19</f>
        <v/>
      </c>
      <c r="AD18" s="122"/>
      <c r="AE18" s="122"/>
      <c r="AF18" s="122"/>
      <c r="AG18" s="122"/>
      <c r="AH18" s="122"/>
      <c r="AI18" s="122"/>
      <c r="AJ18" s="122"/>
      <c r="AK18" s="122"/>
    </row>
    <row r="19" spans="1:37">
      <c r="A19" s="137" t="str">
        <f>IFERROR(IF(AND(D20&lt;&gt;"",D20&gt;0),IF(D20&lt;=50,"Exempt from sampling equipment (other than gas) for NORM or Enhanced NORM per 20.3.14.1403.C","Test samples for NORM or Enhanced NORM isotopes!"),""),"")</f>
        <v/>
      </c>
      <c r="B19" s="137"/>
      <c r="C19" s="137"/>
      <c r="D19" s="137"/>
      <c r="E19" s="137"/>
      <c r="F19" s="137"/>
      <c r="G19" s="137"/>
      <c r="H19" s="44" t="s">
        <v>100</v>
      </c>
    </row>
    <row r="20" spans="1:37">
      <c r="A20" s="46" t="s">
        <v>23</v>
      </c>
      <c r="B20" s="44"/>
      <c r="C20" s="44" t="str">
        <f>IF(COUNTBLANK(C25:C124) &lt; 100,MAX(C25:C124),"")</f>
        <v/>
      </c>
      <c r="D20" s="44" t="str">
        <f>IF(COUNTBLANK(D25:D124) &lt; 100,MAX(D25:D124),"")</f>
        <v/>
      </c>
      <c r="E20" s="44" t="s">
        <v>88</v>
      </c>
      <c r="F20" s="44"/>
      <c r="G20" s="44"/>
    </row>
    <row r="21" spans="1:37">
      <c r="A21" s="44"/>
      <c r="B21" s="44"/>
      <c r="C21" s="44"/>
      <c r="D21" s="44"/>
      <c r="E21" s="44"/>
      <c r="F21" s="44"/>
      <c r="G21" s="44"/>
    </row>
    <row r="22" spans="1:37">
      <c r="A22" s="44"/>
      <c r="B22" s="49"/>
      <c r="C22" s="49" t="s">
        <v>45</v>
      </c>
      <c r="D22" s="101" t="s">
        <v>49</v>
      </c>
      <c r="E22" s="44"/>
      <c r="F22" s="44"/>
      <c r="G22" s="44"/>
    </row>
    <row r="23" spans="1:37">
      <c r="A23" s="44"/>
      <c r="B23" s="51" t="s">
        <v>27</v>
      </c>
      <c r="C23" s="51" t="s">
        <v>43</v>
      </c>
      <c r="D23" s="51" t="s">
        <v>50</v>
      </c>
      <c r="E23" s="44"/>
      <c r="F23" s="44"/>
      <c r="G23" s="44"/>
    </row>
    <row r="24" spans="1:37">
      <c r="A24" s="44"/>
      <c r="B24" s="53" t="s">
        <v>28</v>
      </c>
      <c r="C24" s="54" t="str">
        <f>"(" &amp; B15 &amp; ")"</f>
        <v>(cpm)</v>
      </c>
      <c r="D24" s="53" t="s">
        <v>13</v>
      </c>
      <c r="E24" s="56"/>
      <c r="F24" s="56"/>
      <c r="G24" s="56"/>
    </row>
    <row r="25" spans="1:37">
      <c r="A25" s="44"/>
      <c r="B25" s="44">
        <v>1</v>
      </c>
      <c r="C25" s="117"/>
      <c r="D25" s="44" t="str">
        <f>IF(AND(C25&lt;&gt;"",$B$16&lt;&gt;"",B$16&gt;0),C25/$B$16,"")</f>
        <v/>
      </c>
      <c r="E25" s="44"/>
      <c r="F25" s="44"/>
      <c r="G25" s="44"/>
    </row>
    <row r="26" spans="1:37">
      <c r="A26" s="44"/>
      <c r="B26" s="44">
        <f t="shared" ref="B26:B34" si="0">1+B25</f>
        <v>2</v>
      </c>
      <c r="C26" s="118"/>
      <c r="D26" s="44" t="str">
        <f t="shared" ref="D26:D89" si="1">IF(AND(C26&lt;&gt;"",$B$16&lt;&gt;"",B$16&gt;0),C26/$B$16,"")</f>
        <v/>
      </c>
      <c r="E26" s="44"/>
      <c r="F26" s="44"/>
      <c r="G26" s="44"/>
    </row>
    <row r="27" spans="1:37">
      <c r="A27" s="44"/>
      <c r="B27" s="44">
        <f t="shared" si="0"/>
        <v>3</v>
      </c>
      <c r="C27" s="118"/>
      <c r="D27" s="44" t="str">
        <f t="shared" si="1"/>
        <v/>
      </c>
      <c r="E27" s="44"/>
      <c r="F27" s="44"/>
      <c r="G27" s="44"/>
    </row>
    <row r="28" spans="1:37">
      <c r="A28" s="44"/>
      <c r="B28" s="44">
        <f t="shared" si="0"/>
        <v>4</v>
      </c>
      <c r="C28" s="118"/>
      <c r="D28" s="44" t="str">
        <f t="shared" si="1"/>
        <v/>
      </c>
      <c r="E28" s="44"/>
      <c r="F28" s="44"/>
      <c r="G28" s="44"/>
    </row>
    <row r="29" spans="1:37">
      <c r="A29" s="44"/>
      <c r="B29" s="44">
        <f t="shared" si="0"/>
        <v>5</v>
      </c>
      <c r="C29" s="118"/>
      <c r="D29" s="44" t="str">
        <f t="shared" si="1"/>
        <v/>
      </c>
      <c r="E29" s="44"/>
      <c r="F29" s="44"/>
      <c r="G29" s="44"/>
    </row>
    <row r="30" spans="1:37">
      <c r="A30" s="44"/>
      <c r="B30" s="44">
        <f t="shared" si="0"/>
        <v>6</v>
      </c>
      <c r="C30" s="118"/>
      <c r="D30" s="44" t="str">
        <f t="shared" si="1"/>
        <v/>
      </c>
      <c r="E30" s="44"/>
      <c r="F30" s="44"/>
      <c r="G30" s="44"/>
    </row>
    <row r="31" spans="1:37">
      <c r="A31" s="44"/>
      <c r="B31" s="44">
        <f t="shared" si="0"/>
        <v>7</v>
      </c>
      <c r="C31" s="118"/>
      <c r="D31" s="44" t="str">
        <f t="shared" si="1"/>
        <v/>
      </c>
      <c r="E31" s="44"/>
      <c r="F31" s="44"/>
      <c r="G31" s="44"/>
    </row>
    <row r="32" spans="1:37">
      <c r="A32" s="44"/>
      <c r="B32" s="44">
        <f t="shared" si="0"/>
        <v>8</v>
      </c>
      <c r="C32" s="118"/>
      <c r="D32" s="44" t="str">
        <f t="shared" si="1"/>
        <v/>
      </c>
      <c r="E32" s="44"/>
      <c r="F32" s="44"/>
      <c r="G32" s="44"/>
    </row>
    <row r="33" spans="1:7">
      <c r="A33" s="44"/>
      <c r="B33" s="44">
        <f t="shared" si="0"/>
        <v>9</v>
      </c>
      <c r="C33" s="118"/>
      <c r="D33" s="44" t="str">
        <f t="shared" si="1"/>
        <v/>
      </c>
      <c r="E33" s="44"/>
      <c r="F33" s="44"/>
      <c r="G33" s="44"/>
    </row>
    <row r="34" spans="1:7">
      <c r="A34" s="44"/>
      <c r="B34" s="44">
        <f t="shared" si="0"/>
        <v>10</v>
      </c>
      <c r="C34" s="118"/>
      <c r="D34" s="44" t="str">
        <f t="shared" si="1"/>
        <v/>
      </c>
      <c r="E34" s="44"/>
      <c r="F34" s="44"/>
      <c r="G34" s="44"/>
    </row>
    <row r="35" spans="1:7">
      <c r="A35" s="44"/>
      <c r="B35" s="44">
        <f>1+B34</f>
        <v>11</v>
      </c>
      <c r="C35" s="118"/>
      <c r="D35" s="44" t="str">
        <f t="shared" si="1"/>
        <v/>
      </c>
      <c r="E35" s="44"/>
      <c r="F35" s="44"/>
      <c r="G35" s="44"/>
    </row>
    <row r="36" spans="1:7">
      <c r="A36" s="44"/>
      <c r="B36" s="44">
        <f t="shared" ref="B36:B99" si="2">1+B35</f>
        <v>12</v>
      </c>
      <c r="C36" s="118"/>
      <c r="D36" s="44" t="str">
        <f t="shared" si="1"/>
        <v/>
      </c>
      <c r="E36" s="44"/>
      <c r="F36" s="44"/>
      <c r="G36" s="44"/>
    </row>
    <row r="37" spans="1:7">
      <c r="A37" s="44"/>
      <c r="B37" s="44">
        <f t="shared" si="2"/>
        <v>13</v>
      </c>
      <c r="C37" s="118"/>
      <c r="D37" s="44" t="str">
        <f t="shared" si="1"/>
        <v/>
      </c>
      <c r="E37" s="44"/>
      <c r="F37" s="44"/>
      <c r="G37" s="44"/>
    </row>
    <row r="38" spans="1:7">
      <c r="A38" s="44"/>
      <c r="B38" s="44">
        <f t="shared" si="2"/>
        <v>14</v>
      </c>
      <c r="C38" s="118"/>
      <c r="D38" s="44" t="str">
        <f t="shared" si="1"/>
        <v/>
      </c>
      <c r="E38" s="44"/>
      <c r="F38" s="44"/>
      <c r="G38" s="44"/>
    </row>
    <row r="39" spans="1:7">
      <c r="A39" s="44"/>
      <c r="B39" s="44">
        <f t="shared" si="2"/>
        <v>15</v>
      </c>
      <c r="C39" s="118"/>
      <c r="D39" s="44" t="str">
        <f t="shared" si="1"/>
        <v/>
      </c>
      <c r="E39" s="44"/>
      <c r="F39" s="44"/>
      <c r="G39" s="44"/>
    </row>
    <row r="40" spans="1:7">
      <c r="A40" s="44"/>
      <c r="B40" s="44">
        <f t="shared" si="2"/>
        <v>16</v>
      </c>
      <c r="C40" s="118"/>
      <c r="D40" s="44" t="str">
        <f t="shared" si="1"/>
        <v/>
      </c>
      <c r="E40" s="44"/>
      <c r="F40" s="44"/>
      <c r="G40" s="44"/>
    </row>
    <row r="41" spans="1:7">
      <c r="A41" s="44"/>
      <c r="B41" s="44">
        <f t="shared" si="2"/>
        <v>17</v>
      </c>
      <c r="C41" s="118"/>
      <c r="D41" s="44" t="str">
        <f t="shared" si="1"/>
        <v/>
      </c>
      <c r="E41" s="44"/>
      <c r="F41" s="44"/>
      <c r="G41" s="44"/>
    </row>
    <row r="42" spans="1:7">
      <c r="A42" s="44"/>
      <c r="B42" s="44">
        <f t="shared" si="2"/>
        <v>18</v>
      </c>
      <c r="C42" s="118"/>
      <c r="D42" s="44" t="str">
        <f t="shared" si="1"/>
        <v/>
      </c>
      <c r="E42" s="44"/>
      <c r="F42" s="44"/>
      <c r="G42" s="44"/>
    </row>
    <row r="43" spans="1:7">
      <c r="A43" s="44"/>
      <c r="B43" s="44">
        <f t="shared" si="2"/>
        <v>19</v>
      </c>
      <c r="C43" s="118"/>
      <c r="D43" s="44" t="str">
        <f t="shared" si="1"/>
        <v/>
      </c>
      <c r="E43" s="44"/>
      <c r="F43" s="44"/>
      <c r="G43" s="44"/>
    </row>
    <row r="44" spans="1:7">
      <c r="A44" s="44"/>
      <c r="B44" s="44">
        <f t="shared" si="2"/>
        <v>20</v>
      </c>
      <c r="C44" s="118"/>
      <c r="D44" s="44" t="str">
        <f t="shared" si="1"/>
        <v/>
      </c>
      <c r="E44" s="44"/>
      <c r="F44" s="44"/>
      <c r="G44" s="44"/>
    </row>
    <row r="45" spans="1:7">
      <c r="A45" s="44"/>
      <c r="B45" s="44">
        <f t="shared" si="2"/>
        <v>21</v>
      </c>
      <c r="C45" s="118"/>
      <c r="D45" s="44" t="str">
        <f t="shared" si="1"/>
        <v/>
      </c>
      <c r="E45" s="44"/>
      <c r="F45" s="44"/>
      <c r="G45" s="44"/>
    </row>
    <row r="46" spans="1:7">
      <c r="A46" s="44"/>
      <c r="B46" s="44">
        <f t="shared" si="2"/>
        <v>22</v>
      </c>
      <c r="C46" s="118"/>
      <c r="D46" s="44" t="str">
        <f t="shared" si="1"/>
        <v/>
      </c>
      <c r="E46" s="44"/>
      <c r="F46" s="44"/>
      <c r="G46" s="44"/>
    </row>
    <row r="47" spans="1:7">
      <c r="A47" s="44"/>
      <c r="B47" s="44">
        <f t="shared" si="2"/>
        <v>23</v>
      </c>
      <c r="C47" s="118"/>
      <c r="D47" s="44" t="str">
        <f t="shared" si="1"/>
        <v/>
      </c>
      <c r="E47" s="44"/>
      <c r="F47" s="44"/>
      <c r="G47" s="44"/>
    </row>
    <row r="48" spans="1:7">
      <c r="A48" s="44"/>
      <c r="B48" s="44">
        <f t="shared" si="2"/>
        <v>24</v>
      </c>
      <c r="C48" s="118"/>
      <c r="D48" s="44" t="str">
        <f t="shared" si="1"/>
        <v/>
      </c>
      <c r="E48" s="44"/>
      <c r="F48" s="44"/>
      <c r="G48" s="44"/>
    </row>
    <row r="49" spans="1:7">
      <c r="A49" s="44"/>
      <c r="B49" s="44">
        <f t="shared" si="2"/>
        <v>25</v>
      </c>
      <c r="C49" s="118"/>
      <c r="D49" s="44" t="str">
        <f t="shared" si="1"/>
        <v/>
      </c>
      <c r="E49" s="44"/>
      <c r="F49" s="44"/>
      <c r="G49" s="44"/>
    </row>
    <row r="50" spans="1:7">
      <c r="A50" s="44"/>
      <c r="B50" s="44">
        <f t="shared" si="2"/>
        <v>26</v>
      </c>
      <c r="C50" s="118"/>
      <c r="D50" s="44" t="str">
        <f t="shared" si="1"/>
        <v/>
      </c>
      <c r="E50" s="44"/>
      <c r="F50" s="44"/>
      <c r="G50" s="44"/>
    </row>
    <row r="51" spans="1:7">
      <c r="A51" s="44"/>
      <c r="B51" s="44">
        <f t="shared" si="2"/>
        <v>27</v>
      </c>
      <c r="C51" s="118"/>
      <c r="D51" s="44" t="str">
        <f t="shared" si="1"/>
        <v/>
      </c>
      <c r="E51" s="44"/>
      <c r="F51" s="44"/>
      <c r="G51" s="44"/>
    </row>
    <row r="52" spans="1:7">
      <c r="A52" s="44"/>
      <c r="B52" s="44">
        <f t="shared" si="2"/>
        <v>28</v>
      </c>
      <c r="C52" s="118"/>
      <c r="D52" s="44" t="str">
        <f t="shared" si="1"/>
        <v/>
      </c>
      <c r="E52" s="44"/>
      <c r="F52" s="44"/>
      <c r="G52" s="44"/>
    </row>
    <row r="53" spans="1:7">
      <c r="A53" s="44"/>
      <c r="B53" s="44">
        <f t="shared" si="2"/>
        <v>29</v>
      </c>
      <c r="C53" s="118"/>
      <c r="D53" s="44" t="str">
        <f t="shared" si="1"/>
        <v/>
      </c>
      <c r="E53" s="44"/>
      <c r="F53" s="44"/>
      <c r="G53" s="44"/>
    </row>
    <row r="54" spans="1:7">
      <c r="A54" s="44"/>
      <c r="B54" s="44">
        <f t="shared" si="2"/>
        <v>30</v>
      </c>
      <c r="C54" s="118"/>
      <c r="D54" s="44" t="str">
        <f t="shared" si="1"/>
        <v/>
      </c>
      <c r="E54" s="44"/>
      <c r="F54" s="44"/>
      <c r="G54" s="44"/>
    </row>
    <row r="55" spans="1:7">
      <c r="A55" s="44"/>
      <c r="B55" s="44">
        <f t="shared" si="2"/>
        <v>31</v>
      </c>
      <c r="C55" s="118"/>
      <c r="D55" s="44" t="str">
        <f t="shared" si="1"/>
        <v/>
      </c>
      <c r="E55" s="44"/>
      <c r="F55" s="44"/>
      <c r="G55" s="44"/>
    </row>
    <row r="56" spans="1:7">
      <c r="A56" s="44"/>
      <c r="B56" s="44">
        <f t="shared" si="2"/>
        <v>32</v>
      </c>
      <c r="C56" s="118"/>
      <c r="D56" s="44" t="str">
        <f t="shared" si="1"/>
        <v/>
      </c>
      <c r="E56" s="44"/>
      <c r="F56" s="44"/>
      <c r="G56" s="44"/>
    </row>
    <row r="57" spans="1:7">
      <c r="A57" s="44"/>
      <c r="B57" s="44">
        <f t="shared" si="2"/>
        <v>33</v>
      </c>
      <c r="C57" s="118"/>
      <c r="D57" s="44" t="str">
        <f t="shared" si="1"/>
        <v/>
      </c>
      <c r="E57" s="44"/>
      <c r="F57" s="44"/>
      <c r="G57" s="44"/>
    </row>
    <row r="58" spans="1:7">
      <c r="A58" s="44"/>
      <c r="B58" s="44">
        <f t="shared" si="2"/>
        <v>34</v>
      </c>
      <c r="C58" s="118"/>
      <c r="D58" s="44" t="str">
        <f t="shared" si="1"/>
        <v/>
      </c>
      <c r="E58" s="44"/>
      <c r="F58" s="44"/>
      <c r="G58" s="44"/>
    </row>
    <row r="59" spans="1:7">
      <c r="A59" s="44"/>
      <c r="B59" s="44">
        <f t="shared" si="2"/>
        <v>35</v>
      </c>
      <c r="C59" s="118"/>
      <c r="D59" s="44" t="str">
        <f t="shared" si="1"/>
        <v/>
      </c>
      <c r="E59" s="44"/>
      <c r="F59" s="44"/>
      <c r="G59" s="44"/>
    </row>
    <row r="60" spans="1:7">
      <c r="A60" s="44"/>
      <c r="B60" s="44">
        <f t="shared" si="2"/>
        <v>36</v>
      </c>
      <c r="C60" s="118"/>
      <c r="D60" s="44" t="str">
        <f t="shared" si="1"/>
        <v/>
      </c>
      <c r="E60" s="44"/>
      <c r="F60" s="44"/>
      <c r="G60" s="44"/>
    </row>
    <row r="61" spans="1:7">
      <c r="A61" s="44"/>
      <c r="B61" s="44">
        <f t="shared" si="2"/>
        <v>37</v>
      </c>
      <c r="C61" s="118"/>
      <c r="D61" s="44" t="str">
        <f t="shared" si="1"/>
        <v/>
      </c>
      <c r="E61" s="44"/>
      <c r="F61" s="44"/>
      <c r="G61" s="44"/>
    </row>
    <row r="62" spans="1:7">
      <c r="A62" s="44"/>
      <c r="B62" s="44">
        <f t="shared" si="2"/>
        <v>38</v>
      </c>
      <c r="C62" s="118"/>
      <c r="D62" s="44" t="str">
        <f t="shared" si="1"/>
        <v/>
      </c>
      <c r="E62" s="44"/>
      <c r="F62" s="44"/>
      <c r="G62" s="44"/>
    </row>
    <row r="63" spans="1:7">
      <c r="A63" s="44"/>
      <c r="B63" s="44">
        <f t="shared" si="2"/>
        <v>39</v>
      </c>
      <c r="C63" s="118"/>
      <c r="D63" s="44" t="str">
        <f t="shared" si="1"/>
        <v/>
      </c>
      <c r="E63" s="44"/>
      <c r="F63" s="44"/>
      <c r="G63" s="44"/>
    </row>
    <row r="64" spans="1:7">
      <c r="A64" s="44"/>
      <c r="B64" s="44">
        <f t="shared" si="2"/>
        <v>40</v>
      </c>
      <c r="C64" s="118"/>
      <c r="D64" s="44" t="str">
        <f t="shared" si="1"/>
        <v/>
      </c>
      <c r="E64" s="44"/>
      <c r="F64" s="44"/>
      <c r="G64" s="44"/>
    </row>
    <row r="65" spans="1:7">
      <c r="A65" s="44"/>
      <c r="B65" s="44">
        <f t="shared" si="2"/>
        <v>41</v>
      </c>
      <c r="C65" s="118"/>
      <c r="D65" s="44" t="str">
        <f t="shared" si="1"/>
        <v/>
      </c>
      <c r="E65" s="44"/>
      <c r="F65" s="44"/>
      <c r="G65" s="44"/>
    </row>
    <row r="66" spans="1:7">
      <c r="A66" s="44"/>
      <c r="B66" s="44">
        <f t="shared" si="2"/>
        <v>42</v>
      </c>
      <c r="C66" s="118"/>
      <c r="D66" s="44" t="str">
        <f t="shared" si="1"/>
        <v/>
      </c>
      <c r="E66" s="44"/>
      <c r="F66" s="44"/>
      <c r="G66" s="44"/>
    </row>
    <row r="67" spans="1:7">
      <c r="A67" s="44"/>
      <c r="B67" s="44">
        <f t="shared" si="2"/>
        <v>43</v>
      </c>
      <c r="C67" s="118"/>
      <c r="D67" s="44" t="str">
        <f t="shared" si="1"/>
        <v/>
      </c>
      <c r="E67" s="44"/>
      <c r="F67" s="44"/>
      <c r="G67" s="44"/>
    </row>
    <row r="68" spans="1:7">
      <c r="A68" s="44"/>
      <c r="B68" s="44">
        <f t="shared" si="2"/>
        <v>44</v>
      </c>
      <c r="C68" s="118"/>
      <c r="D68" s="44" t="str">
        <f t="shared" si="1"/>
        <v/>
      </c>
      <c r="E68" s="44"/>
      <c r="F68" s="44"/>
      <c r="G68" s="44"/>
    </row>
    <row r="69" spans="1:7">
      <c r="A69" s="44"/>
      <c r="B69" s="44">
        <f t="shared" si="2"/>
        <v>45</v>
      </c>
      <c r="C69" s="118"/>
      <c r="D69" s="44" t="str">
        <f t="shared" si="1"/>
        <v/>
      </c>
      <c r="E69" s="44"/>
      <c r="F69" s="44"/>
      <c r="G69" s="44"/>
    </row>
    <row r="70" spans="1:7">
      <c r="A70" s="44"/>
      <c r="B70" s="44">
        <f t="shared" si="2"/>
        <v>46</v>
      </c>
      <c r="C70" s="118"/>
      <c r="D70" s="44" t="str">
        <f t="shared" si="1"/>
        <v/>
      </c>
      <c r="E70" s="44"/>
      <c r="F70" s="44"/>
      <c r="G70" s="44"/>
    </row>
    <row r="71" spans="1:7">
      <c r="A71" s="44"/>
      <c r="B71" s="44">
        <f t="shared" si="2"/>
        <v>47</v>
      </c>
      <c r="C71" s="118"/>
      <c r="D71" s="44" t="str">
        <f t="shared" si="1"/>
        <v/>
      </c>
      <c r="E71" s="44"/>
      <c r="F71" s="44"/>
      <c r="G71" s="44"/>
    </row>
    <row r="72" spans="1:7">
      <c r="A72" s="44"/>
      <c r="B72" s="44">
        <f t="shared" si="2"/>
        <v>48</v>
      </c>
      <c r="C72" s="118"/>
      <c r="D72" s="44" t="str">
        <f t="shared" si="1"/>
        <v/>
      </c>
      <c r="E72" s="44"/>
      <c r="F72" s="44"/>
      <c r="G72" s="44"/>
    </row>
    <row r="73" spans="1:7">
      <c r="A73" s="44"/>
      <c r="B73" s="44">
        <f t="shared" si="2"/>
        <v>49</v>
      </c>
      <c r="C73" s="118"/>
      <c r="D73" s="44" t="str">
        <f t="shared" si="1"/>
        <v/>
      </c>
      <c r="E73" s="44"/>
      <c r="F73" s="44"/>
      <c r="G73" s="44"/>
    </row>
    <row r="74" spans="1:7">
      <c r="A74" s="44"/>
      <c r="B74" s="44">
        <f t="shared" si="2"/>
        <v>50</v>
      </c>
      <c r="C74" s="118"/>
      <c r="D74" s="44" t="str">
        <f t="shared" si="1"/>
        <v/>
      </c>
      <c r="E74" s="44"/>
      <c r="F74" s="44"/>
      <c r="G74" s="44"/>
    </row>
    <row r="75" spans="1:7">
      <c r="A75" s="44"/>
      <c r="B75" s="44">
        <f t="shared" si="2"/>
        <v>51</v>
      </c>
      <c r="C75" s="118"/>
      <c r="D75" s="44" t="str">
        <f t="shared" si="1"/>
        <v/>
      </c>
      <c r="E75" s="44"/>
      <c r="F75" s="44"/>
      <c r="G75" s="44"/>
    </row>
    <row r="76" spans="1:7">
      <c r="A76" s="44"/>
      <c r="B76" s="44">
        <f t="shared" si="2"/>
        <v>52</v>
      </c>
      <c r="C76" s="118"/>
      <c r="D76" s="44" t="str">
        <f t="shared" si="1"/>
        <v/>
      </c>
      <c r="E76" s="44"/>
      <c r="F76" s="44"/>
      <c r="G76" s="44"/>
    </row>
    <row r="77" spans="1:7">
      <c r="A77" s="44"/>
      <c r="B77" s="44">
        <f t="shared" si="2"/>
        <v>53</v>
      </c>
      <c r="C77" s="118"/>
      <c r="D77" s="44" t="str">
        <f t="shared" si="1"/>
        <v/>
      </c>
      <c r="E77" s="44"/>
      <c r="F77" s="44"/>
      <c r="G77" s="44"/>
    </row>
    <row r="78" spans="1:7">
      <c r="A78" s="44"/>
      <c r="B78" s="44">
        <f t="shared" si="2"/>
        <v>54</v>
      </c>
      <c r="C78" s="118"/>
      <c r="D78" s="44" t="str">
        <f t="shared" si="1"/>
        <v/>
      </c>
      <c r="E78" s="44"/>
      <c r="F78" s="44"/>
      <c r="G78" s="44"/>
    </row>
    <row r="79" spans="1:7">
      <c r="A79" s="44"/>
      <c r="B79" s="44">
        <f t="shared" si="2"/>
        <v>55</v>
      </c>
      <c r="C79" s="118"/>
      <c r="D79" s="44" t="str">
        <f t="shared" si="1"/>
        <v/>
      </c>
      <c r="E79" s="44"/>
      <c r="F79" s="44"/>
      <c r="G79" s="44"/>
    </row>
    <row r="80" spans="1:7">
      <c r="A80" s="44"/>
      <c r="B80" s="44">
        <f t="shared" si="2"/>
        <v>56</v>
      </c>
      <c r="C80" s="118"/>
      <c r="D80" s="44" t="str">
        <f t="shared" si="1"/>
        <v/>
      </c>
      <c r="E80" s="44"/>
      <c r="F80" s="44"/>
      <c r="G80" s="44"/>
    </row>
    <row r="81" spans="1:7">
      <c r="A81" s="44"/>
      <c r="B81" s="44">
        <f t="shared" si="2"/>
        <v>57</v>
      </c>
      <c r="C81" s="118"/>
      <c r="D81" s="44" t="str">
        <f t="shared" si="1"/>
        <v/>
      </c>
      <c r="E81" s="44"/>
      <c r="F81" s="44"/>
      <c r="G81" s="44"/>
    </row>
    <row r="82" spans="1:7">
      <c r="A82" s="44"/>
      <c r="B82" s="44">
        <f t="shared" si="2"/>
        <v>58</v>
      </c>
      <c r="C82" s="118"/>
      <c r="D82" s="44" t="str">
        <f t="shared" si="1"/>
        <v/>
      </c>
      <c r="E82" s="44"/>
      <c r="F82" s="44"/>
      <c r="G82" s="44"/>
    </row>
    <row r="83" spans="1:7">
      <c r="A83" s="44"/>
      <c r="B83" s="44">
        <f t="shared" si="2"/>
        <v>59</v>
      </c>
      <c r="C83" s="118"/>
      <c r="D83" s="44" t="str">
        <f t="shared" si="1"/>
        <v/>
      </c>
      <c r="E83" s="44"/>
      <c r="F83" s="44"/>
      <c r="G83" s="44"/>
    </row>
    <row r="84" spans="1:7">
      <c r="A84" s="44"/>
      <c r="B84" s="44">
        <f t="shared" si="2"/>
        <v>60</v>
      </c>
      <c r="C84" s="118"/>
      <c r="D84" s="44" t="str">
        <f t="shared" si="1"/>
        <v/>
      </c>
      <c r="E84" s="44"/>
      <c r="F84" s="44"/>
      <c r="G84" s="44"/>
    </row>
    <row r="85" spans="1:7">
      <c r="A85" s="44"/>
      <c r="B85" s="44">
        <f t="shared" si="2"/>
        <v>61</v>
      </c>
      <c r="C85" s="118"/>
      <c r="D85" s="44" t="str">
        <f t="shared" si="1"/>
        <v/>
      </c>
      <c r="E85" s="44"/>
      <c r="F85" s="44"/>
      <c r="G85" s="44"/>
    </row>
    <row r="86" spans="1:7">
      <c r="A86" s="44"/>
      <c r="B86" s="44">
        <f t="shared" si="2"/>
        <v>62</v>
      </c>
      <c r="C86" s="118"/>
      <c r="D86" s="44" t="str">
        <f t="shared" si="1"/>
        <v/>
      </c>
      <c r="E86" s="44"/>
      <c r="F86" s="44"/>
      <c r="G86" s="44"/>
    </row>
    <row r="87" spans="1:7">
      <c r="A87" s="44"/>
      <c r="B87" s="44">
        <f t="shared" si="2"/>
        <v>63</v>
      </c>
      <c r="C87" s="118"/>
      <c r="D87" s="44" t="str">
        <f t="shared" si="1"/>
        <v/>
      </c>
      <c r="E87" s="44"/>
      <c r="F87" s="44"/>
      <c r="G87" s="44"/>
    </row>
    <row r="88" spans="1:7">
      <c r="A88" s="44"/>
      <c r="B88" s="44">
        <f t="shared" si="2"/>
        <v>64</v>
      </c>
      <c r="C88" s="118"/>
      <c r="D88" s="44" t="str">
        <f t="shared" si="1"/>
        <v/>
      </c>
      <c r="E88" s="44"/>
      <c r="F88" s="44"/>
      <c r="G88" s="44"/>
    </row>
    <row r="89" spans="1:7">
      <c r="A89" s="44"/>
      <c r="B89" s="44">
        <f t="shared" si="2"/>
        <v>65</v>
      </c>
      <c r="C89" s="118"/>
      <c r="D89" s="44" t="str">
        <f t="shared" si="1"/>
        <v/>
      </c>
      <c r="E89" s="44"/>
      <c r="F89" s="44"/>
      <c r="G89" s="44"/>
    </row>
    <row r="90" spans="1:7">
      <c r="A90" s="44"/>
      <c r="B90" s="44">
        <f t="shared" si="2"/>
        <v>66</v>
      </c>
      <c r="C90" s="118"/>
      <c r="D90" s="44" t="str">
        <f t="shared" ref="D90:D124" si="3">IF(AND(C90&lt;&gt;"",$B$16&lt;&gt;"",B$16&gt;0),C90/$B$16,"")</f>
        <v/>
      </c>
      <c r="E90" s="44"/>
      <c r="F90" s="44"/>
      <c r="G90" s="44"/>
    </row>
    <row r="91" spans="1:7">
      <c r="A91" s="44"/>
      <c r="B91" s="44">
        <f t="shared" si="2"/>
        <v>67</v>
      </c>
      <c r="C91" s="118"/>
      <c r="D91" s="44" t="str">
        <f t="shared" si="3"/>
        <v/>
      </c>
      <c r="E91" s="44"/>
      <c r="F91" s="44"/>
      <c r="G91" s="44"/>
    </row>
    <row r="92" spans="1:7">
      <c r="A92" s="44"/>
      <c r="B92" s="44">
        <f t="shared" si="2"/>
        <v>68</v>
      </c>
      <c r="C92" s="118"/>
      <c r="D92" s="44" t="str">
        <f t="shared" si="3"/>
        <v/>
      </c>
      <c r="E92" s="44"/>
      <c r="F92" s="44"/>
      <c r="G92" s="44"/>
    </row>
    <row r="93" spans="1:7">
      <c r="A93" s="44"/>
      <c r="B93" s="44">
        <f t="shared" si="2"/>
        <v>69</v>
      </c>
      <c r="C93" s="118"/>
      <c r="D93" s="44" t="str">
        <f t="shared" si="3"/>
        <v/>
      </c>
      <c r="E93" s="44"/>
      <c r="F93" s="44"/>
      <c r="G93" s="44"/>
    </row>
    <row r="94" spans="1:7">
      <c r="A94" s="44"/>
      <c r="B94" s="44">
        <f t="shared" si="2"/>
        <v>70</v>
      </c>
      <c r="C94" s="118"/>
      <c r="D94" s="44" t="str">
        <f t="shared" si="3"/>
        <v/>
      </c>
      <c r="E94" s="44"/>
      <c r="F94" s="44"/>
      <c r="G94" s="44"/>
    </row>
    <row r="95" spans="1:7">
      <c r="A95" s="44"/>
      <c r="B95" s="44">
        <f t="shared" si="2"/>
        <v>71</v>
      </c>
      <c r="C95" s="118"/>
      <c r="D95" s="44" t="str">
        <f t="shared" si="3"/>
        <v/>
      </c>
      <c r="E95" s="44"/>
      <c r="F95" s="44"/>
      <c r="G95" s="44"/>
    </row>
    <row r="96" spans="1:7">
      <c r="A96" s="44"/>
      <c r="B96" s="44">
        <f t="shared" si="2"/>
        <v>72</v>
      </c>
      <c r="C96" s="118"/>
      <c r="D96" s="44" t="str">
        <f t="shared" si="3"/>
        <v/>
      </c>
      <c r="E96" s="44"/>
      <c r="F96" s="44"/>
      <c r="G96" s="44"/>
    </row>
    <row r="97" spans="1:7">
      <c r="A97" s="44"/>
      <c r="B97" s="44">
        <f t="shared" si="2"/>
        <v>73</v>
      </c>
      <c r="C97" s="118"/>
      <c r="D97" s="44" t="str">
        <f t="shared" si="3"/>
        <v/>
      </c>
      <c r="E97" s="44"/>
      <c r="F97" s="44"/>
      <c r="G97" s="44"/>
    </row>
    <row r="98" spans="1:7">
      <c r="A98" s="44"/>
      <c r="B98" s="44">
        <f t="shared" si="2"/>
        <v>74</v>
      </c>
      <c r="C98" s="118"/>
      <c r="D98" s="44" t="str">
        <f t="shared" si="3"/>
        <v/>
      </c>
      <c r="E98" s="44"/>
      <c r="F98" s="44"/>
      <c r="G98" s="44"/>
    </row>
    <row r="99" spans="1:7">
      <c r="A99" s="44"/>
      <c r="B99" s="44">
        <f t="shared" si="2"/>
        <v>75</v>
      </c>
      <c r="C99" s="118"/>
      <c r="D99" s="44" t="str">
        <f t="shared" si="3"/>
        <v/>
      </c>
      <c r="E99" s="44"/>
      <c r="F99" s="44"/>
      <c r="G99" s="44"/>
    </row>
    <row r="100" spans="1:7">
      <c r="A100" s="44"/>
      <c r="B100" s="44">
        <f t="shared" ref="B100:B124" si="4">1+B99</f>
        <v>76</v>
      </c>
      <c r="C100" s="118"/>
      <c r="D100" s="44" t="str">
        <f t="shared" si="3"/>
        <v/>
      </c>
      <c r="E100" s="44"/>
      <c r="F100" s="44"/>
      <c r="G100" s="44"/>
    </row>
    <row r="101" spans="1:7">
      <c r="A101" s="44"/>
      <c r="B101" s="44">
        <f t="shared" si="4"/>
        <v>77</v>
      </c>
      <c r="C101" s="118"/>
      <c r="D101" s="44" t="str">
        <f t="shared" si="3"/>
        <v/>
      </c>
      <c r="E101" s="44"/>
      <c r="F101" s="44"/>
      <c r="G101" s="44"/>
    </row>
    <row r="102" spans="1:7">
      <c r="A102" s="44"/>
      <c r="B102" s="44">
        <f t="shared" si="4"/>
        <v>78</v>
      </c>
      <c r="C102" s="118"/>
      <c r="D102" s="44" t="str">
        <f t="shared" si="3"/>
        <v/>
      </c>
      <c r="E102" s="44"/>
      <c r="F102" s="44"/>
      <c r="G102" s="44"/>
    </row>
    <row r="103" spans="1:7">
      <c r="A103" s="44"/>
      <c r="B103" s="44">
        <f t="shared" si="4"/>
        <v>79</v>
      </c>
      <c r="C103" s="118"/>
      <c r="D103" s="44" t="str">
        <f t="shared" si="3"/>
        <v/>
      </c>
      <c r="E103" s="44"/>
      <c r="F103" s="44"/>
      <c r="G103" s="44"/>
    </row>
    <row r="104" spans="1:7">
      <c r="A104" s="44"/>
      <c r="B104" s="44">
        <f t="shared" si="4"/>
        <v>80</v>
      </c>
      <c r="C104" s="118"/>
      <c r="D104" s="44" t="str">
        <f t="shared" si="3"/>
        <v/>
      </c>
      <c r="E104" s="44"/>
      <c r="F104" s="44"/>
      <c r="G104" s="44"/>
    </row>
    <row r="105" spans="1:7">
      <c r="A105" s="44"/>
      <c r="B105" s="44">
        <f t="shared" si="4"/>
        <v>81</v>
      </c>
      <c r="C105" s="118"/>
      <c r="D105" s="44" t="str">
        <f t="shared" si="3"/>
        <v/>
      </c>
      <c r="E105" s="44"/>
      <c r="F105" s="44"/>
      <c r="G105" s="44"/>
    </row>
    <row r="106" spans="1:7">
      <c r="A106" s="44"/>
      <c r="B106" s="44">
        <f t="shared" si="4"/>
        <v>82</v>
      </c>
      <c r="C106" s="118"/>
      <c r="D106" s="44" t="str">
        <f t="shared" si="3"/>
        <v/>
      </c>
      <c r="E106" s="44"/>
      <c r="F106" s="44"/>
      <c r="G106" s="44"/>
    </row>
    <row r="107" spans="1:7">
      <c r="A107" s="44"/>
      <c r="B107" s="44">
        <f t="shared" si="4"/>
        <v>83</v>
      </c>
      <c r="C107" s="118"/>
      <c r="D107" s="44" t="str">
        <f t="shared" si="3"/>
        <v/>
      </c>
      <c r="E107" s="44"/>
      <c r="F107" s="44"/>
      <c r="G107" s="44"/>
    </row>
    <row r="108" spans="1:7">
      <c r="A108" s="44"/>
      <c r="B108" s="44">
        <f t="shared" si="4"/>
        <v>84</v>
      </c>
      <c r="C108" s="118"/>
      <c r="D108" s="44" t="str">
        <f t="shared" si="3"/>
        <v/>
      </c>
      <c r="E108" s="44"/>
      <c r="F108" s="44"/>
      <c r="G108" s="44"/>
    </row>
    <row r="109" spans="1:7">
      <c r="A109" s="44"/>
      <c r="B109" s="44">
        <f t="shared" si="4"/>
        <v>85</v>
      </c>
      <c r="C109" s="118"/>
      <c r="D109" s="44" t="str">
        <f t="shared" si="3"/>
        <v/>
      </c>
      <c r="E109" s="44"/>
      <c r="F109" s="44"/>
      <c r="G109" s="44"/>
    </row>
    <row r="110" spans="1:7">
      <c r="A110" s="44"/>
      <c r="B110" s="44">
        <f t="shared" si="4"/>
        <v>86</v>
      </c>
      <c r="C110" s="118"/>
      <c r="D110" s="44" t="str">
        <f t="shared" si="3"/>
        <v/>
      </c>
      <c r="E110" s="44"/>
      <c r="F110" s="44"/>
      <c r="G110" s="44"/>
    </row>
    <row r="111" spans="1:7">
      <c r="A111" s="44"/>
      <c r="B111" s="44">
        <f t="shared" si="4"/>
        <v>87</v>
      </c>
      <c r="C111" s="118"/>
      <c r="D111" s="44" t="str">
        <f t="shared" si="3"/>
        <v/>
      </c>
      <c r="E111" s="44"/>
      <c r="F111" s="44"/>
      <c r="G111" s="44"/>
    </row>
    <row r="112" spans="1:7">
      <c r="A112" s="44"/>
      <c r="B112" s="44">
        <f t="shared" si="4"/>
        <v>88</v>
      </c>
      <c r="C112" s="118"/>
      <c r="D112" s="44" t="str">
        <f t="shared" si="3"/>
        <v/>
      </c>
      <c r="E112" s="44"/>
      <c r="F112" s="44"/>
      <c r="G112" s="44"/>
    </row>
    <row r="113" spans="1:7">
      <c r="A113" s="44"/>
      <c r="B113" s="44">
        <f t="shared" si="4"/>
        <v>89</v>
      </c>
      <c r="C113" s="118"/>
      <c r="D113" s="44" t="str">
        <f t="shared" si="3"/>
        <v/>
      </c>
      <c r="E113" s="44"/>
      <c r="F113" s="44"/>
      <c r="G113" s="44"/>
    </row>
    <row r="114" spans="1:7">
      <c r="A114" s="44"/>
      <c r="B114" s="44">
        <f t="shared" si="4"/>
        <v>90</v>
      </c>
      <c r="C114" s="118"/>
      <c r="D114" s="44" t="str">
        <f t="shared" si="3"/>
        <v/>
      </c>
      <c r="E114" s="44"/>
      <c r="F114" s="44"/>
      <c r="G114" s="44"/>
    </row>
    <row r="115" spans="1:7">
      <c r="A115" s="44"/>
      <c r="B115" s="44">
        <f t="shared" si="4"/>
        <v>91</v>
      </c>
      <c r="C115" s="118"/>
      <c r="D115" s="44" t="str">
        <f t="shared" si="3"/>
        <v/>
      </c>
      <c r="E115" s="44"/>
      <c r="F115" s="44"/>
      <c r="G115" s="44"/>
    </row>
    <row r="116" spans="1:7">
      <c r="A116" s="44"/>
      <c r="B116" s="44">
        <f t="shared" si="4"/>
        <v>92</v>
      </c>
      <c r="C116" s="118"/>
      <c r="D116" s="44" t="str">
        <f t="shared" si="3"/>
        <v/>
      </c>
      <c r="E116" s="44"/>
      <c r="F116" s="44"/>
      <c r="G116" s="44"/>
    </row>
    <row r="117" spans="1:7">
      <c r="A117" s="44"/>
      <c r="B117" s="44">
        <f t="shared" si="4"/>
        <v>93</v>
      </c>
      <c r="C117" s="118"/>
      <c r="D117" s="44" t="str">
        <f t="shared" si="3"/>
        <v/>
      </c>
      <c r="E117" s="44"/>
      <c r="F117" s="44"/>
      <c r="G117" s="44"/>
    </row>
    <row r="118" spans="1:7">
      <c r="A118" s="44"/>
      <c r="B118" s="44">
        <f t="shared" si="4"/>
        <v>94</v>
      </c>
      <c r="C118" s="118"/>
      <c r="D118" s="44" t="str">
        <f t="shared" si="3"/>
        <v/>
      </c>
      <c r="E118" s="44"/>
      <c r="F118" s="44"/>
      <c r="G118" s="44"/>
    </row>
    <row r="119" spans="1:7">
      <c r="A119" s="44"/>
      <c r="B119" s="44">
        <f t="shared" si="4"/>
        <v>95</v>
      </c>
      <c r="C119" s="118"/>
      <c r="D119" s="44" t="str">
        <f t="shared" si="3"/>
        <v/>
      </c>
      <c r="E119" s="44"/>
      <c r="F119" s="44"/>
      <c r="G119" s="44"/>
    </row>
    <row r="120" spans="1:7">
      <c r="A120" s="44"/>
      <c r="B120" s="44">
        <f t="shared" si="4"/>
        <v>96</v>
      </c>
      <c r="C120" s="118"/>
      <c r="D120" s="44" t="str">
        <f t="shared" si="3"/>
        <v/>
      </c>
      <c r="E120" s="44"/>
      <c r="F120" s="44"/>
      <c r="G120" s="44"/>
    </row>
    <row r="121" spans="1:7">
      <c r="A121" s="44"/>
      <c r="B121" s="44">
        <f t="shared" si="4"/>
        <v>97</v>
      </c>
      <c r="C121" s="118"/>
      <c r="D121" s="44" t="str">
        <f t="shared" si="3"/>
        <v/>
      </c>
      <c r="E121" s="44"/>
      <c r="F121" s="44"/>
      <c r="G121" s="44"/>
    </row>
    <row r="122" spans="1:7">
      <c r="A122" s="44"/>
      <c r="B122" s="44">
        <f t="shared" si="4"/>
        <v>98</v>
      </c>
      <c r="C122" s="118"/>
      <c r="D122" s="44" t="str">
        <f t="shared" si="3"/>
        <v/>
      </c>
      <c r="E122" s="44"/>
      <c r="F122" s="44"/>
      <c r="G122" s="44"/>
    </row>
    <row r="123" spans="1:7">
      <c r="A123" s="44"/>
      <c r="B123" s="44">
        <f t="shared" si="4"/>
        <v>99</v>
      </c>
      <c r="C123" s="118"/>
      <c r="D123" s="44" t="str">
        <f t="shared" si="3"/>
        <v/>
      </c>
      <c r="E123" s="44"/>
      <c r="F123" s="44"/>
      <c r="G123" s="44"/>
    </row>
    <row r="124" spans="1:7">
      <c r="A124" s="44"/>
      <c r="B124" s="44">
        <f t="shared" si="4"/>
        <v>100</v>
      </c>
      <c r="C124" s="116"/>
      <c r="D124" s="44" t="str">
        <f t="shared" si="3"/>
        <v/>
      </c>
      <c r="E124" s="44"/>
      <c r="F124" s="44"/>
      <c r="G124" s="44"/>
    </row>
  </sheetData>
  <sheetProtection algorithmName="SHA-512" hashValue="HKnnnb+OlJuMKmEHRAbqUrq3Sh/JAyOiMffWgBmv1WKg5ojluSqRkN1wEGNa787JaMbNc9lrKVkI6c4dShWYDg==" saltValue="pDrWdsFubWj6X60f4nahNA==" spinCount="100000" sheet="1" objects="1" scenarios="1"/>
  <mergeCells count="1">
    <mergeCell ref="A19:G19"/>
  </mergeCells>
  <conditionalFormatting sqref="A19">
    <cfRule type="cellIs" dxfId="4" priority="5" operator="equal">
      <formula>"Test samples for NORM or Enhanced NORM isotopes!"</formula>
    </cfRule>
  </conditionalFormatting>
  <conditionalFormatting sqref="A19:G19">
    <cfRule type="cellIs" dxfId="3" priority="1" operator="equal">
      <formula>"Exempt from sampling equipment (other than gas) for NORM or Enhanced NORM per 20.3.14.1403.C"</formula>
    </cfRule>
  </conditionalFormatting>
  <dataValidations count="1">
    <dataValidation type="list" allowBlank="1" showInputMessage="1" showErrorMessage="1" sqref="B15" xr:uid="{B7AF431B-7931-4DA0-9030-C20C31A647D8}">
      <formula1>$AA$1:$AA$3</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1514-D84F-4E69-95AE-3D1CCB9EE8E1}">
  <sheetPr codeName="Sheet3">
    <tabColor rgb="FFC00000"/>
  </sheetPr>
  <dimension ref="A1:AK124"/>
  <sheetViews>
    <sheetView workbookViewId="0">
      <selection activeCell="B1" sqref="B1"/>
    </sheetView>
  </sheetViews>
  <sheetFormatPr defaultRowHeight="15"/>
  <cols>
    <col min="1" max="1" width="25.7109375" customWidth="1"/>
    <col min="2" max="2" width="11.85546875" bestFit="1" customWidth="1"/>
    <col min="3" max="3" width="15.140625" customWidth="1"/>
    <col min="4" max="4" width="15.42578125" customWidth="1"/>
    <col min="27" max="27" width="11.85546875" bestFit="1" customWidth="1"/>
    <col min="36" max="36" width="14" bestFit="1" customWidth="1"/>
  </cols>
  <sheetData>
    <row r="1" spans="1:37">
      <c r="A1" s="46" t="s">
        <v>1</v>
      </c>
      <c r="B1" s="25" t="str">
        <f>IF(Gamma_Soil!B1&lt;&gt;"",Gamma_Soil!B1,"")</f>
        <v/>
      </c>
      <c r="C1" s="26"/>
      <c r="D1" s="26"/>
      <c r="E1" s="26"/>
      <c r="F1" s="27"/>
      <c r="G1" s="44"/>
      <c r="H1" s="45"/>
      <c r="I1" s="45"/>
      <c r="J1" s="45"/>
      <c r="K1" s="45"/>
      <c r="L1" s="44"/>
      <c r="M1" s="44"/>
      <c r="N1" s="44"/>
      <c r="O1" s="44"/>
      <c r="P1" s="44"/>
      <c r="Q1" s="44"/>
      <c r="R1" s="44"/>
      <c r="S1" s="44"/>
      <c r="T1" s="44"/>
      <c r="U1" s="44"/>
      <c r="V1" s="44"/>
      <c r="W1" s="44"/>
      <c r="X1" s="44"/>
      <c r="Y1" s="44"/>
      <c r="Z1" s="44"/>
      <c r="AA1" s="44" t="s">
        <v>12</v>
      </c>
      <c r="AB1" s="123" t="s">
        <v>16</v>
      </c>
      <c r="AC1" s="122"/>
      <c r="AD1" s="122"/>
      <c r="AE1" s="122"/>
      <c r="AF1" s="122"/>
      <c r="AG1" s="122"/>
      <c r="AH1" s="122"/>
      <c r="AI1" s="122"/>
      <c r="AJ1" s="122" t="s">
        <v>65</v>
      </c>
      <c r="AK1" s="122">
        <v>1</v>
      </c>
    </row>
    <row r="2" spans="1:37">
      <c r="A2" s="44" t="s">
        <v>0</v>
      </c>
      <c r="B2" s="28" t="str">
        <f>IF(Gamma_Soil!B2&lt;&gt;"",Gamma_Soil!B2,"")</f>
        <v/>
      </c>
      <c r="C2" s="29"/>
      <c r="D2" s="29"/>
      <c r="E2" s="29"/>
      <c r="F2" s="30"/>
      <c r="G2" s="44"/>
      <c r="H2" s="45"/>
      <c r="I2" s="45"/>
      <c r="J2" s="45"/>
      <c r="K2" s="45"/>
      <c r="L2" s="44"/>
      <c r="M2" s="44"/>
      <c r="N2" s="44"/>
      <c r="O2" s="44"/>
      <c r="P2" s="44"/>
      <c r="Q2" s="44"/>
      <c r="R2" s="44"/>
      <c r="S2" s="44"/>
      <c r="T2" s="44"/>
      <c r="U2" s="44"/>
      <c r="V2" s="44"/>
      <c r="W2" s="44"/>
      <c r="X2" s="44"/>
      <c r="Y2" s="44"/>
      <c r="Z2" s="44"/>
      <c r="AA2" s="44" t="s">
        <v>13</v>
      </c>
      <c r="AB2" s="122">
        <f>IF(AK5=0,1,IF(D20&lt;&gt;"",IF(D20&gt;1000,2,1),0))</f>
        <v>0</v>
      </c>
      <c r="AC2" s="122"/>
      <c r="AD2" s="122"/>
      <c r="AE2" s="122"/>
      <c r="AF2" s="122"/>
      <c r="AG2" s="122"/>
      <c r="AH2" s="122"/>
      <c r="AI2" s="122"/>
      <c r="AJ2" s="122" t="s">
        <v>66</v>
      </c>
      <c r="AK2" s="122">
        <v>1</v>
      </c>
    </row>
    <row r="3" spans="1:37">
      <c r="A3" s="44" t="s">
        <v>2</v>
      </c>
      <c r="B3" s="28" t="str">
        <f>IF(Gamma_Soil!B3&lt;&gt;"",Gamma_Soil!B3,"")</f>
        <v/>
      </c>
      <c r="C3" s="29"/>
      <c r="D3" s="29"/>
      <c r="E3" s="29"/>
      <c r="F3" s="30"/>
      <c r="G3" s="44"/>
      <c r="H3" s="44"/>
      <c r="I3" s="44"/>
      <c r="J3" s="44"/>
      <c r="K3" s="44"/>
      <c r="L3" s="44"/>
      <c r="M3" s="44"/>
      <c r="N3" s="44"/>
      <c r="O3" s="44"/>
      <c r="P3" s="44"/>
      <c r="Q3" s="44"/>
      <c r="R3" s="44"/>
      <c r="S3" s="44"/>
      <c r="T3" s="44"/>
      <c r="U3" s="44"/>
      <c r="V3" s="44"/>
      <c r="W3" s="44"/>
      <c r="X3" s="44"/>
      <c r="Y3" s="44"/>
      <c r="Z3" s="44"/>
      <c r="AA3" s="44" t="s">
        <v>15</v>
      </c>
      <c r="AB3" s="122"/>
      <c r="AC3" s="122"/>
      <c r="AD3" s="122"/>
      <c r="AE3" s="122"/>
      <c r="AF3" s="122"/>
      <c r="AG3" s="122"/>
      <c r="AH3" s="122"/>
      <c r="AI3" s="122"/>
      <c r="AJ3" s="122" t="s">
        <v>80</v>
      </c>
      <c r="AK3" s="122">
        <v>1</v>
      </c>
    </row>
    <row r="4" spans="1:37">
      <c r="A4" s="44" t="s">
        <v>3</v>
      </c>
      <c r="B4" s="31" t="str">
        <f>IF(Gamma_Soil!B4&lt;&gt;"",Gamma_Soil!B4,"")</f>
        <v/>
      </c>
      <c r="C4" s="32"/>
      <c r="D4" s="32"/>
      <c r="E4" s="32"/>
      <c r="F4" s="33"/>
      <c r="G4" s="44"/>
      <c r="H4" s="57"/>
      <c r="I4" s="57"/>
      <c r="J4" s="57"/>
      <c r="K4" s="57"/>
      <c r="L4" s="44"/>
      <c r="M4" s="44"/>
      <c r="N4" s="44"/>
      <c r="O4" s="44"/>
      <c r="P4" s="44"/>
      <c r="Q4" s="44"/>
      <c r="R4" s="44"/>
      <c r="S4" s="44"/>
      <c r="T4" s="44"/>
      <c r="U4" s="44"/>
      <c r="V4" s="44"/>
      <c r="W4" s="44"/>
      <c r="X4" s="44"/>
      <c r="Y4" s="44"/>
      <c r="Z4" s="44"/>
      <c r="AA4" s="44"/>
      <c r="AB4" s="122">
        <v>0</v>
      </c>
      <c r="AC4" s="122" t="s">
        <v>17</v>
      </c>
      <c r="AD4" s="122"/>
      <c r="AE4" s="122"/>
      <c r="AF4" s="122"/>
      <c r="AG4" s="122"/>
      <c r="AH4" s="122"/>
      <c r="AI4" s="122"/>
      <c r="AJ4" s="122" t="s">
        <v>81</v>
      </c>
      <c r="AK4" s="122">
        <v>1</v>
      </c>
    </row>
    <row r="5" spans="1:37">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122">
        <v>1</v>
      </c>
      <c r="AC5" s="122" t="s">
        <v>18</v>
      </c>
      <c r="AD5" s="122"/>
      <c r="AE5" s="122"/>
      <c r="AF5" s="122"/>
      <c r="AG5" s="122"/>
      <c r="AH5" s="122"/>
      <c r="AI5" s="122"/>
      <c r="AJ5" s="122" t="s">
        <v>82</v>
      </c>
      <c r="AK5" s="122">
        <v>1</v>
      </c>
    </row>
    <row r="6" spans="1:37">
      <c r="A6" s="46" t="s">
        <v>26</v>
      </c>
      <c r="B6" s="34" t="str">
        <f>IF(Gamma_Soil!B6&lt;&gt;"",Gamma_Soil!B6,"")</f>
        <v/>
      </c>
      <c r="C6" s="35"/>
      <c r="D6" s="35"/>
      <c r="E6" s="35"/>
      <c r="F6" s="36"/>
      <c r="G6" s="44"/>
      <c r="H6" s="44"/>
      <c r="I6" s="44"/>
      <c r="J6" s="44"/>
      <c r="K6" s="44"/>
      <c r="L6" s="44"/>
      <c r="M6" s="44"/>
      <c r="N6" s="44"/>
      <c r="O6" s="44"/>
      <c r="P6" s="44"/>
      <c r="Q6" s="44"/>
      <c r="R6" s="44"/>
      <c r="S6" s="44"/>
      <c r="T6" s="44"/>
      <c r="U6" s="44"/>
      <c r="V6" s="44"/>
      <c r="W6" s="44"/>
      <c r="X6" s="44"/>
      <c r="Y6" s="44"/>
      <c r="Z6" s="44"/>
      <c r="AA6" s="44"/>
      <c r="AB6" s="122">
        <v>2</v>
      </c>
      <c r="AC6" s="122" t="s">
        <v>19</v>
      </c>
      <c r="AD6" s="122"/>
      <c r="AE6" s="122"/>
      <c r="AF6" s="122"/>
      <c r="AG6" s="122"/>
      <c r="AH6" s="122"/>
      <c r="AI6" s="122"/>
      <c r="AJ6" s="122"/>
      <c r="AK6" s="122"/>
    </row>
    <row r="7" spans="1:37">
      <c r="A7" s="44"/>
      <c r="B7" s="44"/>
      <c r="C7" s="44"/>
      <c r="D7" s="44"/>
      <c r="E7" s="44"/>
      <c r="F7" s="44"/>
      <c r="G7" s="44"/>
      <c r="H7" s="98"/>
      <c r="I7" s="44"/>
      <c r="J7" s="44"/>
      <c r="K7" s="44"/>
      <c r="L7" s="44"/>
      <c r="M7" s="44"/>
      <c r="N7" s="44"/>
      <c r="O7" s="44"/>
      <c r="P7" s="44"/>
      <c r="Q7" s="44"/>
      <c r="R7" s="44"/>
      <c r="S7" s="44"/>
      <c r="T7" s="44"/>
      <c r="U7" s="44"/>
      <c r="V7" s="44"/>
      <c r="W7" s="44"/>
      <c r="X7" s="44"/>
      <c r="Y7" s="44"/>
      <c r="Z7" s="44"/>
      <c r="AA7" s="44"/>
      <c r="AB7" s="122"/>
      <c r="AC7" s="122"/>
      <c r="AD7" s="122"/>
      <c r="AE7" s="122"/>
      <c r="AF7" s="122"/>
      <c r="AG7" s="122"/>
      <c r="AH7" s="122"/>
      <c r="AI7" s="122"/>
      <c r="AJ7" s="122"/>
      <c r="AK7" s="122"/>
    </row>
    <row r="8" spans="1:37">
      <c r="A8" s="46" t="s">
        <v>4</v>
      </c>
      <c r="B8" s="25" t="str">
        <f>IF(Gamma_Soil!B8&lt;&gt;"",Gamma_Soil!B8,"")</f>
        <v/>
      </c>
      <c r="C8" s="26"/>
      <c r="D8" s="26"/>
      <c r="E8" s="26"/>
      <c r="F8" s="27"/>
      <c r="G8" s="44"/>
      <c r="H8" s="99"/>
      <c r="I8" s="44"/>
      <c r="J8" s="44"/>
      <c r="K8" s="44"/>
      <c r="L8" s="44"/>
      <c r="M8" s="44"/>
      <c r="N8" s="44"/>
      <c r="O8" s="44"/>
      <c r="P8" s="44"/>
      <c r="Q8" s="44"/>
      <c r="R8" s="44"/>
      <c r="S8" s="44"/>
      <c r="T8" s="44"/>
      <c r="U8" s="44"/>
      <c r="V8" s="44"/>
      <c r="W8" s="44"/>
      <c r="X8" s="44"/>
      <c r="Y8" s="44"/>
      <c r="Z8" s="44"/>
      <c r="AA8" s="44"/>
      <c r="AB8" s="122">
        <f>IF(AK5=0,1,IF(OR(Gamma_Soil!AB$2=0,Gamma_Water!AB$2=0,Gamma_Sludge_and_Scale!AB$2=0,'Gamma_Equip._(20.3.14.1403.C)'!AB$2=0,'Gamma_Equip._(20.3.14.1403.D)'!AB$2=0),2,1))</f>
        <v>2</v>
      </c>
      <c r="AC8" s="122" t="s">
        <v>41</v>
      </c>
      <c r="AD8" s="122"/>
      <c r="AE8" s="122"/>
      <c r="AF8" s="122"/>
      <c r="AG8" s="122"/>
      <c r="AH8" s="122"/>
      <c r="AI8" s="122"/>
      <c r="AJ8" s="122"/>
      <c r="AK8" s="122"/>
    </row>
    <row r="9" spans="1:37">
      <c r="A9" s="44" t="s">
        <v>5</v>
      </c>
      <c r="B9" s="28" t="str">
        <f>IF(Gamma_Soil!B9&lt;&gt;"",Gamma_Soil!B9,"")</f>
        <v/>
      </c>
      <c r="C9" s="29"/>
      <c r="D9" s="29"/>
      <c r="E9" s="29"/>
      <c r="F9" s="30"/>
      <c r="G9" s="44"/>
      <c r="H9" s="100"/>
      <c r="I9" s="44"/>
      <c r="J9" s="44"/>
      <c r="K9" s="44"/>
      <c r="L9" s="44"/>
      <c r="M9" s="44"/>
      <c r="N9" s="44"/>
      <c r="O9" s="44"/>
      <c r="P9" s="44"/>
      <c r="Q9" s="44"/>
      <c r="R9" s="44"/>
      <c r="S9" s="44"/>
      <c r="T9" s="44"/>
      <c r="U9" s="44"/>
      <c r="V9" s="44"/>
      <c r="W9" s="44"/>
      <c r="X9" s="44"/>
      <c r="Y9" s="44"/>
      <c r="Z9" s="44"/>
      <c r="AA9" s="44"/>
      <c r="AB9" s="122">
        <f>IF(AK5=0,1,IF(AND(Gamma_Soil!AB$2=1,Gamma_Water!AB$2=1,Gamma_Sludge_and_Scale!AB$2=1,'Gamma_Equip._(20.3.14.1403.C)'!AB$2=1,'Gamma_Equip._(20.3.14.1403.D)'!AB$2=1),2,1))</f>
        <v>1</v>
      </c>
      <c r="AC9" s="122" t="s">
        <v>36</v>
      </c>
      <c r="AD9" s="122"/>
      <c r="AE9" s="122"/>
      <c r="AF9" s="122"/>
      <c r="AG9" s="122"/>
      <c r="AH9" s="122"/>
      <c r="AI9" s="122"/>
      <c r="AJ9" s="122"/>
      <c r="AK9" s="122"/>
    </row>
    <row r="10" spans="1:37">
      <c r="A10" s="44" t="s">
        <v>7</v>
      </c>
      <c r="B10" s="28" t="str">
        <f>IF(Gamma_Soil!B10&lt;&gt;"",Gamma_Soil!B10,"")</f>
        <v/>
      </c>
      <c r="C10" s="29"/>
      <c r="D10" s="29"/>
      <c r="E10" s="29"/>
      <c r="F10" s="30"/>
      <c r="G10" s="44"/>
      <c r="H10" s="44"/>
      <c r="I10" s="44"/>
      <c r="J10" s="44"/>
      <c r="K10" s="44"/>
      <c r="L10" s="44"/>
      <c r="M10" s="44"/>
      <c r="N10" s="44"/>
      <c r="O10" s="44"/>
      <c r="P10" s="44"/>
      <c r="Q10" s="44"/>
      <c r="R10" s="44"/>
      <c r="S10" s="44"/>
      <c r="T10" s="44"/>
      <c r="U10" s="44"/>
      <c r="V10" s="44"/>
      <c r="W10" s="44"/>
      <c r="X10" s="44"/>
      <c r="Y10" s="44"/>
      <c r="Z10" s="44"/>
      <c r="AA10" s="44"/>
      <c r="AB10" s="122">
        <f>IF(AK5=0,1,IF(OR(Gamma_Soil!AB$2=2,Gamma_Water!AB$2=2,Gamma_Sludge_and_Scale!AB$2=2,'Gamma_Equip._(20.3.14.1403.C)'!AB$2=2,'Gamma_Equip._(20.3.14.1403.D)'!AB$2=2),2,1))</f>
        <v>1</v>
      </c>
      <c r="AC10" s="122" t="s">
        <v>92</v>
      </c>
      <c r="AD10" s="122"/>
      <c r="AE10" s="122"/>
      <c r="AF10" s="122"/>
      <c r="AG10" s="122"/>
      <c r="AH10" s="122"/>
      <c r="AI10" s="122"/>
      <c r="AJ10" s="122"/>
      <c r="AK10" s="122"/>
    </row>
    <row r="11" spans="1:37">
      <c r="A11" s="44" t="s">
        <v>8</v>
      </c>
      <c r="B11" s="124" t="str">
        <f>IF(Gamma_Soil!B11&lt;&gt;"",Gamma_Soil!B11,"")</f>
        <v/>
      </c>
      <c r="C11" s="29"/>
      <c r="D11" s="29"/>
      <c r="E11" s="29"/>
      <c r="F11" s="30"/>
      <c r="G11" s="44"/>
      <c r="H11" s="44"/>
      <c r="I11" s="44"/>
      <c r="J11" s="44"/>
      <c r="K11" s="44"/>
      <c r="L11" s="44"/>
      <c r="M11" s="44"/>
      <c r="N11" s="44"/>
      <c r="O11" s="44"/>
      <c r="P11" s="44"/>
      <c r="Q11" s="44"/>
      <c r="R11" s="44"/>
      <c r="S11" s="44"/>
      <c r="T11" s="44"/>
      <c r="U11" s="44"/>
      <c r="V11" s="44"/>
      <c r="W11" s="44"/>
      <c r="X11" s="44"/>
      <c r="Y11" s="44"/>
      <c r="Z11" s="44"/>
      <c r="AA11" s="44"/>
      <c r="AB11" s="122">
        <f>IF(AK5=0,1,IF(OR(Gamma_Soil!AB16=2,Gamma_Water!AB16=2,Gamma_Sludge_and_Scale!AB16=2,'Gamma_Equip._(20.3.14.1403.C)'!AB16=2,'Gamma_Equip._(20.3.14.1403.D)'!AB16=2),2,1))</f>
        <v>1</v>
      </c>
      <c r="AC11" s="122" t="s">
        <v>35</v>
      </c>
      <c r="AD11" s="122"/>
      <c r="AE11" s="122"/>
      <c r="AF11" s="122"/>
      <c r="AG11" s="122"/>
      <c r="AH11" s="122"/>
      <c r="AI11" s="122"/>
      <c r="AJ11" s="122"/>
      <c r="AK11" s="122"/>
    </row>
    <row r="12" spans="1:37">
      <c r="A12" s="44" t="s">
        <v>6</v>
      </c>
      <c r="B12" s="28" t="str">
        <f>IF(Gamma_Soil!B12&lt;&gt;"",Gamma_Soil!B12,"")</f>
        <v/>
      </c>
      <c r="C12" s="29"/>
      <c r="D12" s="29"/>
      <c r="E12" s="29"/>
      <c r="F12" s="30"/>
      <c r="G12" s="44"/>
      <c r="H12" s="44"/>
      <c r="I12" s="44"/>
      <c r="J12" s="44"/>
      <c r="K12" s="44"/>
      <c r="L12" s="44"/>
      <c r="M12" s="44"/>
      <c r="N12" s="44"/>
      <c r="O12" s="44"/>
      <c r="P12" s="44"/>
      <c r="Q12" s="44"/>
      <c r="R12" s="44"/>
      <c r="S12" s="44"/>
      <c r="T12" s="44"/>
      <c r="U12" s="44"/>
      <c r="V12" s="44"/>
      <c r="W12" s="44"/>
      <c r="X12" s="44"/>
      <c r="Y12" s="44"/>
      <c r="Z12" s="44"/>
      <c r="AA12" s="44"/>
      <c r="AB12" s="122">
        <f>IF(AK5=0,1,IF(OR(AB8=2,AB11=2),2,IF(AB9=2,1,2)))</f>
        <v>2</v>
      </c>
      <c r="AC12" s="122" t="s">
        <v>40</v>
      </c>
      <c r="AD12" s="122"/>
      <c r="AE12" s="122"/>
      <c r="AF12" s="122"/>
      <c r="AG12" s="122"/>
      <c r="AH12" s="122"/>
      <c r="AI12" s="122"/>
      <c r="AJ12" s="122"/>
      <c r="AK12" s="122"/>
    </row>
    <row r="13" spans="1:37">
      <c r="A13" s="44" t="s">
        <v>9</v>
      </c>
      <c r="B13" s="31" t="str">
        <f>IF(Gamma_Soil!B13&lt;&gt;"",Gamma_Soil!B13,"")</f>
        <v/>
      </c>
      <c r="C13" s="32"/>
      <c r="D13" s="32"/>
      <c r="E13" s="32"/>
      <c r="F13" s="33"/>
      <c r="G13" s="44"/>
      <c r="H13" s="44"/>
      <c r="I13" s="44"/>
      <c r="J13" s="44"/>
      <c r="K13" s="44"/>
      <c r="L13" s="44"/>
      <c r="M13" s="44"/>
      <c r="N13" s="44"/>
      <c r="O13" s="44"/>
      <c r="P13" s="44"/>
      <c r="Q13" s="44"/>
      <c r="R13" s="44"/>
      <c r="S13" s="44"/>
      <c r="T13" s="44"/>
      <c r="U13" s="44"/>
      <c r="V13" s="44"/>
      <c r="W13" s="44"/>
      <c r="X13" s="44"/>
      <c r="Y13" s="44"/>
      <c r="Z13" s="44"/>
      <c r="AA13" s="44"/>
      <c r="AB13" s="122"/>
      <c r="AC13" s="122" t="s">
        <v>37</v>
      </c>
      <c r="AD13" s="122"/>
      <c r="AE13" s="122"/>
      <c r="AF13" s="122"/>
      <c r="AG13" s="122"/>
      <c r="AH13" s="122"/>
      <c r="AI13" s="122"/>
      <c r="AJ13" s="122"/>
      <c r="AK13" s="122"/>
    </row>
    <row r="14" spans="1:37">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122"/>
      <c r="AC14" s="122" t="s">
        <v>38</v>
      </c>
      <c r="AD14" s="122"/>
      <c r="AE14" s="122"/>
      <c r="AF14" s="122"/>
      <c r="AG14" s="122"/>
      <c r="AH14" s="122"/>
      <c r="AI14" s="122"/>
      <c r="AJ14" s="122"/>
      <c r="AK14" s="122"/>
    </row>
    <row r="15" spans="1:37">
      <c r="A15" s="44" t="s">
        <v>10</v>
      </c>
      <c r="B15" s="37" t="s">
        <v>12</v>
      </c>
      <c r="C15" s="44" t="s">
        <v>11</v>
      </c>
      <c r="D15" s="44"/>
      <c r="E15" s="44"/>
      <c r="F15" s="44"/>
      <c r="G15" s="44"/>
      <c r="H15" s="44"/>
      <c r="I15" s="44"/>
      <c r="J15" s="44"/>
      <c r="K15" s="44"/>
      <c r="L15" s="44"/>
      <c r="M15" s="44"/>
      <c r="N15" s="44"/>
      <c r="O15" s="44"/>
      <c r="P15" s="44"/>
      <c r="Q15" s="44"/>
      <c r="R15" s="44"/>
      <c r="S15" s="44"/>
      <c r="T15" s="44"/>
      <c r="U15" s="44"/>
      <c r="V15" s="44"/>
      <c r="W15" s="44"/>
      <c r="X15" s="44"/>
      <c r="Y15" s="44"/>
      <c r="Z15" s="44"/>
      <c r="AA15" s="44"/>
      <c r="AB15" s="122"/>
      <c r="AC15" s="122" t="s">
        <v>39</v>
      </c>
      <c r="AD15" s="122"/>
      <c r="AE15" s="122"/>
      <c r="AF15" s="122"/>
      <c r="AG15" s="122"/>
      <c r="AH15" s="122"/>
      <c r="AI15" s="122"/>
      <c r="AJ15" s="122"/>
      <c r="AK15" s="122"/>
    </row>
    <row r="16" spans="1:37">
      <c r="A16" s="44" t="s">
        <v>31</v>
      </c>
      <c r="B16" s="38">
        <v>10</v>
      </c>
      <c r="C16" s="44" t="str">
        <f>B15 &amp; " per dpm/100 cm²"</f>
        <v>cpm per dpm/100 cm²</v>
      </c>
      <c r="D16" s="44"/>
      <c r="E16" s="44"/>
      <c r="F16" s="44"/>
      <c r="G16" s="44"/>
      <c r="H16" s="44"/>
      <c r="I16" s="44"/>
      <c r="J16" s="44"/>
      <c r="K16" s="44"/>
      <c r="L16" s="44"/>
      <c r="M16" s="44"/>
      <c r="N16" s="44"/>
      <c r="O16" s="44"/>
      <c r="P16" s="44"/>
      <c r="Q16" s="44"/>
      <c r="R16" s="44"/>
      <c r="S16" s="44"/>
      <c r="T16" s="44"/>
      <c r="U16" s="44"/>
      <c r="V16" s="44"/>
      <c r="W16" s="44"/>
      <c r="X16" s="44"/>
      <c r="Y16" s="44"/>
      <c r="Z16" s="44"/>
      <c r="AA16" s="44"/>
      <c r="AB16" s="122">
        <f>IF(AK5=0,1,IF(D20&lt;&gt;"",IF(D20&gt;1000,2,1),0))</f>
        <v>0</v>
      </c>
      <c r="AC16" s="122"/>
      <c r="AD16" s="122"/>
      <c r="AE16" s="122"/>
      <c r="AF16" s="122"/>
      <c r="AG16" s="122"/>
      <c r="AH16" s="122"/>
      <c r="AI16" s="122"/>
      <c r="AJ16" s="122"/>
      <c r="AK16" s="122"/>
    </row>
    <row r="17" spans="1:37">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122"/>
      <c r="AC17" s="122">
        <f>A18</f>
        <v>0</v>
      </c>
      <c r="AD17" s="122"/>
      <c r="AE17" s="122"/>
      <c r="AF17" s="122"/>
      <c r="AG17" s="122"/>
      <c r="AH17" s="122"/>
      <c r="AI17" s="122"/>
      <c r="AJ17" s="122"/>
      <c r="AK17" s="122"/>
    </row>
    <row r="18" spans="1:37">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122"/>
      <c r="AC18" s="122" t="s">
        <v>42</v>
      </c>
      <c r="AD18" s="122"/>
      <c r="AE18" s="122"/>
      <c r="AF18" s="122"/>
      <c r="AG18" s="122"/>
      <c r="AH18" s="122"/>
      <c r="AI18" s="122"/>
      <c r="AJ18" s="122"/>
      <c r="AK18" s="122"/>
    </row>
    <row r="19" spans="1:37">
      <c r="A19" s="137" t="str">
        <f>IFERROR(IF(OR(AND(D20&lt;&gt;"",D20&gt;0),AND(F25&lt;&gt;"",F25&gt;0)),IF(AND(D20&gt;1000,F25&lt;150),"Test samples for NORM or Enhanced NORM isotopes!",IF(F25&gt;150,"License for NORM or Enhanced NORM required!",IF(AND(D20&lt;&gt;"",D20&gt;1000),"Test samples for NORM or Enhanced NORM isotopes!","Exempt from sampling equipment (gas) for NORM or Enhanced NORM per 20.3.14.1403.D"))),""),"")</f>
        <v>Test samples for NORM or Enhanced NORM isotopes!</v>
      </c>
      <c r="B19" s="137"/>
      <c r="C19" s="137"/>
      <c r="D19" s="137"/>
      <c r="E19" s="137"/>
      <c r="F19" s="137"/>
      <c r="G19" s="44" t="s">
        <v>113</v>
      </c>
      <c r="H19" s="44"/>
      <c r="I19" s="44"/>
      <c r="J19" s="44"/>
      <c r="K19" s="44"/>
      <c r="L19" s="44"/>
      <c r="M19" s="44"/>
      <c r="N19" s="44"/>
      <c r="O19" s="44"/>
      <c r="P19" s="44"/>
      <c r="Q19" s="44"/>
      <c r="R19" s="44"/>
      <c r="S19" s="44"/>
      <c r="T19" s="44"/>
      <c r="U19" s="44"/>
      <c r="V19" s="44"/>
      <c r="W19" s="44"/>
      <c r="X19" s="44"/>
      <c r="Y19" s="44"/>
      <c r="Z19" s="44"/>
      <c r="AA19" s="44"/>
      <c r="AB19" s="44"/>
      <c r="AC19" s="44"/>
    </row>
    <row r="20" spans="1:37">
      <c r="A20" s="46" t="s">
        <v>23</v>
      </c>
      <c r="B20" s="44"/>
      <c r="C20" s="44" t="str">
        <f>IF(COUNTBLANK(C25:C124) &lt; 100,MAX(C25:C124),"")</f>
        <v/>
      </c>
      <c r="D20" s="44" t="str">
        <f>IF(COUNTBLANK(D25:D124) &lt; 100,MAX(D25:D124),"")</f>
        <v/>
      </c>
      <c r="E20" s="44" t="s">
        <v>15</v>
      </c>
      <c r="F20" s="44"/>
      <c r="G20" s="44"/>
      <c r="H20" s="44"/>
      <c r="I20" s="44"/>
      <c r="J20" s="44"/>
      <c r="K20" s="44"/>
      <c r="L20" s="44"/>
      <c r="M20" s="44"/>
      <c r="N20" s="44"/>
      <c r="O20" s="44"/>
      <c r="P20" s="44"/>
      <c r="Q20" s="44"/>
      <c r="R20" s="44"/>
      <c r="S20" s="44"/>
      <c r="T20" s="44"/>
      <c r="U20" s="44"/>
      <c r="V20" s="44"/>
      <c r="W20" s="44"/>
      <c r="X20" s="44"/>
      <c r="Y20" s="44"/>
      <c r="Z20" s="44"/>
      <c r="AA20" s="44"/>
      <c r="AB20" s="44"/>
      <c r="AC20" s="44"/>
    </row>
    <row r="21" spans="1:37">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row>
    <row r="22" spans="1:37">
      <c r="A22" s="44"/>
      <c r="B22" s="49"/>
      <c r="C22" s="49" t="s">
        <v>45</v>
      </c>
      <c r="D22" s="101" t="s">
        <v>49</v>
      </c>
      <c r="E22" s="44"/>
      <c r="F22" s="140" t="s">
        <v>103</v>
      </c>
      <c r="G22" s="141"/>
      <c r="H22" s="44"/>
      <c r="I22" s="44"/>
      <c r="J22" s="44"/>
      <c r="K22" s="44"/>
      <c r="L22" s="44"/>
      <c r="M22" s="44"/>
      <c r="N22" s="44"/>
      <c r="O22" s="44"/>
      <c r="P22" s="44"/>
      <c r="Q22" s="44"/>
      <c r="R22" s="44"/>
      <c r="S22" s="44"/>
      <c r="T22" s="44"/>
      <c r="U22" s="44"/>
      <c r="V22" s="44"/>
      <c r="W22" s="44"/>
      <c r="X22" s="44"/>
      <c r="Y22" s="44"/>
      <c r="Z22" s="44"/>
      <c r="AA22" s="44"/>
      <c r="AB22" s="44"/>
      <c r="AC22" s="44"/>
    </row>
    <row r="23" spans="1:37">
      <c r="A23" s="44"/>
      <c r="B23" s="51" t="s">
        <v>27</v>
      </c>
      <c r="C23" s="51" t="s">
        <v>43</v>
      </c>
      <c r="D23" s="51" t="s">
        <v>50</v>
      </c>
      <c r="E23" s="44"/>
      <c r="F23" s="142" t="s">
        <v>104</v>
      </c>
      <c r="G23" s="143"/>
      <c r="H23" s="44"/>
      <c r="I23" s="44"/>
      <c r="J23" s="44"/>
      <c r="K23" s="44"/>
      <c r="L23" s="44"/>
      <c r="M23" s="44"/>
      <c r="N23" s="44"/>
      <c r="O23" s="44"/>
      <c r="P23" s="44"/>
      <c r="Q23" s="44"/>
      <c r="R23" s="44"/>
      <c r="S23" s="44"/>
      <c r="T23" s="44"/>
      <c r="U23" s="44"/>
      <c r="V23" s="44"/>
      <c r="W23" s="44"/>
      <c r="X23" s="44"/>
      <c r="Y23" s="44"/>
      <c r="Z23" s="44"/>
      <c r="AA23" s="44"/>
      <c r="AB23" s="44"/>
      <c r="AC23" s="44"/>
    </row>
    <row r="24" spans="1:37" ht="15" customHeight="1">
      <c r="A24" s="44"/>
      <c r="B24" s="53" t="s">
        <v>28</v>
      </c>
      <c r="C24" s="54" t="str">
        <f>"(" &amp; B15 &amp; ")"</f>
        <v>(cpm)</v>
      </c>
      <c r="D24" s="53" t="s">
        <v>51</v>
      </c>
      <c r="E24" s="56"/>
      <c r="F24" s="138" t="s">
        <v>105</v>
      </c>
      <c r="G24" s="139"/>
      <c r="H24" s="44"/>
      <c r="I24" s="44"/>
      <c r="J24" s="44"/>
      <c r="K24" s="44"/>
      <c r="L24" s="44"/>
      <c r="M24" s="44"/>
      <c r="N24" s="44"/>
      <c r="O24" s="44"/>
      <c r="P24" s="44"/>
      <c r="Q24" s="44"/>
      <c r="R24" s="44"/>
      <c r="S24" s="44"/>
      <c r="T24" s="44"/>
      <c r="U24" s="44"/>
      <c r="V24" s="44"/>
      <c r="W24" s="44"/>
      <c r="X24" s="44"/>
      <c r="Y24" s="44"/>
      <c r="Z24" s="44"/>
      <c r="AA24" s="44"/>
      <c r="AB24" s="44"/>
      <c r="AC24" s="44"/>
    </row>
    <row r="25" spans="1:37">
      <c r="A25" s="44"/>
      <c r="B25" s="44">
        <v>1</v>
      </c>
      <c r="C25" s="29"/>
      <c r="D25" s="44" t="str">
        <f>IF(AND(C25&lt;&gt;"",$B$16&lt;&gt;"",B$16&gt;0),C25/$B$16,"")</f>
        <v/>
      </c>
      <c r="E25" s="44"/>
      <c r="F25" s="41">
        <v>51</v>
      </c>
      <c r="G25" s="44" t="s">
        <v>106</v>
      </c>
      <c r="H25" s="44"/>
      <c r="I25" s="44"/>
      <c r="J25" s="44"/>
      <c r="K25" s="44"/>
      <c r="L25" s="44"/>
      <c r="M25" s="44"/>
      <c r="N25" s="44"/>
      <c r="O25" s="44"/>
      <c r="P25" s="44"/>
      <c r="Q25" s="44"/>
      <c r="R25" s="44"/>
      <c r="S25" s="44"/>
      <c r="T25" s="44"/>
      <c r="U25" s="44"/>
      <c r="V25" s="44"/>
      <c r="W25" s="44"/>
      <c r="X25" s="44"/>
      <c r="Y25" s="44"/>
      <c r="Z25" s="44"/>
      <c r="AA25" s="44"/>
      <c r="AB25" s="44"/>
      <c r="AC25" s="44"/>
    </row>
    <row r="26" spans="1:37">
      <c r="A26" s="44"/>
      <c r="B26" s="44">
        <f t="shared" ref="B26:B34" si="0">1+B25</f>
        <v>2</v>
      </c>
      <c r="C26" s="29"/>
      <c r="D26" s="44" t="str">
        <f t="shared" ref="D26:D89" si="1">IF(AND(C26&lt;&gt;"",$B$16&lt;&gt;"",B$16&gt;0),C26/$B$16,"")</f>
        <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row>
    <row r="27" spans="1:37">
      <c r="A27" s="44"/>
      <c r="B27" s="44">
        <f t="shared" si="0"/>
        <v>3</v>
      </c>
      <c r="C27" s="29"/>
      <c r="D27" s="44" t="str">
        <f t="shared" si="1"/>
        <v/>
      </c>
      <c r="E27" s="44"/>
      <c r="F27" s="44"/>
      <c r="G27" s="44"/>
      <c r="H27" s="44"/>
      <c r="I27" s="44"/>
      <c r="J27" s="44"/>
      <c r="K27" s="44"/>
      <c r="L27" s="44"/>
      <c r="M27" s="44"/>
      <c r="N27" s="44"/>
      <c r="O27" s="44"/>
      <c r="P27" s="44"/>
      <c r="Q27" s="44"/>
      <c r="R27" s="44"/>
      <c r="S27" s="44"/>
      <c r="T27" s="44"/>
      <c r="U27" s="44"/>
      <c r="V27" s="44"/>
      <c r="W27" s="44"/>
      <c r="X27" s="44"/>
      <c r="Y27" s="44"/>
      <c r="Z27" s="44"/>
      <c r="AA27" s="44"/>
      <c r="AB27" s="44"/>
      <c r="AC27" s="44"/>
    </row>
    <row r="28" spans="1:37">
      <c r="A28" s="44"/>
      <c r="B28" s="44">
        <f t="shared" si="0"/>
        <v>4</v>
      </c>
      <c r="C28" s="29"/>
      <c r="D28" s="44" t="str">
        <f t="shared" si="1"/>
        <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row>
    <row r="29" spans="1:37">
      <c r="A29" s="44"/>
      <c r="B29" s="44">
        <f t="shared" si="0"/>
        <v>5</v>
      </c>
      <c r="C29" s="29"/>
      <c r="D29" s="44" t="str">
        <f t="shared" si="1"/>
        <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row>
    <row r="30" spans="1:37">
      <c r="A30" s="44"/>
      <c r="B30" s="44">
        <f t="shared" si="0"/>
        <v>6</v>
      </c>
      <c r="C30" s="29"/>
      <c r="D30" s="44" t="str">
        <f t="shared" si="1"/>
        <v/>
      </c>
      <c r="E30" s="44"/>
      <c r="F30" s="44"/>
      <c r="G30" s="44"/>
      <c r="H30" s="44"/>
      <c r="I30" s="44"/>
      <c r="J30" s="44"/>
      <c r="K30" s="44"/>
      <c r="L30" s="44"/>
      <c r="M30" s="44"/>
      <c r="N30" s="44"/>
      <c r="O30" s="44"/>
      <c r="P30" s="44"/>
      <c r="Q30" s="44"/>
      <c r="R30" s="44"/>
      <c r="S30" s="44"/>
      <c r="T30" s="44"/>
      <c r="U30" s="44"/>
      <c r="V30" s="44"/>
      <c r="W30" s="44"/>
      <c r="X30" s="44"/>
      <c r="Y30" s="44"/>
      <c r="Z30" s="44"/>
      <c r="AA30" s="44"/>
      <c r="AB30" s="44"/>
      <c r="AC30" s="44"/>
    </row>
    <row r="31" spans="1:37">
      <c r="A31" s="44"/>
      <c r="B31" s="44">
        <f t="shared" si="0"/>
        <v>7</v>
      </c>
      <c r="C31" s="29"/>
      <c r="D31" s="44" t="str">
        <f t="shared" si="1"/>
        <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37">
      <c r="A32" s="44"/>
      <c r="B32" s="44">
        <f t="shared" si="0"/>
        <v>8</v>
      </c>
      <c r="C32" s="29"/>
      <c r="D32" s="44" t="str">
        <f t="shared" si="1"/>
        <v/>
      </c>
      <c r="E32" s="44"/>
      <c r="F32" s="44"/>
      <c r="G32" s="44"/>
      <c r="H32" s="44"/>
      <c r="I32" s="44"/>
      <c r="J32" s="44"/>
      <c r="K32" s="44"/>
      <c r="L32" s="44"/>
      <c r="M32" s="44"/>
      <c r="N32" s="44"/>
      <c r="O32" s="44"/>
      <c r="P32" s="44"/>
      <c r="Q32" s="44"/>
      <c r="R32" s="44"/>
      <c r="S32" s="44"/>
      <c r="T32" s="44"/>
      <c r="U32" s="44"/>
      <c r="V32" s="44"/>
      <c r="W32" s="44"/>
      <c r="X32" s="44"/>
      <c r="Y32" s="44"/>
      <c r="Z32" s="44"/>
      <c r="AA32" s="44"/>
      <c r="AB32" s="44"/>
      <c r="AC32" s="44"/>
    </row>
    <row r="33" spans="1:29">
      <c r="A33" s="44"/>
      <c r="B33" s="44">
        <f t="shared" si="0"/>
        <v>9</v>
      </c>
      <c r="C33" s="29"/>
      <c r="D33" s="44" t="str">
        <f t="shared" si="1"/>
        <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row>
    <row r="34" spans="1:29">
      <c r="A34" s="44"/>
      <c r="B34" s="44">
        <f t="shared" si="0"/>
        <v>10</v>
      </c>
      <c r="C34" s="29"/>
      <c r="D34" s="44" t="str">
        <f t="shared" si="1"/>
        <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29">
      <c r="A35" s="44"/>
      <c r="B35" s="44">
        <f>1+B34</f>
        <v>11</v>
      </c>
      <c r="C35" s="29"/>
      <c r="D35" s="44" t="str">
        <f t="shared" si="1"/>
        <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1:29">
      <c r="A36" s="44"/>
      <c r="B36" s="44">
        <f t="shared" ref="B36:B99" si="2">1+B35</f>
        <v>12</v>
      </c>
      <c r="C36" s="29"/>
      <c r="D36" s="44" t="str">
        <f t="shared" si="1"/>
        <v/>
      </c>
      <c r="E36" s="44"/>
      <c r="F36" s="44"/>
      <c r="G36" s="44"/>
      <c r="H36" s="44"/>
      <c r="I36" s="44"/>
      <c r="J36" s="44"/>
      <c r="K36" s="44"/>
      <c r="L36" s="44"/>
      <c r="M36" s="44"/>
      <c r="N36" s="44"/>
      <c r="O36" s="44"/>
      <c r="P36" s="44"/>
      <c r="Q36" s="44"/>
      <c r="R36" s="44"/>
      <c r="S36" s="44"/>
      <c r="T36" s="44"/>
      <c r="U36" s="44"/>
      <c r="V36" s="44"/>
      <c r="W36" s="44"/>
      <c r="X36" s="44"/>
      <c r="Y36" s="44"/>
      <c r="Z36" s="44"/>
      <c r="AA36" s="44"/>
      <c r="AB36" s="44"/>
      <c r="AC36" s="44"/>
    </row>
    <row r="37" spans="1:29">
      <c r="A37" s="44"/>
      <c r="B37" s="44">
        <f t="shared" si="2"/>
        <v>13</v>
      </c>
      <c r="C37" s="29"/>
      <c r="D37" s="44" t="str">
        <f t="shared" si="1"/>
        <v/>
      </c>
      <c r="E37" s="44"/>
      <c r="F37" s="44"/>
      <c r="G37" s="44"/>
      <c r="H37" s="44"/>
      <c r="I37" s="44"/>
      <c r="J37" s="44"/>
      <c r="K37" s="44"/>
      <c r="L37" s="44"/>
      <c r="M37" s="44"/>
      <c r="N37" s="44"/>
      <c r="O37" s="44"/>
      <c r="P37" s="44"/>
      <c r="Q37" s="44"/>
      <c r="R37" s="44"/>
      <c r="S37" s="44"/>
      <c r="T37" s="44"/>
      <c r="U37" s="44"/>
      <c r="V37" s="44"/>
      <c r="W37" s="44"/>
      <c r="X37" s="44"/>
      <c r="Y37" s="44"/>
      <c r="Z37" s="44"/>
      <c r="AA37" s="44"/>
      <c r="AB37" s="44"/>
      <c r="AC37" s="44"/>
    </row>
    <row r="38" spans="1:29">
      <c r="A38" s="44"/>
      <c r="B38" s="44">
        <f t="shared" si="2"/>
        <v>14</v>
      </c>
      <c r="C38" s="29"/>
      <c r="D38" s="44" t="str">
        <f t="shared" si="1"/>
        <v/>
      </c>
      <c r="E38" s="44"/>
      <c r="F38" s="44"/>
      <c r="G38" s="44"/>
      <c r="H38" s="44"/>
      <c r="I38" s="44"/>
      <c r="J38" s="44"/>
      <c r="K38" s="44"/>
      <c r="L38" s="44"/>
      <c r="M38" s="44"/>
      <c r="N38" s="44"/>
      <c r="O38" s="44"/>
      <c r="P38" s="44"/>
      <c r="Q38" s="44"/>
      <c r="R38" s="44"/>
      <c r="S38" s="44"/>
      <c r="T38" s="44"/>
      <c r="U38" s="44"/>
      <c r="V38" s="44"/>
      <c r="W38" s="44"/>
      <c r="X38" s="44"/>
      <c r="Y38" s="44"/>
      <c r="Z38" s="44"/>
      <c r="AA38" s="44"/>
      <c r="AB38" s="44"/>
      <c r="AC38" s="44"/>
    </row>
    <row r="39" spans="1:29">
      <c r="A39" s="44"/>
      <c r="B39" s="44">
        <f t="shared" si="2"/>
        <v>15</v>
      </c>
      <c r="C39" s="29"/>
      <c r="D39" s="44" t="str">
        <f t="shared" si="1"/>
        <v/>
      </c>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spans="1:29">
      <c r="A40" s="44"/>
      <c r="B40" s="44">
        <f t="shared" si="2"/>
        <v>16</v>
      </c>
      <c r="C40" s="29"/>
      <c r="D40" s="44" t="str">
        <f t="shared" si="1"/>
        <v/>
      </c>
      <c r="E40" s="44"/>
      <c r="F40" s="44"/>
      <c r="G40" s="44"/>
      <c r="H40" s="44"/>
      <c r="I40" s="44"/>
      <c r="J40" s="44"/>
      <c r="K40" s="44"/>
      <c r="L40" s="44"/>
      <c r="M40" s="44"/>
      <c r="N40" s="44"/>
      <c r="O40" s="44"/>
      <c r="P40" s="44"/>
      <c r="Q40" s="44"/>
      <c r="R40" s="44"/>
      <c r="S40" s="44"/>
      <c r="T40" s="44"/>
      <c r="U40" s="44"/>
      <c r="V40" s="44"/>
      <c r="W40" s="44"/>
      <c r="X40" s="44"/>
      <c r="Y40" s="44"/>
      <c r="Z40" s="44"/>
      <c r="AA40" s="44"/>
      <c r="AB40" s="44"/>
      <c r="AC40" s="44"/>
    </row>
    <row r="41" spans="1:29">
      <c r="A41" s="44"/>
      <c r="B41" s="44">
        <f t="shared" si="2"/>
        <v>17</v>
      </c>
      <c r="C41" s="29"/>
      <c r="D41" s="44" t="str">
        <f t="shared" si="1"/>
        <v/>
      </c>
      <c r="E41" s="44"/>
      <c r="F41" s="44"/>
      <c r="G41" s="44"/>
      <c r="H41" s="44"/>
      <c r="I41" s="44"/>
      <c r="J41" s="44"/>
      <c r="K41" s="44"/>
      <c r="L41" s="44"/>
      <c r="M41" s="44"/>
      <c r="N41" s="44"/>
      <c r="O41" s="44"/>
      <c r="P41" s="44"/>
      <c r="Q41" s="44"/>
      <c r="R41" s="44"/>
      <c r="S41" s="44"/>
      <c r="T41" s="44"/>
      <c r="U41" s="44"/>
      <c r="V41" s="44"/>
      <c r="W41" s="44"/>
      <c r="X41" s="44"/>
      <c r="Y41" s="44"/>
      <c r="Z41" s="44"/>
      <c r="AA41" s="44"/>
      <c r="AB41" s="44"/>
      <c r="AC41" s="44"/>
    </row>
    <row r="42" spans="1:29">
      <c r="A42" s="44"/>
      <c r="B42" s="44">
        <f t="shared" si="2"/>
        <v>18</v>
      </c>
      <c r="C42" s="29"/>
      <c r="D42" s="44" t="str">
        <f t="shared" si="1"/>
        <v/>
      </c>
      <c r="E42" s="44"/>
      <c r="F42" s="44"/>
      <c r="G42" s="44"/>
      <c r="H42" s="44"/>
      <c r="I42" s="44"/>
      <c r="J42" s="44"/>
      <c r="K42" s="44"/>
      <c r="L42" s="44"/>
      <c r="M42" s="44"/>
      <c r="N42" s="44"/>
      <c r="O42" s="44"/>
      <c r="P42" s="44"/>
      <c r="Q42" s="44"/>
      <c r="R42" s="44"/>
      <c r="S42" s="44"/>
      <c r="T42" s="44"/>
      <c r="U42" s="44"/>
      <c r="V42" s="44"/>
      <c r="W42" s="44"/>
      <c r="X42" s="44"/>
      <c r="Y42" s="44"/>
      <c r="Z42" s="44"/>
      <c r="AA42" s="44"/>
      <c r="AB42" s="44"/>
      <c r="AC42" s="44"/>
    </row>
    <row r="43" spans="1:29">
      <c r="A43" s="44"/>
      <c r="B43" s="44">
        <f t="shared" si="2"/>
        <v>19</v>
      </c>
      <c r="C43" s="29"/>
      <c r="D43" s="44" t="str">
        <f t="shared" si="1"/>
        <v/>
      </c>
      <c r="E43" s="44"/>
      <c r="F43" s="44"/>
      <c r="G43" s="44"/>
      <c r="H43" s="44"/>
      <c r="I43" s="44"/>
      <c r="J43" s="44"/>
      <c r="K43" s="44"/>
      <c r="L43" s="44"/>
      <c r="M43" s="44"/>
      <c r="N43" s="44"/>
      <c r="O43" s="44"/>
      <c r="P43" s="44"/>
      <c r="Q43" s="44"/>
      <c r="R43" s="44"/>
      <c r="S43" s="44"/>
      <c r="T43" s="44"/>
      <c r="U43" s="44"/>
      <c r="V43" s="44"/>
      <c r="W43" s="44"/>
      <c r="X43" s="44"/>
      <c r="Y43" s="44"/>
      <c r="Z43" s="44"/>
      <c r="AA43" s="44"/>
      <c r="AB43" s="44"/>
      <c r="AC43" s="44"/>
    </row>
    <row r="44" spans="1:29">
      <c r="A44" s="44"/>
      <c r="B44" s="44">
        <f t="shared" si="2"/>
        <v>20</v>
      </c>
      <c r="C44" s="29"/>
      <c r="D44" s="44" t="str">
        <f t="shared" si="1"/>
        <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row>
    <row r="45" spans="1:29">
      <c r="A45" s="44"/>
      <c r="B45" s="44">
        <f t="shared" si="2"/>
        <v>21</v>
      </c>
      <c r="C45" s="29"/>
      <c r="D45" s="44" t="str">
        <f t="shared" si="1"/>
        <v/>
      </c>
      <c r="E45" s="44"/>
      <c r="F45" s="44"/>
      <c r="G45" s="44"/>
      <c r="H45" s="44"/>
      <c r="I45" s="44"/>
      <c r="J45" s="44"/>
      <c r="K45" s="44"/>
      <c r="L45" s="44"/>
      <c r="M45" s="44"/>
      <c r="N45" s="44"/>
      <c r="O45" s="44"/>
      <c r="P45" s="44"/>
      <c r="Q45" s="44"/>
      <c r="R45" s="44"/>
      <c r="S45" s="44"/>
      <c r="T45" s="44"/>
      <c r="U45" s="44"/>
      <c r="V45" s="44"/>
      <c r="W45" s="44"/>
      <c r="X45" s="44"/>
      <c r="Y45" s="44"/>
      <c r="Z45" s="44"/>
      <c r="AA45" s="44"/>
      <c r="AB45" s="44"/>
      <c r="AC45" s="44"/>
    </row>
    <row r="46" spans="1:29">
      <c r="A46" s="44"/>
      <c r="B46" s="44">
        <f t="shared" si="2"/>
        <v>22</v>
      </c>
      <c r="C46" s="29"/>
      <c r="D46" s="44" t="str">
        <f t="shared" si="1"/>
        <v/>
      </c>
      <c r="E46" s="44"/>
      <c r="F46" s="44"/>
      <c r="G46" s="44"/>
      <c r="H46" s="44"/>
      <c r="I46" s="44"/>
      <c r="J46" s="44"/>
      <c r="K46" s="44"/>
      <c r="L46" s="44"/>
      <c r="M46" s="44"/>
      <c r="N46" s="44"/>
      <c r="O46" s="44"/>
      <c r="P46" s="44"/>
      <c r="Q46" s="44"/>
      <c r="R46" s="44"/>
      <c r="S46" s="44"/>
      <c r="T46" s="44"/>
      <c r="U46" s="44"/>
      <c r="V46" s="44"/>
      <c r="W46" s="44"/>
      <c r="X46" s="44"/>
      <c r="Y46" s="44"/>
      <c r="Z46" s="44"/>
      <c r="AA46" s="44"/>
      <c r="AB46" s="44"/>
      <c r="AC46" s="44"/>
    </row>
    <row r="47" spans="1:29">
      <c r="A47" s="44"/>
      <c r="B47" s="44">
        <f t="shared" si="2"/>
        <v>23</v>
      </c>
      <c r="C47" s="29"/>
      <c r="D47" s="44" t="str">
        <f t="shared" si="1"/>
        <v/>
      </c>
      <c r="E47" s="44"/>
      <c r="F47" s="44"/>
      <c r="G47" s="44"/>
      <c r="H47" s="44"/>
      <c r="I47" s="44"/>
      <c r="J47" s="44"/>
      <c r="K47" s="44"/>
      <c r="L47" s="44"/>
      <c r="M47" s="44"/>
      <c r="N47" s="44"/>
      <c r="O47" s="44"/>
      <c r="P47" s="44"/>
      <c r="Q47" s="44"/>
      <c r="R47" s="44"/>
      <c r="S47" s="44"/>
      <c r="T47" s="44"/>
      <c r="U47" s="44"/>
      <c r="V47" s="44"/>
      <c r="W47" s="44"/>
      <c r="X47" s="44"/>
      <c r="Y47" s="44"/>
      <c r="Z47" s="44"/>
      <c r="AA47" s="44"/>
      <c r="AB47" s="44"/>
      <c r="AC47" s="44"/>
    </row>
    <row r="48" spans="1:29">
      <c r="A48" s="44"/>
      <c r="B48" s="44">
        <f t="shared" si="2"/>
        <v>24</v>
      </c>
      <c r="C48" s="29"/>
      <c r="D48" s="44" t="str">
        <f t="shared" si="1"/>
        <v/>
      </c>
      <c r="E48" s="44"/>
      <c r="F48" s="44"/>
      <c r="G48" s="44"/>
      <c r="H48" s="44"/>
      <c r="I48" s="44"/>
      <c r="J48" s="44"/>
      <c r="K48" s="44"/>
      <c r="L48" s="44"/>
      <c r="M48" s="44"/>
      <c r="N48" s="44"/>
      <c r="O48" s="44"/>
      <c r="P48" s="44"/>
      <c r="Q48" s="44"/>
      <c r="R48" s="44"/>
      <c r="S48" s="44"/>
      <c r="T48" s="44"/>
      <c r="U48" s="44"/>
      <c r="V48" s="44"/>
      <c r="W48" s="44"/>
      <c r="X48" s="44"/>
      <c r="Y48" s="44"/>
      <c r="Z48" s="44"/>
      <c r="AA48" s="44"/>
      <c r="AB48" s="44"/>
      <c r="AC48" s="44"/>
    </row>
    <row r="49" spans="1:29">
      <c r="A49" s="44"/>
      <c r="B49" s="44">
        <f t="shared" si="2"/>
        <v>25</v>
      </c>
      <c r="C49" s="29"/>
      <c r="D49" s="44" t="str">
        <f t="shared" si="1"/>
        <v/>
      </c>
      <c r="E49" s="44"/>
      <c r="F49" s="44"/>
      <c r="G49" s="44"/>
      <c r="H49" s="44"/>
      <c r="I49" s="44"/>
      <c r="J49" s="44"/>
      <c r="K49" s="44"/>
      <c r="L49" s="44"/>
      <c r="M49" s="44"/>
      <c r="N49" s="44"/>
      <c r="O49" s="44"/>
      <c r="P49" s="44"/>
      <c r="Q49" s="44"/>
      <c r="R49" s="44"/>
      <c r="S49" s="44"/>
      <c r="T49" s="44"/>
      <c r="U49" s="44"/>
      <c r="V49" s="44"/>
      <c r="W49" s="44"/>
      <c r="X49" s="44"/>
      <c r="Y49" s="44"/>
      <c r="Z49" s="44"/>
      <c r="AA49" s="44"/>
      <c r="AB49" s="44"/>
      <c r="AC49" s="44"/>
    </row>
    <row r="50" spans="1:29">
      <c r="A50" s="44"/>
      <c r="B50" s="44">
        <f t="shared" si="2"/>
        <v>26</v>
      </c>
      <c r="C50" s="29"/>
      <c r="D50" s="44" t="str">
        <f t="shared" si="1"/>
        <v/>
      </c>
      <c r="E50" s="44"/>
      <c r="F50" s="44"/>
      <c r="G50" s="44"/>
      <c r="H50" s="44"/>
      <c r="I50" s="44"/>
      <c r="J50" s="44"/>
      <c r="K50" s="44"/>
      <c r="L50" s="44"/>
      <c r="M50" s="44"/>
      <c r="N50" s="44"/>
      <c r="O50" s="44"/>
      <c r="P50" s="44"/>
      <c r="Q50" s="44"/>
      <c r="R50" s="44"/>
      <c r="S50" s="44"/>
      <c r="T50" s="44"/>
      <c r="U50" s="44"/>
      <c r="V50" s="44"/>
      <c r="W50" s="44"/>
      <c r="X50" s="44"/>
      <c r="Y50" s="44"/>
      <c r="Z50" s="44"/>
      <c r="AA50" s="44"/>
      <c r="AB50" s="44"/>
      <c r="AC50" s="44"/>
    </row>
    <row r="51" spans="1:29">
      <c r="A51" s="44"/>
      <c r="B51" s="44">
        <f t="shared" si="2"/>
        <v>27</v>
      </c>
      <c r="C51" s="29"/>
      <c r="D51" s="44" t="str">
        <f t="shared" si="1"/>
        <v/>
      </c>
      <c r="E51" s="44"/>
      <c r="F51" s="44"/>
      <c r="G51" s="44"/>
      <c r="H51" s="44"/>
      <c r="I51" s="44"/>
      <c r="J51" s="44"/>
      <c r="K51" s="44"/>
      <c r="L51" s="44"/>
      <c r="M51" s="44"/>
      <c r="N51" s="44"/>
      <c r="O51" s="44"/>
      <c r="P51" s="44"/>
      <c r="Q51" s="44"/>
      <c r="R51" s="44"/>
      <c r="S51" s="44"/>
      <c r="T51" s="44"/>
      <c r="U51" s="44"/>
      <c r="V51" s="44"/>
      <c r="W51" s="44"/>
      <c r="X51" s="44"/>
      <c r="Y51" s="44"/>
      <c r="Z51" s="44"/>
      <c r="AA51" s="44"/>
      <c r="AB51" s="44"/>
      <c r="AC51" s="44"/>
    </row>
    <row r="52" spans="1:29">
      <c r="A52" s="44"/>
      <c r="B52" s="44">
        <f t="shared" si="2"/>
        <v>28</v>
      </c>
      <c r="C52" s="29"/>
      <c r="D52" s="44" t="str">
        <f t="shared" si="1"/>
        <v/>
      </c>
      <c r="E52" s="44"/>
      <c r="F52" s="44"/>
      <c r="G52" s="44"/>
      <c r="H52" s="44"/>
      <c r="I52" s="44"/>
      <c r="J52" s="44"/>
      <c r="K52" s="44"/>
      <c r="L52" s="44"/>
      <c r="M52" s="44"/>
      <c r="N52" s="44"/>
      <c r="O52" s="44"/>
      <c r="P52" s="44"/>
      <c r="Q52" s="44"/>
      <c r="R52" s="44"/>
      <c r="S52" s="44"/>
      <c r="T52" s="44"/>
      <c r="U52" s="44"/>
      <c r="V52" s="44"/>
      <c r="W52" s="44"/>
      <c r="X52" s="44"/>
      <c r="Y52" s="44"/>
      <c r="Z52" s="44"/>
      <c r="AA52" s="44"/>
      <c r="AB52" s="44"/>
      <c r="AC52" s="44"/>
    </row>
    <row r="53" spans="1:29">
      <c r="A53" s="44"/>
      <c r="B53" s="44">
        <f t="shared" si="2"/>
        <v>29</v>
      </c>
      <c r="C53" s="29"/>
      <c r="D53" s="44" t="str">
        <f t="shared" si="1"/>
        <v/>
      </c>
      <c r="E53" s="44"/>
      <c r="F53" s="44"/>
      <c r="G53" s="44"/>
      <c r="H53" s="44"/>
      <c r="I53" s="44"/>
      <c r="J53" s="44"/>
      <c r="K53" s="44"/>
      <c r="L53" s="44"/>
      <c r="M53" s="44"/>
      <c r="N53" s="44"/>
      <c r="O53" s="44"/>
      <c r="P53" s="44"/>
      <c r="Q53" s="44"/>
      <c r="R53" s="44"/>
      <c r="S53" s="44"/>
      <c r="T53" s="44"/>
      <c r="U53" s="44"/>
      <c r="V53" s="44"/>
      <c r="W53" s="44"/>
      <c r="X53" s="44"/>
      <c r="Y53" s="44"/>
      <c r="Z53" s="44"/>
      <c r="AA53" s="44"/>
      <c r="AB53" s="44"/>
      <c r="AC53" s="44"/>
    </row>
    <row r="54" spans="1:29">
      <c r="A54" s="44"/>
      <c r="B54" s="44">
        <f t="shared" si="2"/>
        <v>30</v>
      </c>
      <c r="C54" s="29"/>
      <c r="D54" s="44" t="str">
        <f t="shared" si="1"/>
        <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row>
    <row r="55" spans="1:29">
      <c r="A55" s="44"/>
      <c r="B55" s="44">
        <f t="shared" si="2"/>
        <v>31</v>
      </c>
      <c r="C55" s="29"/>
      <c r="D55" s="44" t="str">
        <f t="shared" si="1"/>
        <v/>
      </c>
      <c r="E55" s="44"/>
      <c r="F55" s="44"/>
      <c r="G55" s="44"/>
      <c r="H55" s="44"/>
      <c r="I55" s="44"/>
      <c r="J55" s="44"/>
      <c r="K55" s="44"/>
      <c r="L55" s="44"/>
      <c r="M55" s="44"/>
      <c r="N55" s="44"/>
      <c r="O55" s="44"/>
      <c r="P55" s="44"/>
      <c r="Q55" s="44"/>
      <c r="R55" s="44"/>
      <c r="S55" s="44"/>
      <c r="T55" s="44"/>
      <c r="U55" s="44"/>
      <c r="V55" s="44"/>
      <c r="W55" s="44"/>
      <c r="X55" s="44"/>
      <c r="Y55" s="44"/>
      <c r="Z55" s="44"/>
      <c r="AA55" s="44"/>
      <c r="AB55" s="44"/>
      <c r="AC55" s="44"/>
    </row>
    <row r="56" spans="1:29">
      <c r="A56" s="44"/>
      <c r="B56" s="44">
        <f t="shared" si="2"/>
        <v>32</v>
      </c>
      <c r="C56" s="29"/>
      <c r="D56" s="44" t="str">
        <f t="shared" si="1"/>
        <v/>
      </c>
      <c r="E56" s="44"/>
      <c r="F56" s="44"/>
      <c r="G56" s="44"/>
      <c r="H56" s="44"/>
      <c r="I56" s="44"/>
      <c r="J56" s="44"/>
      <c r="K56" s="44"/>
      <c r="L56" s="44"/>
      <c r="M56" s="44"/>
      <c r="N56" s="44"/>
      <c r="O56" s="44"/>
      <c r="P56" s="44"/>
      <c r="Q56" s="44"/>
      <c r="R56" s="44"/>
      <c r="S56" s="44"/>
      <c r="T56" s="44"/>
      <c r="U56" s="44"/>
      <c r="V56" s="44"/>
      <c r="W56" s="44"/>
      <c r="X56" s="44"/>
      <c r="Y56" s="44"/>
      <c r="Z56" s="44"/>
      <c r="AA56" s="44"/>
      <c r="AB56" s="44"/>
      <c r="AC56" s="44"/>
    </row>
    <row r="57" spans="1:29">
      <c r="A57" s="44"/>
      <c r="B57" s="44">
        <f t="shared" si="2"/>
        <v>33</v>
      </c>
      <c r="C57" s="29"/>
      <c r="D57" s="44" t="str">
        <f t="shared" si="1"/>
        <v/>
      </c>
      <c r="E57" s="44"/>
      <c r="F57" s="44"/>
      <c r="G57" s="44"/>
      <c r="H57" s="44"/>
      <c r="I57" s="44"/>
      <c r="J57" s="44"/>
      <c r="K57" s="44"/>
      <c r="L57" s="44"/>
      <c r="M57" s="44"/>
      <c r="N57" s="44"/>
      <c r="O57" s="44"/>
      <c r="P57" s="44"/>
      <c r="Q57" s="44"/>
      <c r="R57" s="44"/>
      <c r="S57" s="44"/>
      <c r="T57" s="44"/>
      <c r="U57" s="44"/>
      <c r="V57" s="44"/>
      <c r="W57" s="44"/>
      <c r="X57" s="44"/>
      <c r="Y57" s="44"/>
      <c r="Z57" s="44"/>
      <c r="AA57" s="44"/>
      <c r="AB57" s="44"/>
      <c r="AC57" s="44"/>
    </row>
    <row r="58" spans="1:29">
      <c r="A58" s="44"/>
      <c r="B58" s="44">
        <f t="shared" si="2"/>
        <v>34</v>
      </c>
      <c r="C58" s="29"/>
      <c r="D58" s="44" t="str">
        <f t="shared" si="1"/>
        <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row>
    <row r="59" spans="1:29">
      <c r="A59" s="44"/>
      <c r="B59" s="44">
        <f t="shared" si="2"/>
        <v>35</v>
      </c>
      <c r="C59" s="29"/>
      <c r="D59" s="44" t="str">
        <f t="shared" si="1"/>
        <v/>
      </c>
      <c r="E59" s="44"/>
      <c r="F59" s="44"/>
      <c r="G59" s="44"/>
      <c r="H59" s="44"/>
      <c r="I59" s="44"/>
      <c r="J59" s="44"/>
      <c r="K59" s="44"/>
      <c r="L59" s="44"/>
      <c r="M59" s="44"/>
      <c r="N59" s="44"/>
      <c r="O59" s="44"/>
      <c r="P59" s="44"/>
      <c r="Q59" s="44"/>
      <c r="R59" s="44"/>
      <c r="S59" s="44"/>
      <c r="T59" s="44"/>
      <c r="U59" s="44"/>
      <c r="V59" s="44"/>
      <c r="W59" s="44"/>
      <c r="X59" s="44"/>
      <c r="Y59" s="44"/>
      <c r="Z59" s="44"/>
      <c r="AA59" s="44"/>
      <c r="AB59" s="44"/>
      <c r="AC59" s="44"/>
    </row>
    <row r="60" spans="1:29">
      <c r="A60" s="44"/>
      <c r="B60" s="44">
        <f t="shared" si="2"/>
        <v>36</v>
      </c>
      <c r="C60" s="29"/>
      <c r="D60" s="44" t="str">
        <f t="shared" si="1"/>
        <v/>
      </c>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1:29">
      <c r="A61" s="44"/>
      <c r="B61" s="44">
        <f t="shared" si="2"/>
        <v>37</v>
      </c>
      <c r="C61" s="29"/>
      <c r="D61" s="44" t="str">
        <f t="shared" si="1"/>
        <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1:29">
      <c r="A62" s="44"/>
      <c r="B62" s="44">
        <f t="shared" si="2"/>
        <v>38</v>
      </c>
      <c r="C62" s="29"/>
      <c r="D62" s="44" t="str">
        <f t="shared" si="1"/>
        <v/>
      </c>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c r="A63" s="44"/>
      <c r="B63" s="44">
        <f t="shared" si="2"/>
        <v>39</v>
      </c>
      <c r="C63" s="29"/>
      <c r="D63" s="44" t="str">
        <f t="shared" si="1"/>
        <v/>
      </c>
      <c r="E63" s="44"/>
      <c r="F63" s="44"/>
      <c r="G63" s="44"/>
      <c r="H63" s="44"/>
      <c r="I63" s="44"/>
      <c r="J63" s="44"/>
      <c r="K63" s="44"/>
      <c r="L63" s="44"/>
      <c r="M63" s="44"/>
      <c r="N63" s="44"/>
      <c r="O63" s="44"/>
      <c r="P63" s="44"/>
      <c r="Q63" s="44"/>
      <c r="R63" s="44"/>
      <c r="S63" s="44"/>
      <c r="T63" s="44"/>
      <c r="U63" s="44"/>
      <c r="V63" s="44"/>
      <c r="W63" s="44"/>
      <c r="X63" s="44"/>
      <c r="Y63" s="44"/>
      <c r="Z63" s="44"/>
      <c r="AA63" s="44"/>
      <c r="AB63" s="44"/>
      <c r="AC63" s="44"/>
    </row>
    <row r="64" spans="1:29">
      <c r="A64" s="44"/>
      <c r="B64" s="44">
        <f t="shared" si="2"/>
        <v>40</v>
      </c>
      <c r="C64" s="29"/>
      <c r="D64" s="44" t="str">
        <f t="shared" si="1"/>
        <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row>
    <row r="65" spans="1:29">
      <c r="A65" s="44"/>
      <c r="B65" s="44">
        <f t="shared" si="2"/>
        <v>41</v>
      </c>
      <c r="C65" s="29"/>
      <c r="D65" s="44" t="str">
        <f t="shared" si="1"/>
        <v/>
      </c>
      <c r="E65" s="44"/>
      <c r="F65" s="44"/>
      <c r="G65" s="44"/>
      <c r="H65" s="44"/>
      <c r="I65" s="44"/>
      <c r="J65" s="44"/>
      <c r="K65" s="44"/>
      <c r="L65" s="44"/>
      <c r="M65" s="44"/>
      <c r="N65" s="44"/>
      <c r="O65" s="44"/>
      <c r="P65" s="44"/>
      <c r="Q65" s="44"/>
      <c r="R65" s="44"/>
      <c r="S65" s="44"/>
      <c r="T65" s="44"/>
      <c r="U65" s="44"/>
      <c r="V65" s="44"/>
      <c r="W65" s="44"/>
      <c r="X65" s="44"/>
      <c r="Y65" s="44"/>
      <c r="Z65" s="44"/>
      <c r="AA65" s="44"/>
      <c r="AB65" s="44"/>
      <c r="AC65" s="44"/>
    </row>
    <row r="66" spans="1:29">
      <c r="A66" s="44"/>
      <c r="B66" s="44">
        <f t="shared" si="2"/>
        <v>42</v>
      </c>
      <c r="C66" s="29"/>
      <c r="D66" s="44" t="str">
        <f t="shared" si="1"/>
        <v/>
      </c>
      <c r="E66" s="44"/>
      <c r="F66" s="44"/>
      <c r="G66" s="44"/>
      <c r="H66" s="44"/>
      <c r="I66" s="44"/>
      <c r="J66" s="44"/>
      <c r="K66" s="44"/>
      <c r="L66" s="44"/>
      <c r="M66" s="44"/>
      <c r="N66" s="44"/>
      <c r="O66" s="44"/>
      <c r="P66" s="44"/>
      <c r="Q66" s="44"/>
      <c r="R66" s="44"/>
      <c r="S66" s="44"/>
      <c r="T66" s="44"/>
      <c r="U66" s="44"/>
      <c r="V66" s="44"/>
      <c r="W66" s="44"/>
      <c r="X66" s="44"/>
      <c r="Y66" s="44"/>
      <c r="Z66" s="44"/>
      <c r="AA66" s="44"/>
      <c r="AB66" s="44"/>
      <c r="AC66" s="44"/>
    </row>
    <row r="67" spans="1:29">
      <c r="A67" s="44"/>
      <c r="B67" s="44">
        <f t="shared" si="2"/>
        <v>43</v>
      </c>
      <c r="C67" s="29"/>
      <c r="D67" s="44" t="str">
        <f t="shared" si="1"/>
        <v/>
      </c>
      <c r="E67" s="44"/>
      <c r="F67" s="44"/>
      <c r="G67" s="44"/>
      <c r="H67" s="44"/>
      <c r="I67" s="44"/>
      <c r="J67" s="44"/>
      <c r="K67" s="44"/>
      <c r="L67" s="44"/>
      <c r="M67" s="44"/>
      <c r="N67" s="44"/>
      <c r="O67" s="44"/>
      <c r="P67" s="44"/>
      <c r="Q67" s="44"/>
      <c r="R67" s="44"/>
      <c r="S67" s="44"/>
      <c r="T67" s="44"/>
      <c r="U67" s="44"/>
      <c r="V67" s="44"/>
      <c r="W67" s="44"/>
      <c r="X67" s="44"/>
      <c r="Y67" s="44"/>
      <c r="Z67" s="44"/>
      <c r="AA67" s="44"/>
      <c r="AB67" s="44"/>
      <c r="AC67" s="44"/>
    </row>
    <row r="68" spans="1:29">
      <c r="A68" s="44"/>
      <c r="B68" s="44">
        <f t="shared" si="2"/>
        <v>44</v>
      </c>
      <c r="C68" s="29"/>
      <c r="D68" s="44" t="str">
        <f t="shared" si="1"/>
        <v/>
      </c>
      <c r="E68" s="44"/>
      <c r="F68" s="44"/>
      <c r="G68" s="44"/>
      <c r="H68" s="44"/>
      <c r="I68" s="44"/>
      <c r="J68" s="44"/>
      <c r="K68" s="44"/>
      <c r="L68" s="44"/>
      <c r="M68" s="44"/>
      <c r="N68" s="44"/>
      <c r="O68" s="44"/>
      <c r="P68" s="44"/>
      <c r="Q68" s="44"/>
      <c r="R68" s="44"/>
      <c r="S68" s="44"/>
      <c r="T68" s="44"/>
      <c r="U68" s="44"/>
      <c r="V68" s="44"/>
      <c r="W68" s="44"/>
      <c r="X68" s="44"/>
      <c r="Y68" s="44"/>
      <c r="Z68" s="44"/>
      <c r="AA68" s="44"/>
      <c r="AB68" s="44"/>
      <c r="AC68" s="44"/>
    </row>
    <row r="69" spans="1:29">
      <c r="A69" s="44"/>
      <c r="B69" s="44">
        <f t="shared" si="2"/>
        <v>45</v>
      </c>
      <c r="C69" s="29"/>
      <c r="D69" s="44" t="str">
        <f t="shared" si="1"/>
        <v/>
      </c>
      <c r="E69" s="44"/>
      <c r="F69" s="44"/>
      <c r="G69" s="44"/>
      <c r="H69" s="44"/>
      <c r="I69" s="44"/>
      <c r="J69" s="44"/>
      <c r="K69" s="44"/>
      <c r="L69" s="44"/>
      <c r="M69" s="44"/>
      <c r="N69" s="44"/>
      <c r="O69" s="44"/>
      <c r="P69" s="44"/>
      <c r="Q69" s="44"/>
      <c r="R69" s="44"/>
      <c r="S69" s="44"/>
      <c r="T69" s="44"/>
      <c r="U69" s="44"/>
      <c r="V69" s="44"/>
      <c r="W69" s="44"/>
      <c r="X69" s="44"/>
      <c r="Y69" s="44"/>
      <c r="Z69" s="44"/>
      <c r="AA69" s="44"/>
      <c r="AB69" s="44"/>
      <c r="AC69" s="44"/>
    </row>
    <row r="70" spans="1:29">
      <c r="A70" s="44"/>
      <c r="B70" s="44">
        <f t="shared" si="2"/>
        <v>46</v>
      </c>
      <c r="C70" s="29"/>
      <c r="D70" s="44" t="str">
        <f t="shared" si="1"/>
        <v/>
      </c>
      <c r="E70" s="44"/>
      <c r="F70" s="44"/>
      <c r="G70" s="44"/>
      <c r="H70" s="44"/>
      <c r="I70" s="44"/>
      <c r="J70" s="44"/>
      <c r="K70" s="44"/>
      <c r="L70" s="44"/>
      <c r="M70" s="44"/>
      <c r="N70" s="44"/>
      <c r="O70" s="44"/>
      <c r="P70" s="44"/>
      <c r="Q70" s="44"/>
      <c r="R70" s="44"/>
      <c r="S70" s="44"/>
      <c r="T70" s="44"/>
      <c r="U70" s="44"/>
      <c r="V70" s="44"/>
      <c r="W70" s="44"/>
      <c r="X70" s="44"/>
      <c r="Y70" s="44"/>
      <c r="Z70" s="44"/>
      <c r="AA70" s="44"/>
      <c r="AB70" s="44"/>
      <c r="AC70" s="44"/>
    </row>
    <row r="71" spans="1:29">
      <c r="A71" s="44"/>
      <c r="B71" s="44">
        <f t="shared" si="2"/>
        <v>47</v>
      </c>
      <c r="C71" s="29"/>
      <c r="D71" s="44" t="str">
        <f t="shared" si="1"/>
        <v/>
      </c>
      <c r="E71" s="44"/>
      <c r="F71" s="44"/>
      <c r="G71" s="44"/>
      <c r="H71" s="44"/>
      <c r="I71" s="44"/>
      <c r="J71" s="44"/>
      <c r="K71" s="44"/>
      <c r="L71" s="44"/>
      <c r="M71" s="44"/>
      <c r="N71" s="44"/>
      <c r="O71" s="44"/>
      <c r="P71" s="44"/>
      <c r="Q71" s="44"/>
      <c r="R71" s="44"/>
      <c r="S71" s="44"/>
      <c r="T71" s="44"/>
      <c r="U71" s="44"/>
      <c r="V71" s="44"/>
      <c r="W71" s="44"/>
      <c r="X71" s="44"/>
      <c r="Y71" s="44"/>
      <c r="Z71" s="44"/>
      <c r="AA71" s="44"/>
      <c r="AB71" s="44"/>
      <c r="AC71" s="44"/>
    </row>
    <row r="72" spans="1:29">
      <c r="A72" s="44"/>
      <c r="B72" s="44">
        <f t="shared" si="2"/>
        <v>48</v>
      </c>
      <c r="C72" s="29"/>
      <c r="D72" s="44" t="str">
        <f t="shared" si="1"/>
        <v/>
      </c>
      <c r="E72" s="44"/>
      <c r="F72" s="44"/>
      <c r="G72" s="44"/>
      <c r="H72" s="44"/>
      <c r="I72" s="44"/>
      <c r="J72" s="44"/>
      <c r="K72" s="44"/>
      <c r="L72" s="44"/>
      <c r="M72" s="44"/>
      <c r="N72" s="44"/>
      <c r="O72" s="44"/>
      <c r="P72" s="44"/>
      <c r="Q72" s="44"/>
      <c r="R72" s="44"/>
      <c r="S72" s="44"/>
      <c r="T72" s="44"/>
      <c r="U72" s="44"/>
      <c r="V72" s="44"/>
      <c r="W72" s="44"/>
      <c r="X72" s="44"/>
      <c r="Y72" s="44"/>
      <c r="Z72" s="44"/>
      <c r="AA72" s="44"/>
      <c r="AB72" s="44"/>
      <c r="AC72" s="44"/>
    </row>
    <row r="73" spans="1:29">
      <c r="A73" s="44"/>
      <c r="B73" s="44">
        <f t="shared" si="2"/>
        <v>49</v>
      </c>
      <c r="C73" s="29"/>
      <c r="D73" s="44" t="str">
        <f t="shared" si="1"/>
        <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row>
    <row r="74" spans="1:29">
      <c r="A74" s="44"/>
      <c r="B74" s="44">
        <f t="shared" si="2"/>
        <v>50</v>
      </c>
      <c r="C74" s="29"/>
      <c r="D74" s="44" t="str">
        <f t="shared" si="1"/>
        <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row>
    <row r="75" spans="1:29">
      <c r="A75" s="44"/>
      <c r="B75" s="44">
        <f t="shared" si="2"/>
        <v>51</v>
      </c>
      <c r="C75" s="29"/>
      <c r="D75" s="44" t="str">
        <f t="shared" si="1"/>
        <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row>
    <row r="76" spans="1:29">
      <c r="A76" s="44"/>
      <c r="B76" s="44">
        <f t="shared" si="2"/>
        <v>52</v>
      </c>
      <c r="C76" s="29"/>
      <c r="D76" s="44" t="str">
        <f t="shared" si="1"/>
        <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row>
    <row r="77" spans="1:29">
      <c r="A77" s="44"/>
      <c r="B77" s="44">
        <f t="shared" si="2"/>
        <v>53</v>
      </c>
      <c r="C77" s="29"/>
      <c r="D77" s="44" t="str">
        <f t="shared" si="1"/>
        <v/>
      </c>
      <c r="E77" s="44"/>
      <c r="F77" s="44"/>
      <c r="G77" s="44"/>
      <c r="H77" s="44"/>
      <c r="I77" s="44"/>
      <c r="J77" s="44"/>
      <c r="K77" s="44"/>
      <c r="L77" s="44"/>
      <c r="M77" s="44"/>
      <c r="N77" s="44"/>
      <c r="O77" s="44"/>
      <c r="P77" s="44"/>
      <c r="Q77" s="44"/>
      <c r="R77" s="44"/>
      <c r="S77" s="44"/>
      <c r="T77" s="44"/>
      <c r="U77" s="44"/>
      <c r="V77" s="44"/>
      <c r="W77" s="44"/>
      <c r="X77" s="44"/>
      <c r="Y77" s="44"/>
      <c r="Z77" s="44"/>
      <c r="AA77" s="44"/>
      <c r="AB77" s="44"/>
      <c r="AC77" s="44"/>
    </row>
    <row r="78" spans="1:29">
      <c r="A78" s="44"/>
      <c r="B78" s="44">
        <f t="shared" si="2"/>
        <v>54</v>
      </c>
      <c r="C78" s="29"/>
      <c r="D78" s="44" t="str">
        <f t="shared" si="1"/>
        <v/>
      </c>
      <c r="E78" s="44"/>
      <c r="F78" s="44"/>
      <c r="G78" s="44"/>
      <c r="H78" s="44"/>
      <c r="I78" s="44"/>
      <c r="J78" s="44"/>
      <c r="K78" s="44"/>
      <c r="L78" s="44"/>
      <c r="M78" s="44"/>
      <c r="N78" s="44"/>
      <c r="O78" s="44"/>
      <c r="P78" s="44"/>
      <c r="Q78" s="44"/>
      <c r="R78" s="44"/>
      <c r="S78" s="44"/>
      <c r="T78" s="44"/>
      <c r="U78" s="44"/>
      <c r="V78" s="44"/>
      <c r="W78" s="44"/>
      <c r="X78" s="44"/>
      <c r="Y78" s="44"/>
      <c r="Z78" s="44"/>
      <c r="AA78" s="44"/>
      <c r="AB78" s="44"/>
      <c r="AC78" s="44"/>
    </row>
    <row r="79" spans="1:29">
      <c r="A79" s="44"/>
      <c r="B79" s="44">
        <f t="shared" si="2"/>
        <v>55</v>
      </c>
      <c r="C79" s="29"/>
      <c r="D79" s="44" t="str">
        <f t="shared" si="1"/>
        <v/>
      </c>
      <c r="E79" s="44"/>
      <c r="F79" s="44"/>
      <c r="G79" s="44"/>
      <c r="H79" s="44"/>
      <c r="I79" s="44"/>
      <c r="J79" s="44"/>
      <c r="K79" s="44"/>
      <c r="L79" s="44"/>
      <c r="M79" s="44"/>
      <c r="N79" s="44"/>
      <c r="O79" s="44"/>
      <c r="P79" s="44"/>
      <c r="Q79" s="44"/>
      <c r="R79" s="44"/>
      <c r="S79" s="44"/>
      <c r="T79" s="44"/>
      <c r="U79" s="44"/>
      <c r="V79" s="44"/>
      <c r="W79" s="44"/>
      <c r="X79" s="44"/>
      <c r="Y79" s="44"/>
      <c r="Z79" s="44"/>
      <c r="AA79" s="44"/>
      <c r="AB79" s="44"/>
      <c r="AC79" s="44"/>
    </row>
    <row r="80" spans="1:29">
      <c r="A80" s="44"/>
      <c r="B80" s="44">
        <f t="shared" si="2"/>
        <v>56</v>
      </c>
      <c r="C80" s="29"/>
      <c r="D80" s="44" t="str">
        <f t="shared" si="1"/>
        <v/>
      </c>
      <c r="E80" s="44"/>
      <c r="F80" s="44"/>
      <c r="G80" s="44"/>
      <c r="H80" s="44"/>
      <c r="I80" s="44"/>
      <c r="J80" s="44"/>
      <c r="K80" s="44"/>
      <c r="L80" s="44"/>
      <c r="M80" s="44"/>
      <c r="N80" s="44"/>
      <c r="O80" s="44"/>
      <c r="P80" s="44"/>
      <c r="Q80" s="44"/>
      <c r="R80" s="44"/>
      <c r="S80" s="44"/>
      <c r="T80" s="44"/>
      <c r="U80" s="44"/>
      <c r="V80" s="44"/>
      <c r="W80" s="44"/>
      <c r="X80" s="44"/>
      <c r="Y80" s="44"/>
      <c r="Z80" s="44"/>
      <c r="AA80" s="44"/>
      <c r="AB80" s="44"/>
      <c r="AC80" s="44"/>
    </row>
    <row r="81" spans="1:29">
      <c r="A81" s="44"/>
      <c r="B81" s="44">
        <f t="shared" si="2"/>
        <v>57</v>
      </c>
      <c r="C81" s="29"/>
      <c r="D81" s="44" t="str">
        <f t="shared" si="1"/>
        <v/>
      </c>
      <c r="E81" s="44"/>
      <c r="F81" s="44"/>
      <c r="G81" s="44"/>
      <c r="H81" s="44"/>
      <c r="I81" s="44"/>
      <c r="J81" s="44"/>
      <c r="K81" s="44"/>
      <c r="L81" s="44"/>
      <c r="M81" s="44"/>
      <c r="N81" s="44"/>
      <c r="O81" s="44"/>
      <c r="P81" s="44"/>
      <c r="Q81" s="44"/>
      <c r="R81" s="44"/>
      <c r="S81" s="44"/>
      <c r="T81" s="44"/>
      <c r="U81" s="44"/>
      <c r="V81" s="44"/>
      <c r="W81" s="44"/>
      <c r="X81" s="44"/>
      <c r="Y81" s="44"/>
      <c r="Z81" s="44"/>
      <c r="AA81" s="44"/>
      <c r="AB81" s="44"/>
      <c r="AC81" s="44"/>
    </row>
    <row r="82" spans="1:29">
      <c r="A82" s="44"/>
      <c r="B82" s="44">
        <f t="shared" si="2"/>
        <v>58</v>
      </c>
      <c r="C82" s="29"/>
      <c r="D82" s="44" t="str">
        <f t="shared" si="1"/>
        <v/>
      </c>
      <c r="E82" s="44"/>
      <c r="F82" s="44"/>
      <c r="G82" s="44"/>
      <c r="H82" s="44"/>
      <c r="I82" s="44"/>
      <c r="J82" s="44"/>
      <c r="K82" s="44"/>
      <c r="L82" s="44"/>
      <c r="M82" s="44"/>
      <c r="N82" s="44"/>
      <c r="O82" s="44"/>
      <c r="P82" s="44"/>
      <c r="Q82" s="44"/>
      <c r="R82" s="44"/>
      <c r="S82" s="44"/>
      <c r="T82" s="44"/>
      <c r="U82" s="44"/>
      <c r="V82" s="44"/>
      <c r="W82" s="44"/>
      <c r="X82" s="44"/>
      <c r="Y82" s="44"/>
      <c r="Z82" s="44"/>
      <c r="AA82" s="44"/>
      <c r="AB82" s="44"/>
      <c r="AC82" s="44"/>
    </row>
    <row r="83" spans="1:29">
      <c r="A83" s="44"/>
      <c r="B83" s="44">
        <f t="shared" si="2"/>
        <v>59</v>
      </c>
      <c r="C83" s="29"/>
      <c r="D83" s="44" t="str">
        <f t="shared" si="1"/>
        <v/>
      </c>
      <c r="E83" s="44"/>
      <c r="F83" s="44"/>
      <c r="G83" s="44"/>
      <c r="H83" s="44"/>
      <c r="I83" s="44"/>
      <c r="J83" s="44"/>
      <c r="K83" s="44"/>
      <c r="L83" s="44"/>
      <c r="M83" s="44"/>
      <c r="N83" s="44"/>
      <c r="O83" s="44"/>
      <c r="P83" s="44"/>
      <c r="Q83" s="44"/>
      <c r="R83" s="44"/>
      <c r="S83" s="44"/>
      <c r="T83" s="44"/>
      <c r="U83" s="44"/>
      <c r="V83" s="44"/>
      <c r="W83" s="44"/>
      <c r="X83" s="44"/>
      <c r="Y83" s="44"/>
      <c r="Z83" s="44"/>
      <c r="AA83" s="44"/>
      <c r="AB83" s="44"/>
      <c r="AC83" s="44"/>
    </row>
    <row r="84" spans="1:29">
      <c r="A84" s="44"/>
      <c r="B84" s="44">
        <f t="shared" si="2"/>
        <v>60</v>
      </c>
      <c r="C84" s="29"/>
      <c r="D84" s="44" t="str">
        <f t="shared" si="1"/>
        <v/>
      </c>
      <c r="E84" s="44"/>
      <c r="F84" s="44"/>
      <c r="G84" s="44"/>
      <c r="H84" s="44"/>
      <c r="I84" s="44"/>
      <c r="J84" s="44"/>
      <c r="K84" s="44"/>
      <c r="L84" s="44"/>
      <c r="M84" s="44"/>
      <c r="N84" s="44"/>
      <c r="O84" s="44"/>
      <c r="P84" s="44"/>
      <c r="Q84" s="44"/>
      <c r="R84" s="44"/>
      <c r="S84" s="44"/>
      <c r="T84" s="44"/>
      <c r="U84" s="44"/>
      <c r="V84" s="44"/>
      <c r="W84" s="44"/>
      <c r="X84" s="44"/>
      <c r="Y84" s="44"/>
      <c r="Z84" s="44"/>
      <c r="AA84" s="44"/>
      <c r="AB84" s="44"/>
      <c r="AC84" s="44"/>
    </row>
    <row r="85" spans="1:29">
      <c r="A85" s="44"/>
      <c r="B85" s="44">
        <f t="shared" si="2"/>
        <v>61</v>
      </c>
      <c r="C85" s="29"/>
      <c r="D85" s="44" t="str">
        <f t="shared" si="1"/>
        <v/>
      </c>
      <c r="E85" s="44"/>
      <c r="F85" s="44"/>
      <c r="G85" s="44"/>
      <c r="H85" s="44"/>
      <c r="I85" s="44"/>
      <c r="J85" s="44"/>
      <c r="K85" s="44"/>
      <c r="L85" s="44"/>
      <c r="M85" s="44"/>
      <c r="N85" s="44"/>
      <c r="O85" s="44"/>
      <c r="P85" s="44"/>
      <c r="Q85" s="44"/>
      <c r="R85" s="44"/>
      <c r="S85" s="44"/>
      <c r="T85" s="44"/>
      <c r="U85" s="44"/>
      <c r="V85" s="44"/>
      <c r="W85" s="44"/>
      <c r="X85" s="44"/>
      <c r="Y85" s="44"/>
      <c r="Z85" s="44"/>
      <c r="AA85" s="44"/>
      <c r="AB85" s="44"/>
      <c r="AC85" s="44"/>
    </row>
    <row r="86" spans="1:29">
      <c r="A86" s="44"/>
      <c r="B86" s="44">
        <f t="shared" si="2"/>
        <v>62</v>
      </c>
      <c r="C86" s="29"/>
      <c r="D86" s="44" t="str">
        <f t="shared" si="1"/>
        <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row>
    <row r="87" spans="1:29">
      <c r="A87" s="44"/>
      <c r="B87" s="44">
        <f t="shared" si="2"/>
        <v>63</v>
      </c>
      <c r="C87" s="29"/>
      <c r="D87" s="44" t="str">
        <f t="shared" si="1"/>
        <v/>
      </c>
      <c r="E87" s="44"/>
      <c r="F87" s="44"/>
      <c r="G87" s="44"/>
      <c r="H87" s="44"/>
      <c r="I87" s="44"/>
      <c r="J87" s="44"/>
      <c r="K87" s="44"/>
      <c r="L87" s="44"/>
      <c r="M87" s="44"/>
      <c r="N87" s="44"/>
      <c r="O87" s="44"/>
      <c r="P87" s="44"/>
      <c r="Q87" s="44"/>
      <c r="R87" s="44"/>
      <c r="S87" s="44"/>
      <c r="T87" s="44"/>
      <c r="U87" s="44"/>
      <c r="V87" s="44"/>
      <c r="W87" s="44"/>
      <c r="X87" s="44"/>
      <c r="Y87" s="44"/>
      <c r="Z87" s="44"/>
      <c r="AA87" s="44"/>
      <c r="AB87" s="44"/>
      <c r="AC87" s="44"/>
    </row>
    <row r="88" spans="1:29">
      <c r="A88" s="44"/>
      <c r="B88" s="44">
        <f t="shared" si="2"/>
        <v>64</v>
      </c>
      <c r="C88" s="29"/>
      <c r="D88" s="44" t="str">
        <f t="shared" si="1"/>
        <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row>
    <row r="89" spans="1:29">
      <c r="A89" s="44"/>
      <c r="B89" s="44">
        <f t="shared" si="2"/>
        <v>65</v>
      </c>
      <c r="C89" s="29"/>
      <c r="D89" s="44" t="str">
        <f t="shared" si="1"/>
        <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row>
    <row r="90" spans="1:29">
      <c r="A90" s="44"/>
      <c r="B90" s="44">
        <f t="shared" si="2"/>
        <v>66</v>
      </c>
      <c r="C90" s="29"/>
      <c r="D90" s="44" t="str">
        <f t="shared" ref="D90:D124" si="3">IF(AND(C90&lt;&gt;"",$B$16&lt;&gt;"",B$16&gt;0),C90/$B$16,"")</f>
        <v/>
      </c>
      <c r="E90" s="44"/>
      <c r="F90" s="44"/>
      <c r="G90" s="44"/>
      <c r="H90" s="44"/>
      <c r="I90" s="44"/>
      <c r="J90" s="44"/>
      <c r="K90" s="44"/>
      <c r="L90" s="44"/>
      <c r="M90" s="44"/>
      <c r="N90" s="44"/>
      <c r="O90" s="44"/>
      <c r="P90" s="44"/>
      <c r="Q90" s="44"/>
      <c r="R90" s="44"/>
      <c r="S90" s="44"/>
      <c r="T90" s="44"/>
      <c r="U90" s="44"/>
      <c r="V90" s="44"/>
      <c r="W90" s="44"/>
      <c r="X90" s="44"/>
      <c r="Y90" s="44"/>
      <c r="Z90" s="44"/>
      <c r="AA90" s="44"/>
      <c r="AB90" s="44"/>
      <c r="AC90" s="44"/>
    </row>
    <row r="91" spans="1:29">
      <c r="A91" s="44"/>
      <c r="B91" s="44">
        <f t="shared" si="2"/>
        <v>67</v>
      </c>
      <c r="C91" s="29"/>
      <c r="D91" s="44" t="str">
        <f t="shared" si="3"/>
        <v/>
      </c>
      <c r="E91" s="44"/>
      <c r="F91" s="44"/>
      <c r="G91" s="44"/>
      <c r="H91" s="44"/>
      <c r="I91" s="44"/>
      <c r="J91" s="44"/>
      <c r="K91" s="44"/>
      <c r="L91" s="44"/>
      <c r="M91" s="44"/>
      <c r="N91" s="44"/>
      <c r="O91" s="44"/>
      <c r="P91" s="44"/>
      <c r="Q91" s="44"/>
      <c r="R91" s="44"/>
      <c r="S91" s="44"/>
      <c r="T91" s="44"/>
      <c r="U91" s="44"/>
      <c r="V91" s="44"/>
      <c r="W91" s="44"/>
      <c r="X91" s="44"/>
      <c r="Y91" s="44"/>
      <c r="Z91" s="44"/>
      <c r="AA91" s="44"/>
      <c r="AB91" s="44"/>
      <c r="AC91" s="44"/>
    </row>
    <row r="92" spans="1:29">
      <c r="A92" s="44"/>
      <c r="B92" s="44">
        <f t="shared" si="2"/>
        <v>68</v>
      </c>
      <c r="C92" s="29"/>
      <c r="D92" s="44" t="str">
        <f t="shared" si="3"/>
        <v/>
      </c>
      <c r="E92" s="44"/>
      <c r="F92" s="44"/>
      <c r="G92" s="44"/>
      <c r="H92" s="44"/>
      <c r="I92" s="44"/>
      <c r="J92" s="44"/>
      <c r="K92" s="44"/>
      <c r="L92" s="44"/>
      <c r="M92" s="44"/>
      <c r="N92" s="44"/>
      <c r="O92" s="44"/>
      <c r="P92" s="44"/>
      <c r="Q92" s="44"/>
      <c r="R92" s="44"/>
      <c r="S92" s="44"/>
      <c r="T92" s="44"/>
      <c r="U92" s="44"/>
      <c r="V92" s="44"/>
      <c r="W92" s="44"/>
      <c r="X92" s="44"/>
      <c r="Y92" s="44"/>
      <c r="Z92" s="44"/>
      <c r="AA92" s="44"/>
      <c r="AB92" s="44"/>
      <c r="AC92" s="44"/>
    </row>
    <row r="93" spans="1:29">
      <c r="A93" s="44"/>
      <c r="B93" s="44">
        <f t="shared" si="2"/>
        <v>69</v>
      </c>
      <c r="C93" s="29"/>
      <c r="D93" s="44" t="str">
        <f t="shared" si="3"/>
        <v/>
      </c>
      <c r="E93" s="44"/>
      <c r="F93" s="44"/>
      <c r="G93" s="44"/>
      <c r="H93" s="44"/>
      <c r="I93" s="44"/>
      <c r="J93" s="44"/>
      <c r="K93" s="44"/>
      <c r="L93" s="44"/>
      <c r="M93" s="44"/>
      <c r="N93" s="44"/>
      <c r="O93" s="44"/>
      <c r="P93" s="44"/>
      <c r="Q93" s="44"/>
      <c r="R93" s="44"/>
      <c r="S93" s="44"/>
      <c r="T93" s="44"/>
      <c r="U93" s="44"/>
      <c r="V93" s="44"/>
      <c r="W93" s="44"/>
      <c r="X93" s="44"/>
      <c r="Y93" s="44"/>
      <c r="Z93" s="44"/>
      <c r="AA93" s="44"/>
      <c r="AB93" s="44"/>
      <c r="AC93" s="44"/>
    </row>
    <row r="94" spans="1:29">
      <c r="A94" s="44"/>
      <c r="B94" s="44">
        <f t="shared" si="2"/>
        <v>70</v>
      </c>
      <c r="C94" s="29"/>
      <c r="D94" s="44" t="str">
        <f t="shared" si="3"/>
        <v/>
      </c>
      <c r="E94" s="44"/>
      <c r="F94" s="44"/>
      <c r="G94" s="44"/>
      <c r="H94" s="44"/>
      <c r="I94" s="44"/>
      <c r="J94" s="44"/>
      <c r="K94" s="44"/>
      <c r="L94" s="44"/>
      <c r="M94" s="44"/>
      <c r="N94" s="44"/>
      <c r="O94" s="44"/>
      <c r="P94" s="44"/>
      <c r="Q94" s="44"/>
      <c r="R94" s="44"/>
      <c r="S94" s="44"/>
      <c r="T94" s="44"/>
      <c r="U94" s="44"/>
      <c r="V94" s="44"/>
      <c r="W94" s="44"/>
      <c r="X94" s="44"/>
      <c r="Y94" s="44"/>
      <c r="Z94" s="44"/>
      <c r="AA94" s="44"/>
      <c r="AB94" s="44"/>
      <c r="AC94" s="44"/>
    </row>
    <row r="95" spans="1:29">
      <c r="A95" s="44"/>
      <c r="B95" s="44">
        <f t="shared" si="2"/>
        <v>71</v>
      </c>
      <c r="C95" s="29"/>
      <c r="D95" s="44" t="str">
        <f t="shared" si="3"/>
        <v/>
      </c>
      <c r="E95" s="44"/>
      <c r="F95" s="44"/>
      <c r="G95" s="44"/>
      <c r="H95" s="44"/>
      <c r="I95" s="44"/>
      <c r="J95" s="44"/>
      <c r="K95" s="44"/>
      <c r="L95" s="44"/>
      <c r="M95" s="44"/>
      <c r="N95" s="44"/>
      <c r="O95" s="44"/>
      <c r="P95" s="44"/>
      <c r="Q95" s="44"/>
      <c r="R95" s="44"/>
      <c r="S95" s="44"/>
      <c r="T95" s="44"/>
      <c r="U95" s="44"/>
      <c r="V95" s="44"/>
      <c r="W95" s="44"/>
      <c r="X95" s="44"/>
      <c r="Y95" s="44"/>
      <c r="Z95" s="44"/>
      <c r="AA95" s="44"/>
      <c r="AB95" s="44"/>
      <c r="AC95" s="44"/>
    </row>
    <row r="96" spans="1:29">
      <c r="A96" s="44"/>
      <c r="B96" s="44">
        <f t="shared" si="2"/>
        <v>72</v>
      </c>
      <c r="C96" s="29"/>
      <c r="D96" s="44" t="str">
        <f t="shared" si="3"/>
        <v/>
      </c>
      <c r="E96" s="44"/>
      <c r="F96" s="44"/>
      <c r="G96" s="44"/>
      <c r="H96" s="44"/>
      <c r="I96" s="44"/>
      <c r="J96" s="44"/>
      <c r="K96" s="44"/>
      <c r="L96" s="44"/>
      <c r="M96" s="44"/>
      <c r="N96" s="44"/>
      <c r="O96" s="44"/>
      <c r="P96" s="44"/>
      <c r="Q96" s="44"/>
      <c r="R96" s="44"/>
      <c r="S96" s="44"/>
      <c r="T96" s="44"/>
      <c r="U96" s="44"/>
      <c r="V96" s="44"/>
      <c r="W96" s="44"/>
      <c r="X96" s="44"/>
      <c r="Y96" s="44"/>
      <c r="Z96" s="44"/>
      <c r="AA96" s="44"/>
      <c r="AB96" s="44"/>
      <c r="AC96" s="44"/>
    </row>
    <row r="97" spans="1:29">
      <c r="A97" s="44"/>
      <c r="B97" s="44">
        <f t="shared" si="2"/>
        <v>73</v>
      </c>
      <c r="C97" s="29"/>
      <c r="D97" s="44" t="str">
        <f t="shared" si="3"/>
        <v/>
      </c>
      <c r="E97" s="44"/>
      <c r="F97" s="44"/>
      <c r="G97" s="44"/>
      <c r="H97" s="44"/>
      <c r="I97" s="44"/>
      <c r="J97" s="44"/>
      <c r="K97" s="44"/>
      <c r="L97" s="44"/>
      <c r="M97" s="44"/>
      <c r="N97" s="44"/>
      <c r="O97" s="44"/>
      <c r="P97" s="44"/>
      <c r="Q97" s="44"/>
      <c r="R97" s="44"/>
      <c r="S97" s="44"/>
      <c r="T97" s="44"/>
      <c r="U97" s="44"/>
      <c r="V97" s="44"/>
      <c r="W97" s="44"/>
      <c r="X97" s="44"/>
      <c r="Y97" s="44"/>
      <c r="Z97" s="44"/>
      <c r="AA97" s="44"/>
      <c r="AB97" s="44"/>
      <c r="AC97" s="44"/>
    </row>
    <row r="98" spans="1:29">
      <c r="A98" s="44"/>
      <c r="B98" s="44">
        <f t="shared" si="2"/>
        <v>74</v>
      </c>
      <c r="C98" s="29"/>
      <c r="D98" s="44" t="str">
        <f t="shared" si="3"/>
        <v/>
      </c>
      <c r="E98" s="44"/>
      <c r="F98" s="44"/>
      <c r="G98" s="44"/>
      <c r="H98" s="44"/>
      <c r="I98" s="44"/>
      <c r="J98" s="44"/>
      <c r="K98" s="44"/>
      <c r="L98" s="44"/>
      <c r="M98" s="44"/>
      <c r="N98" s="44"/>
      <c r="O98" s="44"/>
      <c r="P98" s="44"/>
      <c r="Q98" s="44"/>
      <c r="R98" s="44"/>
      <c r="S98" s="44"/>
      <c r="T98" s="44"/>
      <c r="U98" s="44"/>
      <c r="V98" s="44"/>
      <c r="W98" s="44"/>
      <c r="X98" s="44"/>
      <c r="Y98" s="44"/>
      <c r="Z98" s="44"/>
      <c r="AA98" s="44"/>
      <c r="AB98" s="44"/>
      <c r="AC98" s="44"/>
    </row>
    <row r="99" spans="1:29">
      <c r="A99" s="44"/>
      <c r="B99" s="44">
        <f t="shared" si="2"/>
        <v>75</v>
      </c>
      <c r="C99" s="29"/>
      <c r="D99" s="44" t="str">
        <f t="shared" si="3"/>
        <v/>
      </c>
      <c r="E99" s="44"/>
      <c r="F99" s="44"/>
      <c r="G99" s="44"/>
      <c r="H99" s="44"/>
      <c r="I99" s="44"/>
      <c r="J99" s="44"/>
      <c r="K99" s="44"/>
      <c r="L99" s="44"/>
      <c r="M99" s="44"/>
      <c r="N99" s="44"/>
      <c r="O99" s="44"/>
      <c r="P99" s="44"/>
      <c r="Q99" s="44"/>
      <c r="R99" s="44"/>
      <c r="S99" s="44"/>
      <c r="T99" s="44"/>
      <c r="U99" s="44"/>
      <c r="V99" s="44"/>
      <c r="W99" s="44"/>
      <c r="X99" s="44"/>
      <c r="Y99" s="44"/>
      <c r="Z99" s="44"/>
      <c r="AA99" s="44"/>
      <c r="AB99" s="44"/>
      <c r="AC99" s="44"/>
    </row>
    <row r="100" spans="1:29">
      <c r="A100" s="44"/>
      <c r="B100" s="44">
        <f t="shared" ref="B100:B124" si="4">1+B99</f>
        <v>76</v>
      </c>
      <c r="C100" s="29"/>
      <c r="D100" s="44" t="str">
        <f t="shared" si="3"/>
        <v/>
      </c>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row>
    <row r="101" spans="1:29">
      <c r="A101" s="44"/>
      <c r="B101" s="44">
        <f t="shared" si="4"/>
        <v>77</v>
      </c>
      <c r="C101" s="29"/>
      <c r="D101" s="44" t="str">
        <f t="shared" si="3"/>
        <v/>
      </c>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row>
    <row r="102" spans="1:29">
      <c r="A102" s="44"/>
      <c r="B102" s="44">
        <f t="shared" si="4"/>
        <v>78</v>
      </c>
      <c r="C102" s="29"/>
      <c r="D102" s="44" t="str">
        <f t="shared" si="3"/>
        <v/>
      </c>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row>
    <row r="103" spans="1:29">
      <c r="A103" s="44"/>
      <c r="B103" s="44">
        <f t="shared" si="4"/>
        <v>79</v>
      </c>
      <c r="C103" s="29"/>
      <c r="D103" s="44" t="str">
        <f t="shared" si="3"/>
        <v/>
      </c>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row>
    <row r="104" spans="1:29">
      <c r="A104" s="44"/>
      <c r="B104" s="44">
        <f t="shared" si="4"/>
        <v>80</v>
      </c>
      <c r="C104" s="29"/>
      <c r="D104" s="44" t="str">
        <f t="shared" si="3"/>
        <v/>
      </c>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row>
    <row r="105" spans="1:29">
      <c r="A105" s="44"/>
      <c r="B105" s="44">
        <f t="shared" si="4"/>
        <v>81</v>
      </c>
      <c r="C105" s="29"/>
      <c r="D105" s="44" t="str">
        <f t="shared" si="3"/>
        <v/>
      </c>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row>
    <row r="106" spans="1:29">
      <c r="A106" s="44"/>
      <c r="B106" s="44">
        <f t="shared" si="4"/>
        <v>82</v>
      </c>
      <c r="C106" s="29"/>
      <c r="D106" s="44" t="str">
        <f t="shared" si="3"/>
        <v/>
      </c>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row>
    <row r="107" spans="1:29">
      <c r="A107" s="44"/>
      <c r="B107" s="44">
        <f t="shared" si="4"/>
        <v>83</v>
      </c>
      <c r="C107" s="29"/>
      <c r="D107" s="44" t="str">
        <f t="shared" si="3"/>
        <v/>
      </c>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row>
    <row r="108" spans="1:29">
      <c r="A108" s="44"/>
      <c r="B108" s="44">
        <f t="shared" si="4"/>
        <v>84</v>
      </c>
      <c r="C108" s="29"/>
      <c r="D108" s="44" t="str">
        <f t="shared" si="3"/>
        <v/>
      </c>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row>
    <row r="109" spans="1:29">
      <c r="A109" s="44"/>
      <c r="B109" s="44">
        <f t="shared" si="4"/>
        <v>85</v>
      </c>
      <c r="C109" s="29"/>
      <c r="D109" s="44" t="str">
        <f t="shared" si="3"/>
        <v/>
      </c>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row>
    <row r="110" spans="1:29">
      <c r="A110" s="44"/>
      <c r="B110" s="44">
        <f t="shared" si="4"/>
        <v>86</v>
      </c>
      <c r="C110" s="29"/>
      <c r="D110" s="44" t="str">
        <f t="shared" si="3"/>
        <v/>
      </c>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row>
    <row r="111" spans="1:29">
      <c r="A111" s="44"/>
      <c r="B111" s="44">
        <f t="shared" si="4"/>
        <v>87</v>
      </c>
      <c r="C111" s="29"/>
      <c r="D111" s="44" t="str">
        <f t="shared" si="3"/>
        <v/>
      </c>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row>
    <row r="112" spans="1:29">
      <c r="A112" s="44"/>
      <c r="B112" s="44">
        <f t="shared" si="4"/>
        <v>88</v>
      </c>
      <c r="C112" s="29"/>
      <c r="D112" s="44" t="str">
        <f t="shared" si="3"/>
        <v/>
      </c>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row>
    <row r="113" spans="1:29">
      <c r="A113" s="44"/>
      <c r="B113" s="44">
        <f t="shared" si="4"/>
        <v>89</v>
      </c>
      <c r="C113" s="29"/>
      <c r="D113" s="44" t="str">
        <f t="shared" si="3"/>
        <v/>
      </c>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c r="A114" s="44"/>
      <c r="B114" s="44">
        <f t="shared" si="4"/>
        <v>90</v>
      </c>
      <c r="C114" s="29"/>
      <c r="D114" s="44" t="str">
        <f t="shared" si="3"/>
        <v/>
      </c>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c r="A115" s="44"/>
      <c r="B115" s="44">
        <f t="shared" si="4"/>
        <v>91</v>
      </c>
      <c r="C115" s="29"/>
      <c r="D115" s="44" t="str">
        <f t="shared" si="3"/>
        <v/>
      </c>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c r="A116" s="44"/>
      <c r="B116" s="44">
        <f t="shared" si="4"/>
        <v>92</v>
      </c>
      <c r="C116" s="29"/>
      <c r="D116" s="44" t="str">
        <f t="shared" si="3"/>
        <v/>
      </c>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row>
    <row r="117" spans="1:29">
      <c r="A117" s="44"/>
      <c r="B117" s="44">
        <f t="shared" si="4"/>
        <v>93</v>
      </c>
      <c r="C117" s="29"/>
      <c r="D117" s="44" t="str">
        <f t="shared" si="3"/>
        <v/>
      </c>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row>
    <row r="118" spans="1:29">
      <c r="A118" s="44"/>
      <c r="B118" s="44">
        <f t="shared" si="4"/>
        <v>94</v>
      </c>
      <c r="C118" s="29"/>
      <c r="D118" s="44" t="str">
        <f t="shared" si="3"/>
        <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c r="A119" s="44"/>
      <c r="B119" s="44">
        <f t="shared" si="4"/>
        <v>95</v>
      </c>
      <c r="C119" s="29"/>
      <c r="D119" s="44" t="str">
        <f t="shared" si="3"/>
        <v/>
      </c>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row>
    <row r="120" spans="1:29">
      <c r="A120" s="44"/>
      <c r="B120" s="44">
        <f t="shared" si="4"/>
        <v>96</v>
      </c>
      <c r="C120" s="29"/>
      <c r="D120" s="44" t="str">
        <f t="shared" si="3"/>
        <v/>
      </c>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row>
    <row r="121" spans="1:29">
      <c r="A121" s="44"/>
      <c r="B121" s="44">
        <f t="shared" si="4"/>
        <v>97</v>
      </c>
      <c r="C121" s="29"/>
      <c r="D121" s="44" t="str">
        <f t="shared" si="3"/>
        <v/>
      </c>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row>
    <row r="122" spans="1:29">
      <c r="A122" s="44"/>
      <c r="B122" s="44">
        <f t="shared" si="4"/>
        <v>98</v>
      </c>
      <c r="C122" s="29"/>
      <c r="D122" s="44" t="str">
        <f t="shared" si="3"/>
        <v/>
      </c>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row>
    <row r="123" spans="1:29">
      <c r="A123" s="44"/>
      <c r="B123" s="44">
        <f t="shared" si="4"/>
        <v>99</v>
      </c>
      <c r="C123" s="29"/>
      <c r="D123" s="44" t="str">
        <f t="shared" si="3"/>
        <v/>
      </c>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row>
    <row r="124" spans="1:29">
      <c r="A124" s="44"/>
      <c r="B124" s="44">
        <f t="shared" si="4"/>
        <v>100</v>
      </c>
      <c r="C124" s="29"/>
      <c r="D124" s="44" t="str">
        <f t="shared" si="3"/>
        <v/>
      </c>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row>
  </sheetData>
  <sheetProtection algorithmName="SHA-512" hashValue="16flWFRCEXU38r7majvmankMAN9eZ9AABLXVAjsUY6pKHt/YWW+K/L7yZydtvTlmxReKEOtunUegH2PBSO7lQw==" saltValue="foFxRt3suY5xvWgYo9B3Tw==" spinCount="100000" sheet="1" objects="1" scenarios="1"/>
  <mergeCells count="4">
    <mergeCell ref="A19:F19"/>
    <mergeCell ref="F24:G24"/>
    <mergeCell ref="F22:G22"/>
    <mergeCell ref="F23:G23"/>
  </mergeCells>
  <conditionalFormatting sqref="A19">
    <cfRule type="cellIs" dxfId="2" priority="6" operator="equal">
      <formula>"Test samples for NORM or Enhanced NORM isotopes!"</formula>
    </cfRule>
  </conditionalFormatting>
  <conditionalFormatting sqref="A19:F19">
    <cfRule type="cellIs" dxfId="1" priority="2" operator="equal">
      <formula>"License for NORM or Enhanced NORM required!"</formula>
    </cfRule>
    <cfRule type="cellIs" dxfId="0" priority="1" operator="equal">
      <formula>"Exempt from sampling equipment (gas) for NORM or Enhanced NORM per 20.3.14.1403.D"</formula>
    </cfRule>
  </conditionalFormatting>
  <dataValidations count="1">
    <dataValidation type="list" allowBlank="1" showInputMessage="1" showErrorMessage="1" sqref="B15" xr:uid="{BEAA1026-7C87-43E8-B5FC-98388F28B5DA}">
      <formula1>$AA$1:$AA$3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Regulations</vt:lpstr>
      <vt:lpstr>Gamma_Soil</vt:lpstr>
      <vt:lpstr>Gamma_Water</vt:lpstr>
      <vt:lpstr>Gamma_Sludge_and_Scale</vt:lpstr>
      <vt:lpstr>Gamma_Equip._(20.3.14.1403.C)</vt:lpstr>
      <vt:lpstr>Gamma_Equip._(20.3.14.1403.D)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 Hesch</dc:creator>
  <cp:lastModifiedBy>Carl Sullivan</cp:lastModifiedBy>
  <dcterms:created xsi:type="dcterms:W3CDTF">2020-10-16T17:36:33Z</dcterms:created>
  <dcterms:modified xsi:type="dcterms:W3CDTF">2021-03-09T20:28:27Z</dcterms:modified>
</cp:coreProperties>
</file>